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updateLinks="never"/>
  <mc:AlternateContent xmlns:mc="http://schemas.openxmlformats.org/markup-compatibility/2006">
    <mc:Choice Requires="x15">
      <x15ac:absPath xmlns:x15ac="http://schemas.microsoft.com/office/spreadsheetml/2010/11/ac" url="C:\Users\九斗数据\Desktop\2018春季行业研究\第3期\答案秘籍\"/>
    </mc:Choice>
  </mc:AlternateContent>
  <xr:revisionPtr revIDLastSave="0" documentId="12_ncr:500000_{6255E728-256D-4976-9EA4-83969A8CF707}" xr6:coauthVersionLast="31" xr6:coauthVersionMax="31" xr10:uidLastSave="{00000000-0000-0000-0000-000000000000}"/>
  <bookViews>
    <workbookView xWindow="0" yWindow="0" windowWidth="19140" windowHeight="2355" xr2:uid="{00000000-000D-0000-FFFF-FFFF00000000}"/>
  </bookViews>
  <sheets>
    <sheet name="Sheet1" sheetId="1" r:id="rId1"/>
    <sheet name="AH溢价率" sheetId="2" r:id="rId2"/>
    <sheet name="Sheet3" sheetId="3"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6" i="2" l="1"/>
  <c r="G5" i="2"/>
  <c r="I53" i="1"/>
  <c r="G1752" i="2" l="1"/>
  <c r="G1720" i="2"/>
  <c r="G1688" i="2"/>
  <c r="G1656" i="2"/>
  <c r="G1592" i="2"/>
  <c r="G1560" i="2"/>
  <c r="G1528" i="2"/>
  <c r="G1496" i="2"/>
  <c r="G1464" i="2"/>
  <c r="G1362" i="2"/>
  <c r="G1293" i="2"/>
  <c r="G1165" i="2"/>
  <c r="G1776" i="2"/>
  <c r="G1744" i="2"/>
  <c r="G1712" i="2"/>
  <c r="G1680" i="2"/>
  <c r="G1648" i="2"/>
  <c r="G1616" i="2"/>
  <c r="G1584" i="2"/>
  <c r="G1552" i="2"/>
  <c r="G1520" i="2"/>
  <c r="G1488" i="2"/>
  <c r="G1410" i="2"/>
  <c r="G1346" i="2"/>
  <c r="G1261" i="2"/>
  <c r="G1133" i="2"/>
  <c r="G1768" i="2"/>
  <c r="G1736" i="2"/>
  <c r="G1704" i="2"/>
  <c r="G1672" i="2"/>
  <c r="G1640" i="2"/>
  <c r="G1608" i="2"/>
  <c r="G1576" i="2"/>
  <c r="G1544" i="2"/>
  <c r="G1512" i="2"/>
  <c r="G1480" i="2"/>
  <c r="G1445" i="2"/>
  <c r="G1394" i="2"/>
  <c r="G1330" i="2"/>
  <c r="G1229" i="2"/>
  <c r="G1101" i="2"/>
  <c r="G1624" i="2"/>
  <c r="G1760" i="2"/>
  <c r="G1728" i="2"/>
  <c r="G1696" i="2"/>
  <c r="G1664" i="2"/>
  <c r="G1632" i="2"/>
  <c r="G1600" i="2"/>
  <c r="G1568" i="2"/>
  <c r="G1536" i="2"/>
  <c r="G1504" i="2"/>
  <c r="G1472" i="2"/>
  <c r="G1434" i="2"/>
  <c r="G1378" i="2"/>
  <c r="G1314" i="2"/>
  <c r="G1197" i="2"/>
  <c r="G697" i="2"/>
  <c r="G2037" i="2"/>
  <c r="G2029" i="2"/>
  <c r="G2017" i="2"/>
  <c r="G2009" i="2"/>
  <c r="G2001" i="2"/>
  <c r="G1993" i="2"/>
  <c r="G1985" i="2"/>
  <c r="G1977" i="2"/>
  <c r="G1973" i="2"/>
  <c r="G1965" i="2"/>
  <c r="G1957" i="2"/>
  <c r="G1949" i="2"/>
  <c r="G1941" i="2"/>
  <c r="G1933" i="2"/>
  <c r="G1925" i="2"/>
  <c r="G1917" i="2"/>
  <c r="G1909" i="2"/>
  <c r="G1901" i="2"/>
  <c r="G1893" i="2"/>
  <c r="G1885" i="2"/>
  <c r="G1877" i="2"/>
  <c r="G1869" i="2"/>
  <c r="G1861" i="2"/>
  <c r="G1853" i="2"/>
  <c r="G1845" i="2"/>
  <c r="G1837" i="2"/>
  <c r="G1829" i="2"/>
  <c r="G1821" i="2"/>
  <c r="G1813" i="2"/>
  <c r="G1805" i="2"/>
  <c r="G1797" i="2"/>
  <c r="G1789" i="2"/>
  <c r="G1444" i="2"/>
  <c r="G1423" i="2"/>
  <c r="G1393" i="2"/>
  <c r="G1361" i="2"/>
  <c r="G1329" i="2"/>
  <c r="G1291" i="2"/>
  <c r="G1195" i="2"/>
  <c r="G1131" i="2"/>
  <c r="G1019" i="2"/>
  <c r="G1772" i="2"/>
  <c r="G1764" i="2"/>
  <c r="G1756" i="2"/>
  <c r="G1748" i="2"/>
  <c r="G1740" i="2"/>
  <c r="G1732" i="2"/>
  <c r="G1724" i="2"/>
  <c r="G1716" i="2"/>
  <c r="G1708" i="2"/>
  <c r="G1700" i="2"/>
  <c r="G1692" i="2"/>
  <c r="G1684" i="2"/>
  <c r="G1676" i="2"/>
  <c r="G1668" i="2"/>
  <c r="G1660" i="2"/>
  <c r="G1652" i="2"/>
  <c r="G1644" i="2"/>
  <c r="G1636" i="2"/>
  <c r="G1628" i="2"/>
  <c r="G1620" i="2"/>
  <c r="G1612" i="2"/>
  <c r="G1604" i="2"/>
  <c r="G1596" i="2"/>
  <c r="G1588" i="2"/>
  <c r="G1580" i="2"/>
  <c r="G1572" i="2"/>
  <c r="G1564" i="2"/>
  <c r="G1556" i="2"/>
  <c r="G1548" i="2"/>
  <c r="G1540" i="2"/>
  <c r="G1532" i="2"/>
  <c r="G1524" i="2"/>
  <c r="G1516" i="2"/>
  <c r="G1508" i="2"/>
  <c r="G1500" i="2"/>
  <c r="G1492" i="2"/>
  <c r="G1484" i="2"/>
  <c r="G1476" i="2"/>
  <c r="G1468" i="2"/>
  <c r="G1460" i="2"/>
  <c r="G1450" i="2"/>
  <c r="G1429" i="2"/>
  <c r="G1418" i="2"/>
  <c r="G1402" i="2"/>
  <c r="G1386" i="2"/>
  <c r="G1370" i="2"/>
  <c r="G1354" i="2"/>
  <c r="G1338" i="2"/>
  <c r="G1322" i="2"/>
  <c r="G1306" i="2"/>
  <c r="G1277" i="2"/>
  <c r="G1245" i="2"/>
  <c r="G1213" i="2"/>
  <c r="G1181" i="2"/>
  <c r="G1149" i="2"/>
  <c r="G1117" i="2"/>
  <c r="G1085" i="2"/>
  <c r="G1043" i="2"/>
  <c r="G2041" i="2"/>
  <c r="G2033" i="2"/>
  <c r="G2025" i="2"/>
  <c r="G2021" i="2"/>
  <c r="G2013" i="2"/>
  <c r="G2005" i="2"/>
  <c r="G1997" i="2"/>
  <c r="G1989" i="2"/>
  <c r="G1981" i="2"/>
  <c r="G1969" i="2"/>
  <c r="G1961" i="2"/>
  <c r="G1953" i="2"/>
  <c r="G1945" i="2"/>
  <c r="G1937" i="2"/>
  <c r="G1929" i="2"/>
  <c r="G1921" i="2"/>
  <c r="G1913" i="2"/>
  <c r="G1905" i="2"/>
  <c r="G1897" i="2"/>
  <c r="G1889" i="2"/>
  <c r="G1881" i="2"/>
  <c r="G1873" i="2"/>
  <c r="G1865" i="2"/>
  <c r="G1857" i="2"/>
  <c r="G1849" i="2"/>
  <c r="G1841" i="2"/>
  <c r="G1833" i="2"/>
  <c r="G1825" i="2"/>
  <c r="G1817" i="2"/>
  <c r="G1809" i="2"/>
  <c r="G1801" i="2"/>
  <c r="G1793" i="2"/>
  <c r="G1785" i="2"/>
  <c r="G1455" i="2"/>
  <c r="G1409" i="2"/>
  <c r="G1377" i="2"/>
  <c r="G1345" i="2"/>
  <c r="G1313" i="2"/>
  <c r="G1259" i="2"/>
  <c r="G1227" i="2"/>
  <c r="G1163" i="2"/>
  <c r="G1099" i="2"/>
  <c r="G2043" i="2"/>
  <c r="G2039" i="2"/>
  <c r="G2035" i="2"/>
  <c r="G2031" i="2"/>
  <c r="G2027" i="2"/>
  <c r="G2023" i="2"/>
  <c r="G2019" i="2"/>
  <c r="G2015" i="2"/>
  <c r="G2011" i="2"/>
  <c r="G2007" i="2"/>
  <c r="G2003" i="2"/>
  <c r="G1999" i="2"/>
  <c r="G1995" i="2"/>
  <c r="G1991" i="2"/>
  <c r="G1987" i="2"/>
  <c r="G1983" i="2"/>
  <c r="G1979" i="2"/>
  <c r="G1975" i="2"/>
  <c r="G1971" i="2"/>
  <c r="G1967" i="2"/>
  <c r="G1963" i="2"/>
  <c r="G1959" i="2"/>
  <c r="G1955" i="2"/>
  <c r="G1951" i="2"/>
  <c r="G1947" i="2"/>
  <c r="G1943" i="2"/>
  <c r="G1939" i="2"/>
  <c r="G1935" i="2"/>
  <c r="G1931" i="2"/>
  <c r="G1927" i="2"/>
  <c r="G1923" i="2"/>
  <c r="G1919" i="2"/>
  <c r="G1915" i="2"/>
  <c r="G1911" i="2"/>
  <c r="G1907" i="2"/>
  <c r="G1903" i="2"/>
  <c r="G1899" i="2"/>
  <c r="G1895" i="2"/>
  <c r="G1891" i="2"/>
  <c r="G1887" i="2"/>
  <c r="G1883" i="2"/>
  <c r="G1879" i="2"/>
  <c r="G1875" i="2"/>
  <c r="G1871" i="2"/>
  <c r="G1867" i="2"/>
  <c r="G1863" i="2"/>
  <c r="G1859" i="2"/>
  <c r="G1855" i="2"/>
  <c r="G1851" i="2"/>
  <c r="G1847" i="2"/>
  <c r="G1843" i="2"/>
  <c r="G1839" i="2"/>
  <c r="G1835" i="2"/>
  <c r="G1831" i="2"/>
  <c r="G1827" i="2"/>
  <c r="G1823" i="2"/>
  <c r="G1819" i="2"/>
  <c r="G1815" i="2"/>
  <c r="G1811" i="2"/>
  <c r="G1807" i="2"/>
  <c r="G1803" i="2"/>
  <c r="G1799" i="2"/>
  <c r="G1795" i="2"/>
  <c r="G1791" i="2"/>
  <c r="G1787" i="2"/>
  <c r="G1783" i="2"/>
  <c r="G1778" i="2"/>
  <c r="G1439" i="2"/>
  <c r="G1428" i="2"/>
  <c r="G1417" i="2"/>
  <c r="G1401" i="2"/>
  <c r="G1385" i="2"/>
  <c r="G1369" i="2"/>
  <c r="G1353" i="2"/>
  <c r="G1337" i="2"/>
  <c r="G1321" i="2"/>
  <c r="G1305" i="2"/>
  <c r="G1275" i="2"/>
  <c r="G1243" i="2"/>
  <c r="G1211" i="2"/>
  <c r="G1179" i="2"/>
  <c r="G1147" i="2"/>
  <c r="G1115" i="2"/>
  <c r="G1083" i="2"/>
  <c r="G1780" i="2"/>
  <c r="G1774" i="2"/>
  <c r="G1770" i="2"/>
  <c r="G1766" i="2"/>
  <c r="G1762" i="2"/>
  <c r="G1758" i="2"/>
  <c r="G1754" i="2"/>
  <c r="G1750" i="2"/>
  <c r="G1746" i="2"/>
  <c r="G1742" i="2"/>
  <c r="G1738" i="2"/>
  <c r="G1734" i="2"/>
  <c r="G1730" i="2"/>
  <c r="G1726" i="2"/>
  <c r="G1722" i="2"/>
  <c r="G1718" i="2"/>
  <c r="G1714" i="2"/>
  <c r="G1710" i="2"/>
  <c r="G1706" i="2"/>
  <c r="G1702" i="2"/>
  <c r="G1698" i="2"/>
  <c r="G1694" i="2"/>
  <c r="G1690" i="2"/>
  <c r="G1686" i="2"/>
  <c r="G1682" i="2"/>
  <c r="G1678" i="2"/>
  <c r="G1674" i="2"/>
  <c r="G1670" i="2"/>
  <c r="G1666" i="2"/>
  <c r="G1662" i="2"/>
  <c r="G1658" i="2"/>
  <c r="G1654" i="2"/>
  <c r="G1650" i="2"/>
  <c r="G1646" i="2"/>
  <c r="G1642" i="2"/>
  <c r="G1638" i="2"/>
  <c r="G1634" i="2"/>
  <c r="G1630" i="2"/>
  <c r="G1626" i="2"/>
  <c r="G1622" i="2"/>
  <c r="G1618" i="2"/>
  <c r="G1614" i="2"/>
  <c r="G1610" i="2"/>
  <c r="G1606" i="2"/>
  <c r="G1602" i="2"/>
  <c r="G1598" i="2"/>
  <c r="G1594" i="2"/>
  <c r="G1590" i="2"/>
  <c r="G1586" i="2"/>
  <c r="G1582" i="2"/>
  <c r="G1578" i="2"/>
  <c r="G1574" i="2"/>
  <c r="G1570" i="2"/>
  <c r="G1566" i="2"/>
  <c r="G1562" i="2"/>
  <c r="G1558" i="2"/>
  <c r="G1554" i="2"/>
  <c r="G1550" i="2"/>
  <c r="G1546" i="2"/>
  <c r="G1542" i="2"/>
  <c r="G1538" i="2"/>
  <c r="G1534" i="2"/>
  <c r="G1530" i="2"/>
  <c r="G1526" i="2"/>
  <c r="G1522" i="2"/>
  <c r="G1518" i="2"/>
  <c r="G1514" i="2"/>
  <c r="G1510" i="2"/>
  <c r="G1506" i="2"/>
  <c r="G1502" i="2"/>
  <c r="G1498" i="2"/>
  <c r="G1494" i="2"/>
  <c r="G1490" i="2"/>
  <c r="G1486" i="2"/>
  <c r="G1482" i="2"/>
  <c r="G1478" i="2"/>
  <c r="G1474" i="2"/>
  <c r="G1470" i="2"/>
  <c r="G1466" i="2"/>
  <c r="G1462" i="2"/>
  <c r="G1458" i="2"/>
  <c r="G1453" i="2"/>
  <c r="G1442" i="2"/>
  <c r="G1437" i="2"/>
  <c r="G1426" i="2"/>
  <c r="G1421" i="2"/>
  <c r="G1414" i="2"/>
  <c r="G1406" i="2"/>
  <c r="G1398" i="2"/>
  <c r="G1390" i="2"/>
  <c r="G1382" i="2"/>
  <c r="G1374" i="2"/>
  <c r="G1366" i="2"/>
  <c r="G1358" i="2"/>
  <c r="G1350" i="2"/>
  <c r="G1342" i="2"/>
  <c r="G1334" i="2"/>
  <c r="G1326" i="2"/>
  <c r="G1318" i="2"/>
  <c r="G1310" i="2"/>
  <c r="G1301" i="2"/>
  <c r="G1285" i="2"/>
  <c r="G1269" i="2"/>
  <c r="G1253" i="2"/>
  <c r="G1237" i="2"/>
  <c r="G1221" i="2"/>
  <c r="G1205" i="2"/>
  <c r="G1189" i="2"/>
  <c r="G1173" i="2"/>
  <c r="G1157" i="2"/>
  <c r="G1141" i="2"/>
  <c r="G1125" i="2"/>
  <c r="G1109" i="2"/>
  <c r="G1093" i="2"/>
  <c r="G1075" i="2"/>
  <c r="G1011" i="2"/>
  <c r="G2044" i="2"/>
  <c r="G2042" i="2"/>
  <c r="G2040" i="2"/>
  <c r="G2038" i="2"/>
  <c r="G2036" i="2"/>
  <c r="G2034" i="2"/>
  <c r="G2032" i="2"/>
  <c r="G2030" i="2"/>
  <c r="G2028" i="2"/>
  <c r="G2026" i="2"/>
  <c r="G2024" i="2"/>
  <c r="G2022" i="2"/>
  <c r="G2020" i="2"/>
  <c r="G2018" i="2"/>
  <c r="G2016" i="2"/>
  <c r="G2014" i="2"/>
  <c r="G2012" i="2"/>
  <c r="G2010" i="2"/>
  <c r="G2008" i="2"/>
  <c r="G2006" i="2"/>
  <c r="G2004" i="2"/>
  <c r="G2002" i="2"/>
  <c r="G2000" i="2"/>
  <c r="G1998" i="2"/>
  <c r="G1996" i="2"/>
  <c r="G1994" i="2"/>
  <c r="G1992" i="2"/>
  <c r="G1990" i="2"/>
  <c r="G1988" i="2"/>
  <c r="G1986" i="2"/>
  <c r="G1984" i="2"/>
  <c r="G1982" i="2"/>
  <c r="G1980" i="2"/>
  <c r="G1978" i="2"/>
  <c r="G1976" i="2"/>
  <c r="G1974" i="2"/>
  <c r="G1972" i="2"/>
  <c r="G1970" i="2"/>
  <c r="G1968" i="2"/>
  <c r="G1966" i="2"/>
  <c r="G1964" i="2"/>
  <c r="G1962" i="2"/>
  <c r="G1960" i="2"/>
  <c r="G1958" i="2"/>
  <c r="G1956" i="2"/>
  <c r="G1954" i="2"/>
  <c r="G1952" i="2"/>
  <c r="G1950" i="2"/>
  <c r="G1948" i="2"/>
  <c r="G1946" i="2"/>
  <c r="G1944" i="2"/>
  <c r="G1942" i="2"/>
  <c r="G1940" i="2"/>
  <c r="G1938" i="2"/>
  <c r="G1936" i="2"/>
  <c r="G1934" i="2"/>
  <c r="G1932" i="2"/>
  <c r="G1930" i="2"/>
  <c r="G1928" i="2"/>
  <c r="G1926" i="2"/>
  <c r="G1924" i="2"/>
  <c r="G1922" i="2"/>
  <c r="G1920" i="2"/>
  <c r="G1918" i="2"/>
  <c r="G1916" i="2"/>
  <c r="G1914" i="2"/>
  <c r="G1912" i="2"/>
  <c r="G1910" i="2"/>
  <c r="G1908" i="2"/>
  <c r="G1906" i="2"/>
  <c r="G1904" i="2"/>
  <c r="G1902" i="2"/>
  <c r="G1900" i="2"/>
  <c r="G1898" i="2"/>
  <c r="G1896" i="2"/>
  <c r="G1894" i="2"/>
  <c r="G1892" i="2"/>
  <c r="G1890" i="2"/>
  <c r="G1888" i="2"/>
  <c r="G1886" i="2"/>
  <c r="G1884" i="2"/>
  <c r="G1882" i="2"/>
  <c r="G1880" i="2"/>
  <c r="G1878" i="2"/>
  <c r="G1876" i="2"/>
  <c r="G1874" i="2"/>
  <c r="G1872" i="2"/>
  <c r="G1870" i="2"/>
  <c r="G1868" i="2"/>
  <c r="G1866" i="2"/>
  <c r="G1864" i="2"/>
  <c r="G1862" i="2"/>
  <c r="G1860" i="2"/>
  <c r="G1858" i="2"/>
  <c r="G1856" i="2"/>
  <c r="G1854" i="2"/>
  <c r="G1852" i="2"/>
  <c r="G1850" i="2"/>
  <c r="G1848" i="2"/>
  <c r="G1846" i="2"/>
  <c r="G1844" i="2"/>
  <c r="G1842" i="2"/>
  <c r="G1840" i="2"/>
  <c r="G1838" i="2"/>
  <c r="G1836" i="2"/>
  <c r="G1834" i="2"/>
  <c r="G1832" i="2"/>
  <c r="G1830" i="2"/>
  <c r="G1828" i="2"/>
  <c r="G1826" i="2"/>
  <c r="G1824" i="2"/>
  <c r="G1822" i="2"/>
  <c r="G1820" i="2"/>
  <c r="G1818" i="2"/>
  <c r="G1816" i="2"/>
  <c r="G1814" i="2"/>
  <c r="G1812" i="2"/>
  <c r="G1810" i="2"/>
  <c r="G1808" i="2"/>
  <c r="G1806" i="2"/>
  <c r="G1804" i="2"/>
  <c r="G1802" i="2"/>
  <c r="G1800" i="2"/>
  <c r="G1798" i="2"/>
  <c r="G1796" i="2"/>
  <c r="G1794" i="2"/>
  <c r="G1792" i="2"/>
  <c r="G1790" i="2"/>
  <c r="G1788" i="2"/>
  <c r="G1786" i="2"/>
  <c r="G1784" i="2"/>
  <c r="G1782" i="2"/>
  <c r="G1452" i="2"/>
  <c r="G1447" i="2"/>
  <c r="G1436" i="2"/>
  <c r="G1431" i="2"/>
  <c r="G1420" i="2"/>
  <c r="G1413" i="2"/>
  <c r="G1405" i="2"/>
  <c r="G1397" i="2"/>
  <c r="G1389" i="2"/>
  <c r="G1381" i="2"/>
  <c r="G1373" i="2"/>
  <c r="G1365" i="2"/>
  <c r="G1357" i="2"/>
  <c r="G1349" i="2"/>
  <c r="G1341" i="2"/>
  <c r="G1333" i="2"/>
  <c r="G1325" i="2"/>
  <c r="G1317" i="2"/>
  <c r="G1309" i="2"/>
  <c r="G1299" i="2"/>
  <c r="G1283" i="2"/>
  <c r="G1267" i="2"/>
  <c r="G1251" i="2"/>
  <c r="G1235" i="2"/>
  <c r="G1219" i="2"/>
  <c r="G1203" i="2"/>
  <c r="G1187" i="2"/>
  <c r="G1171" i="2"/>
  <c r="G1155" i="2"/>
  <c r="G1139" i="2"/>
  <c r="G1123" i="2"/>
  <c r="G1107" i="2"/>
  <c r="G1091" i="2"/>
  <c r="G1051" i="2"/>
  <c r="G1781" i="2"/>
  <c r="G1779" i="2"/>
  <c r="G1777" i="2"/>
  <c r="G1775" i="2"/>
  <c r="G1773" i="2"/>
  <c r="G1771" i="2"/>
  <c r="G1769" i="2"/>
  <c r="G1767" i="2"/>
  <c r="G1765" i="2"/>
  <c r="G1763" i="2"/>
  <c r="G1761" i="2"/>
  <c r="G1759" i="2"/>
  <c r="G1757" i="2"/>
  <c r="G1755" i="2"/>
  <c r="G1753" i="2"/>
  <c r="G1751" i="2"/>
  <c r="G1749" i="2"/>
  <c r="G1747" i="2"/>
  <c r="G1745" i="2"/>
  <c r="G1743" i="2"/>
  <c r="G1741" i="2"/>
  <c r="G1739" i="2"/>
  <c r="G1737" i="2"/>
  <c r="G1735" i="2"/>
  <c r="G1733" i="2"/>
  <c r="G1731" i="2"/>
  <c r="G1729" i="2"/>
  <c r="G1727" i="2"/>
  <c r="G1725" i="2"/>
  <c r="G1723" i="2"/>
  <c r="G1721" i="2"/>
  <c r="G1719" i="2"/>
  <c r="G1717" i="2"/>
  <c r="G1715" i="2"/>
  <c r="G1713" i="2"/>
  <c r="G1711" i="2"/>
  <c r="G1709" i="2"/>
  <c r="G1707" i="2"/>
  <c r="G1705" i="2"/>
  <c r="G1703" i="2"/>
  <c r="G1701" i="2"/>
  <c r="G1699" i="2"/>
  <c r="G1697" i="2"/>
  <c r="G1695" i="2"/>
  <c r="G1693" i="2"/>
  <c r="G1691" i="2"/>
  <c r="G1689" i="2"/>
  <c r="G1687" i="2"/>
  <c r="G1685" i="2"/>
  <c r="G1683" i="2"/>
  <c r="G1681" i="2"/>
  <c r="G1679" i="2"/>
  <c r="G1677" i="2"/>
  <c r="G1675" i="2"/>
  <c r="G1673" i="2"/>
  <c r="G1671" i="2"/>
  <c r="G1669" i="2"/>
  <c r="G1667" i="2"/>
  <c r="G1665" i="2"/>
  <c r="G1663" i="2"/>
  <c r="G1661" i="2"/>
  <c r="G1659" i="2"/>
  <c r="G1657" i="2"/>
  <c r="G1655" i="2"/>
  <c r="G1653" i="2"/>
  <c r="G1651" i="2"/>
  <c r="G1649" i="2"/>
  <c r="G1647" i="2"/>
  <c r="G1645" i="2"/>
  <c r="G1643" i="2"/>
  <c r="G1641" i="2"/>
  <c r="G1639" i="2"/>
  <c r="G1637" i="2"/>
  <c r="G1635" i="2"/>
  <c r="G1633" i="2"/>
  <c r="G1631" i="2"/>
  <c r="G1629" i="2"/>
  <c r="G1627" i="2"/>
  <c r="G1625" i="2"/>
  <c r="G1623" i="2"/>
  <c r="G1621" i="2"/>
  <c r="G1619" i="2"/>
  <c r="G1617" i="2"/>
  <c r="G1615" i="2"/>
  <c r="G1613" i="2"/>
  <c r="G1611" i="2"/>
  <c r="G1609" i="2"/>
  <c r="G1607" i="2"/>
  <c r="G1605" i="2"/>
  <c r="G1603" i="2"/>
  <c r="G1601" i="2"/>
  <c r="G1599" i="2"/>
  <c r="G1597" i="2"/>
  <c r="G1595" i="2"/>
  <c r="G1593" i="2"/>
  <c r="G1591" i="2"/>
  <c r="G1589" i="2"/>
  <c r="G1587" i="2"/>
  <c r="G1585" i="2"/>
  <c r="G1583" i="2"/>
  <c r="G1581" i="2"/>
  <c r="G1579" i="2"/>
  <c r="G1577" i="2"/>
  <c r="G1575" i="2"/>
  <c r="G1573" i="2"/>
  <c r="G1571" i="2"/>
  <c r="G1569" i="2"/>
  <c r="G1567" i="2"/>
  <c r="G1565" i="2"/>
  <c r="G1563" i="2"/>
  <c r="G1561" i="2"/>
  <c r="G1559" i="2"/>
  <c r="G1557" i="2"/>
  <c r="G1555" i="2"/>
  <c r="G1553" i="2"/>
  <c r="G1551" i="2"/>
  <c r="G1549" i="2"/>
  <c r="G1547" i="2"/>
  <c r="G1545" i="2"/>
  <c r="G1543" i="2"/>
  <c r="G1541" i="2"/>
  <c r="G1539" i="2"/>
  <c r="G1537" i="2"/>
  <c r="G1535" i="2"/>
  <c r="G1533" i="2"/>
  <c r="G1531" i="2"/>
  <c r="G1529" i="2"/>
  <c r="G1527" i="2"/>
  <c r="G1525" i="2"/>
  <c r="G1523" i="2"/>
  <c r="G1521" i="2"/>
  <c r="G1519" i="2"/>
  <c r="G1517" i="2"/>
  <c r="G1515" i="2"/>
  <c r="G1513" i="2"/>
  <c r="G1511" i="2"/>
  <c r="G1509" i="2"/>
  <c r="G1507" i="2"/>
  <c r="G1505" i="2"/>
  <c r="G1503" i="2"/>
  <c r="G1501" i="2"/>
  <c r="G1499" i="2"/>
  <c r="G1497" i="2"/>
  <c r="G1495" i="2"/>
  <c r="G1493" i="2"/>
  <c r="G1491" i="2"/>
  <c r="G1489" i="2"/>
  <c r="G1487" i="2"/>
  <c r="G1485" i="2"/>
  <c r="G1483" i="2"/>
  <c r="G1481" i="2"/>
  <c r="G1479" i="2"/>
  <c r="G1477" i="2"/>
  <c r="G1475" i="2"/>
  <c r="G1473" i="2"/>
  <c r="G1471" i="2"/>
  <c r="G1469" i="2"/>
  <c r="G1467" i="2"/>
  <c r="G1465" i="2"/>
  <c r="G1463" i="2"/>
  <c r="G1461" i="2"/>
  <c r="G1459" i="2"/>
  <c r="G1457" i="2"/>
  <c r="G1454" i="2"/>
  <c r="G1449" i="2"/>
  <c r="G1446" i="2"/>
  <c r="G1441" i="2"/>
  <c r="G1438" i="2"/>
  <c r="G1433" i="2"/>
  <c r="G1430" i="2"/>
  <c r="G1425" i="2"/>
  <c r="G1422" i="2"/>
  <c r="G1416" i="2"/>
  <c r="G1412" i="2"/>
  <c r="G1408" i="2"/>
  <c r="G1404" i="2"/>
  <c r="G1400" i="2"/>
  <c r="G1396" i="2"/>
  <c r="G1392" i="2"/>
  <c r="G1388" i="2"/>
  <c r="G1384" i="2"/>
  <c r="G1380" i="2"/>
  <c r="G1376" i="2"/>
  <c r="G1372" i="2"/>
  <c r="G1368" i="2"/>
  <c r="G1364" i="2"/>
  <c r="G1360" i="2"/>
  <c r="G1356" i="2"/>
  <c r="G1352" i="2"/>
  <c r="G1348" i="2"/>
  <c r="G1344" i="2"/>
  <c r="G1340" i="2"/>
  <c r="G1336" i="2"/>
  <c r="G1332" i="2"/>
  <c r="G1328" i="2"/>
  <c r="G1324" i="2"/>
  <c r="G1320" i="2"/>
  <c r="G1316" i="2"/>
  <c r="G1312" i="2"/>
  <c r="G1308" i="2"/>
  <c r="G1304" i="2"/>
  <c r="G1297" i="2"/>
  <c r="G1289" i="2"/>
  <c r="G1281" i="2"/>
  <c r="G1273" i="2"/>
  <c r="G1265" i="2"/>
  <c r="G1257" i="2"/>
  <c r="G1249" i="2"/>
  <c r="G1241" i="2"/>
  <c r="G1233" i="2"/>
  <c r="G1225" i="2"/>
  <c r="G1217" i="2"/>
  <c r="G1209" i="2"/>
  <c r="G1201" i="2"/>
  <c r="G1193" i="2"/>
  <c r="G1185" i="2"/>
  <c r="G1177" i="2"/>
  <c r="G1169" i="2"/>
  <c r="G1161" i="2"/>
  <c r="G1153" i="2"/>
  <c r="G1145" i="2"/>
  <c r="G1137" i="2"/>
  <c r="G1129" i="2"/>
  <c r="G1121" i="2"/>
  <c r="G1113" i="2"/>
  <c r="G1105" i="2"/>
  <c r="G1097" i="2"/>
  <c r="G1089" i="2"/>
  <c r="G1059" i="2"/>
  <c r="G1027" i="2"/>
  <c r="G391" i="2"/>
  <c r="G1456" i="2"/>
  <c r="G1451" i="2"/>
  <c r="G1448" i="2"/>
  <c r="G1443" i="2"/>
  <c r="G1440" i="2"/>
  <c r="G1435" i="2"/>
  <c r="G1432" i="2"/>
  <c r="G1427" i="2"/>
  <c r="G1424" i="2"/>
  <c r="G1419" i="2"/>
  <c r="G1415" i="2"/>
  <c r="G1411" i="2"/>
  <c r="G1407" i="2"/>
  <c r="G1403" i="2"/>
  <c r="G1399" i="2"/>
  <c r="G1395" i="2"/>
  <c r="G1391" i="2"/>
  <c r="G1387" i="2"/>
  <c r="G1383" i="2"/>
  <c r="G1379" i="2"/>
  <c r="G1375" i="2"/>
  <c r="G1371" i="2"/>
  <c r="G1367" i="2"/>
  <c r="G1363" i="2"/>
  <c r="G1359" i="2"/>
  <c r="G1355" i="2"/>
  <c r="G1351" i="2"/>
  <c r="G1347" i="2"/>
  <c r="G1343" i="2"/>
  <c r="G1339" i="2"/>
  <c r="G1335" i="2"/>
  <c r="G1331" i="2"/>
  <c r="G1327" i="2"/>
  <c r="G1323" i="2"/>
  <c r="G1319" i="2"/>
  <c r="G1315" i="2"/>
  <c r="G1311" i="2"/>
  <c r="G1307" i="2"/>
  <c r="G1303" i="2"/>
  <c r="G1295" i="2"/>
  <c r="G1287" i="2"/>
  <c r="G1279" i="2"/>
  <c r="G1271" i="2"/>
  <c r="G1263" i="2"/>
  <c r="G1255" i="2"/>
  <c r="G1247" i="2"/>
  <c r="G1239" i="2"/>
  <c r="G1231" i="2"/>
  <c r="G1223" i="2"/>
  <c r="G1215" i="2"/>
  <c r="G1207" i="2"/>
  <c r="G1199" i="2"/>
  <c r="G1191" i="2"/>
  <c r="G1183" i="2"/>
  <c r="G1175" i="2"/>
  <c r="G1167" i="2"/>
  <c r="G1159" i="2"/>
  <c r="G1151" i="2"/>
  <c r="G1143" i="2"/>
  <c r="G1135" i="2"/>
  <c r="G1127" i="2"/>
  <c r="G1119" i="2"/>
  <c r="G1111" i="2"/>
  <c r="G1103" i="2"/>
  <c r="G1095" i="2"/>
  <c r="G1087" i="2"/>
  <c r="G1067" i="2"/>
  <c r="G1035" i="2"/>
  <c r="G1003" i="2"/>
  <c r="G665" i="2"/>
  <c r="G1077" i="2"/>
  <c r="G1069" i="2"/>
  <c r="G1061" i="2"/>
  <c r="G1053" i="2"/>
  <c r="G1045" i="2"/>
  <c r="G1037" i="2"/>
  <c r="G1029" i="2"/>
  <c r="G1021" i="2"/>
  <c r="G1013" i="2"/>
  <c r="G1005" i="2"/>
  <c r="G705" i="2"/>
  <c r="G673" i="2"/>
  <c r="G423" i="2"/>
  <c r="G1302" i="2"/>
  <c r="G1300" i="2"/>
  <c r="G1298" i="2"/>
  <c r="G1296" i="2"/>
  <c r="G1294" i="2"/>
  <c r="G1292" i="2"/>
  <c r="G1290" i="2"/>
  <c r="G1288" i="2"/>
  <c r="G1286" i="2"/>
  <c r="G1284" i="2"/>
  <c r="G1282" i="2"/>
  <c r="G1280" i="2"/>
  <c r="G1278" i="2"/>
  <c r="G1276" i="2"/>
  <c r="G1274" i="2"/>
  <c r="G1272" i="2"/>
  <c r="G1270" i="2"/>
  <c r="G1268" i="2"/>
  <c r="G1266" i="2"/>
  <c r="G1264" i="2"/>
  <c r="G1262" i="2"/>
  <c r="G1260" i="2"/>
  <c r="G1258" i="2"/>
  <c r="G1256" i="2"/>
  <c r="G1254" i="2"/>
  <c r="G1252" i="2"/>
  <c r="G1250" i="2"/>
  <c r="G1248" i="2"/>
  <c r="G1246" i="2"/>
  <c r="G1244" i="2"/>
  <c r="G1242" i="2"/>
  <c r="G1240" i="2"/>
  <c r="G1238" i="2"/>
  <c r="G1236" i="2"/>
  <c r="G1234" i="2"/>
  <c r="G1232" i="2"/>
  <c r="G1230" i="2"/>
  <c r="G1228" i="2"/>
  <c r="G1226" i="2"/>
  <c r="G1224" i="2"/>
  <c r="G1222" i="2"/>
  <c r="G1220" i="2"/>
  <c r="G1218" i="2"/>
  <c r="G1216" i="2"/>
  <c r="G1214" i="2"/>
  <c r="G1212" i="2"/>
  <c r="G1210" i="2"/>
  <c r="G1208" i="2"/>
  <c r="G1206" i="2"/>
  <c r="G1204" i="2"/>
  <c r="G1202" i="2"/>
  <c r="G1200" i="2"/>
  <c r="G1198" i="2"/>
  <c r="G1196" i="2"/>
  <c r="G1194" i="2"/>
  <c r="G1192" i="2"/>
  <c r="G1190" i="2"/>
  <c r="G1188" i="2"/>
  <c r="G1186" i="2"/>
  <c r="G1184" i="2"/>
  <c r="G1182" i="2"/>
  <c r="G1180" i="2"/>
  <c r="G1178" i="2"/>
  <c r="G1176" i="2"/>
  <c r="G1174" i="2"/>
  <c r="G1172" i="2"/>
  <c r="G1170" i="2"/>
  <c r="G1168" i="2"/>
  <c r="G1166" i="2"/>
  <c r="G1164" i="2"/>
  <c r="G1162" i="2"/>
  <c r="G1160" i="2"/>
  <c r="G1158" i="2"/>
  <c r="G1156" i="2"/>
  <c r="G1154" i="2"/>
  <c r="G1152" i="2"/>
  <c r="G1150" i="2"/>
  <c r="G1148" i="2"/>
  <c r="G1146" i="2"/>
  <c r="G1144" i="2"/>
  <c r="G1142" i="2"/>
  <c r="G1140" i="2"/>
  <c r="G1138" i="2"/>
  <c r="G1136" i="2"/>
  <c r="G1134" i="2"/>
  <c r="G1132" i="2"/>
  <c r="G1130" i="2"/>
  <c r="G1128" i="2"/>
  <c r="G1126" i="2"/>
  <c r="G1124" i="2"/>
  <c r="G1122" i="2"/>
  <c r="G1120" i="2"/>
  <c r="G1118" i="2"/>
  <c r="G1116" i="2"/>
  <c r="G1114" i="2"/>
  <c r="G1112" i="2"/>
  <c r="G1110" i="2"/>
  <c r="G1108" i="2"/>
  <c r="G1106" i="2"/>
  <c r="G1104" i="2"/>
  <c r="G1102" i="2"/>
  <c r="G1100" i="2"/>
  <c r="G1098" i="2"/>
  <c r="G1096" i="2"/>
  <c r="G1094" i="2"/>
  <c r="G1092" i="2"/>
  <c r="G1090" i="2"/>
  <c r="G1088" i="2"/>
  <c r="G1086" i="2"/>
  <c r="G1084" i="2"/>
  <c r="G1079" i="2"/>
  <c r="G1071" i="2"/>
  <c r="G1063" i="2"/>
  <c r="G1055" i="2"/>
  <c r="G1047" i="2"/>
  <c r="G1039" i="2"/>
  <c r="G1031" i="2"/>
  <c r="G1023" i="2"/>
  <c r="G1015" i="2"/>
  <c r="G1007" i="2"/>
  <c r="G681" i="2"/>
  <c r="G649" i="2"/>
  <c r="G1081" i="2"/>
  <c r="G1073" i="2"/>
  <c r="G1065" i="2"/>
  <c r="G1057" i="2"/>
  <c r="G1049" i="2"/>
  <c r="G1041" i="2"/>
  <c r="G1033" i="2"/>
  <c r="G1025" i="2"/>
  <c r="G1017" i="2"/>
  <c r="G1009" i="2"/>
  <c r="G1001" i="2"/>
  <c r="G689" i="2"/>
  <c r="G657" i="2"/>
  <c r="G1082" i="2"/>
  <c r="G1080" i="2"/>
  <c r="G1078" i="2"/>
  <c r="G1076" i="2"/>
  <c r="G1074" i="2"/>
  <c r="G1072" i="2"/>
  <c r="G1070" i="2"/>
  <c r="G1068" i="2"/>
  <c r="G1066" i="2"/>
  <c r="G1064" i="2"/>
  <c r="G1062" i="2"/>
  <c r="G1060" i="2"/>
  <c r="G1058" i="2"/>
  <c r="G1056" i="2"/>
  <c r="G1054" i="2"/>
  <c r="G1052" i="2"/>
  <c r="G1050" i="2"/>
  <c r="G1048" i="2"/>
  <c r="G1046" i="2"/>
  <c r="G1044" i="2"/>
  <c r="G1042" i="2"/>
  <c r="G1040" i="2"/>
  <c r="G1038" i="2"/>
  <c r="G1036" i="2"/>
  <c r="G1034" i="2"/>
  <c r="G1032" i="2"/>
  <c r="G1030" i="2"/>
  <c r="G1028" i="2"/>
  <c r="G1026" i="2"/>
  <c r="G1024" i="2"/>
  <c r="G1022" i="2"/>
  <c r="G1020" i="2"/>
  <c r="G1018" i="2"/>
  <c r="G1016" i="2"/>
  <c r="G1014" i="2"/>
  <c r="G1012" i="2"/>
  <c r="G1010" i="2"/>
  <c r="G1008" i="2"/>
  <c r="G1006" i="2"/>
  <c r="G1004" i="2"/>
  <c r="G1002" i="2"/>
  <c r="G1000" i="2"/>
  <c r="G998" i="2"/>
  <c r="G996" i="2"/>
  <c r="G994" i="2"/>
  <c r="G992" i="2"/>
  <c r="G990" i="2"/>
  <c r="G988" i="2"/>
  <c r="G986" i="2"/>
  <c r="G984" i="2"/>
  <c r="G982" i="2"/>
  <c r="G980" i="2"/>
  <c r="G978" i="2"/>
  <c r="G976" i="2"/>
  <c r="G974" i="2"/>
  <c r="G972" i="2"/>
  <c r="G970" i="2"/>
  <c r="G968" i="2"/>
  <c r="G966" i="2"/>
  <c r="G964" i="2"/>
  <c r="G962" i="2"/>
  <c r="G960" i="2"/>
  <c r="G958" i="2"/>
  <c r="G956" i="2"/>
  <c r="G954" i="2"/>
  <c r="G952" i="2"/>
  <c r="G950" i="2"/>
  <c r="G948" i="2"/>
  <c r="G946" i="2"/>
  <c r="G944" i="2"/>
  <c r="G942" i="2"/>
  <c r="G940" i="2"/>
  <c r="G938" i="2"/>
  <c r="G936" i="2"/>
  <c r="G934" i="2"/>
  <c r="G932" i="2"/>
  <c r="G930" i="2"/>
  <c r="G928" i="2"/>
  <c r="G926" i="2"/>
  <c r="G924" i="2"/>
  <c r="G922" i="2"/>
  <c r="G920" i="2"/>
  <c r="G918" i="2"/>
  <c r="G916" i="2"/>
  <c r="G914" i="2"/>
  <c r="G912" i="2"/>
  <c r="G910" i="2"/>
  <c r="G908" i="2"/>
  <c r="G906" i="2"/>
  <c r="G904" i="2"/>
  <c r="G902" i="2"/>
  <c r="G900" i="2"/>
  <c r="G898" i="2"/>
  <c r="G896" i="2"/>
  <c r="G894" i="2"/>
  <c r="G892" i="2"/>
  <c r="G890" i="2"/>
  <c r="G888" i="2"/>
  <c r="G886" i="2"/>
  <c r="G884" i="2"/>
  <c r="G882" i="2"/>
  <c r="G880" i="2"/>
  <c r="G878" i="2"/>
  <c r="G876" i="2"/>
  <c r="G874" i="2"/>
  <c r="G872" i="2"/>
  <c r="G870" i="2"/>
  <c r="G868" i="2"/>
  <c r="G866" i="2"/>
  <c r="G864" i="2"/>
  <c r="G862" i="2"/>
  <c r="G860" i="2"/>
  <c r="G858" i="2"/>
  <c r="G856" i="2"/>
  <c r="G854" i="2"/>
  <c r="G852" i="2"/>
  <c r="G850" i="2"/>
  <c r="G848" i="2"/>
  <c r="G846" i="2"/>
  <c r="G844" i="2"/>
  <c r="G842" i="2"/>
  <c r="G840" i="2"/>
  <c r="G838" i="2"/>
  <c r="G836" i="2"/>
  <c r="G834" i="2"/>
  <c r="G832" i="2"/>
  <c r="G830" i="2"/>
  <c r="G828" i="2"/>
  <c r="G826" i="2"/>
  <c r="G824" i="2"/>
  <c r="G822" i="2"/>
  <c r="G820" i="2"/>
  <c r="G818" i="2"/>
  <c r="G816" i="2"/>
  <c r="G814" i="2"/>
  <c r="G812" i="2"/>
  <c r="G810" i="2"/>
  <c r="G808" i="2"/>
  <c r="G806" i="2"/>
  <c r="G804" i="2"/>
  <c r="G802" i="2"/>
  <c r="G800" i="2"/>
  <c r="G798" i="2"/>
  <c r="G796" i="2"/>
  <c r="G794" i="2"/>
  <c r="G792" i="2"/>
  <c r="G790" i="2"/>
  <c r="G788" i="2"/>
  <c r="G786" i="2"/>
  <c r="G784" i="2"/>
  <c r="G782" i="2"/>
  <c r="G780" i="2"/>
  <c r="G778" i="2"/>
  <c r="G776" i="2"/>
  <c r="G774" i="2"/>
  <c r="G772" i="2"/>
  <c r="G770" i="2"/>
  <c r="G768" i="2"/>
  <c r="G766" i="2"/>
  <c r="G764" i="2"/>
  <c r="G762" i="2"/>
  <c r="G760" i="2"/>
  <c r="G758" i="2"/>
  <c r="G756" i="2"/>
  <c r="G754" i="2"/>
  <c r="G752" i="2"/>
  <c r="G750" i="2"/>
  <c r="G748" i="2"/>
  <c r="G746" i="2"/>
  <c r="G744" i="2"/>
  <c r="G742" i="2"/>
  <c r="G740" i="2"/>
  <c r="G738" i="2"/>
  <c r="G736" i="2"/>
  <c r="G734" i="2"/>
  <c r="G732" i="2"/>
  <c r="G730" i="2"/>
  <c r="G728" i="2"/>
  <c r="G726" i="2"/>
  <c r="G724" i="2"/>
  <c r="G722" i="2"/>
  <c r="G720" i="2"/>
  <c r="G718" i="2"/>
  <c r="G716" i="2"/>
  <c r="G714" i="2"/>
  <c r="G712" i="2"/>
  <c r="G707" i="2"/>
  <c r="G699" i="2"/>
  <c r="G691" i="2"/>
  <c r="G683" i="2"/>
  <c r="G675" i="2"/>
  <c r="G667" i="2"/>
  <c r="G659" i="2"/>
  <c r="G651" i="2"/>
  <c r="G431" i="2"/>
  <c r="G399" i="2"/>
  <c r="G709" i="2"/>
  <c r="G701" i="2"/>
  <c r="G693" i="2"/>
  <c r="G685" i="2"/>
  <c r="G677" i="2"/>
  <c r="G669" i="2"/>
  <c r="G661" i="2"/>
  <c r="G653" i="2"/>
  <c r="G645" i="2"/>
  <c r="G439" i="2"/>
  <c r="G407" i="2"/>
  <c r="G999" i="2"/>
  <c r="G997" i="2"/>
  <c r="G995" i="2"/>
  <c r="G993" i="2"/>
  <c r="G991" i="2"/>
  <c r="G989" i="2"/>
  <c r="G987" i="2"/>
  <c r="G985" i="2"/>
  <c r="G983" i="2"/>
  <c r="G981" i="2"/>
  <c r="G979" i="2"/>
  <c r="G977" i="2"/>
  <c r="G975" i="2"/>
  <c r="G973" i="2"/>
  <c r="G971" i="2"/>
  <c r="G969" i="2"/>
  <c r="G967" i="2"/>
  <c r="G965" i="2"/>
  <c r="G963" i="2"/>
  <c r="G961" i="2"/>
  <c r="G959" i="2"/>
  <c r="G957" i="2"/>
  <c r="G955" i="2"/>
  <c r="G953" i="2"/>
  <c r="G951" i="2"/>
  <c r="G949" i="2"/>
  <c r="G947" i="2"/>
  <c r="G945" i="2"/>
  <c r="G943" i="2"/>
  <c r="G941" i="2"/>
  <c r="G939" i="2"/>
  <c r="G937" i="2"/>
  <c r="G935" i="2"/>
  <c r="G933" i="2"/>
  <c r="G931" i="2"/>
  <c r="G929" i="2"/>
  <c r="G927" i="2"/>
  <c r="G925" i="2"/>
  <c r="G923" i="2"/>
  <c r="G921" i="2"/>
  <c r="G919" i="2"/>
  <c r="G917" i="2"/>
  <c r="G915" i="2"/>
  <c r="G913" i="2"/>
  <c r="G911" i="2"/>
  <c r="G909" i="2"/>
  <c r="G907" i="2"/>
  <c r="G905" i="2"/>
  <c r="G903" i="2"/>
  <c r="G901" i="2"/>
  <c r="G899" i="2"/>
  <c r="G897" i="2"/>
  <c r="G895" i="2"/>
  <c r="G893" i="2"/>
  <c r="G891" i="2"/>
  <c r="G889" i="2"/>
  <c r="G887" i="2"/>
  <c r="G885" i="2"/>
  <c r="G883" i="2"/>
  <c r="G881" i="2"/>
  <c r="G879" i="2"/>
  <c r="G877" i="2"/>
  <c r="G875" i="2"/>
  <c r="G873" i="2"/>
  <c r="G871" i="2"/>
  <c r="G869" i="2"/>
  <c r="G867" i="2"/>
  <c r="G865" i="2"/>
  <c r="G863" i="2"/>
  <c r="G861" i="2"/>
  <c r="G859" i="2"/>
  <c r="G857" i="2"/>
  <c r="G855" i="2"/>
  <c r="G853" i="2"/>
  <c r="G851" i="2"/>
  <c r="G849" i="2"/>
  <c r="G847" i="2"/>
  <c r="G845" i="2"/>
  <c r="G843" i="2"/>
  <c r="G841" i="2"/>
  <c r="G839" i="2"/>
  <c r="G837" i="2"/>
  <c r="G835" i="2"/>
  <c r="G833" i="2"/>
  <c r="G831" i="2"/>
  <c r="G829" i="2"/>
  <c r="G827" i="2"/>
  <c r="G825" i="2"/>
  <c r="G823" i="2"/>
  <c r="G821" i="2"/>
  <c r="G819" i="2"/>
  <c r="G817" i="2"/>
  <c r="G815" i="2"/>
  <c r="G813" i="2"/>
  <c r="G811" i="2"/>
  <c r="G809" i="2"/>
  <c r="G807" i="2"/>
  <c r="G805" i="2"/>
  <c r="G803" i="2"/>
  <c r="G801" i="2"/>
  <c r="G799" i="2"/>
  <c r="G797" i="2"/>
  <c r="G795" i="2"/>
  <c r="G793" i="2"/>
  <c r="G791" i="2"/>
  <c r="G789" i="2"/>
  <c r="G787" i="2"/>
  <c r="G785" i="2"/>
  <c r="G783" i="2"/>
  <c r="G781" i="2"/>
  <c r="G779" i="2"/>
  <c r="G777" i="2"/>
  <c r="G775" i="2"/>
  <c r="G773" i="2"/>
  <c r="G771" i="2"/>
  <c r="G769" i="2"/>
  <c r="G767" i="2"/>
  <c r="G765" i="2"/>
  <c r="G763" i="2"/>
  <c r="G761" i="2"/>
  <c r="G759" i="2"/>
  <c r="G757" i="2"/>
  <c r="G755" i="2"/>
  <c r="G753" i="2"/>
  <c r="G751" i="2"/>
  <c r="G749" i="2"/>
  <c r="G747" i="2"/>
  <c r="G745" i="2"/>
  <c r="G743" i="2"/>
  <c r="G741" i="2"/>
  <c r="G739" i="2"/>
  <c r="G737" i="2"/>
  <c r="G735" i="2"/>
  <c r="G733" i="2"/>
  <c r="G731" i="2"/>
  <c r="G729" i="2"/>
  <c r="G727" i="2"/>
  <c r="G725" i="2"/>
  <c r="G723" i="2"/>
  <c r="G721" i="2"/>
  <c r="G719" i="2"/>
  <c r="G717" i="2"/>
  <c r="G715" i="2"/>
  <c r="G713" i="2"/>
  <c r="G711" i="2"/>
  <c r="G703" i="2"/>
  <c r="G695" i="2"/>
  <c r="G687" i="2"/>
  <c r="G679" i="2"/>
  <c r="G671" i="2"/>
  <c r="G663" i="2"/>
  <c r="G655" i="2"/>
  <c r="G647" i="2"/>
  <c r="G415" i="2"/>
  <c r="G710" i="2"/>
  <c r="G708" i="2"/>
  <c r="G706" i="2"/>
  <c r="G704" i="2"/>
  <c r="G702" i="2"/>
  <c r="G700" i="2"/>
  <c r="G698" i="2"/>
  <c r="G696" i="2"/>
  <c r="G694" i="2"/>
  <c r="G692" i="2"/>
  <c r="G690" i="2"/>
  <c r="G688" i="2"/>
  <c r="G686" i="2"/>
  <c r="G684" i="2"/>
  <c r="G682" i="2"/>
  <c r="G680" i="2"/>
  <c r="G678" i="2"/>
  <c r="G676" i="2"/>
  <c r="G674" i="2"/>
  <c r="G672" i="2"/>
  <c r="G670" i="2"/>
  <c r="G668" i="2"/>
  <c r="G666" i="2"/>
  <c r="G664" i="2"/>
  <c r="G662" i="2"/>
  <c r="G660" i="2"/>
  <c r="G658" i="2"/>
  <c r="G656" i="2"/>
  <c r="G654" i="2"/>
  <c r="G652" i="2"/>
  <c r="G650" i="2"/>
  <c r="G648" i="2"/>
  <c r="G646" i="2"/>
  <c r="G644" i="2"/>
  <c r="G642" i="2"/>
  <c r="G640" i="2"/>
  <c r="G638" i="2"/>
  <c r="G636" i="2"/>
  <c r="G634" i="2"/>
  <c r="G632" i="2"/>
  <c r="G630" i="2"/>
  <c r="G628" i="2"/>
  <c r="G626" i="2"/>
  <c r="G624" i="2"/>
  <c r="G622" i="2"/>
  <c r="G620" i="2"/>
  <c r="G618" i="2"/>
  <c r="G616" i="2"/>
  <c r="G614" i="2"/>
  <c r="G612" i="2"/>
  <c r="G610" i="2"/>
  <c r="G608" i="2"/>
  <c r="G606" i="2"/>
  <c r="G604" i="2"/>
  <c r="G602" i="2"/>
  <c r="G600" i="2"/>
  <c r="G598" i="2"/>
  <c r="G596" i="2"/>
  <c r="G594" i="2"/>
  <c r="G592" i="2"/>
  <c r="G590" i="2"/>
  <c r="G588" i="2"/>
  <c r="G586" i="2"/>
  <c r="G584" i="2"/>
  <c r="G582" i="2"/>
  <c r="G580" i="2"/>
  <c r="G578" i="2"/>
  <c r="G576" i="2"/>
  <c r="G574" i="2"/>
  <c r="G572" i="2"/>
  <c r="G570" i="2"/>
  <c r="G568" i="2"/>
  <c r="G566" i="2"/>
  <c r="G564" i="2"/>
  <c r="G562" i="2"/>
  <c r="G560" i="2"/>
  <c r="G558" i="2"/>
  <c r="G556" i="2"/>
  <c r="G554" i="2"/>
  <c r="G552" i="2"/>
  <c r="G550" i="2"/>
  <c r="G548" i="2"/>
  <c r="G546" i="2"/>
  <c r="G544" i="2"/>
  <c r="G542" i="2"/>
  <c r="G540" i="2"/>
  <c r="G538" i="2"/>
  <c r="G536" i="2"/>
  <c r="G534" i="2"/>
  <c r="G532" i="2"/>
  <c r="G530" i="2"/>
  <c r="G528" i="2"/>
  <c r="G526" i="2"/>
  <c r="G524" i="2"/>
  <c r="G522" i="2"/>
  <c r="G520" i="2"/>
  <c r="G518" i="2"/>
  <c r="G516" i="2"/>
  <c r="G514" i="2"/>
  <c r="G512" i="2"/>
  <c r="G510" i="2"/>
  <c r="G508" i="2"/>
  <c r="G506" i="2"/>
  <c r="G504" i="2"/>
  <c r="G502" i="2"/>
  <c r="G500" i="2"/>
  <c r="G498" i="2"/>
  <c r="G496" i="2"/>
  <c r="G494" i="2"/>
  <c r="G492" i="2"/>
  <c r="G490" i="2"/>
  <c r="G488" i="2"/>
  <c r="G486" i="2"/>
  <c r="G484" i="2"/>
  <c r="G482" i="2"/>
  <c r="G480" i="2"/>
  <c r="G478" i="2"/>
  <c r="G476" i="2"/>
  <c r="G474" i="2"/>
  <c r="G472" i="2"/>
  <c r="G470" i="2"/>
  <c r="G468" i="2"/>
  <c r="G466" i="2"/>
  <c r="G464" i="2"/>
  <c r="G462" i="2"/>
  <c r="G460" i="2"/>
  <c r="G458" i="2"/>
  <c r="G456" i="2"/>
  <c r="G454" i="2"/>
  <c r="G452" i="2"/>
  <c r="G450" i="2"/>
  <c r="G448" i="2"/>
  <c r="G446" i="2"/>
  <c r="G441" i="2"/>
  <c r="G433" i="2"/>
  <c r="G425" i="2"/>
  <c r="G417" i="2"/>
  <c r="G409" i="2"/>
  <c r="G401" i="2"/>
  <c r="G393" i="2"/>
  <c r="G443" i="2"/>
  <c r="G435" i="2"/>
  <c r="G427" i="2"/>
  <c r="G419" i="2"/>
  <c r="G411" i="2"/>
  <c r="G403" i="2"/>
  <c r="G395" i="2"/>
  <c r="G643" i="2"/>
  <c r="G641" i="2"/>
  <c r="G639" i="2"/>
  <c r="G637" i="2"/>
  <c r="G635" i="2"/>
  <c r="G633" i="2"/>
  <c r="G631" i="2"/>
  <c r="G629" i="2"/>
  <c r="G627" i="2"/>
  <c r="G625" i="2"/>
  <c r="G623" i="2"/>
  <c r="G621" i="2"/>
  <c r="G619" i="2"/>
  <c r="G617" i="2"/>
  <c r="G615" i="2"/>
  <c r="G613" i="2"/>
  <c r="G611" i="2"/>
  <c r="G609" i="2"/>
  <c r="G607" i="2"/>
  <c r="G605" i="2"/>
  <c r="G603" i="2"/>
  <c r="G601" i="2"/>
  <c r="G599" i="2"/>
  <c r="G597" i="2"/>
  <c r="G595" i="2"/>
  <c r="G593" i="2"/>
  <c r="G591" i="2"/>
  <c r="G589" i="2"/>
  <c r="G587" i="2"/>
  <c r="G585" i="2"/>
  <c r="G583" i="2"/>
  <c r="G581" i="2"/>
  <c r="G579" i="2"/>
  <c r="G577" i="2"/>
  <c r="G575" i="2"/>
  <c r="G573" i="2"/>
  <c r="G571" i="2"/>
  <c r="G569" i="2"/>
  <c r="G567" i="2"/>
  <c r="G565" i="2"/>
  <c r="G563" i="2"/>
  <c r="G561" i="2"/>
  <c r="G559" i="2"/>
  <c r="G557" i="2"/>
  <c r="G555" i="2"/>
  <c r="G553" i="2"/>
  <c r="G551" i="2"/>
  <c r="G549" i="2"/>
  <c r="G547" i="2"/>
  <c r="G545" i="2"/>
  <c r="G543" i="2"/>
  <c r="G541" i="2"/>
  <c r="G539" i="2"/>
  <c r="G537" i="2"/>
  <c r="G535" i="2"/>
  <c r="G533" i="2"/>
  <c r="G531" i="2"/>
  <c r="G529" i="2"/>
  <c r="G527" i="2"/>
  <c r="G525" i="2"/>
  <c r="G523" i="2"/>
  <c r="G521" i="2"/>
  <c r="G519" i="2"/>
  <c r="G517" i="2"/>
  <c r="G515" i="2"/>
  <c r="G513" i="2"/>
  <c r="G511" i="2"/>
  <c r="G509" i="2"/>
  <c r="G507" i="2"/>
  <c r="G505" i="2"/>
  <c r="G503" i="2"/>
  <c r="G501" i="2"/>
  <c r="G499" i="2"/>
  <c r="G497" i="2"/>
  <c r="G495" i="2"/>
  <c r="G493" i="2"/>
  <c r="G491" i="2"/>
  <c r="G489" i="2"/>
  <c r="G487" i="2"/>
  <c r="G485" i="2"/>
  <c r="G483" i="2"/>
  <c r="G481" i="2"/>
  <c r="G479" i="2"/>
  <c r="G477" i="2"/>
  <c r="G475" i="2"/>
  <c r="G473" i="2"/>
  <c r="G471" i="2"/>
  <c r="G469" i="2"/>
  <c r="G467" i="2"/>
  <c r="G465" i="2"/>
  <c r="G463" i="2"/>
  <c r="G461" i="2"/>
  <c r="G459" i="2"/>
  <c r="G457" i="2"/>
  <c r="G455" i="2"/>
  <c r="G453" i="2"/>
  <c r="G451" i="2"/>
  <c r="G449" i="2"/>
  <c r="G447" i="2"/>
  <c r="G445" i="2"/>
  <c r="G437" i="2"/>
  <c r="G429" i="2"/>
  <c r="G421" i="2"/>
  <c r="G413" i="2"/>
  <c r="G405" i="2"/>
  <c r="G397" i="2"/>
  <c r="G389" i="2"/>
  <c r="G256" i="2"/>
  <c r="G444" i="2"/>
  <c r="G442" i="2"/>
  <c r="G440" i="2"/>
  <c r="G438" i="2"/>
  <c r="G436" i="2"/>
  <c r="G434" i="2"/>
  <c r="G432" i="2"/>
  <c r="G430" i="2"/>
  <c r="G428" i="2"/>
  <c r="G426" i="2"/>
  <c r="G424" i="2"/>
  <c r="G422" i="2"/>
  <c r="G420" i="2"/>
  <c r="G418" i="2"/>
  <c r="G416" i="2"/>
  <c r="G414" i="2"/>
  <c r="G412" i="2"/>
  <c r="G410" i="2"/>
  <c r="G408" i="2"/>
  <c r="G406" i="2"/>
  <c r="G404" i="2"/>
  <c r="G402" i="2"/>
  <c r="G400" i="2"/>
  <c r="G398" i="2"/>
  <c r="G396" i="2"/>
  <c r="G394" i="2"/>
  <c r="G392" i="2"/>
  <c r="G390" i="2"/>
  <c r="G388" i="2"/>
  <c r="G386" i="2"/>
  <c r="G384" i="2"/>
  <c r="G382" i="2"/>
  <c r="G380" i="2"/>
  <c r="G378" i="2"/>
  <c r="G376" i="2"/>
  <c r="G374" i="2"/>
  <c r="G372" i="2"/>
  <c r="G370" i="2"/>
  <c r="G368" i="2"/>
  <c r="G366" i="2"/>
  <c r="G364" i="2"/>
  <c r="G362" i="2"/>
  <c r="G360" i="2"/>
  <c r="G358" i="2"/>
  <c r="G356" i="2"/>
  <c r="G354" i="2"/>
  <c r="G352" i="2"/>
  <c r="G350" i="2"/>
  <c r="G348" i="2"/>
  <c r="G346" i="2"/>
  <c r="G344" i="2"/>
  <c r="G342" i="2"/>
  <c r="G340" i="2"/>
  <c r="G338" i="2"/>
  <c r="G336" i="2"/>
  <c r="G334" i="2"/>
  <c r="G332" i="2"/>
  <c r="G330" i="2"/>
  <c r="G328" i="2"/>
  <c r="G326" i="2"/>
  <c r="G324" i="2"/>
  <c r="G322" i="2"/>
  <c r="G320" i="2"/>
  <c r="G318" i="2"/>
  <c r="G316" i="2"/>
  <c r="G314" i="2"/>
  <c r="G312" i="2"/>
  <c r="G310" i="2"/>
  <c r="G308" i="2"/>
  <c r="G306" i="2"/>
  <c r="G304" i="2"/>
  <c r="G302" i="2"/>
  <c r="G300" i="2"/>
  <c r="G298" i="2"/>
  <c r="G296" i="2"/>
  <c r="G294" i="2"/>
  <c r="G292" i="2"/>
  <c r="G290" i="2"/>
  <c r="G288" i="2"/>
  <c r="G286" i="2"/>
  <c r="G284" i="2"/>
  <c r="G282" i="2"/>
  <c r="G280" i="2"/>
  <c r="G278" i="2"/>
  <c r="G276" i="2"/>
  <c r="G274" i="2"/>
  <c r="G272" i="2"/>
  <c r="G270" i="2"/>
  <c r="G268" i="2"/>
  <c r="G266" i="2"/>
  <c r="G264" i="2"/>
  <c r="G262" i="2"/>
  <c r="G260" i="2"/>
  <c r="G258" i="2"/>
  <c r="G250" i="2"/>
  <c r="G252" i="2"/>
  <c r="G387" i="2"/>
  <c r="G385" i="2"/>
  <c r="G383" i="2"/>
  <c r="G381" i="2"/>
  <c r="G379" i="2"/>
  <c r="G377" i="2"/>
  <c r="G375" i="2"/>
  <c r="G373" i="2"/>
  <c r="G371" i="2"/>
  <c r="G369" i="2"/>
  <c r="G367" i="2"/>
  <c r="G365" i="2"/>
  <c r="G363" i="2"/>
  <c r="G361" i="2"/>
  <c r="G359" i="2"/>
  <c r="G357" i="2"/>
  <c r="G355" i="2"/>
  <c r="G353" i="2"/>
  <c r="G351" i="2"/>
  <c r="G349" i="2"/>
  <c r="G347" i="2"/>
  <c r="G345" i="2"/>
  <c r="G343" i="2"/>
  <c r="G341" i="2"/>
  <c r="G339" i="2"/>
  <c r="G337" i="2"/>
  <c r="G335" i="2"/>
  <c r="G333" i="2"/>
  <c r="G331" i="2"/>
  <c r="G329" i="2"/>
  <c r="G327" i="2"/>
  <c r="G325" i="2"/>
  <c r="G323" i="2"/>
  <c r="G321" i="2"/>
  <c r="G319" i="2"/>
  <c r="G317" i="2"/>
  <c r="G315" i="2"/>
  <c r="G313" i="2"/>
  <c r="G311" i="2"/>
  <c r="G309" i="2"/>
  <c r="G307" i="2"/>
  <c r="G305" i="2"/>
  <c r="G303" i="2"/>
  <c r="G301" i="2"/>
  <c r="G299" i="2"/>
  <c r="G297" i="2"/>
  <c r="G295" i="2"/>
  <c r="G293" i="2"/>
  <c r="G291" i="2"/>
  <c r="G289" i="2"/>
  <c r="G287" i="2"/>
  <c r="G285" i="2"/>
  <c r="G283" i="2"/>
  <c r="G281" i="2"/>
  <c r="G279" i="2"/>
  <c r="G277" i="2"/>
  <c r="G275" i="2"/>
  <c r="G273" i="2"/>
  <c r="G271" i="2"/>
  <c r="G269" i="2"/>
  <c r="G267" i="2"/>
  <c r="G265" i="2"/>
  <c r="G263" i="2"/>
  <c r="G261" i="2"/>
  <c r="G259" i="2"/>
  <c r="G254" i="2"/>
  <c r="G248" i="2"/>
  <c r="G246" i="2"/>
  <c r="G244" i="2"/>
  <c r="G242" i="2"/>
  <c r="G240" i="2"/>
  <c r="G238" i="2"/>
  <c r="G236" i="2"/>
  <c r="G234" i="2"/>
  <c r="G232" i="2"/>
  <c r="G230" i="2"/>
  <c r="G228" i="2"/>
  <c r="G226" i="2"/>
  <c r="G224" i="2"/>
  <c r="G222" i="2"/>
  <c r="G220" i="2"/>
  <c r="G218" i="2"/>
  <c r="G216" i="2"/>
  <c r="G214" i="2"/>
  <c r="G212" i="2"/>
  <c r="G210" i="2"/>
  <c r="G208" i="2"/>
  <c r="G206" i="2"/>
  <c r="G204" i="2"/>
  <c r="G202" i="2"/>
  <c r="G200" i="2"/>
  <c r="G198" i="2"/>
  <c r="G196" i="2"/>
  <c r="G194" i="2"/>
  <c r="G192" i="2"/>
  <c r="G190" i="2"/>
  <c r="G188" i="2"/>
  <c r="G186" i="2"/>
  <c r="G184" i="2"/>
  <c r="G182" i="2"/>
  <c r="G180" i="2"/>
  <c r="G178" i="2"/>
  <c r="G176" i="2"/>
  <c r="G174" i="2"/>
  <c r="G172" i="2"/>
  <c r="G170" i="2"/>
  <c r="G168" i="2"/>
  <c r="G166" i="2"/>
  <c r="G164" i="2"/>
  <c r="G162" i="2"/>
  <c r="G160" i="2"/>
  <c r="G158" i="2"/>
  <c r="G156" i="2"/>
  <c r="G154" i="2"/>
  <c r="G152" i="2"/>
  <c r="G150" i="2"/>
  <c r="G148" i="2"/>
  <c r="G146" i="2"/>
  <c r="G144" i="2"/>
  <c r="G142" i="2"/>
  <c r="G140" i="2"/>
  <c r="G138" i="2"/>
  <c r="G136" i="2"/>
  <c r="G134" i="2"/>
  <c r="G132" i="2"/>
  <c r="G130" i="2"/>
  <c r="G128" i="2"/>
  <c r="G126" i="2"/>
  <c r="G124" i="2"/>
  <c r="G122" i="2"/>
  <c r="G120" i="2"/>
  <c r="G118" i="2"/>
  <c r="G116" i="2"/>
  <c r="G114" i="2"/>
  <c r="G112" i="2"/>
  <c r="G110" i="2"/>
  <c r="G108" i="2"/>
  <c r="G106" i="2"/>
  <c r="G104" i="2"/>
  <c r="G102" i="2"/>
  <c r="G100" i="2"/>
  <c r="G98" i="2"/>
  <c r="G96" i="2"/>
  <c r="G94" i="2"/>
  <c r="G92" i="2"/>
  <c r="G90" i="2"/>
  <c r="G88" i="2"/>
  <c r="G86" i="2"/>
  <c r="G84" i="2"/>
  <c r="G82" i="2"/>
  <c r="G80" i="2"/>
  <c r="G78" i="2"/>
  <c r="G76" i="2"/>
  <c r="G74" i="2"/>
  <c r="G72" i="2"/>
  <c r="G70" i="2"/>
  <c r="G68" i="2"/>
  <c r="G66" i="2"/>
  <c r="G64" i="2"/>
  <c r="G62" i="2"/>
  <c r="G60" i="2"/>
  <c r="G58" i="2"/>
  <c r="G56" i="2"/>
  <c r="G54" i="2"/>
  <c r="G52" i="2"/>
  <c r="G50" i="2"/>
  <c r="G48" i="2"/>
  <c r="G46" i="2"/>
  <c r="G44" i="2"/>
  <c r="G42" i="2"/>
  <c r="G40" i="2"/>
  <c r="G38" i="2"/>
  <c r="G36" i="2"/>
  <c r="G34" i="2"/>
  <c r="G32" i="2"/>
  <c r="G30" i="2"/>
  <c r="G28" i="2"/>
  <c r="G26" i="2"/>
  <c r="G24" i="2"/>
  <c r="G22" i="2"/>
  <c r="G20" i="2"/>
  <c r="G18" i="2"/>
  <c r="G16" i="2"/>
  <c r="G14" i="2"/>
  <c r="G12" i="2"/>
  <c r="G10" i="2"/>
  <c r="G8" i="2"/>
  <c r="G213" i="2"/>
  <c r="G211" i="2"/>
  <c r="G209" i="2"/>
  <c r="G207" i="2"/>
  <c r="G205" i="2"/>
  <c r="G203" i="2"/>
  <c r="G201" i="2"/>
  <c r="G199" i="2"/>
  <c r="G197" i="2"/>
  <c r="G195" i="2"/>
  <c r="G193" i="2"/>
  <c r="G191" i="2"/>
  <c r="G189" i="2"/>
  <c r="G187" i="2"/>
  <c r="G185" i="2"/>
  <c r="G183" i="2"/>
  <c r="G181" i="2"/>
  <c r="G179" i="2"/>
  <c r="G177" i="2"/>
  <c r="G175" i="2"/>
  <c r="G173" i="2"/>
  <c r="G171" i="2"/>
  <c r="G169" i="2"/>
  <c r="G167" i="2"/>
  <c r="G165" i="2"/>
  <c r="G163" i="2"/>
  <c r="G161" i="2"/>
  <c r="G159" i="2"/>
  <c r="G157" i="2"/>
  <c r="G155" i="2"/>
  <c r="G153" i="2"/>
  <c r="G151" i="2"/>
  <c r="G149" i="2"/>
  <c r="G147" i="2"/>
  <c r="G145" i="2"/>
  <c r="G143" i="2"/>
  <c r="G141" i="2"/>
  <c r="G139" i="2"/>
  <c r="G137" i="2"/>
  <c r="G135" i="2"/>
  <c r="G133" i="2"/>
  <c r="G131" i="2"/>
  <c r="G129" i="2"/>
  <c r="G127" i="2"/>
  <c r="G125" i="2"/>
  <c r="G123" i="2"/>
  <c r="G121" i="2"/>
  <c r="G119" i="2"/>
  <c r="G117" i="2"/>
  <c r="G115" i="2"/>
  <c r="G113" i="2"/>
  <c r="G111" i="2"/>
  <c r="G109" i="2"/>
  <c r="G107" i="2"/>
  <c r="G105" i="2"/>
  <c r="G103" i="2"/>
  <c r="G101" i="2"/>
  <c r="G99" i="2"/>
  <c r="G97" i="2"/>
  <c r="G95" i="2"/>
  <c r="G93" i="2"/>
  <c r="G91" i="2"/>
  <c r="G89" i="2"/>
  <c r="G87" i="2"/>
  <c r="G85" i="2"/>
  <c r="G83" i="2"/>
  <c r="G81" i="2"/>
  <c r="G79" i="2"/>
  <c r="G77" i="2"/>
  <c r="G75" i="2"/>
  <c r="G73" i="2"/>
  <c r="G71" i="2"/>
  <c r="G69" i="2"/>
  <c r="G67" i="2"/>
  <c r="G65" i="2"/>
  <c r="G63" i="2"/>
  <c r="G61" i="2"/>
  <c r="G59" i="2"/>
  <c r="G57" i="2"/>
  <c r="G55" i="2"/>
  <c r="G53" i="2"/>
  <c r="G51" i="2"/>
  <c r="G49" i="2"/>
  <c r="G47" i="2"/>
  <c r="G45" i="2"/>
  <c r="G43" i="2"/>
  <c r="G41" i="2"/>
  <c r="G39" i="2"/>
  <c r="G37" i="2"/>
  <c r="G35" i="2"/>
  <c r="G33" i="2"/>
  <c r="G31" i="2"/>
  <c r="G29" i="2"/>
  <c r="G27" i="2"/>
  <c r="G25" i="2"/>
  <c r="G23" i="2"/>
  <c r="G21" i="2"/>
  <c r="G19" i="2"/>
  <c r="G17" i="2"/>
  <c r="G15" i="2"/>
  <c r="G13" i="2"/>
  <c r="G11" i="2"/>
  <c r="G9" i="2"/>
  <c r="G7" i="2"/>
  <c r="G257" i="2"/>
  <c r="G255" i="2"/>
  <c r="G253" i="2"/>
  <c r="G251" i="2"/>
  <c r="G249" i="2"/>
  <c r="G247" i="2"/>
  <c r="G245" i="2"/>
  <c r="G243" i="2"/>
  <c r="G241" i="2"/>
  <c r="G239" i="2"/>
  <c r="G237" i="2"/>
  <c r="G235" i="2"/>
  <c r="G233" i="2"/>
  <c r="G231" i="2"/>
  <c r="G229" i="2"/>
  <c r="G227" i="2"/>
  <c r="G225" i="2"/>
  <c r="G223" i="2"/>
  <c r="G221" i="2"/>
  <c r="G219" i="2"/>
  <c r="G217" i="2"/>
  <c r="G215" i="2"/>
  <c r="G4" i="2"/>
  <c r="O7" i="2"/>
  <c r="O15" i="2"/>
  <c r="O9" i="2"/>
  <c r="O13" i="2"/>
  <c r="O11" i="2"/>
  <c r="O8" i="2"/>
  <c r="O12" i="2"/>
  <c r="O10" i="2"/>
  <c r="O14" i="2"/>
  <c r="G273" i="1"/>
  <c r="E273" i="1"/>
  <c r="G272" i="1"/>
  <c r="E272" i="1"/>
  <c r="G271" i="1"/>
  <c r="E271" i="1"/>
  <c r="E115" i="1" l="1"/>
  <c r="D101" i="1"/>
  <c r="C7" i="3" l="1"/>
  <c r="F6" i="3"/>
  <c r="B6" i="3"/>
  <c r="E5" i="3"/>
  <c r="F7" i="3"/>
  <c r="B7" i="3"/>
  <c r="E6" i="3"/>
  <c r="H5" i="3"/>
  <c r="D5" i="3"/>
  <c r="E7" i="3"/>
  <c r="H6" i="3"/>
  <c r="D6" i="3"/>
  <c r="G5" i="3"/>
  <c r="C5" i="3"/>
  <c r="G7" i="3"/>
  <c r="H7" i="3"/>
  <c r="D7" i="3"/>
  <c r="G6" i="3"/>
  <c r="C6" i="3"/>
  <c r="F5" i="3"/>
  <c r="B5" i="3"/>
  <c r="D291" i="1"/>
  <c r="D290" i="1"/>
  <c r="D282" i="1"/>
  <c r="G53" i="1"/>
  <c r="D2789" i="2" l="1"/>
  <c r="D2769" i="2"/>
  <c r="D2794" i="2"/>
  <c r="D2786" i="2"/>
  <c r="D2778" i="2"/>
  <c r="D2770" i="2"/>
  <c r="D2762" i="2"/>
  <c r="D2754" i="2"/>
  <c r="D2750" i="2"/>
  <c r="D2736" i="2"/>
  <c r="D2720" i="2"/>
  <c r="D2672" i="2"/>
  <c r="D2640" i="2"/>
  <c r="D2795" i="2"/>
  <c r="D2791" i="2"/>
  <c r="D2787" i="2"/>
  <c r="D2783" i="2"/>
  <c r="D2779" i="2"/>
  <c r="D2775" i="2"/>
  <c r="D2771" i="2"/>
  <c r="D2767" i="2"/>
  <c r="D2763" i="2"/>
  <c r="D2759" i="2"/>
  <c r="D2755" i="2"/>
  <c r="D2751" i="2"/>
  <c r="D2742" i="2"/>
  <c r="D2724" i="2"/>
  <c r="D2708" i="2"/>
  <c r="D2692" i="2"/>
  <c r="D2676" i="2"/>
  <c r="D2660" i="2"/>
  <c r="D2644" i="2"/>
  <c r="D2628" i="2"/>
  <c r="D2612" i="2"/>
  <c r="D2777" i="2"/>
  <c r="D2773" i="2"/>
  <c r="D2790" i="2"/>
  <c r="D2782" i="2"/>
  <c r="D2774" i="2"/>
  <c r="D2766" i="2"/>
  <c r="D2758" i="2"/>
  <c r="D2740" i="2"/>
  <c r="D2704" i="2"/>
  <c r="D2688" i="2"/>
  <c r="D2656" i="2"/>
  <c r="D2624" i="2"/>
  <c r="D2608" i="2"/>
  <c r="D2796" i="2"/>
  <c r="D2792" i="2"/>
  <c r="D2788" i="2"/>
  <c r="D2784" i="2"/>
  <c r="D2780" i="2"/>
  <c r="D2776" i="2"/>
  <c r="D2772" i="2"/>
  <c r="D2768" i="2"/>
  <c r="D2764" i="2"/>
  <c r="D2760" i="2"/>
  <c r="D2756" i="2"/>
  <c r="D2752" i="2"/>
  <c r="D2748" i="2"/>
  <c r="D2744" i="2"/>
  <c r="D2728" i="2"/>
  <c r="D2712" i="2"/>
  <c r="D2696" i="2"/>
  <c r="D2680" i="2"/>
  <c r="D2664" i="2"/>
  <c r="D2648" i="2"/>
  <c r="D2632" i="2"/>
  <c r="D2616" i="2"/>
  <c r="D2793" i="2"/>
  <c r="D2785" i="2"/>
  <c r="D2781" i="2"/>
  <c r="D2765" i="2"/>
  <c r="D2761" i="2"/>
  <c r="D2757" i="2"/>
  <c r="D2753" i="2"/>
  <c r="D2749" i="2"/>
  <c r="D2746" i="2"/>
  <c r="D2732" i="2"/>
  <c r="D2716" i="2"/>
  <c r="D2700" i="2"/>
  <c r="D2684" i="2"/>
  <c r="D2668" i="2"/>
  <c r="D2652" i="2"/>
  <c r="D2636" i="2"/>
  <c r="D2620" i="2"/>
  <c r="D2604" i="2"/>
  <c r="D2745" i="2"/>
  <c r="D2741" i="2"/>
  <c r="D2737" i="2"/>
  <c r="D2733" i="2"/>
  <c r="D2729" i="2"/>
  <c r="D2725" i="2"/>
  <c r="D2721" i="2"/>
  <c r="D2717" i="2"/>
  <c r="D2713" i="2"/>
  <c r="D2709" i="2"/>
  <c r="D2705" i="2"/>
  <c r="D2701" i="2"/>
  <c r="D2697" i="2"/>
  <c r="D2693" i="2"/>
  <c r="D2689" i="2"/>
  <c r="D2685" i="2"/>
  <c r="D2681" i="2"/>
  <c r="D2677" i="2"/>
  <c r="D2673" i="2"/>
  <c r="D2669" i="2"/>
  <c r="D2665" i="2"/>
  <c r="D2661" i="2"/>
  <c r="D2657" i="2"/>
  <c r="D2653" i="2"/>
  <c r="D2649" i="2"/>
  <c r="D2645" i="2"/>
  <c r="D2641" i="2"/>
  <c r="D2637" i="2"/>
  <c r="D2633" i="2"/>
  <c r="D2629" i="2"/>
  <c r="D2625" i="2"/>
  <c r="D2621" i="2"/>
  <c r="D2617" i="2"/>
  <c r="D2613" i="2"/>
  <c r="D2609" i="2"/>
  <c r="D2605" i="2"/>
  <c r="D2738" i="2"/>
  <c r="D2734" i="2"/>
  <c r="D2730" i="2"/>
  <c r="D2726" i="2"/>
  <c r="D2722" i="2"/>
  <c r="D2718" i="2"/>
  <c r="D2714" i="2"/>
  <c r="D2710" i="2"/>
  <c r="D2706" i="2"/>
  <c r="D2702" i="2"/>
  <c r="D2698" i="2"/>
  <c r="D2694" i="2"/>
  <c r="D2690" i="2"/>
  <c r="D2686" i="2"/>
  <c r="D2682" i="2"/>
  <c r="D2678" i="2"/>
  <c r="D2674" i="2"/>
  <c r="D2670" i="2"/>
  <c r="D2666" i="2"/>
  <c r="D2662" i="2"/>
  <c r="D2658" i="2"/>
  <c r="D2654" i="2"/>
  <c r="D2650" i="2"/>
  <c r="D2646" i="2"/>
  <c r="D2642" i="2"/>
  <c r="D2638" i="2"/>
  <c r="D2634" i="2"/>
  <c r="D2630" i="2"/>
  <c r="D2626" i="2"/>
  <c r="D2622" i="2"/>
  <c r="D2618" i="2"/>
  <c r="D2614" i="2"/>
  <c r="D2610" i="2"/>
  <c r="D2606" i="2"/>
  <c r="D2747" i="2"/>
  <c r="D2743" i="2"/>
  <c r="D2739" i="2"/>
  <c r="D2735" i="2"/>
  <c r="D2731" i="2"/>
  <c r="D2727" i="2"/>
  <c r="D2723" i="2"/>
  <c r="D2719" i="2"/>
  <c r="D2715" i="2"/>
  <c r="D2711" i="2"/>
  <c r="D2707" i="2"/>
  <c r="D2703" i="2"/>
  <c r="D2699" i="2"/>
  <c r="D2695" i="2"/>
  <c r="D2691" i="2"/>
  <c r="D2687" i="2"/>
  <c r="D2683" i="2"/>
  <c r="D2679" i="2"/>
  <c r="D2675" i="2"/>
  <c r="D2671" i="2"/>
  <c r="D2667" i="2"/>
  <c r="D2663" i="2"/>
  <c r="D2659" i="2"/>
  <c r="D2655" i="2"/>
  <c r="D2651" i="2"/>
  <c r="D2647" i="2"/>
  <c r="D2643" i="2"/>
  <c r="D2639" i="2"/>
  <c r="D2635" i="2"/>
  <c r="D2631" i="2"/>
  <c r="D2627" i="2"/>
  <c r="D2623" i="2"/>
  <c r="D2619" i="2"/>
  <c r="D2615" i="2"/>
  <c r="D2611" i="2"/>
  <c r="D2607" i="2"/>
  <c r="D2603" i="2"/>
  <c r="F101" i="1"/>
  <c r="G115" i="1" l="1"/>
  <c r="D99" i="1"/>
  <c r="D100" i="1"/>
  <c r="H53" i="1"/>
  <c r="G114" i="1" l="1"/>
  <c r="G113" i="1"/>
  <c r="G112" i="1"/>
  <c r="G109" i="1"/>
  <c r="G108" i="1"/>
  <c r="G107" i="1"/>
  <c r="G106" i="1"/>
  <c r="F100" i="1"/>
  <c r="F99" i="1"/>
  <c r="D98" i="1"/>
  <c r="F98" i="1" s="1"/>
  <c r="D97" i="1"/>
  <c r="F97" i="1" s="1"/>
  <c r="D96" i="1"/>
  <c r="F96" i="1" s="1"/>
  <c r="D95" i="1"/>
  <c r="F95" i="1" s="1"/>
  <c r="D94" i="1"/>
  <c r="F94" i="1" s="1"/>
  <c r="G50" i="1"/>
  <c r="G47" i="1"/>
  <c r="F44" i="1"/>
  <c r="G44" i="1" s="1"/>
  <c r="F41" i="1"/>
  <c r="G41" i="1" s="1"/>
  <c r="D2480" i="2" l="1"/>
  <c r="D2504" i="2"/>
  <c r="D1765" i="2"/>
  <c r="D2479" i="2"/>
  <c r="D2598" i="2"/>
  <c r="D1622" i="2"/>
  <c r="D2294" i="2"/>
  <c r="D2492" i="2"/>
  <c r="D2560" i="2"/>
  <c r="D2282" i="2"/>
  <c r="D2328" i="2"/>
  <c r="D2528" i="2"/>
  <c r="D1031" i="2"/>
  <c r="D479" i="2"/>
  <c r="D2217" i="2"/>
  <c r="D953" i="2"/>
  <c r="D2510" i="2"/>
  <c r="D2529" i="2"/>
  <c r="D416" i="2"/>
  <c r="D2303" i="2"/>
  <c r="D2161" i="2"/>
  <c r="D1293" i="2"/>
  <c r="D2401" i="2"/>
  <c r="D2404" i="2"/>
  <c r="D2508" i="2"/>
  <c r="D2538" i="2"/>
  <c r="D2324" i="2"/>
  <c r="D1798" i="2"/>
  <c r="D1169" i="2"/>
  <c r="D1894" i="2"/>
  <c r="D2293" i="2"/>
  <c r="D1613" i="2"/>
  <c r="D2314" i="2"/>
  <c r="D1261" i="2"/>
  <c r="D1999" i="2"/>
  <c r="D2338" i="2"/>
  <c r="D1652" i="2"/>
  <c r="D2460" i="2"/>
  <c r="D1960" i="2"/>
  <c r="D1968" i="2"/>
  <c r="D1548" i="2"/>
  <c r="D2154" i="2"/>
  <c r="D2369" i="2"/>
  <c r="D1486" i="2"/>
  <c r="D2062" i="2"/>
  <c r="D2236" i="2"/>
  <c r="D471" i="2"/>
  <c r="D511" i="2"/>
  <c r="D1722" i="2"/>
  <c r="D1817" i="2"/>
  <c r="D881" i="2"/>
  <c r="D2107" i="2"/>
  <c r="D2052" i="2"/>
  <c r="D1781" i="2"/>
  <c r="D2270" i="2"/>
  <c r="D2349" i="2"/>
  <c r="D320" i="2"/>
  <c r="D2582" i="2"/>
  <c r="D2438" i="2"/>
  <c r="D2558" i="2"/>
  <c r="D2211" i="2"/>
  <c r="D1756" i="2"/>
  <c r="D2377" i="2"/>
  <c r="D1614" i="2"/>
  <c r="D1838" i="2"/>
  <c r="D1412" i="2"/>
  <c r="D1349" i="2"/>
  <c r="D2559" i="2"/>
  <c r="D2103" i="2"/>
  <c r="D1850" i="2"/>
  <c r="D1912" i="2"/>
  <c r="D472" i="2"/>
  <c r="D2518" i="2"/>
  <c r="D1707" i="2"/>
  <c r="D1683" i="2"/>
  <c r="D2022" i="2"/>
  <c r="D1998" i="2"/>
  <c r="D1879" i="2"/>
  <c r="D1768" i="2"/>
  <c r="D1444" i="2"/>
  <c r="D2095" i="2"/>
  <c r="D2063" i="2"/>
  <c r="D2115" i="2"/>
  <c r="D1796" i="2"/>
  <c r="D2329" i="2"/>
  <c r="D2398" i="2"/>
  <c r="D548" i="2"/>
  <c r="D1643" i="2"/>
  <c r="D978" i="2"/>
  <c r="D2169" i="2"/>
  <c r="D2162" i="2"/>
  <c r="D2399" i="2"/>
  <c r="D2079" i="2"/>
  <c r="D1565" i="2"/>
  <c r="D1286" i="2"/>
  <c r="D2357" i="2"/>
  <c r="D2046" i="2"/>
  <c r="D2595" i="2"/>
  <c r="D2406" i="2"/>
  <c r="D1137" i="2"/>
  <c r="D958" i="2"/>
  <c r="D2531" i="2"/>
  <c r="D2233" i="2"/>
  <c r="D1887" i="2"/>
  <c r="D2424" i="2"/>
  <c r="D1195" i="2"/>
  <c r="D1171" i="2"/>
  <c r="D1530" i="2"/>
  <c r="D2177" i="2"/>
  <c r="D1380" i="2"/>
  <c r="D1922" i="2"/>
  <c r="D2043" i="2"/>
  <c r="D2298" i="2"/>
  <c r="D2231" i="2"/>
  <c r="D2410" i="2"/>
  <c r="D1317" i="2"/>
  <c r="D2450" i="2"/>
  <c r="D2024" i="2"/>
  <c r="D2544" i="2"/>
  <c r="D271" i="2"/>
  <c r="D1948" i="2"/>
  <c r="D1628" i="2"/>
  <c r="D2086" i="2"/>
  <c r="D1778" i="2"/>
  <c r="D1673" i="2"/>
  <c r="D2126" i="2"/>
  <c r="D2444" i="2"/>
  <c r="D2207" i="2"/>
  <c r="D2537" i="2"/>
  <c r="D2286" i="2"/>
  <c r="D2370" i="2"/>
  <c r="D1392" i="2"/>
  <c r="D2297" i="2"/>
  <c r="D1352" i="2"/>
  <c r="D2030" i="2"/>
  <c r="D2545" i="2"/>
  <c r="D2160" i="2"/>
  <c r="D2551" i="2"/>
  <c r="D2378" i="2"/>
  <c r="D2170" i="2"/>
  <c r="D254" i="2"/>
  <c r="D2076" i="2"/>
  <c r="D1398" i="2"/>
  <c r="D1582" i="2"/>
  <c r="D1732" i="2"/>
  <c r="D2007" i="2"/>
  <c r="D965" i="2"/>
  <c r="D2533" i="2"/>
  <c r="D1250" i="2"/>
  <c r="D2522" i="2"/>
  <c r="D2118" i="2"/>
  <c r="D2290" i="2"/>
  <c r="D1566" i="2"/>
  <c r="D1980" i="2"/>
  <c r="D2561" i="2"/>
  <c r="D2229" i="2"/>
  <c r="D2553" i="2"/>
  <c r="D1882" i="2"/>
  <c r="D1874" i="2"/>
  <c r="D297" i="2"/>
  <c r="D1103" i="2"/>
  <c r="D1901" i="2"/>
  <c r="D2327" i="2"/>
  <c r="D2500" i="2"/>
  <c r="D2411" i="2"/>
  <c r="D1064" i="2"/>
  <c r="D2036" i="2"/>
  <c r="D1830" i="2"/>
  <c r="D2330" i="2"/>
  <c r="D2566" i="2"/>
  <c r="D599" i="2"/>
  <c r="D1579" i="2"/>
  <c r="D2395" i="2"/>
  <c r="D1342" i="2"/>
  <c r="D621" i="2"/>
  <c r="D2165" i="2"/>
  <c r="D2421" i="2"/>
  <c r="D2403" i="2"/>
  <c r="D2435" i="2"/>
  <c r="D608" i="2"/>
  <c r="D2402" i="2"/>
  <c r="D1477" i="2"/>
  <c r="D1979" i="2"/>
  <c r="D2550" i="2"/>
  <c r="D1122" i="2"/>
  <c r="D2146" i="2"/>
  <c r="D2556" i="2"/>
  <c r="D2050" i="2"/>
  <c r="D1794" i="2"/>
  <c r="D2187" i="2"/>
  <c r="D1601" i="2"/>
  <c r="D1841" i="2"/>
  <c r="D2309" i="2"/>
  <c r="D2181" i="2"/>
  <c r="D103" i="2"/>
  <c r="D1534" i="2"/>
  <c r="D2530" i="2"/>
  <c r="D546" i="2"/>
  <c r="D1522" i="2"/>
  <c r="D2419" i="2"/>
  <c r="D2495" i="2"/>
  <c r="D2384" i="2"/>
  <c r="D1456" i="2"/>
  <c r="D2308" i="2"/>
  <c r="D455" i="2"/>
  <c r="D1512" i="2"/>
  <c r="D1654" i="2"/>
  <c r="D1500" i="2"/>
  <c r="D1454" i="2"/>
  <c r="D2032" i="2"/>
  <c r="D2576" i="2"/>
  <c r="D1812" i="2"/>
  <c r="D979" i="2"/>
  <c r="D2527" i="2"/>
  <c r="D2428" i="2"/>
  <c r="D933" i="2"/>
  <c r="D1468" i="2"/>
  <c r="D1898" i="2"/>
  <c r="D2042" i="2"/>
  <c r="D2388" i="2"/>
  <c r="D1313" i="2"/>
  <c r="D1760" i="2"/>
  <c r="D1913" i="2"/>
  <c r="D1350" i="2"/>
  <c r="D1466" i="2"/>
  <c r="D1790" i="2"/>
  <c r="D2320" i="2"/>
  <c r="D1840" i="2"/>
  <c r="D2534" i="2"/>
  <c r="D2344" i="2"/>
  <c r="D1574" i="2"/>
  <c r="D2394" i="2"/>
  <c r="D2037" i="2"/>
  <c r="D358" i="2"/>
  <c r="D838" i="2"/>
  <c r="D2145" i="2"/>
  <c r="D782" i="2"/>
  <c r="D1680" i="2"/>
  <c r="D569" i="2"/>
  <c r="D2334" i="2"/>
  <c r="D2234" i="2"/>
  <c r="D1818" i="2"/>
  <c r="D976" i="2"/>
  <c r="D1436" i="2"/>
  <c r="D1414" i="2"/>
  <c r="D2285" i="2"/>
  <c r="D1485" i="2"/>
  <c r="D1899" i="2"/>
  <c r="D2143" i="2"/>
  <c r="D2596" i="2"/>
  <c r="D1141" i="2"/>
  <c r="D1935" i="2"/>
  <c r="D1569" i="2"/>
  <c r="D2486" i="2"/>
  <c r="D1724" i="2"/>
  <c r="D527" i="2"/>
  <c r="D2134" i="2"/>
  <c r="D1630" i="2"/>
  <c r="D1770" i="2"/>
  <c r="D802" i="2"/>
  <c r="D2289" i="2"/>
  <c r="D2094" i="2"/>
  <c r="D1596" i="2"/>
  <c r="D1573" i="2"/>
  <c r="D1515" i="2"/>
  <c r="D2336" i="2"/>
  <c r="D2055" i="2"/>
  <c r="D2023" i="2"/>
  <c r="D178" i="2"/>
  <c r="D678" i="2"/>
  <c r="D1372" i="2"/>
  <c r="D1970" i="2"/>
  <c r="D2088" i="2"/>
  <c r="D591" i="2"/>
  <c r="D2449" i="2"/>
  <c r="D2157" i="2"/>
  <c r="D1430" i="2"/>
  <c r="D1900" i="2"/>
  <c r="D1638" i="2"/>
  <c r="D1822" i="2"/>
  <c r="D2502" i="2"/>
  <c r="D1941" i="2"/>
  <c r="D4" i="2"/>
  <c r="D1584" i="2"/>
  <c r="D1761" i="2"/>
  <c r="D1905" i="2"/>
  <c r="D1847" i="2"/>
  <c r="D1820" i="2"/>
  <c r="D1988" i="2"/>
  <c r="D1990" i="2"/>
  <c r="D2470" i="2"/>
  <c r="D1678" i="2"/>
  <c r="D1967" i="2"/>
  <c r="D2586" i="2"/>
  <c r="D2304" i="2"/>
  <c r="D2039" i="2"/>
  <c r="D2038" i="2"/>
  <c r="D2014" i="2"/>
  <c r="D2426" i="2"/>
  <c r="D1815" i="2"/>
  <c r="D1131" i="2"/>
  <c r="D342" i="2"/>
  <c r="D969" i="2"/>
  <c r="D1636" i="2"/>
  <c r="D970" i="2"/>
  <c r="D2337" i="2"/>
  <c r="D2275" i="2"/>
  <c r="D1363" i="2"/>
  <c r="D2135" i="2"/>
  <c r="D1832" i="2"/>
  <c r="D1782" i="2"/>
  <c r="D1904" i="2"/>
  <c r="D2452" i="2"/>
  <c r="D767" i="2"/>
  <c r="D2359" i="2"/>
  <c r="D2268" i="2"/>
  <c r="D2148" i="2"/>
  <c r="D2230" i="2"/>
  <c r="D2164" i="2"/>
  <c r="D1249" i="2"/>
  <c r="D2156" i="2"/>
  <c r="D1225" i="2"/>
  <c r="D1956" i="2"/>
  <c r="D2221" i="2"/>
  <c r="D975" i="2"/>
  <c r="D2361" i="2"/>
  <c r="D1888" i="2"/>
  <c r="D1042" i="2"/>
  <c r="D2364" i="2"/>
  <c r="D1545" i="2"/>
  <c r="D2093" i="2"/>
  <c r="D1458" i="2"/>
  <c r="D1576" i="2"/>
  <c r="D2034" i="2"/>
  <c r="D2447" i="2"/>
  <c r="D124" i="2"/>
  <c r="D2432" i="2"/>
  <c r="D1259" i="2"/>
  <c r="D2541" i="2"/>
  <c r="D1927" i="2"/>
  <c r="D1872" i="2"/>
  <c r="D1864" i="2"/>
  <c r="D463" i="2"/>
  <c r="D2196" i="2"/>
  <c r="D1718" i="2"/>
  <c r="D1714" i="2"/>
  <c r="D2158" i="2"/>
  <c r="D1852" i="2"/>
  <c r="D1700" i="2"/>
  <c r="D2185" i="2"/>
  <c r="D1379" i="2"/>
  <c r="D2028" i="2"/>
  <c r="D2198" i="2"/>
  <c r="D543" i="2"/>
  <c r="D583" i="2"/>
  <c r="D689" i="2"/>
  <c r="D2220" i="2"/>
  <c r="D1491" i="2"/>
  <c r="D2313" i="2"/>
  <c r="D1786" i="2"/>
  <c r="D1670" i="2"/>
  <c r="D1294" i="2"/>
  <c r="D1533" i="2"/>
  <c r="D1943" i="2"/>
  <c r="D1229" i="2"/>
  <c r="D2302" i="2"/>
  <c r="D1965" i="2"/>
  <c r="D1587" i="2"/>
  <c r="D1810" i="2"/>
  <c r="D949" i="2"/>
  <c r="D789" i="2"/>
  <c r="D2179" i="2"/>
  <c r="D1309" i="2"/>
  <c r="D2437" i="2"/>
  <c r="D2205" i="2"/>
  <c r="D2237" i="2"/>
  <c r="D33" i="2"/>
  <c r="D2374" i="2"/>
  <c r="D1360" i="2"/>
  <c r="D1237" i="2"/>
  <c r="D2602" i="2"/>
  <c r="D1453" i="2"/>
  <c r="D2119" i="2"/>
  <c r="D1842" i="2"/>
  <c r="D861" i="2"/>
  <c r="D1749" i="2"/>
  <c r="D441" i="2"/>
  <c r="D1855" i="2"/>
  <c r="D2540" i="2"/>
  <c r="D2089" i="2"/>
  <c r="D2140" i="2"/>
  <c r="D1615" i="2"/>
  <c r="D2487" i="2"/>
  <c r="D1933" i="2"/>
  <c r="D2339" i="2"/>
  <c r="D272" i="2"/>
  <c r="D2417" i="2"/>
  <c r="D2219" i="2"/>
  <c r="D2321" i="2"/>
  <c r="D2070" i="2"/>
  <c r="D2481" i="2"/>
  <c r="D2110" i="2"/>
  <c r="D1598" i="2"/>
  <c r="D1558" i="2"/>
  <c r="D715" i="2"/>
  <c r="D1908" i="2"/>
  <c r="D2239" i="2"/>
  <c r="D2368" i="2"/>
  <c r="D2102" i="2"/>
  <c r="D1438" i="2"/>
  <c r="D1884" i="2"/>
  <c r="D856" i="2"/>
  <c r="D488" i="2"/>
  <c r="D2292" i="2"/>
  <c r="D2583" i="2"/>
  <c r="D1646" i="2"/>
  <c r="D2478" i="2"/>
  <c r="D1764" i="2"/>
  <c r="D1644" i="2"/>
  <c r="D2194" i="2"/>
  <c r="D2536" i="2"/>
  <c r="D456" i="2"/>
  <c r="D1555" i="2"/>
  <c r="D2434" i="2"/>
  <c r="D2389" i="2"/>
  <c r="D1358" i="2"/>
  <c r="D541" i="2"/>
  <c r="D2149" i="2"/>
  <c r="D901" i="2"/>
  <c r="D389" i="2"/>
  <c r="D2365" i="2"/>
  <c r="D846" i="2"/>
  <c r="D2232" i="2"/>
  <c r="D2240" i="2"/>
  <c r="D2356" i="2"/>
  <c r="D2465" i="2"/>
  <c r="D2274" i="2"/>
  <c r="D2150" i="2"/>
  <c r="D1476" i="2"/>
  <c r="D2482" i="2"/>
  <c r="D2466" i="2"/>
  <c r="D2346" i="2"/>
  <c r="D2382" i="2"/>
  <c r="D2054" i="2"/>
  <c r="D671" i="2"/>
  <c r="D2271" i="2"/>
  <c r="D2455" i="2"/>
  <c r="D2391" i="2"/>
  <c r="D2264" i="2"/>
  <c r="D2098" i="2"/>
  <c r="D1914" i="2"/>
  <c r="D1697" i="2"/>
  <c r="D2514" i="2"/>
  <c r="D2209" i="2"/>
  <c r="D2300" i="2"/>
  <c r="D1889" i="2"/>
  <c r="D2570" i="2"/>
  <c r="D2262" i="2"/>
  <c r="D2542" i="2"/>
  <c r="D2015" i="2"/>
  <c r="D1983" i="2"/>
  <c r="D2568" i="2"/>
  <c r="D2472" i="2"/>
  <c r="D1470" i="2"/>
  <c r="D1387" i="2"/>
  <c r="D2152" i="2"/>
  <c r="D1364" i="2"/>
  <c r="D1766" i="2"/>
  <c r="D791" i="2"/>
  <c r="D2101" i="2"/>
  <c r="D2031" i="2"/>
  <c r="D1895" i="2"/>
  <c r="D2193" i="2"/>
  <c r="D1702" i="2"/>
  <c r="D1227" i="2"/>
  <c r="D1987" i="2"/>
  <c r="D1788" i="2"/>
  <c r="D1854" i="2"/>
  <c r="D2442" i="2"/>
  <c r="D1734" i="2"/>
  <c r="D981" i="2"/>
  <c r="D973" i="2"/>
  <c r="D2523" i="2"/>
  <c r="D775" i="2"/>
  <c r="D2192" i="2"/>
  <c r="D1326" i="2"/>
  <c r="D2519" i="2"/>
  <c r="D2106" i="2"/>
  <c r="D811" i="2"/>
  <c r="D1878" i="2"/>
  <c r="D1386" i="2"/>
  <c r="D2224" i="2"/>
  <c r="D2574" i="2"/>
  <c r="D1362" i="2"/>
  <c r="D1448" i="2"/>
  <c r="D1694" i="2"/>
  <c r="D253" i="2"/>
  <c r="D2283" i="2"/>
  <c r="D2592" i="2"/>
  <c r="D582" i="2"/>
  <c r="D1934" i="2"/>
  <c r="D2554" i="2"/>
  <c r="D2354" i="2"/>
  <c r="D1402" i="2"/>
  <c r="D2254" i="2"/>
  <c r="D1923" i="2"/>
  <c r="D1806" i="2"/>
  <c r="D2408" i="2"/>
  <c r="D2201" i="2"/>
  <c r="D1668" i="2"/>
  <c r="D1605" i="2"/>
  <c r="D2420" i="2"/>
  <c r="D2051" i="2"/>
  <c r="D2184" i="2"/>
  <c r="D2362" i="2"/>
  <c r="D1289" i="2"/>
  <c r="D1774" i="2"/>
  <c r="D1370" i="2"/>
  <c r="D2594" i="2"/>
  <c r="D703" i="2"/>
  <c r="D1619" i="2"/>
  <c r="D1267" i="2"/>
  <c r="D1520" i="2"/>
  <c r="D2108" i="2"/>
  <c r="D2385" i="2"/>
  <c r="D2474" i="2"/>
  <c r="D721" i="2"/>
  <c r="D1973" i="2"/>
  <c r="D2548" i="2"/>
  <c r="D2532" i="2"/>
  <c r="D1508" i="2"/>
  <c r="D2429" i="2"/>
  <c r="D2457" i="2"/>
  <c r="D2350" i="2"/>
  <c r="D2360" i="2"/>
  <c r="D1446" i="2"/>
  <c r="D2167" i="2"/>
  <c r="D1154" i="2"/>
  <c r="D2256" i="2"/>
  <c r="D2096" i="2"/>
  <c r="D2569" i="2"/>
  <c r="D1966" i="2"/>
  <c r="D2351" i="2"/>
  <c r="D2407" i="2"/>
  <c r="D971" i="2"/>
  <c r="D2588" i="2"/>
  <c r="D1310" i="2"/>
  <c r="D2413" i="2"/>
  <c r="D1359" i="2"/>
  <c r="D1556" i="2"/>
  <c r="D2311" i="2"/>
  <c r="D2543" i="2"/>
  <c r="D2446" i="2"/>
  <c r="D1611" i="2"/>
  <c r="D1107" i="2"/>
  <c r="D2151" i="2"/>
  <c r="D2288" i="2"/>
  <c r="D2577" i="2"/>
  <c r="D2044" i="2"/>
  <c r="D2567" i="2"/>
  <c r="D1710" i="2"/>
  <c r="D691" i="2"/>
  <c r="D1184" i="2"/>
  <c r="D2208" i="2"/>
  <c r="D512" i="2"/>
  <c r="D1003" i="2"/>
  <c r="D2484" i="2"/>
  <c r="D2342" i="2"/>
  <c r="D412" i="2"/>
  <c r="D687" i="2"/>
  <c r="D1284" i="2"/>
  <c r="D1376" i="2"/>
  <c r="D1365" i="2"/>
  <c r="D1302" i="2"/>
  <c r="D1445" i="2"/>
  <c r="D1581" i="2"/>
  <c r="D1984" i="2"/>
  <c r="D2341" i="2"/>
  <c r="D2322" i="2"/>
  <c r="D2318" i="2"/>
  <c r="D2168" i="2"/>
  <c r="D1617" i="2"/>
  <c r="D1034" i="2"/>
  <c r="D2269" i="2"/>
  <c r="D707" i="2"/>
  <c r="D1937" i="2"/>
  <c r="D426" i="2"/>
  <c r="D2273" i="2"/>
  <c r="D1390" i="2"/>
  <c r="D2186" i="2"/>
  <c r="D1975" i="2"/>
  <c r="D1909" i="2"/>
  <c r="D2319" i="2"/>
  <c r="D513" i="2"/>
  <c r="D1672" i="2"/>
  <c r="D1829" i="2"/>
  <c r="D392" i="2"/>
  <c r="D2105" i="2"/>
  <c r="D2204" i="2"/>
  <c r="D2081" i="2"/>
  <c r="D2250" i="2"/>
  <c r="D839" i="2"/>
  <c r="D2012" i="2"/>
  <c r="D2593" i="2"/>
  <c r="D2572" i="2"/>
  <c r="D695" i="2"/>
  <c r="D2366" i="2"/>
  <c r="D1701" i="2"/>
  <c r="D1950" i="2"/>
  <c r="D1510" i="2"/>
  <c r="D2494" i="2"/>
  <c r="D1640" i="2"/>
  <c r="D1348" i="2"/>
  <c r="D2496" i="2"/>
  <c r="D1351" i="2"/>
  <c r="D2310" i="2"/>
  <c r="D2202" i="2"/>
  <c r="D581" i="2"/>
  <c r="D1590" i="2"/>
  <c r="D2178" i="2"/>
  <c r="D1632" i="2"/>
  <c r="D1595" i="2"/>
  <c r="D2431" i="2"/>
  <c r="D2539" i="2"/>
  <c r="D1318" i="2"/>
  <c r="D2166" i="2"/>
  <c r="D448" i="2"/>
  <c r="D1902" i="2"/>
  <c r="D2376" i="2"/>
  <c r="D1671" i="2"/>
  <c r="D925" i="2"/>
  <c r="D2422" i="2"/>
  <c r="D2412" i="2"/>
  <c r="D1606" i="2"/>
  <c r="D2453" i="2"/>
  <c r="D469" i="2"/>
  <c r="D2379" i="2"/>
  <c r="D812" i="2"/>
  <c r="D1516" i="2"/>
  <c r="D620" i="2"/>
  <c r="D1665" i="2"/>
  <c r="D1649" i="2"/>
  <c r="D1660" i="2"/>
  <c r="D831" i="2"/>
  <c r="D496" i="2"/>
  <c r="D2396" i="2"/>
  <c r="D1382" i="2"/>
  <c r="D1540" i="2"/>
  <c r="D2248" i="2"/>
  <c r="D837" i="2"/>
  <c r="D2210" i="2"/>
  <c r="D2280" i="2"/>
  <c r="D509" i="2"/>
  <c r="D264" i="2"/>
  <c r="D2136" i="2"/>
  <c r="D595" i="2"/>
  <c r="D2190" i="2"/>
  <c r="D1202" i="2"/>
  <c r="D1483" i="2"/>
  <c r="D2246" i="2"/>
  <c r="D2589" i="2"/>
  <c r="D2129" i="2"/>
  <c r="D2255" i="2"/>
  <c r="D2147" i="2"/>
  <c r="D2247" i="2"/>
  <c r="D2139" i="2"/>
  <c r="D2203" i="2"/>
  <c r="D683" i="2"/>
  <c r="D1253" i="2"/>
  <c r="D955" i="2"/>
  <c r="D1813" i="2"/>
  <c r="D2238" i="2"/>
  <c r="D2277" i="2"/>
  <c r="D2501" i="2"/>
  <c r="D2397" i="2"/>
  <c r="D1873" i="2"/>
  <c r="D1795" i="2"/>
  <c r="D1763" i="2"/>
  <c r="D946" i="2"/>
  <c r="D2142" i="2"/>
  <c r="D2373" i="2"/>
  <c r="D559" i="2"/>
  <c r="D656" i="2"/>
  <c r="D1793" i="2"/>
  <c r="D1005" i="2"/>
  <c r="D1073" i="2"/>
  <c r="D2471" i="2"/>
  <c r="D2427" i="2"/>
  <c r="D2077" i="2"/>
  <c r="D2355" i="2"/>
  <c r="D898" i="2"/>
  <c r="D1754" i="2"/>
  <c r="D2117" i="2"/>
  <c r="D2045" i="2"/>
  <c r="D1498" i="2"/>
  <c r="D1989" i="2"/>
  <c r="D1917" i="2"/>
  <c r="D1653" i="2"/>
  <c r="D1262" i="2"/>
  <c r="D742" i="2"/>
  <c r="D177" i="2"/>
  <c r="D288" i="2"/>
  <c r="D2430" i="2"/>
  <c r="D1733" i="2"/>
  <c r="D1325" i="2"/>
  <c r="D1330" i="2"/>
  <c r="D1526" i="2"/>
  <c r="D2367" i="2"/>
  <c r="D2524" i="2"/>
  <c r="D1189" i="2"/>
  <c r="D720" i="2"/>
  <c r="D2128" i="2"/>
  <c r="D2476" i="2"/>
  <c r="D2120" i="2"/>
  <c r="D941" i="2"/>
  <c r="D1981" i="2"/>
  <c r="D1550" i="2"/>
  <c r="D1776" i="2"/>
  <c r="D2497" i="2"/>
  <c r="D1518" i="2"/>
  <c r="D2462" i="2"/>
  <c r="D725" i="2"/>
  <c r="D2084" i="2"/>
  <c r="D388" i="2"/>
  <c r="D2260" i="2"/>
  <c r="D1021" i="2"/>
  <c r="D1564" i="2"/>
  <c r="D2263" i="2"/>
  <c r="D2516" i="2"/>
  <c r="D2454" i="2"/>
  <c r="D1978" i="2"/>
  <c r="D2443" i="2"/>
  <c r="D1616" i="2"/>
  <c r="D2381" i="2"/>
  <c r="D588" i="2"/>
  <c r="D2345" i="2"/>
  <c r="D1828" i="2"/>
  <c r="D551" i="2"/>
  <c r="D1804" i="2"/>
  <c r="D2242" i="2"/>
  <c r="D2372" i="2"/>
  <c r="D1542" i="2"/>
  <c r="D1338" i="2"/>
  <c r="D1662" i="2"/>
  <c r="D2228" i="2"/>
  <c r="D2206" i="2"/>
  <c r="D516" i="2"/>
  <c r="D2278" i="2"/>
  <c r="D1404" i="2"/>
  <c r="D1862" i="2"/>
  <c r="D821" i="2"/>
  <c r="D2006" i="2"/>
  <c r="D669" i="2"/>
  <c r="D1629" i="2"/>
  <c r="D1029" i="2"/>
  <c r="D1192" i="2"/>
  <c r="D963" i="2"/>
  <c r="D2375" i="2"/>
  <c r="D2331" i="2"/>
  <c r="D1853" i="2"/>
  <c r="D1339" i="2"/>
  <c r="D2257" i="2"/>
  <c r="D2296" i="2"/>
  <c r="D2026" i="2"/>
  <c r="D1925" i="2"/>
  <c r="D1603" i="2"/>
  <c r="D1977" i="2"/>
  <c r="D1953" i="2"/>
  <c r="D1281" i="2"/>
  <c r="D937" i="2"/>
  <c r="D2441" i="2"/>
  <c r="D1514" i="2"/>
  <c r="D1797" i="2"/>
  <c r="D1347" i="2"/>
  <c r="D1129" i="2"/>
  <c r="D1026" i="2"/>
  <c r="D1287" i="2"/>
  <c r="D2182" i="2"/>
  <c r="D1413" i="2"/>
  <c r="D1219" i="2"/>
  <c r="D1451" i="2"/>
  <c r="D1427" i="2"/>
  <c r="D2010" i="2"/>
  <c r="D2002" i="2"/>
  <c r="D1717" i="2"/>
  <c r="D384" i="2"/>
  <c r="D477" i="2"/>
  <c r="D755" i="2"/>
  <c r="D1220" i="2"/>
  <c r="D1589" i="2"/>
  <c r="D640" i="2"/>
  <c r="D1205" i="2"/>
  <c r="D1063" i="2"/>
  <c r="D777" i="2"/>
  <c r="D623" i="2"/>
  <c r="D922" i="2"/>
  <c r="D577" i="2"/>
  <c r="D751" i="2"/>
  <c r="D373" i="2"/>
  <c r="D650" i="2"/>
  <c r="D407" i="2"/>
  <c r="D1726" i="2"/>
  <c r="D1775" i="2"/>
  <c r="D2490" i="2"/>
  <c r="D2218" i="2"/>
  <c r="D2393" i="2"/>
  <c r="D1133" i="2"/>
  <c r="D2029" i="2"/>
  <c r="D2467" i="2"/>
  <c r="D2272" i="2"/>
  <c r="D1532" i="2"/>
  <c r="D1328" i="2"/>
  <c r="D848" i="2"/>
  <c r="D1433" i="2"/>
  <c r="D1780" i="2"/>
  <c r="D1772" i="2"/>
  <c r="D1642" i="2"/>
  <c r="D1002" i="2"/>
  <c r="D1478" i="2"/>
  <c r="D1604" i="2"/>
  <c r="D2488" i="2"/>
  <c r="D1916" i="2"/>
  <c r="D2433" i="2"/>
  <c r="D2386" i="2"/>
  <c r="D2241" i="2"/>
  <c r="D1892" i="2"/>
  <c r="D2340" i="2"/>
  <c r="D2409" i="2"/>
  <c r="D2590" i="2"/>
  <c r="D1704" i="2"/>
  <c r="D1924" i="2"/>
  <c r="D2585" i="2"/>
  <c r="D1750" i="2"/>
  <c r="D565" i="2"/>
  <c r="D2445" i="2"/>
  <c r="D728" i="2"/>
  <c r="D1524" i="2"/>
  <c r="D815" i="2"/>
  <c r="D1608" i="2"/>
  <c r="D2244" i="2"/>
  <c r="D584" i="2"/>
  <c r="D1896" i="2"/>
  <c r="D2174" i="2"/>
  <c r="D1366" i="2"/>
  <c r="D647" i="2"/>
  <c r="D2477" i="2"/>
  <c r="D2172" i="2"/>
  <c r="D1221" i="2"/>
  <c r="D2512" i="2"/>
  <c r="D2180" i="2"/>
  <c r="D1859" i="2"/>
  <c r="D2513" i="2"/>
  <c r="D2353" i="2"/>
  <c r="D1995" i="2"/>
  <c r="D2116" i="2"/>
  <c r="D1384" i="2"/>
  <c r="D1572" i="2"/>
  <c r="D1881" i="2"/>
  <c r="D1341" i="2"/>
  <c r="D289" i="2"/>
  <c r="D1163" i="2"/>
  <c r="D2025" i="2"/>
  <c r="D1562" i="2"/>
  <c r="D1554" i="2"/>
  <c r="D2213" i="2"/>
  <c r="D2021" i="2"/>
  <c r="D1805" i="2"/>
  <c r="D1946" i="2"/>
  <c r="D1938" i="2"/>
  <c r="D575" i="2"/>
  <c r="D2491" i="2"/>
  <c r="D907" i="2"/>
  <c r="D1173" i="2"/>
  <c r="D1306" i="2"/>
  <c r="D1886" i="2"/>
  <c r="D1298" i="2"/>
  <c r="D1893" i="2"/>
  <c r="D1507" i="2"/>
  <c r="D1434" i="2"/>
  <c r="D1426" i="2"/>
  <c r="D2363" i="2"/>
  <c r="D1949" i="2"/>
  <c r="D1563" i="2"/>
  <c r="D1374" i="2"/>
  <c r="D1755" i="2"/>
  <c r="D1405" i="2"/>
  <c r="D260" i="2"/>
  <c r="D624" i="2"/>
  <c r="D408" i="2"/>
  <c r="D291" i="2"/>
  <c r="D1746" i="2"/>
  <c r="D605" i="2"/>
  <c r="D1723" i="2"/>
  <c r="D1687" i="2"/>
  <c r="D1490" i="2"/>
  <c r="D1731" i="2"/>
  <c r="D1467" i="2"/>
  <c r="D457" i="2"/>
  <c r="D30" i="2"/>
  <c r="D1000" i="2"/>
  <c r="D72" i="2"/>
  <c r="D148" i="2"/>
  <c r="D586" i="2"/>
  <c r="D461" i="2"/>
  <c r="D1538" i="2"/>
  <c r="D2123" i="2"/>
  <c r="D779" i="2"/>
  <c r="D1319" i="2"/>
  <c r="D1300" i="2"/>
  <c r="D2555" i="2"/>
  <c r="D1035" i="2"/>
  <c r="D2525" i="2"/>
  <c r="D2001" i="2"/>
  <c r="D1833" i="2"/>
  <c r="D2493" i="2"/>
  <c r="D2483" i="2"/>
  <c r="D853" i="2"/>
  <c r="D1969" i="2"/>
  <c r="D1685" i="2"/>
  <c r="D2333" i="2"/>
  <c r="D1560" i="2"/>
  <c r="D1883" i="2"/>
  <c r="D1162" i="2"/>
  <c r="D1017" i="2"/>
  <c r="D818" i="2"/>
  <c r="D790" i="2"/>
  <c r="D385" i="2"/>
  <c r="D1669" i="2"/>
  <c r="D1729" i="2"/>
  <c r="D1381" i="2"/>
  <c r="D1577" i="2"/>
  <c r="D1083" i="2"/>
  <c r="D302" i="2"/>
  <c r="D1809" i="2"/>
  <c r="D1118" i="2"/>
  <c r="D1759" i="2"/>
  <c r="D966" i="2"/>
  <c r="D1037" i="2"/>
  <c r="D1101" i="2"/>
  <c r="D909" i="2"/>
  <c r="D519" i="2"/>
  <c r="D1091" i="2"/>
  <c r="D997" i="2"/>
  <c r="D1699" i="2"/>
  <c r="D629" i="2"/>
  <c r="D1077" i="2"/>
  <c r="D372" i="2"/>
  <c r="D948" i="2"/>
  <c r="D644" i="2"/>
  <c r="D312" i="2"/>
  <c r="D2018" i="2"/>
  <c r="D661" i="2"/>
  <c r="D1571" i="2"/>
  <c r="D1539" i="2"/>
  <c r="D1210" i="2"/>
  <c r="D734" i="2"/>
  <c r="D1076" i="2"/>
  <c r="D1045" i="2"/>
  <c r="D854" i="2"/>
  <c r="D880" i="2"/>
  <c r="D1186" i="2"/>
  <c r="D596" i="2"/>
  <c r="D1104" i="2"/>
  <c r="D1461" i="2"/>
  <c r="D1801" i="2"/>
  <c r="D1301" i="2"/>
  <c r="D1038" i="2"/>
  <c r="D176" i="2"/>
  <c r="D833" i="2"/>
  <c r="D410" i="2"/>
  <c r="D133" i="2"/>
  <c r="D2305" i="2"/>
  <c r="D2041" i="2"/>
  <c r="D2425" i="2"/>
  <c r="D2216" i="2"/>
  <c r="D1690" i="2"/>
  <c r="D1682" i="2"/>
  <c r="D887" i="2"/>
  <c r="D759" i="2"/>
  <c r="D2144" i="2"/>
  <c r="D943" i="2"/>
  <c r="D1397" i="2"/>
  <c r="D798" i="2"/>
  <c r="D1860" i="2"/>
  <c r="D1415" i="2"/>
  <c r="D2416" i="2"/>
  <c r="D2281" i="2"/>
  <c r="D2312" i="2"/>
  <c r="D719" i="2"/>
  <c r="D2111" i="2"/>
  <c r="D1835" i="2"/>
  <c r="D2352" i="2"/>
  <c r="D1957" i="2"/>
  <c r="D1635" i="2"/>
  <c r="D1594" i="2"/>
  <c r="D573" i="2"/>
  <c r="D1692" i="2"/>
  <c r="D1586" i="2"/>
  <c r="D1658" i="2"/>
  <c r="D1441" i="2"/>
  <c r="D851" i="2"/>
  <c r="D2400" i="2"/>
  <c r="D495" i="2"/>
  <c r="D2415" i="2"/>
  <c r="D2138" i="2"/>
  <c r="D2265" i="2"/>
  <c r="D2535" i="2"/>
  <c r="D2130" i="2"/>
  <c r="D2405" i="2"/>
  <c r="D2173" i="2"/>
  <c r="D1333" i="2"/>
  <c r="D2456" i="2"/>
  <c r="D493" i="2"/>
  <c r="D1686" i="2"/>
  <c r="D2549" i="2"/>
  <c r="D1422" i="2"/>
  <c r="D819" i="2"/>
  <c r="D1689" i="2"/>
  <c r="D1837" i="2"/>
  <c r="D1666" i="2"/>
  <c r="D2506" i="2"/>
  <c r="D576" i="2"/>
  <c r="D2505" i="2"/>
  <c r="D2552" i="2"/>
  <c r="D2463" i="2"/>
  <c r="D2600" i="2"/>
  <c r="D2287" i="2"/>
  <c r="D1626" i="2"/>
  <c r="D2279" i="2"/>
  <c r="D1618" i="2"/>
  <c r="D2276" i="2"/>
  <c r="D1541" i="2"/>
  <c r="D1251" i="2"/>
  <c r="D1231" i="2"/>
  <c r="D1845" i="2"/>
  <c r="D2423" i="2"/>
  <c r="D1906" i="2"/>
  <c r="D701" i="2"/>
  <c r="D1814" i="2"/>
  <c r="D1955" i="2"/>
  <c r="D1007" i="2"/>
  <c r="D1926" i="2"/>
  <c r="D2347" i="2"/>
  <c r="D1278" i="2"/>
  <c r="D1656" i="2"/>
  <c r="D1340" i="2"/>
  <c r="D2284" i="2"/>
  <c r="D2199" i="2"/>
  <c r="D1942" i="2"/>
  <c r="D1958" i="2"/>
  <c r="D1910" i="2"/>
  <c r="D1650" i="2"/>
  <c r="D1417" i="2"/>
  <c r="D1742" i="2"/>
  <c r="D2575" i="2"/>
  <c r="D1502" i="2"/>
  <c r="D1410" i="2"/>
  <c r="D938" i="2"/>
  <c r="D2440" i="2"/>
  <c r="D863" i="2"/>
  <c r="D1421" i="2"/>
  <c r="D1001" i="2"/>
  <c r="D2316" i="2"/>
  <c r="D817" i="2"/>
  <c r="D2414" i="2"/>
  <c r="D2335" i="2"/>
  <c r="D2475" i="2"/>
  <c r="D1054" i="2"/>
  <c r="D1469" i="2"/>
  <c r="D1291" i="2"/>
  <c r="D709" i="2"/>
  <c r="D356" i="2"/>
  <c r="D2132" i="2"/>
  <c r="D1081" i="2"/>
  <c r="D2546" i="2"/>
  <c r="D2124" i="2"/>
  <c r="D1049" i="2"/>
  <c r="D2090" i="2"/>
  <c r="D2080" i="2"/>
  <c r="D1161" i="2"/>
  <c r="D1716" i="2"/>
  <c r="D2511" i="2"/>
  <c r="D1866" i="2"/>
  <c r="D1856" i="2"/>
  <c r="D806" i="2"/>
  <c r="D1203" i="2"/>
  <c r="D484" i="2"/>
  <c r="D1492" i="2"/>
  <c r="D1552" i="2"/>
  <c r="D1188" i="2"/>
  <c r="D1484" i="2"/>
  <c r="D1544" i="2"/>
  <c r="D932" i="2"/>
  <c r="D1450" i="2"/>
  <c r="D1440" i="2"/>
  <c r="D2035" i="2"/>
  <c r="D58" i="2"/>
  <c r="D1449" i="2"/>
  <c r="D1263" i="2"/>
  <c r="D619" i="2"/>
  <c r="D1197" i="2"/>
  <c r="D2383" i="2"/>
  <c r="D2439" i="2"/>
  <c r="D2085" i="2"/>
  <c r="D1738" i="2"/>
  <c r="D1728" i="2"/>
  <c r="D1182" i="2"/>
  <c r="D2387" i="2"/>
  <c r="D1090" i="2"/>
  <c r="D1316" i="2"/>
  <c r="D1296" i="2"/>
  <c r="D1308" i="2"/>
  <c r="D1288" i="2"/>
  <c r="D1332" i="2"/>
  <c r="D1322" i="2"/>
  <c r="D1312" i="2"/>
  <c r="D1827" i="2"/>
  <c r="D1292" i="2"/>
  <c r="D1009" i="2"/>
  <c r="D422" i="2"/>
  <c r="D2599" i="2"/>
  <c r="D2191" i="2"/>
  <c r="D2019" i="2"/>
  <c r="D2183" i="2"/>
  <c r="D2011" i="2"/>
  <c r="D1157" i="2"/>
  <c r="D995" i="2"/>
  <c r="D1610" i="2"/>
  <c r="D1600" i="2"/>
  <c r="D783" i="2"/>
  <c r="D556" i="2"/>
  <c r="D2225" i="2"/>
  <c r="D535" i="2"/>
  <c r="D1149" i="2"/>
  <c r="D659" i="2"/>
  <c r="D1032" i="2"/>
  <c r="D1198" i="2"/>
  <c r="D1479" i="2"/>
  <c r="D1165" i="2"/>
  <c r="D1529" i="2"/>
  <c r="D679" i="2"/>
  <c r="D1059" i="2"/>
  <c r="D1185" i="2"/>
  <c r="D1954" i="2"/>
  <c r="D662" i="2"/>
  <c r="D481" i="2"/>
  <c r="D992" i="2"/>
  <c r="D125" i="2"/>
  <c r="D2000" i="2"/>
  <c r="D555" i="2"/>
  <c r="D1708" i="2"/>
  <c r="D1992" i="2"/>
  <c r="D1224" i="2"/>
  <c r="D1674" i="2"/>
  <c r="D1664" i="2"/>
  <c r="D2259" i="2"/>
  <c r="D1695" i="2"/>
  <c r="D1602" i="2"/>
  <c r="D1592" i="2"/>
  <c r="D655" i="2"/>
  <c r="D1575" i="2"/>
  <c r="D1053" i="2"/>
  <c r="D233" i="2"/>
  <c r="D497" i="2"/>
  <c r="D1018" i="2"/>
  <c r="D529" i="2"/>
  <c r="D2343" i="2"/>
  <c r="D2299" i="2"/>
  <c r="D1821" i="2"/>
  <c r="D1307" i="2"/>
  <c r="D2227" i="2"/>
  <c r="D843" i="2"/>
  <c r="D864" i="2"/>
  <c r="D1471" i="2"/>
  <c r="D1065" i="2"/>
  <c r="D364" i="2"/>
  <c r="D2083" i="2"/>
  <c r="D2215" i="2"/>
  <c r="D2075" i="2"/>
  <c r="D2171" i="2"/>
  <c r="D1098" i="2"/>
  <c r="D1125" i="2"/>
  <c r="D923" i="2"/>
  <c r="D266" i="2"/>
  <c r="D1087" i="2"/>
  <c r="D592" i="2"/>
  <c r="D1511" i="2"/>
  <c r="D442" i="2"/>
  <c r="D161" i="2"/>
  <c r="D1217" i="2"/>
  <c r="D1160" i="2"/>
  <c r="D924" i="2"/>
  <c r="D626" i="2"/>
  <c r="D1897" i="2"/>
  <c r="D859" i="2"/>
  <c r="D507" i="2"/>
  <c r="D359" i="2"/>
  <c r="D2121" i="2"/>
  <c r="D740" i="2"/>
  <c r="D675" i="2"/>
  <c r="D598" i="2"/>
  <c r="D470" i="2"/>
  <c r="D131" i="2"/>
  <c r="D91" i="2"/>
  <c r="D458" i="2"/>
  <c r="D1870" i="2"/>
  <c r="D2371" i="2"/>
  <c r="D2580" i="2"/>
  <c r="D2175" i="2"/>
  <c r="D1661" i="2"/>
  <c r="D2249" i="2"/>
  <c r="D1235" i="2"/>
  <c r="D2489" i="2"/>
  <c r="D2591" i="2"/>
  <c r="D1356" i="2"/>
  <c r="D617" i="2"/>
  <c r="D2017" i="2"/>
  <c r="D823" i="2"/>
  <c r="D2326" i="2"/>
  <c r="D1159" i="2"/>
  <c r="D1737" i="2"/>
  <c r="D1320" i="2"/>
  <c r="D1357" i="2"/>
  <c r="D968" i="2"/>
  <c r="D1648" i="2"/>
  <c r="D2392" i="2"/>
  <c r="D2295" i="2"/>
  <c r="D2498" i="2"/>
  <c r="D1982" i="2"/>
  <c r="D2020" i="2"/>
  <c r="D2068" i="2"/>
  <c r="D2060" i="2"/>
  <c r="D723" i="2"/>
  <c r="D2200" i="2"/>
  <c r="D1633" i="2"/>
  <c r="D2564" i="2"/>
  <c r="D2176" i="2"/>
  <c r="D1609" i="2"/>
  <c r="D2137" i="2"/>
  <c r="D1400" i="2"/>
  <c r="D1939" i="2"/>
  <c r="D1181" i="2"/>
  <c r="D2601" i="2"/>
  <c r="D1735" i="2"/>
  <c r="D1712" i="2"/>
  <c r="D2380" i="2"/>
  <c r="D2390" i="2"/>
  <c r="D2473" i="2"/>
  <c r="D1994" i="2"/>
  <c r="D1345" i="2"/>
  <c r="D2226" i="2"/>
  <c r="D1501" i="2"/>
  <c r="D945" i="2"/>
  <c r="D1142" i="2"/>
  <c r="D1620" i="2"/>
  <c r="D1808" i="2"/>
  <c r="D348" i="2"/>
  <c r="D1612" i="2"/>
  <c r="D1800" i="2"/>
  <c r="D1578" i="2"/>
  <c r="D1568" i="2"/>
  <c r="D2163" i="2"/>
  <c r="D303" i="2"/>
  <c r="D616" i="2"/>
  <c r="D1647" i="2"/>
  <c r="D645" i="2"/>
  <c r="D1846" i="2"/>
  <c r="D1406" i="2"/>
  <c r="D1621" i="2"/>
  <c r="D1525" i="2"/>
  <c r="D985" i="2"/>
  <c r="D1354" i="2"/>
  <c r="D1344" i="2"/>
  <c r="D1891" i="2"/>
  <c r="D1324" i="2"/>
  <c r="D1257" i="2"/>
  <c r="D911" i="2"/>
  <c r="D489" i="2"/>
  <c r="D2040" i="2"/>
  <c r="D1022" i="2"/>
  <c r="D1559" i="2"/>
  <c r="D2517" i="2"/>
  <c r="D847" i="2"/>
  <c r="D743" i="2"/>
  <c r="D2099" i="2"/>
  <c r="D1391" i="2"/>
  <c r="D1277" i="2"/>
  <c r="D284" i="2"/>
  <c r="D2584" i="2"/>
  <c r="D1974" i="2"/>
  <c r="D1903" i="2"/>
  <c r="D1863" i="2"/>
  <c r="D1823" i="2"/>
  <c r="D1709" i="2"/>
  <c r="D1784" i="2"/>
  <c r="D1168" i="2"/>
  <c r="D2261" i="2"/>
  <c r="D1836" i="2"/>
  <c r="D1226" i="2"/>
  <c r="D1130" i="2"/>
  <c r="D362" i="2"/>
  <c r="D883" i="2"/>
  <c r="D2348" i="2"/>
  <c r="D1462" i="2"/>
  <c r="D1106" i="2"/>
  <c r="D1528" i="2"/>
  <c r="D1158" i="2"/>
  <c r="D1802" i="2"/>
  <c r="D1792" i="2"/>
  <c r="D2515" i="2"/>
  <c r="D947" i="2"/>
  <c r="D1730" i="2"/>
  <c r="D1720" i="2"/>
  <c r="D1086" i="2"/>
  <c r="D1124" i="2"/>
  <c r="D2155" i="2"/>
  <c r="D749" i="2"/>
  <c r="D834" i="2"/>
  <c r="D1215" i="2"/>
  <c r="D557" i="2"/>
  <c r="D869" i="2"/>
  <c r="D350" i="2"/>
  <c r="D290" i="2"/>
  <c r="D893" i="2"/>
  <c r="D994" i="2"/>
  <c r="D904" i="2"/>
  <c r="D1070" i="2"/>
  <c r="D1170" i="2"/>
  <c r="D1373" i="2"/>
  <c r="D602" i="2"/>
  <c r="D1715" i="2"/>
  <c r="D1929" i="2"/>
  <c r="D1126" i="2"/>
  <c r="D580" i="2"/>
  <c r="D1473" i="2"/>
  <c r="D1361" i="2"/>
  <c r="D1321" i="2"/>
  <c r="D1135" i="2"/>
  <c r="D1080" i="2"/>
  <c r="D917" i="2"/>
  <c r="D1849" i="2"/>
  <c r="D1825" i="2"/>
  <c r="D877" i="2"/>
  <c r="D1177" i="2"/>
  <c r="D453" i="2"/>
  <c r="D234" i="2"/>
  <c r="D1499" i="2"/>
  <c r="D149" i="2"/>
  <c r="D1591" i="2"/>
  <c r="D492" i="2"/>
  <c r="D482" i="2"/>
  <c r="D449" i="2"/>
  <c r="D310" i="2"/>
  <c r="D510" i="2"/>
  <c r="D1264" i="2"/>
  <c r="D1691" i="2"/>
  <c r="D998" i="2"/>
  <c r="D862" i="2"/>
  <c r="D673" i="2"/>
  <c r="D140" i="2"/>
  <c r="D14" i="2"/>
  <c r="D187" i="2"/>
  <c r="D593" i="2"/>
  <c r="D464" i="2"/>
  <c r="D2078" i="2"/>
  <c r="D1394" i="2"/>
  <c r="D1963" i="2"/>
  <c r="D2562" i="2"/>
  <c r="D2266" i="2"/>
  <c r="D2306" i="2"/>
  <c r="D1779" i="2"/>
  <c r="D2485" i="2"/>
  <c r="D1918" i="2"/>
  <c r="D552" i="2"/>
  <c r="D2245" i="2"/>
  <c r="D1482" i="2"/>
  <c r="D2235" i="2"/>
  <c r="D1472" i="2"/>
  <c r="D2053" i="2"/>
  <c r="D2067" i="2"/>
  <c r="D2252" i="2"/>
  <c r="D2222" i="2"/>
  <c r="D1509" i="2"/>
  <c r="D1641" i="2"/>
  <c r="D1266" i="2"/>
  <c r="D1327" i="2"/>
  <c r="D1179" i="2"/>
  <c r="D1178" i="2"/>
  <c r="D2212" i="2"/>
  <c r="D1839" i="2"/>
  <c r="D1799" i="2"/>
  <c r="D1747" i="2"/>
  <c r="D2071" i="2"/>
  <c r="D2188" i="2"/>
  <c r="D1807" i="2"/>
  <c r="D1757" i="2"/>
  <c r="D1645" i="2"/>
  <c r="D1285" i="2"/>
  <c r="D1537" i="2"/>
  <c r="D1423" i="2"/>
  <c r="D1123" i="2"/>
  <c r="D646" i="2"/>
  <c r="D1393" i="2"/>
  <c r="D255" i="2"/>
  <c r="D849" i="2"/>
  <c r="D1494" i="2"/>
  <c r="D1940" i="2"/>
  <c r="D639" i="2"/>
  <c r="D1932" i="2"/>
  <c r="D768" i="2"/>
  <c r="D1355" i="2"/>
  <c r="D1991" i="2"/>
  <c r="D1951" i="2"/>
  <c r="D1209" i="2"/>
  <c r="D1871" i="2"/>
  <c r="D1890" i="2"/>
  <c r="D1880" i="2"/>
  <c r="D2325" i="2"/>
  <c r="D2315" i="2"/>
  <c r="D2133" i="2"/>
  <c r="D2520" i="2"/>
  <c r="D2317" i="2"/>
  <c r="D2307" i="2"/>
  <c r="D2125" i="2"/>
  <c r="D1739" i="2"/>
  <c r="D1245" i="2"/>
  <c r="D281" i="2"/>
  <c r="D1085" i="2"/>
  <c r="D2100" i="2"/>
  <c r="D1684" i="2"/>
  <c r="D1936" i="2"/>
  <c r="D553" i="2"/>
  <c r="D1676" i="2"/>
  <c r="D1928" i="2"/>
  <c r="D2267" i="2"/>
  <c r="D1637" i="2"/>
  <c r="D1211" i="2"/>
  <c r="D440" i="2"/>
  <c r="D688" i="2"/>
  <c r="D813" i="2"/>
  <c r="D1234" i="2"/>
  <c r="D1634" i="2"/>
  <c r="D1624" i="2"/>
  <c r="D876" i="2"/>
  <c r="D654" i="2"/>
  <c r="D1877" i="2"/>
  <c r="D840" i="2"/>
  <c r="D2358" i="2"/>
  <c r="D1869" i="2"/>
  <c r="D744" i="2"/>
  <c r="D733" i="2"/>
  <c r="D1607" i="2"/>
  <c r="D1549" i="2"/>
  <c r="D1389" i="2"/>
  <c r="D914" i="2"/>
  <c r="D1561" i="2"/>
  <c r="D270" i="2"/>
  <c r="D1972" i="2"/>
  <c r="D2521" i="2"/>
  <c r="D2565" i="2"/>
  <c r="D1428" i="2"/>
  <c r="D1424" i="2"/>
  <c r="D221" i="2"/>
  <c r="D1420" i="2"/>
  <c r="D1416" i="2"/>
  <c r="D1396" i="2"/>
  <c r="D1409" i="2"/>
  <c r="D1265" i="2"/>
  <c r="D631" i="2"/>
  <c r="D855" i="2"/>
  <c r="D2073" i="2"/>
  <c r="D1378" i="2"/>
  <c r="D1368" i="2"/>
  <c r="D1931" i="2"/>
  <c r="D1947" i="2"/>
  <c r="D561" i="2"/>
  <c r="D1907" i="2"/>
  <c r="D1505" i="2"/>
  <c r="D2436" i="2"/>
  <c r="D1481" i="2"/>
  <c r="D84" i="2"/>
  <c r="D1223" i="2"/>
  <c r="D735" i="2"/>
  <c r="D1921" i="2"/>
  <c r="D1305" i="2"/>
  <c r="D419" i="2"/>
  <c r="D1844" i="2"/>
  <c r="D1758" i="2"/>
  <c r="D1290" i="2"/>
  <c r="D1280" i="2"/>
  <c r="D1861" i="2"/>
  <c r="D1751" i="2"/>
  <c r="D712" i="2"/>
  <c r="D921" i="2"/>
  <c r="D1475" i="2"/>
  <c r="D294" i="2"/>
  <c r="D663" i="2"/>
  <c r="D1787" i="2"/>
  <c r="D1783" i="2"/>
  <c r="D808" i="2"/>
  <c r="D1519" i="2"/>
  <c r="D1725" i="2"/>
  <c r="D988" i="2"/>
  <c r="D1985" i="2"/>
  <c r="D986" i="2"/>
  <c r="D566" i="2"/>
  <c r="D600" i="2"/>
  <c r="D1148" i="2"/>
  <c r="D1088" i="2"/>
  <c r="D1323" i="2"/>
  <c r="D2448" i="2"/>
  <c r="D1334" i="2"/>
  <c r="D1299" i="2"/>
  <c r="D879" i="2"/>
  <c r="D1506" i="2"/>
  <c r="D1496" i="2"/>
  <c r="D2091" i="2"/>
  <c r="D563" i="2"/>
  <c r="D355" i="2"/>
  <c r="D1030" i="2"/>
  <c r="D503" i="2"/>
  <c r="D727" i="2"/>
  <c r="D2049" i="2"/>
  <c r="D1315" i="2"/>
  <c r="D1369" i="2"/>
  <c r="D368" i="2"/>
  <c r="D928" i="2"/>
  <c r="D1743" i="2"/>
  <c r="D1769" i="2"/>
  <c r="D1027" i="2"/>
  <c r="D465" i="2"/>
  <c r="D1147" i="2"/>
  <c r="D326" i="2"/>
  <c r="D987" i="2"/>
  <c r="D638" i="2"/>
  <c r="D1166" i="2"/>
  <c r="D769" i="2"/>
  <c r="D1006" i="2"/>
  <c r="D436" i="2"/>
  <c r="D1744" i="2"/>
  <c r="D515" i="2"/>
  <c r="D1580" i="2"/>
  <c r="D1736" i="2"/>
  <c r="D1214" i="2"/>
  <c r="D1546" i="2"/>
  <c r="D1536" i="2"/>
  <c r="D2131" i="2"/>
  <c r="D537" i="2"/>
  <c r="D1583" i="2"/>
  <c r="D517" i="2"/>
  <c r="D1474" i="2"/>
  <c r="D1464" i="2"/>
  <c r="D2059" i="2"/>
  <c r="D415" i="2"/>
  <c r="D1194" i="2"/>
  <c r="D1191" i="2"/>
  <c r="D784" i="2"/>
  <c r="D1711" i="2"/>
  <c r="D292" i="2"/>
  <c r="D1639" i="2"/>
  <c r="D1136" i="2"/>
  <c r="D618" i="2"/>
  <c r="D1488" i="2"/>
  <c r="D1452" i="2"/>
  <c r="D1480" i="2"/>
  <c r="D429" i="2"/>
  <c r="D1418" i="2"/>
  <c r="D1408" i="2"/>
  <c r="D2003" i="2"/>
  <c r="D1388" i="2"/>
  <c r="D1385" i="2"/>
  <c r="D1199" i="2"/>
  <c r="D491" i="2"/>
  <c r="D1346" i="2"/>
  <c r="D1336" i="2"/>
  <c r="D1867" i="2"/>
  <c r="D1915" i="2"/>
  <c r="D1875" i="2"/>
  <c r="D827" i="2"/>
  <c r="D59" i="2"/>
  <c r="D1407" i="2"/>
  <c r="D652" i="2"/>
  <c r="D259" i="2"/>
  <c r="D2065" i="2"/>
  <c r="D141" i="2"/>
  <c r="D579" i="2"/>
  <c r="D1062" i="2"/>
  <c r="D82" i="2"/>
  <c r="D774" i="2"/>
  <c r="D2057" i="2"/>
  <c r="D357" i="2"/>
  <c r="D990" i="2"/>
  <c r="D451" i="2"/>
  <c r="D956" i="2"/>
  <c r="D1134" i="2"/>
  <c r="D505" i="2"/>
  <c r="D1240" i="2"/>
  <c r="D498" i="2"/>
  <c r="D111" i="2"/>
  <c r="D717" i="2"/>
  <c r="D1303" i="2"/>
  <c r="D485" i="2"/>
  <c r="D672" i="2"/>
  <c r="D428" i="2"/>
  <c r="D155" i="2"/>
  <c r="D651" i="2"/>
  <c r="D558" i="2"/>
  <c r="D6" i="2"/>
  <c r="D1216" i="2"/>
  <c r="D380" i="2"/>
  <c r="D120" i="2"/>
  <c r="D940" i="2"/>
  <c r="D746" i="2"/>
  <c r="D319" i="2"/>
  <c r="D1233" i="2"/>
  <c r="D2581" i="2"/>
  <c r="D2571" i="2"/>
  <c r="D1067" i="2"/>
  <c r="D2458" i="2"/>
  <c r="D2573" i="2"/>
  <c r="D2563" i="2"/>
  <c r="D1043" i="2"/>
  <c r="D2009" i="2"/>
  <c r="D1282" i="2"/>
  <c r="D1693" i="2"/>
  <c r="D1851" i="2"/>
  <c r="D1811" i="2"/>
  <c r="D119" i="2"/>
  <c r="D1767" i="2"/>
  <c r="D2468" i="2"/>
  <c r="D2526" i="2"/>
  <c r="D2159" i="2"/>
  <c r="D2016" i="2"/>
  <c r="D1651" i="2"/>
  <c r="D1174" i="2"/>
  <c r="D1109" i="2"/>
  <c r="D2087" i="2"/>
  <c r="D2047" i="2"/>
  <c r="D1657" i="2"/>
  <c r="D2004" i="2"/>
  <c r="D1996" i="2"/>
  <c r="D835" i="2"/>
  <c r="D1962" i="2"/>
  <c r="D1952" i="2"/>
  <c r="D936" i="2"/>
  <c r="D1395" i="2"/>
  <c r="D589" i="2"/>
  <c r="D181" i="2"/>
  <c r="D1588" i="2"/>
  <c r="D2464" i="2"/>
  <c r="D2578" i="2"/>
  <c r="D2214" i="2"/>
  <c r="D567" i="2"/>
  <c r="D1504" i="2"/>
  <c r="D332" i="2"/>
  <c r="D1705" i="2"/>
  <c r="D499" i="2"/>
  <c r="D2113" i="2"/>
  <c r="D1401" i="2"/>
  <c r="D1152" i="2"/>
  <c r="D335" i="2"/>
  <c r="D1876" i="2"/>
  <c r="D1543" i="2"/>
  <c r="D1868" i="2"/>
  <c r="D1487" i="2"/>
  <c r="D2597" i="2"/>
  <c r="D1834" i="2"/>
  <c r="D2587" i="2"/>
  <c r="D1824" i="2"/>
  <c r="D1099" i="2"/>
  <c r="D550" i="2"/>
  <c r="D2557" i="2"/>
  <c r="D2547" i="2"/>
  <c r="D1011" i="2"/>
  <c r="D2033" i="2"/>
  <c r="D1865" i="2"/>
  <c r="D296" i="2"/>
  <c r="D2223" i="2"/>
  <c r="D1460" i="2"/>
  <c r="D2197" i="2"/>
  <c r="D2005" i="2"/>
  <c r="D2189" i="2"/>
  <c r="D1997" i="2"/>
  <c r="D1039" i="2"/>
  <c r="D2122" i="2"/>
  <c r="D2112" i="2"/>
  <c r="D1547" i="2"/>
  <c r="D1269" i="2"/>
  <c r="D1273" i="2"/>
  <c r="D766" i="2"/>
  <c r="D374" i="2"/>
  <c r="D1748" i="2"/>
  <c r="D2074" i="2"/>
  <c r="D2064" i="2"/>
  <c r="D1242" i="2"/>
  <c r="D2503" i="2"/>
  <c r="D1740" i="2"/>
  <c r="D2066" i="2"/>
  <c r="D2056" i="2"/>
  <c r="D753" i="2"/>
  <c r="D2469" i="2"/>
  <c r="D1706" i="2"/>
  <c r="D2459" i="2"/>
  <c r="D1696" i="2"/>
  <c r="D693" i="2"/>
  <c r="D926" i="2"/>
  <c r="D2301" i="2"/>
  <c r="D2291" i="2"/>
  <c r="D2109" i="2"/>
  <c r="D1771" i="2"/>
  <c r="D1138" i="2"/>
  <c r="D1727" i="2"/>
  <c r="D1677" i="2"/>
  <c r="D1517" i="2"/>
  <c r="D1074" i="2"/>
  <c r="D1041" i="2"/>
  <c r="D1762" i="2"/>
  <c r="D1752" i="2"/>
  <c r="D643" i="2"/>
  <c r="D42" i="2"/>
  <c r="D785" i="2"/>
  <c r="D1040" i="2"/>
  <c r="D560" i="2"/>
  <c r="D685" i="2"/>
  <c r="D528" i="2"/>
  <c r="D1443" i="2"/>
  <c r="D1497" i="2"/>
  <c r="D1114" i="2"/>
  <c r="D400" i="2"/>
  <c r="D694" i="2"/>
  <c r="D2323" i="2"/>
  <c r="D2141" i="2"/>
  <c r="D1411" i="2"/>
  <c r="D1843" i="2"/>
  <c r="D865" i="2"/>
  <c r="D1531" i="2"/>
  <c r="D523" i="2"/>
  <c r="D1371" i="2"/>
  <c r="D1024" i="2"/>
  <c r="D109" i="2"/>
  <c r="D508" i="2"/>
  <c r="D1093" i="2"/>
  <c r="D1377" i="2"/>
  <c r="D1061" i="2"/>
  <c r="D1353" i="2"/>
  <c r="D607" i="2"/>
  <c r="D799" i="2"/>
  <c r="D1675" i="2"/>
  <c r="D1095" i="2"/>
  <c r="D2258" i="2"/>
  <c r="D1857" i="2"/>
  <c r="D2114" i="2"/>
  <c r="D2104" i="2"/>
  <c r="D1523" i="2"/>
  <c r="D931" i="2"/>
  <c r="D905" i="2"/>
  <c r="D1105" i="2"/>
  <c r="D918" i="2"/>
  <c r="D1698" i="2"/>
  <c r="D1167" i="2"/>
  <c r="D1593" i="2"/>
  <c r="D1057" i="2"/>
  <c r="D1713" i="2"/>
  <c r="D1180" i="2"/>
  <c r="D858" i="2"/>
  <c r="D1553" i="2"/>
  <c r="D770" i="2"/>
  <c r="D897" i="2"/>
  <c r="D829" i="2"/>
  <c r="D1069" i="2"/>
  <c r="D1295" i="2"/>
  <c r="D518" i="2"/>
  <c r="D989" i="2"/>
  <c r="D1753" i="2"/>
  <c r="D637" i="2"/>
  <c r="D935" i="2"/>
  <c r="D1459" i="2"/>
  <c r="D1150" i="2"/>
  <c r="D1429" i="2"/>
  <c r="D1016" i="2"/>
  <c r="D241" i="2"/>
  <c r="D2127" i="2"/>
  <c r="D2008" i="2"/>
  <c r="D219" i="2"/>
  <c r="D894" i="2"/>
  <c r="D1431" i="2"/>
  <c r="D1959" i="2"/>
  <c r="D1919" i="2"/>
  <c r="D1625" i="2"/>
  <c r="D467" i="2"/>
  <c r="D56" i="2"/>
  <c r="D2451" i="2"/>
  <c r="D597" i="2"/>
  <c r="D1659" i="2"/>
  <c r="D696" i="2"/>
  <c r="D1084" i="2"/>
  <c r="D886" i="2"/>
  <c r="D1072" i="2"/>
  <c r="D801" i="2"/>
  <c r="D664" i="2"/>
  <c r="D399" i="2"/>
  <c r="D180" i="2"/>
  <c r="D896" i="2"/>
  <c r="D549" i="2"/>
  <c r="D852" i="2"/>
  <c r="D298" i="2"/>
  <c r="D1232" i="2"/>
  <c r="D40" i="2"/>
  <c r="D665" i="2"/>
  <c r="D99" i="2"/>
  <c r="D2579" i="2"/>
  <c r="D1075" i="2"/>
  <c r="D929" i="2"/>
  <c r="D1082" i="2"/>
  <c r="D826" i="2"/>
  <c r="D44" i="2"/>
  <c r="D666" i="2"/>
  <c r="D726" i="2"/>
  <c r="D414" i="2"/>
  <c r="D704" i="2"/>
  <c r="D1439" i="2"/>
  <c r="D912" i="2"/>
  <c r="D480" i="2"/>
  <c r="D262" i="2"/>
  <c r="D1399" i="2"/>
  <c r="D153" i="2"/>
  <c r="D1279" i="2"/>
  <c r="D649" i="2"/>
  <c r="D313" i="2"/>
  <c r="D218" i="2"/>
  <c r="D227" i="2"/>
  <c r="D547" i="2"/>
  <c r="D554" i="2"/>
  <c r="D658" i="2"/>
  <c r="D2507" i="2"/>
  <c r="D939" i="2"/>
  <c r="D2332" i="2"/>
  <c r="D1911" i="2"/>
  <c r="D2509" i="2"/>
  <c r="D2499" i="2"/>
  <c r="D915" i="2"/>
  <c r="D1945" i="2"/>
  <c r="D803" i="2"/>
  <c r="D1437" i="2"/>
  <c r="D1819" i="2"/>
  <c r="D366" i="2"/>
  <c r="D1773" i="2"/>
  <c r="D1256" i="2"/>
  <c r="D31" i="2"/>
  <c r="D1791" i="2"/>
  <c r="D360" i="2"/>
  <c r="D1777" i="2"/>
  <c r="D628" i="2"/>
  <c r="D1513" i="2"/>
  <c r="D899" i="2"/>
  <c r="D1055" i="2"/>
  <c r="D1019" i="2"/>
  <c r="D670" i="2"/>
  <c r="D757" i="2"/>
  <c r="D698" i="2"/>
  <c r="D805" i="2"/>
  <c r="D716" i="2"/>
  <c r="D538" i="2"/>
  <c r="D571" i="2"/>
  <c r="D2251" i="2"/>
  <c r="D2069" i="2"/>
  <c r="D2253" i="2"/>
  <c r="D2243" i="2"/>
  <c r="D2061" i="2"/>
  <c r="D1493" i="2"/>
  <c r="D736" i="2"/>
  <c r="D1117" i="2"/>
  <c r="D1785" i="2"/>
  <c r="D957" i="2"/>
  <c r="D674" i="2"/>
  <c r="D1013" i="2"/>
  <c r="D1679" i="2"/>
  <c r="D1187" i="2"/>
  <c r="D1241" i="2"/>
  <c r="D1521" i="2"/>
  <c r="D542" i="2"/>
  <c r="D793" i="2"/>
  <c r="D2082" i="2"/>
  <c r="D325" i="2"/>
  <c r="D1046" i="2"/>
  <c r="D747" i="2"/>
  <c r="D1156" i="2"/>
  <c r="D377" i="2"/>
  <c r="D214" i="2"/>
  <c r="D809" i="2"/>
  <c r="D340" i="2"/>
  <c r="D1052" i="2"/>
  <c r="D1190" i="2"/>
  <c r="D1012" i="2"/>
  <c r="D158" i="2"/>
  <c r="D232" i="2"/>
  <c r="D680" i="2"/>
  <c r="D1961" i="2"/>
  <c r="D804" i="2"/>
  <c r="D520" i="2"/>
  <c r="D19" i="2"/>
  <c r="D147" i="2"/>
  <c r="D62" i="2"/>
  <c r="D1121" i="2"/>
  <c r="D1222" i="2"/>
  <c r="D195" i="2"/>
  <c r="D318" i="2"/>
  <c r="D200" i="2"/>
  <c r="D1551" i="2"/>
  <c r="D1557" i="2"/>
  <c r="D648" i="2"/>
  <c r="D1116" i="2"/>
  <c r="D730" i="2"/>
  <c r="D1153" i="2"/>
  <c r="D1254" i="2"/>
  <c r="D1050" i="2"/>
  <c r="D993" i="2"/>
  <c r="D1094" i="2"/>
  <c r="D700" i="2"/>
  <c r="D702" i="2"/>
  <c r="D278" i="2"/>
  <c r="D164" i="2"/>
  <c r="D681" i="2"/>
  <c r="D280" i="2"/>
  <c r="D1047" i="2"/>
  <c r="D885" i="2"/>
  <c r="D282" i="2"/>
  <c r="D1208" i="2"/>
  <c r="D344" i="2"/>
  <c r="D920" i="2"/>
  <c r="D866" i="2"/>
  <c r="D632" i="2"/>
  <c r="D706" i="2"/>
  <c r="D105" i="2"/>
  <c r="D116" i="2"/>
  <c r="D539" i="2"/>
  <c r="D170" i="2"/>
  <c r="D421" i="2"/>
  <c r="D601" i="2"/>
  <c r="D574" i="2"/>
  <c r="D890" i="2"/>
  <c r="D411" i="2"/>
  <c r="D343" i="2"/>
  <c r="D531" i="2"/>
  <c r="D762" i="2"/>
  <c r="D237" i="2"/>
  <c r="D383" i="2"/>
  <c r="D102" i="2"/>
  <c r="D154" i="2"/>
  <c r="D299" i="2"/>
  <c r="D379" i="2"/>
  <c r="D1112" i="2"/>
  <c r="D398" i="2"/>
  <c r="D913" i="2"/>
  <c r="D2418" i="2"/>
  <c r="D2092" i="2"/>
  <c r="D816" i="2"/>
  <c r="D845" i="2"/>
  <c r="D2058" i="2"/>
  <c r="D2048" i="2"/>
  <c r="D1419" i="2"/>
  <c r="D1010" i="2"/>
  <c r="D1113" i="2"/>
  <c r="D1986" i="2"/>
  <c r="D1976" i="2"/>
  <c r="D1096" i="2"/>
  <c r="D533" i="2"/>
  <c r="D2153" i="2"/>
  <c r="D1175" i="2"/>
  <c r="D1570" i="2"/>
  <c r="D2072" i="2"/>
  <c r="D699" i="2"/>
  <c r="D1465" i="2"/>
  <c r="D1435" i="2"/>
  <c r="D800" i="2"/>
  <c r="D1585" i="2"/>
  <c r="D1425" i="2"/>
  <c r="D1183" i="2"/>
  <c r="D1058" i="2"/>
  <c r="D386" i="2"/>
  <c r="D1236" i="2"/>
  <c r="D962" i="2"/>
  <c r="D1964" i="2"/>
  <c r="D657" i="2"/>
  <c r="D1930" i="2"/>
  <c r="D1920" i="2"/>
  <c r="D615" i="2"/>
  <c r="D1331" i="2"/>
  <c r="D376" i="2"/>
  <c r="D217" i="2"/>
  <c r="D1858" i="2"/>
  <c r="D1848" i="2"/>
  <c r="D1139" i="2"/>
  <c r="D710" i="2"/>
  <c r="D2097" i="2"/>
  <c r="D748" i="2"/>
  <c r="D1993" i="2"/>
  <c r="D261" i="2"/>
  <c r="D2461" i="2"/>
  <c r="D1442" i="2"/>
  <c r="D1688" i="2"/>
  <c r="D1252" i="2"/>
  <c r="D1033" i="2"/>
  <c r="D1193" i="2"/>
  <c r="D1343" i="2"/>
  <c r="D828" i="2"/>
  <c r="D977" i="2"/>
  <c r="D1527" i="2"/>
  <c r="D786" i="2"/>
  <c r="D982" i="2"/>
  <c r="D1367" i="2"/>
  <c r="D126" i="2"/>
  <c r="D910" i="2"/>
  <c r="D382" i="2"/>
  <c r="D642" i="2"/>
  <c r="D504" i="2"/>
  <c r="D1944" i="2"/>
  <c r="D454" i="2"/>
  <c r="D1337" i="2"/>
  <c r="D871" i="2"/>
  <c r="D760" i="2"/>
  <c r="D1457" i="2"/>
  <c r="D94" i="2"/>
  <c r="D1297" i="2"/>
  <c r="D796" i="2"/>
  <c r="D606" i="2"/>
  <c r="D1272" i="2"/>
  <c r="D690" i="2"/>
  <c r="D1078" i="2"/>
  <c r="D1463" i="2"/>
  <c r="D184" i="2"/>
  <c r="D263" i="2"/>
  <c r="D1826" i="2"/>
  <c r="D1816" i="2"/>
  <c r="D641" i="2"/>
  <c r="D1201" i="2"/>
  <c r="D1051" i="2"/>
  <c r="D93" i="2"/>
  <c r="D1145" i="2"/>
  <c r="D1567" i="2"/>
  <c r="D572" i="2"/>
  <c r="D540" i="2"/>
  <c r="D223" i="2"/>
  <c r="D478" i="2"/>
  <c r="D1144" i="2"/>
  <c r="D930" i="2"/>
  <c r="D396" i="2"/>
  <c r="D1207" i="2"/>
  <c r="D127" i="2"/>
  <c r="D240" i="2"/>
  <c r="D1066" i="2"/>
  <c r="D1971" i="2"/>
  <c r="D1127" i="2"/>
  <c r="D875" i="2"/>
  <c r="D824" i="2"/>
  <c r="D822" i="2"/>
  <c r="D1204" i="2"/>
  <c r="D906" i="2"/>
  <c r="D534" i="2"/>
  <c r="D562" i="2"/>
  <c r="D1008" i="2"/>
  <c r="D676" i="2"/>
  <c r="D873" i="2"/>
  <c r="D713" i="2"/>
  <c r="D950" i="2"/>
  <c r="D165" i="2"/>
  <c r="D112" i="2"/>
  <c r="D324" i="2"/>
  <c r="D660" i="2"/>
  <c r="D85" i="2"/>
  <c r="D117" i="2"/>
  <c r="D409" i="2"/>
  <c r="D1719" i="2"/>
  <c r="D810" i="2"/>
  <c r="D714" i="2"/>
  <c r="D331" i="2"/>
  <c r="D74" i="2"/>
  <c r="D860" i="2"/>
  <c r="D144" i="2"/>
  <c r="D189" i="2"/>
  <c r="D246" i="2"/>
  <c r="D51" i="2"/>
  <c r="D76" i="2"/>
  <c r="D967" i="2"/>
  <c r="D634" i="2"/>
  <c r="D927" i="2"/>
  <c r="D807" i="2"/>
  <c r="D780" i="2"/>
  <c r="D841" i="2"/>
  <c r="D708" i="2"/>
  <c r="D570" i="2"/>
  <c r="D1172" i="2"/>
  <c r="D1228" i="2"/>
  <c r="D460" i="2"/>
  <c r="D544" i="2"/>
  <c r="D300" i="2"/>
  <c r="D402" i="2"/>
  <c r="D1230" i="2"/>
  <c r="D1020" i="2"/>
  <c r="D1196" i="2"/>
  <c r="D722" i="2"/>
  <c r="D1100" i="2"/>
  <c r="D413" i="2"/>
  <c r="D2195" i="2"/>
  <c r="D1432" i="2"/>
  <c r="D2013" i="2"/>
  <c r="D2027" i="2"/>
  <c r="D1258" i="2"/>
  <c r="D1741" i="2"/>
  <c r="D1283" i="2"/>
  <c r="D1597" i="2"/>
  <c r="D776" i="2"/>
  <c r="D761" i="2"/>
  <c r="D1403" i="2"/>
  <c r="D1056" i="2"/>
  <c r="D959" i="2"/>
  <c r="D919" i="2"/>
  <c r="D1146" i="2"/>
  <c r="D524" i="2"/>
  <c r="D452" i="2"/>
  <c r="D916" i="2"/>
  <c r="D424" i="2"/>
  <c r="D1663" i="2"/>
  <c r="D1623" i="2"/>
  <c r="D330" i="2"/>
  <c r="D142" i="2"/>
  <c r="D1246" i="2"/>
  <c r="D1102" i="2"/>
  <c r="D293" i="2"/>
  <c r="D1314" i="2"/>
  <c r="D1304" i="2"/>
  <c r="D1885" i="2"/>
  <c r="D1803" i="2"/>
  <c r="D872" i="2"/>
  <c r="D1155" i="2"/>
  <c r="D739" i="2"/>
  <c r="D1213" i="2"/>
  <c r="D1489" i="2"/>
  <c r="D474" i="2"/>
  <c r="D1275" i="2"/>
  <c r="D521" i="2"/>
  <c r="D1115" i="2"/>
  <c r="D1218" i="2"/>
  <c r="D459" i="2"/>
  <c r="D884" i="2"/>
  <c r="D1655" i="2"/>
  <c r="D635" i="2"/>
  <c r="D795" i="2"/>
  <c r="D1110" i="2"/>
  <c r="D1535" i="2"/>
  <c r="D1092" i="2"/>
  <c r="D1495" i="2"/>
  <c r="D964" i="2"/>
  <c r="D322" i="2"/>
  <c r="D514" i="2"/>
  <c r="D1200" i="2"/>
  <c r="D443" i="2"/>
  <c r="D248" i="2"/>
  <c r="D27" i="2"/>
  <c r="D401" i="2"/>
  <c r="D765" i="2"/>
  <c r="D1667" i="2"/>
  <c r="D1721" i="2"/>
  <c r="D1071" i="2"/>
  <c r="D501" i="2"/>
  <c r="D903" i="2"/>
  <c r="D1048" i="2"/>
  <c r="D752" i="2"/>
  <c r="D394" i="2"/>
  <c r="D1599" i="2"/>
  <c r="D942" i="2"/>
  <c r="D902" i="2"/>
  <c r="D1627" i="2"/>
  <c r="D1681" i="2"/>
  <c r="D999" i="2"/>
  <c r="D1311" i="2"/>
  <c r="D844" i="2"/>
  <c r="D772" i="2"/>
  <c r="D1260" i="2"/>
  <c r="D1025" i="2"/>
  <c r="D1015" i="2"/>
  <c r="D633" i="2"/>
  <c r="D954" i="2"/>
  <c r="D1028" i="2"/>
  <c r="D895" i="2"/>
  <c r="D781" i="2"/>
  <c r="D741" i="2"/>
  <c r="D756" i="2"/>
  <c r="D435" i="2"/>
  <c r="D1119" i="2"/>
  <c r="D1079" i="2"/>
  <c r="D311" i="2"/>
  <c r="D820" i="2"/>
  <c r="D191" i="2"/>
  <c r="D870" i="2"/>
  <c r="D611" i="2"/>
  <c r="D431" i="2"/>
  <c r="D295" i="2"/>
  <c r="D114" i="2"/>
  <c r="D842" i="2"/>
  <c r="D682" i="2"/>
  <c r="D1206" i="2"/>
  <c r="D763" i="2"/>
  <c r="D304" i="2"/>
  <c r="D1274" i="2"/>
  <c r="D1212" i="2"/>
  <c r="D160" i="2"/>
  <c r="D32" i="2"/>
  <c r="D1036" i="2"/>
  <c r="D138" i="2"/>
  <c r="D1004" i="2"/>
  <c r="D132" i="2"/>
  <c r="D874" i="2"/>
  <c r="D80" i="2"/>
  <c r="D65" i="2"/>
  <c r="D405" i="2"/>
  <c r="D433" i="2"/>
  <c r="D265" i="2"/>
  <c r="D339" i="2"/>
  <c r="D329" i="2"/>
  <c r="D41" i="2"/>
  <c r="D1176" i="2"/>
  <c r="D229" i="2"/>
  <c r="D878" i="2"/>
  <c r="D530" i="2"/>
  <c r="D146" i="2"/>
  <c r="D568" i="2"/>
  <c r="D737" i="2"/>
  <c r="D352" i="2"/>
  <c r="D758" i="2"/>
  <c r="D738" i="2"/>
  <c r="D1239" i="2"/>
  <c r="D718" i="2"/>
  <c r="D578" i="2"/>
  <c r="D1068" i="2"/>
  <c r="D1631" i="2"/>
  <c r="D247" i="2"/>
  <c r="D110" i="2"/>
  <c r="D797" i="2"/>
  <c r="D1455" i="2"/>
  <c r="D867" i="2"/>
  <c r="D1703" i="2"/>
  <c r="D316" i="2"/>
  <c r="D952" i="2"/>
  <c r="D526" i="2"/>
  <c r="D68" i="2"/>
  <c r="D1383" i="2"/>
  <c r="D336" i="2"/>
  <c r="D1271" i="2"/>
  <c r="D750" i="2"/>
  <c r="D418" i="2"/>
  <c r="D367" i="2"/>
  <c r="D1151" i="2"/>
  <c r="D630" i="2"/>
  <c r="D1111" i="2"/>
  <c r="D590" i="2"/>
  <c r="D397" i="2"/>
  <c r="D430" i="2"/>
  <c r="D1503" i="2"/>
  <c r="D996" i="2"/>
  <c r="D814" i="2"/>
  <c r="D190" i="2"/>
  <c r="D427" i="2"/>
  <c r="D432" i="2"/>
  <c r="D39" i="2"/>
  <c r="D349" i="2"/>
  <c r="D1831" i="2"/>
  <c r="D1789" i="2"/>
  <c r="D787" i="2"/>
  <c r="D1097" i="2"/>
  <c r="D832" i="2"/>
  <c r="D792" i="2"/>
  <c r="D1447" i="2"/>
  <c r="D483" i="2"/>
  <c r="D1255" i="2"/>
  <c r="D1014" i="2"/>
  <c r="D328" i="2"/>
  <c r="D20" i="2"/>
  <c r="D1143" i="2"/>
  <c r="D494" i="2"/>
  <c r="D101" i="2"/>
  <c r="D1120" i="2"/>
  <c r="D1023" i="2"/>
  <c r="D983" i="2"/>
  <c r="D230" i="2"/>
  <c r="D54" i="2"/>
  <c r="D420" i="2"/>
  <c r="D1247" i="2"/>
  <c r="D686" i="2"/>
  <c r="D636" i="2"/>
  <c r="D353" i="2"/>
  <c r="D309" i="2"/>
  <c r="D487" i="2"/>
  <c r="D1745" i="2"/>
  <c r="D1329" i="2"/>
  <c r="D1128" i="2"/>
  <c r="D203" i="2"/>
  <c r="D1243" i="2"/>
  <c r="D711" i="2"/>
  <c r="D614" i="2"/>
  <c r="D1270" i="2"/>
  <c r="D525" i="2"/>
  <c r="D622" i="2"/>
  <c r="D438" i="2"/>
  <c r="D486" i="2"/>
  <c r="D1248" i="2"/>
  <c r="D1238" i="2"/>
  <c r="D891" i="2"/>
  <c r="D502" i="2"/>
  <c r="D667" i="2"/>
  <c r="D771" i="2"/>
  <c r="D731" i="2"/>
  <c r="D462" i="2"/>
  <c r="D1276" i="2"/>
  <c r="D794" i="2"/>
  <c r="D167" i="2"/>
  <c r="D354" i="2"/>
  <c r="D888" i="2"/>
  <c r="D668" i="2"/>
  <c r="D37" i="2"/>
  <c r="D314" i="2"/>
  <c r="D684" i="2"/>
  <c r="D609" i="2"/>
  <c r="D536" i="2"/>
  <c r="D610" i="2"/>
  <c r="D450" i="2"/>
  <c r="D475" i="2"/>
  <c r="D425" i="2"/>
  <c r="D732" i="2"/>
  <c r="D92" i="2"/>
  <c r="D95" i="2"/>
  <c r="D239" i="2"/>
  <c r="D446" i="2"/>
  <c r="D1060" i="2"/>
  <c r="D587" i="2"/>
  <c r="D1044" i="2"/>
  <c r="D26" i="2"/>
  <c r="D70" i="2"/>
  <c r="D286" i="2"/>
  <c r="D8" i="2"/>
  <c r="D337" i="2"/>
  <c r="D250" i="2"/>
  <c r="D194" i="2"/>
  <c r="D274" i="2"/>
  <c r="D18" i="2"/>
  <c r="D1089" i="2"/>
  <c r="D889" i="2"/>
  <c r="D857" i="2"/>
  <c r="D22" i="2"/>
  <c r="D594" i="2"/>
  <c r="D305" i="2"/>
  <c r="D172" i="2"/>
  <c r="D130" i="2"/>
  <c r="D11" i="2"/>
  <c r="D677" i="2"/>
  <c r="D868" i="2"/>
  <c r="D1375" i="2"/>
  <c r="D984" i="2"/>
  <c r="D974" i="2"/>
  <c r="D369" i="2"/>
  <c r="D1335" i="2"/>
  <c r="D944" i="2"/>
  <c r="D934" i="2"/>
  <c r="D228" i="2"/>
  <c r="D323" i="2"/>
  <c r="D135" i="2"/>
  <c r="D162" i="2"/>
  <c r="D381" i="2"/>
  <c r="D78" i="2"/>
  <c r="D89" i="2"/>
  <c r="D603" i="2"/>
  <c r="D277" i="2"/>
  <c r="D830" i="2"/>
  <c r="D612" i="2"/>
  <c r="D745" i="2"/>
  <c r="D705" i="2"/>
  <c r="D585" i="2"/>
  <c r="D545" i="2"/>
  <c r="D106" i="2"/>
  <c r="D201" i="2"/>
  <c r="D108" i="2"/>
  <c r="D257" i="2"/>
  <c r="D268" i="2"/>
  <c r="D175" i="2"/>
  <c r="D1108" i="2"/>
  <c r="D908" i="2"/>
  <c r="D174" i="2"/>
  <c r="D251" i="2"/>
  <c r="D220" i="2"/>
  <c r="D53" i="2"/>
  <c r="D151" i="2"/>
  <c r="D1140" i="2"/>
  <c r="D225" i="2"/>
  <c r="D850" i="2"/>
  <c r="D139" i="2"/>
  <c r="D186" i="2"/>
  <c r="D306" i="2"/>
  <c r="D729" i="2"/>
  <c r="D788" i="2"/>
  <c r="D73" i="2"/>
  <c r="D64" i="2"/>
  <c r="D347" i="2"/>
  <c r="D88" i="2"/>
  <c r="D16" i="2"/>
  <c r="D43" i="2"/>
  <c r="D238" i="2"/>
  <c r="D321" i="2"/>
  <c r="D173" i="2"/>
  <c r="D960" i="2"/>
  <c r="D231" i="2"/>
  <c r="D334" i="2"/>
  <c r="D506" i="2"/>
  <c r="D301" i="2"/>
  <c r="D129" i="2"/>
  <c r="D83" i="2"/>
  <c r="D490" i="2"/>
  <c r="D500" i="2"/>
  <c r="D24" i="2"/>
  <c r="D627" i="2"/>
  <c r="D444" i="2"/>
  <c r="D1244" i="2"/>
  <c r="D991" i="2"/>
  <c r="D961" i="2"/>
  <c r="D951" i="2"/>
  <c r="D60" i="2"/>
  <c r="D157" i="2"/>
  <c r="D404" i="2"/>
  <c r="D197" i="2"/>
  <c r="D115" i="2"/>
  <c r="D192" i="2"/>
  <c r="D7" i="2"/>
  <c r="D77" i="2"/>
  <c r="D406" i="2"/>
  <c r="D625" i="2"/>
  <c r="D900" i="2"/>
  <c r="D773" i="2"/>
  <c r="D249" i="2"/>
  <c r="D653" i="2"/>
  <c r="D613" i="2"/>
  <c r="D390" i="2"/>
  <c r="D836" i="2"/>
  <c r="D434" i="2"/>
  <c r="D287" i="2"/>
  <c r="D285" i="2"/>
  <c r="D15" i="2"/>
  <c r="D210" i="2"/>
  <c r="D1268" i="2"/>
  <c r="D29" i="2"/>
  <c r="D244" i="2"/>
  <c r="D391" i="2"/>
  <c r="D371" i="2"/>
  <c r="D50" i="2"/>
  <c r="D12" i="2"/>
  <c r="D564" i="2"/>
  <c r="D150" i="2"/>
  <c r="D122" i="2"/>
  <c r="D417" i="2"/>
  <c r="D256" i="2"/>
  <c r="D152" i="2"/>
  <c r="D387" i="2"/>
  <c r="D137" i="2"/>
  <c r="D128" i="2"/>
  <c r="D118" i="2"/>
  <c r="D67" i="2"/>
  <c r="D207" i="2"/>
  <c r="D193" i="2"/>
  <c r="D57" i="2"/>
  <c r="D17" i="2"/>
  <c r="D209" i="2"/>
  <c r="D9" i="2"/>
  <c r="D113" i="2"/>
  <c r="D143" i="2"/>
  <c r="D604" i="2"/>
  <c r="D532" i="2"/>
  <c r="D258" i="2"/>
  <c r="D365" i="2"/>
  <c r="D171" i="2"/>
  <c r="D308" i="2"/>
  <c r="D38" i="2"/>
  <c r="D692" i="2"/>
  <c r="D439" i="2"/>
  <c r="D445" i="2"/>
  <c r="D275" i="2"/>
  <c r="D97" i="2"/>
  <c r="D341" i="2"/>
  <c r="D52" i="2"/>
  <c r="D5" i="2"/>
  <c r="D183" i="2"/>
  <c r="D156" i="2"/>
  <c r="D236" i="2"/>
  <c r="D47" i="2"/>
  <c r="D136" i="2"/>
  <c r="D96" i="2"/>
  <c r="D468" i="2"/>
  <c r="D764" i="2"/>
  <c r="D754" i="2"/>
  <c r="D345" i="2"/>
  <c r="D363" i="2"/>
  <c r="D166" i="2"/>
  <c r="D204" i="2"/>
  <c r="D163" i="2"/>
  <c r="D188" i="2"/>
  <c r="D61" i="2"/>
  <c r="D269" i="2"/>
  <c r="D317" i="2"/>
  <c r="D121" i="2"/>
  <c r="D226" i="2"/>
  <c r="D215" i="2"/>
  <c r="D34" i="2"/>
  <c r="D35" i="2"/>
  <c r="D28" i="2"/>
  <c r="D185" i="2"/>
  <c r="D145" i="2"/>
  <c r="D476" i="2"/>
  <c r="D466" i="2"/>
  <c r="D1164" i="2"/>
  <c r="D393" i="2"/>
  <c r="D168" i="2"/>
  <c r="D1132" i="2"/>
  <c r="D169" i="2"/>
  <c r="D79" i="2"/>
  <c r="D351" i="2"/>
  <c r="D370" i="2"/>
  <c r="D104" i="2"/>
  <c r="D972" i="2"/>
  <c r="D267" i="2"/>
  <c r="D222" i="2"/>
  <c r="D307" i="2"/>
  <c r="D333" i="2"/>
  <c r="D87" i="2"/>
  <c r="D279" i="2"/>
  <c r="D697" i="2"/>
  <c r="D375" i="2"/>
  <c r="D98" i="2"/>
  <c r="D159" i="2"/>
  <c r="D273" i="2"/>
  <c r="D213" i="2"/>
  <c r="D196" i="2"/>
  <c r="D100" i="2"/>
  <c r="D242" i="2"/>
  <c r="D134" i="2"/>
  <c r="D224" i="2"/>
  <c r="D81" i="2"/>
  <c r="D212" i="2"/>
  <c r="D48" i="2"/>
  <c r="D25" i="2"/>
  <c r="D522" i="2"/>
  <c r="D327" i="2"/>
  <c r="D211" i="2"/>
  <c r="D361" i="2"/>
  <c r="D437" i="2"/>
  <c r="D473" i="2"/>
  <c r="D724" i="2"/>
  <c r="D395" i="2"/>
  <c r="D403" i="2"/>
  <c r="D892" i="2"/>
  <c r="D882" i="2"/>
  <c r="D198" i="2"/>
  <c r="D315" i="2"/>
  <c r="D276" i="2"/>
  <c r="D208" i="2"/>
  <c r="D45" i="2"/>
  <c r="D252" i="2"/>
  <c r="D13" i="2"/>
  <c r="D69" i="2"/>
  <c r="D179" i="2"/>
  <c r="D21" i="2"/>
  <c r="D202" i="2"/>
  <c r="D980" i="2"/>
  <c r="D235" i="2"/>
  <c r="D283" i="2"/>
  <c r="D825" i="2"/>
  <c r="D423" i="2"/>
  <c r="D75" i="2"/>
  <c r="D55" i="2"/>
  <c r="D63" i="2"/>
  <c r="D778" i="2"/>
  <c r="D447" i="2"/>
  <c r="D243" i="2"/>
  <c r="D338" i="2"/>
  <c r="D10" i="2"/>
  <c r="D216" i="2"/>
  <c r="D199" i="2"/>
  <c r="D107" i="2"/>
  <c r="D66" i="2"/>
  <c r="D71" i="2"/>
  <c r="D206" i="2"/>
  <c r="D378" i="2"/>
  <c r="D123" i="2"/>
  <c r="D23" i="2"/>
  <c r="D46" i="2"/>
  <c r="D182" i="2"/>
  <c r="D346" i="2"/>
  <c r="D86" i="2"/>
  <c r="D90" i="2"/>
  <c r="D245" i="2"/>
  <c r="D36" i="2"/>
  <c r="D205" i="2"/>
  <c r="D49" i="2"/>
</calcChain>
</file>

<file path=xl/sharedStrings.xml><?xml version="1.0" encoding="utf-8"?>
<sst xmlns="http://schemas.openxmlformats.org/spreadsheetml/2006/main" count="276" uniqueCount="218">
  <si>
    <r>
      <t xml:space="preserve">3. </t>
    </r>
    <r>
      <rPr>
        <sz val="10"/>
        <color theme="1"/>
        <rFont val="宋体"/>
        <family val="3"/>
        <charset val="134"/>
      </rPr>
      <t>你认为上市的四大行和股份制银行是否有实质性的破产风险，为什么？</t>
    </r>
    <phoneticPr fontId="2" type="noConversion"/>
  </si>
  <si>
    <t>(USD)</t>
    <phoneticPr fontId="7" type="noConversion"/>
  </si>
  <si>
    <t>(USD)</t>
    <phoneticPr fontId="7" type="noConversion"/>
  </si>
  <si>
    <t>(USD)</t>
    <phoneticPr fontId="7" type="noConversion"/>
  </si>
  <si>
    <t>年化收益率</t>
    <phoneticPr fontId="7" type="noConversion"/>
  </si>
  <si>
    <t>C</t>
    <phoneticPr fontId="7" type="noConversion"/>
  </si>
  <si>
    <t>601398.SH</t>
    <phoneticPr fontId="7" type="noConversion"/>
  </si>
  <si>
    <t>01398.HK</t>
    <phoneticPr fontId="7" type="noConversion"/>
  </si>
  <si>
    <r>
      <rPr>
        <sz val="10"/>
        <color theme="1"/>
        <rFont val="宋体"/>
        <family val="3"/>
        <charset val="134"/>
      </rPr>
      <t>工商银行</t>
    </r>
    <r>
      <rPr>
        <sz val="10"/>
        <color theme="1"/>
        <rFont val="Times New Roman"/>
        <family val="1"/>
      </rPr>
      <t>AH</t>
    </r>
    <r>
      <rPr>
        <sz val="10"/>
        <color theme="1"/>
        <rFont val="宋体"/>
        <family val="3"/>
        <charset val="134"/>
      </rPr>
      <t>股的历史最低</t>
    </r>
    <r>
      <rPr>
        <sz val="10"/>
        <color theme="1"/>
        <rFont val="Times New Roman"/>
        <family val="1"/>
      </rPr>
      <t>PE</t>
    </r>
    <r>
      <rPr>
        <sz val="10"/>
        <color theme="1"/>
        <rFont val="宋体"/>
        <family val="3"/>
        <charset val="134"/>
      </rPr>
      <t>和</t>
    </r>
    <r>
      <rPr>
        <sz val="10"/>
        <color theme="1"/>
        <rFont val="Times New Roman"/>
        <family val="1"/>
      </rPr>
      <t>PB</t>
    </r>
    <phoneticPr fontId="7" type="noConversion"/>
  </si>
  <si>
    <r>
      <rPr>
        <sz val="10"/>
        <color theme="1"/>
        <rFont val="宋体"/>
        <family val="3"/>
        <charset val="134"/>
      </rPr>
      <t>其次，意味着对政府部门低价增发（危机之时</t>
    </r>
    <r>
      <rPr>
        <sz val="10"/>
        <color theme="1"/>
        <rFont val="Times New Roman"/>
        <family val="1"/>
      </rPr>
      <t>PB</t>
    </r>
    <r>
      <rPr>
        <sz val="10"/>
        <color theme="1"/>
        <rFont val="宋体"/>
        <family val="3"/>
        <charset val="134"/>
      </rPr>
      <t>都很低），股权被大幅度稀释。即使之后上市公司市值回升到危机之前，但对于投资者来说，股价离之前还是会差很多。</t>
    </r>
    <phoneticPr fontId="7" type="noConversion"/>
  </si>
  <si>
    <r>
      <rPr>
        <sz val="10"/>
        <color theme="1"/>
        <rFont val="宋体"/>
        <family val="3"/>
        <charset val="134"/>
      </rPr>
      <t>然后是，估值较低（</t>
    </r>
    <r>
      <rPr>
        <sz val="10"/>
        <color theme="1"/>
        <rFont val="Times New Roman"/>
        <family val="1"/>
      </rPr>
      <t>PB</t>
    </r>
    <r>
      <rPr>
        <sz val="10"/>
        <color theme="1"/>
        <rFont val="宋体"/>
        <family val="3"/>
        <charset val="134"/>
      </rPr>
      <t>小于</t>
    </r>
    <r>
      <rPr>
        <sz val="10"/>
        <color theme="1"/>
        <rFont val="Times New Roman"/>
        <family val="1"/>
      </rPr>
      <t>1</t>
    </r>
    <r>
      <rPr>
        <sz val="10"/>
        <color theme="1"/>
        <rFont val="宋体"/>
        <family val="3"/>
        <charset val="134"/>
      </rPr>
      <t>），分红较高（大于五年国债利率</t>
    </r>
    <r>
      <rPr>
        <sz val="10"/>
        <color theme="1"/>
        <rFont val="Times New Roman"/>
        <family val="1"/>
      </rPr>
      <t>4.17%</t>
    </r>
    <r>
      <rPr>
        <sz val="10"/>
        <color theme="1"/>
        <rFont val="宋体"/>
        <family val="3"/>
        <charset val="134"/>
      </rPr>
      <t>）</t>
    </r>
    <phoneticPr fontId="7" type="noConversion"/>
  </si>
  <si>
    <r>
      <rPr>
        <sz val="10"/>
        <color theme="1"/>
        <rFont val="宋体"/>
        <family val="3"/>
        <charset val="134"/>
      </rPr>
      <t>【通关题】</t>
    </r>
    <phoneticPr fontId="2" type="noConversion"/>
  </si>
  <si>
    <r>
      <rPr>
        <sz val="10"/>
        <color theme="1"/>
        <rFont val="宋体"/>
        <family val="3"/>
        <charset val="134"/>
      </rPr>
      <t>不良率</t>
    </r>
    <r>
      <rPr>
        <sz val="10"/>
        <color theme="1"/>
        <rFont val="Times New Roman"/>
        <family val="1"/>
      </rPr>
      <t>=</t>
    </r>
    <r>
      <rPr>
        <sz val="10"/>
        <color theme="1"/>
        <rFont val="宋体"/>
        <family val="3"/>
        <charset val="134"/>
      </rPr>
      <t>不良贷款金额</t>
    </r>
    <r>
      <rPr>
        <sz val="10"/>
        <color theme="1"/>
        <rFont val="Times New Roman"/>
        <family val="1"/>
      </rPr>
      <t>/</t>
    </r>
    <r>
      <rPr>
        <sz val="10"/>
        <color theme="1"/>
        <rFont val="宋体"/>
        <family val="3"/>
        <charset val="134"/>
      </rPr>
      <t>总贷款余额</t>
    </r>
    <phoneticPr fontId="2" type="noConversion"/>
  </si>
  <si>
    <r>
      <rPr>
        <sz val="10"/>
        <color theme="1"/>
        <rFont val="宋体"/>
        <family val="3"/>
        <charset val="134"/>
      </rPr>
      <t>意思是你贷出去的钱当中，那部分存在很大风险，已经基本收不回来的那部分钱的比例。</t>
    </r>
    <phoneticPr fontId="7" type="noConversion"/>
  </si>
  <si>
    <r>
      <rPr>
        <sz val="10"/>
        <color theme="1"/>
        <rFont val="宋体"/>
        <family val="3"/>
        <charset val="134"/>
      </rPr>
      <t>为了应对不良贷款而准备的资金对比不良贷款的比例。确认坏账后先冲抵资产减值准备，然后才是冲抵利润资产。减值准备相当于一个安全垫。</t>
    </r>
    <phoneticPr fontId="7" type="noConversion"/>
  </si>
  <si>
    <r>
      <t xml:space="preserve">2. </t>
    </r>
    <r>
      <rPr>
        <sz val="10"/>
        <color theme="1"/>
        <rFont val="宋体"/>
        <family val="3"/>
        <charset val="134"/>
      </rPr>
      <t>以中国工商银行为例，列举</t>
    </r>
    <r>
      <rPr>
        <sz val="10"/>
        <color theme="1"/>
        <rFont val="Times New Roman"/>
        <family val="1"/>
      </rPr>
      <t>2010</t>
    </r>
    <r>
      <rPr>
        <sz val="10"/>
        <color theme="1"/>
        <rFont val="宋体"/>
        <family val="3"/>
        <charset val="134"/>
      </rPr>
      <t>年至今的不良率和拨备率</t>
    </r>
    <phoneticPr fontId="2" type="noConversion"/>
  </si>
  <si>
    <r>
      <rPr>
        <sz val="10"/>
        <color theme="1"/>
        <rFont val="宋体"/>
        <family val="3"/>
        <charset val="134"/>
      </rPr>
      <t>不良率</t>
    </r>
    <phoneticPr fontId="7" type="noConversion"/>
  </si>
  <si>
    <r>
      <rPr>
        <sz val="10"/>
        <color theme="1"/>
        <rFont val="宋体"/>
        <family val="3"/>
        <charset val="134"/>
      </rPr>
      <t>拨备率</t>
    </r>
    <phoneticPr fontId="7" type="noConversion"/>
  </si>
  <si>
    <r>
      <rPr>
        <sz val="10"/>
        <color theme="1"/>
        <rFont val="宋体"/>
        <family val="3"/>
        <charset val="134"/>
      </rPr>
      <t>四大行肯定没有，财政部是大股东，出现破产危机的时候政府部门（财政部）会救助；</t>
    </r>
    <phoneticPr fontId="7" type="noConversion"/>
  </si>
  <si>
    <r>
      <rPr>
        <sz val="10"/>
        <color theme="1"/>
        <rFont val="宋体"/>
        <family val="3"/>
        <charset val="134"/>
      </rPr>
      <t>股份制银行基本没有，波及面较广，出现破产危机的时候政府很可能会救助。</t>
    </r>
    <phoneticPr fontId="7" type="noConversion"/>
  </si>
  <si>
    <r>
      <t xml:space="preserve">4. </t>
    </r>
    <r>
      <rPr>
        <sz val="10"/>
        <color theme="1"/>
        <rFont val="宋体"/>
        <family val="3"/>
        <charset val="134"/>
      </rPr>
      <t>计算题</t>
    </r>
    <r>
      <rPr>
        <sz val="10"/>
        <color theme="1"/>
        <rFont val="Times New Roman"/>
        <family val="1"/>
      </rPr>
      <t xml:space="preserve"> I</t>
    </r>
    <r>
      <rPr>
        <sz val="10"/>
        <color theme="1"/>
        <rFont val="宋体"/>
        <family val="3"/>
        <charset val="134"/>
      </rPr>
      <t xml:space="preserve">：
</t>
    </r>
    <r>
      <rPr>
        <sz val="10"/>
        <color theme="1"/>
        <rFont val="Times New Roman"/>
        <family val="1"/>
      </rPr>
      <t xml:space="preserve">a) </t>
    </r>
    <r>
      <rPr>
        <sz val="10"/>
        <color theme="1"/>
        <rFont val="宋体"/>
        <family val="3"/>
        <charset val="134"/>
      </rPr>
      <t>计算花旗银行从</t>
    </r>
    <r>
      <rPr>
        <sz val="10"/>
        <color theme="1"/>
        <rFont val="Times New Roman"/>
        <family val="1"/>
      </rPr>
      <t>2007</t>
    </r>
    <r>
      <rPr>
        <sz val="10"/>
        <color theme="1"/>
        <rFont val="宋体"/>
        <family val="3"/>
        <charset val="134"/>
      </rPr>
      <t>年美国次贷危机前最高点至</t>
    </r>
    <r>
      <rPr>
        <sz val="10"/>
        <color theme="1"/>
        <rFont val="Times New Roman"/>
        <family val="1"/>
      </rPr>
      <t>2008</t>
    </r>
    <r>
      <rPr>
        <sz val="10"/>
        <color theme="1"/>
        <rFont val="宋体"/>
        <family val="3"/>
        <charset val="134"/>
      </rPr>
      <t>年</t>
    </r>
    <r>
      <rPr>
        <sz val="10"/>
        <color theme="1"/>
        <rFont val="Times New Roman"/>
        <family val="1"/>
      </rPr>
      <t>3</t>
    </r>
    <r>
      <rPr>
        <sz val="10"/>
        <color theme="1"/>
        <rFont val="宋体"/>
        <family val="3"/>
        <charset val="134"/>
      </rPr>
      <t>月</t>
    </r>
    <r>
      <rPr>
        <sz val="10"/>
        <color theme="1"/>
        <rFont val="Times New Roman"/>
        <family val="1"/>
      </rPr>
      <t>17</t>
    </r>
    <r>
      <rPr>
        <sz val="10"/>
        <color theme="1"/>
        <rFont val="宋体"/>
        <family val="3"/>
        <charset val="134"/>
      </rPr>
      <t xml:space="preserve">日贝尔斯登被收购期间的跌幅
</t>
    </r>
    <r>
      <rPr>
        <sz val="10"/>
        <color theme="1"/>
        <rFont val="Times New Roman"/>
        <family val="1"/>
      </rPr>
      <t xml:space="preserve">b) </t>
    </r>
    <r>
      <rPr>
        <sz val="10"/>
        <color theme="1"/>
        <rFont val="宋体"/>
        <family val="3"/>
        <charset val="134"/>
      </rPr>
      <t>计算花旗银行从</t>
    </r>
    <r>
      <rPr>
        <sz val="10"/>
        <color theme="1"/>
        <rFont val="Times New Roman"/>
        <family val="1"/>
      </rPr>
      <t>2008</t>
    </r>
    <r>
      <rPr>
        <sz val="10"/>
        <color theme="1"/>
        <rFont val="宋体"/>
        <family val="3"/>
        <charset val="134"/>
      </rPr>
      <t>年</t>
    </r>
    <r>
      <rPr>
        <sz val="10"/>
        <color theme="1"/>
        <rFont val="Times New Roman"/>
        <family val="1"/>
      </rPr>
      <t>3</t>
    </r>
    <r>
      <rPr>
        <sz val="10"/>
        <color theme="1"/>
        <rFont val="宋体"/>
        <family val="3"/>
        <charset val="134"/>
      </rPr>
      <t>月</t>
    </r>
    <r>
      <rPr>
        <sz val="10"/>
        <color theme="1"/>
        <rFont val="Times New Roman"/>
        <family val="1"/>
      </rPr>
      <t>17</t>
    </r>
    <r>
      <rPr>
        <sz val="10"/>
        <color theme="1"/>
        <rFont val="宋体"/>
        <family val="3"/>
        <charset val="134"/>
      </rPr>
      <t>日至</t>
    </r>
    <r>
      <rPr>
        <sz val="10"/>
        <color theme="1"/>
        <rFont val="Times New Roman"/>
        <family val="1"/>
      </rPr>
      <t>9</t>
    </r>
    <r>
      <rPr>
        <sz val="10"/>
        <color theme="1"/>
        <rFont val="宋体"/>
        <family val="3"/>
        <charset val="134"/>
      </rPr>
      <t>月</t>
    </r>
    <r>
      <rPr>
        <sz val="10"/>
        <color theme="1"/>
        <rFont val="Times New Roman"/>
        <family val="1"/>
      </rPr>
      <t>15</t>
    </r>
    <r>
      <rPr>
        <sz val="10"/>
        <color theme="1"/>
        <rFont val="宋体"/>
        <family val="3"/>
        <charset val="134"/>
      </rPr>
      <t xml:space="preserve">日雷曼破产期间的跌幅
</t>
    </r>
    <r>
      <rPr>
        <sz val="10"/>
        <color theme="1"/>
        <rFont val="Times New Roman"/>
        <family val="1"/>
      </rPr>
      <t xml:space="preserve">c) </t>
    </r>
    <r>
      <rPr>
        <sz val="10"/>
        <color theme="1"/>
        <rFont val="宋体"/>
        <family val="3"/>
        <charset val="134"/>
      </rPr>
      <t>计算花旗银行从</t>
    </r>
    <r>
      <rPr>
        <sz val="10"/>
        <color theme="1"/>
        <rFont val="Times New Roman"/>
        <family val="1"/>
      </rPr>
      <t>2008</t>
    </r>
    <r>
      <rPr>
        <sz val="10"/>
        <color theme="1"/>
        <rFont val="宋体"/>
        <family val="3"/>
        <charset val="134"/>
      </rPr>
      <t>年</t>
    </r>
    <r>
      <rPr>
        <sz val="10"/>
        <color theme="1"/>
        <rFont val="Times New Roman"/>
        <family val="1"/>
      </rPr>
      <t>9</t>
    </r>
    <r>
      <rPr>
        <sz val="10"/>
        <color theme="1"/>
        <rFont val="宋体"/>
        <family val="3"/>
        <charset val="134"/>
      </rPr>
      <t>月</t>
    </r>
    <r>
      <rPr>
        <sz val="10"/>
        <color theme="1"/>
        <rFont val="Times New Roman"/>
        <family val="1"/>
      </rPr>
      <t>15</t>
    </r>
    <r>
      <rPr>
        <sz val="10"/>
        <color theme="1"/>
        <rFont val="宋体"/>
        <family val="3"/>
        <charset val="134"/>
      </rPr>
      <t>日至</t>
    </r>
    <r>
      <rPr>
        <sz val="10"/>
        <color theme="1"/>
        <rFont val="Times New Roman"/>
        <family val="1"/>
      </rPr>
      <t>11</t>
    </r>
    <r>
      <rPr>
        <sz val="10"/>
        <color theme="1"/>
        <rFont val="宋体"/>
        <family val="3"/>
        <charset val="134"/>
      </rPr>
      <t>月</t>
    </r>
    <r>
      <rPr>
        <sz val="10"/>
        <color theme="1"/>
        <rFont val="Times New Roman"/>
        <family val="1"/>
      </rPr>
      <t>21</t>
    </r>
    <r>
      <rPr>
        <sz val="10"/>
        <color theme="1"/>
        <rFont val="宋体"/>
        <family val="3"/>
        <charset val="134"/>
      </rPr>
      <t xml:space="preserve">日美联储宣布对花旗第二轮救助前的跌幅
</t>
    </r>
    <r>
      <rPr>
        <sz val="10"/>
        <color theme="1"/>
        <rFont val="Times New Roman"/>
        <family val="1"/>
      </rPr>
      <t xml:space="preserve">d) </t>
    </r>
    <r>
      <rPr>
        <sz val="10"/>
        <color theme="1"/>
        <rFont val="宋体"/>
        <family val="3"/>
        <charset val="134"/>
      </rPr>
      <t>计算花旗银行从</t>
    </r>
    <r>
      <rPr>
        <sz val="10"/>
        <color theme="1"/>
        <rFont val="Times New Roman"/>
        <family val="1"/>
      </rPr>
      <t>2008</t>
    </r>
    <r>
      <rPr>
        <sz val="10"/>
        <color theme="1"/>
        <rFont val="宋体"/>
        <family val="3"/>
        <charset val="134"/>
      </rPr>
      <t>年</t>
    </r>
    <r>
      <rPr>
        <sz val="10"/>
        <color theme="1"/>
        <rFont val="Times New Roman"/>
        <family val="1"/>
      </rPr>
      <t>11</t>
    </r>
    <r>
      <rPr>
        <sz val="10"/>
        <color theme="1"/>
        <rFont val="宋体"/>
        <family val="3"/>
        <charset val="134"/>
      </rPr>
      <t>月</t>
    </r>
    <r>
      <rPr>
        <sz val="10"/>
        <color theme="1"/>
        <rFont val="Times New Roman"/>
        <family val="1"/>
      </rPr>
      <t>21</t>
    </r>
    <r>
      <rPr>
        <sz val="10"/>
        <color theme="1"/>
        <rFont val="宋体"/>
        <family val="3"/>
        <charset val="134"/>
      </rPr>
      <t xml:space="preserve">日至最低点的跌幅
</t>
    </r>
    <r>
      <rPr>
        <sz val="10"/>
        <color theme="1"/>
        <rFont val="Times New Roman"/>
        <family val="1"/>
      </rPr>
      <t xml:space="preserve">e) </t>
    </r>
    <r>
      <rPr>
        <sz val="10"/>
        <color theme="1"/>
        <rFont val="宋体"/>
        <family val="3"/>
        <charset val="134"/>
      </rPr>
      <t>计算花旗银行从</t>
    </r>
    <r>
      <rPr>
        <sz val="10"/>
        <color theme="1"/>
        <rFont val="Times New Roman"/>
        <family val="1"/>
      </rPr>
      <t>2007</t>
    </r>
    <r>
      <rPr>
        <sz val="10"/>
        <color theme="1"/>
        <rFont val="宋体"/>
        <family val="3"/>
        <charset val="134"/>
      </rPr>
      <t>年次贷危机前最高点至今的涨跌幅，年化收益率</t>
    </r>
    <phoneticPr fontId="2" type="noConversion"/>
  </si>
  <si>
    <r>
      <rPr>
        <sz val="10"/>
        <color theme="1"/>
        <rFont val="宋体"/>
        <family val="3"/>
        <charset val="134"/>
      </rPr>
      <t>期间分红</t>
    </r>
    <phoneticPr fontId="7" type="noConversion"/>
  </si>
  <si>
    <r>
      <rPr>
        <sz val="10"/>
        <color theme="1"/>
        <rFont val="宋体"/>
        <family val="3"/>
        <charset val="134"/>
      </rPr>
      <t>涨跌幅</t>
    </r>
    <phoneticPr fontId="7" type="noConversion"/>
  </si>
  <si>
    <r>
      <rPr>
        <sz val="10"/>
        <color theme="1"/>
        <rFont val="宋体"/>
        <family val="3"/>
        <charset val="134"/>
      </rPr>
      <t>股份变化</t>
    </r>
    <phoneticPr fontId="7" type="noConversion"/>
  </si>
  <si>
    <r>
      <rPr>
        <sz val="10"/>
        <color theme="1"/>
        <rFont val="宋体"/>
        <family val="3"/>
        <charset val="134"/>
      </rPr>
      <t>花旗在</t>
    </r>
    <r>
      <rPr>
        <sz val="10"/>
        <color theme="1"/>
        <rFont val="Times New Roman"/>
        <family val="1"/>
      </rPr>
      <t>2011/5/9</t>
    </r>
    <r>
      <rPr>
        <sz val="10"/>
        <color theme="1"/>
        <rFont val="宋体"/>
        <family val="3"/>
        <charset val="134"/>
      </rPr>
      <t>进行了</t>
    </r>
    <r>
      <rPr>
        <sz val="10"/>
        <color theme="1"/>
        <rFont val="Times New Roman"/>
        <family val="1"/>
      </rPr>
      <t>10</t>
    </r>
    <r>
      <rPr>
        <sz val="10"/>
        <color theme="1"/>
        <rFont val="宋体"/>
        <family val="3"/>
        <charset val="134"/>
      </rPr>
      <t>股</t>
    </r>
    <r>
      <rPr>
        <sz val="10"/>
        <color theme="1"/>
        <rFont val="Times New Roman"/>
        <family val="1"/>
      </rPr>
      <t>1</t>
    </r>
    <r>
      <rPr>
        <sz val="10"/>
        <color theme="1"/>
        <rFont val="宋体"/>
        <family val="3"/>
        <charset val="134"/>
      </rPr>
      <t>股</t>
    </r>
    <phoneticPr fontId="7" type="noConversion"/>
  </si>
  <si>
    <r>
      <t xml:space="preserve">5. </t>
    </r>
    <r>
      <rPr>
        <sz val="10"/>
        <color theme="1"/>
        <rFont val="宋体"/>
        <family val="3"/>
        <charset val="134"/>
      </rPr>
      <t>政府救助对二级市场投资者意味着什么？</t>
    </r>
    <phoneticPr fontId="2" type="noConversion"/>
  </si>
  <si>
    <r>
      <rPr>
        <sz val="10"/>
        <color theme="1"/>
        <rFont val="宋体"/>
        <family val="3"/>
        <charset val="134"/>
      </rPr>
      <t>首先，对二级市场的投资者意味着银行不会破产，投资不会血本无归；</t>
    </r>
    <phoneticPr fontId="7" type="noConversion"/>
  </si>
  <si>
    <r>
      <t xml:space="preserve">6. </t>
    </r>
    <r>
      <rPr>
        <sz val="10"/>
        <color theme="1"/>
        <rFont val="宋体"/>
        <family val="3"/>
        <charset val="134"/>
      </rPr>
      <t>为什么</t>
    </r>
    <r>
      <rPr>
        <sz val="10"/>
        <color theme="1"/>
        <rFont val="Times New Roman"/>
        <family val="1"/>
      </rPr>
      <t>10</t>
    </r>
    <r>
      <rPr>
        <sz val="10"/>
        <color theme="1"/>
        <rFont val="宋体"/>
        <family val="3"/>
        <charset val="134"/>
      </rPr>
      <t>多年前，财政部选择先对四大行注资，然后上市，如果当时四大行是上市公司，股价表现会怎样？</t>
    </r>
    <r>
      <rPr>
        <sz val="10"/>
        <color theme="1"/>
        <rFont val="Times New Roman"/>
        <family val="1"/>
      </rPr>
      <t xml:space="preserve"> </t>
    </r>
    <phoneticPr fontId="2" type="noConversion"/>
  </si>
  <si>
    <r>
      <rPr>
        <sz val="10"/>
        <color theme="1"/>
        <rFont val="宋体"/>
        <family val="3"/>
        <charset val="134"/>
      </rPr>
      <t>政府先注资在上市，是为了改善四大行的资本结构，使其上市得以规范经营，取得之后的快速发展；</t>
    </r>
    <phoneticPr fontId="7" type="noConversion"/>
  </si>
  <si>
    <r>
      <rPr>
        <sz val="10"/>
        <color theme="1"/>
        <rFont val="宋体"/>
        <family val="3"/>
        <charset val="134"/>
      </rPr>
      <t>如果当时四大行是上市公司，再获得政府注资之前，不良率超过</t>
    </r>
    <r>
      <rPr>
        <sz val="10"/>
        <color theme="1"/>
        <rFont val="Times New Roman"/>
        <family val="1"/>
      </rPr>
      <t>70%</t>
    </r>
    <r>
      <rPr>
        <sz val="10"/>
        <color theme="1"/>
        <rFont val="宋体"/>
        <family val="3"/>
        <charset val="134"/>
      </rPr>
      <t>，整个银行系统濒临崩溃。获得政府大笔资金入股后，银行可以避免破产奉献，市值在未来慢慢回升，但是对于投资者来说，还是避免不了大笔的损失，回不到之前的高点了。（其实就是花旗的例子）</t>
    </r>
    <phoneticPr fontId="7" type="noConversion"/>
  </si>
  <si>
    <r>
      <t xml:space="preserve">7. </t>
    </r>
    <r>
      <rPr>
        <sz val="10"/>
        <color theme="1"/>
        <rFont val="宋体"/>
        <family val="3"/>
        <charset val="134"/>
      </rPr>
      <t>计算题</t>
    </r>
    <r>
      <rPr>
        <sz val="10"/>
        <color theme="1"/>
        <rFont val="Times New Roman"/>
        <family val="1"/>
      </rPr>
      <t xml:space="preserve"> II</t>
    </r>
    <r>
      <rPr>
        <sz val="10"/>
        <color theme="1"/>
        <rFont val="宋体"/>
        <family val="3"/>
        <charset val="134"/>
      </rPr>
      <t xml:space="preserve">：
</t>
    </r>
    <r>
      <rPr>
        <sz val="10"/>
        <color theme="1"/>
        <rFont val="Times New Roman"/>
        <family val="1"/>
      </rPr>
      <t xml:space="preserve">a) </t>
    </r>
    <r>
      <rPr>
        <sz val="10"/>
        <color theme="1"/>
        <rFont val="宋体"/>
        <family val="3"/>
        <charset val="134"/>
      </rPr>
      <t>写出工商银行</t>
    </r>
    <r>
      <rPr>
        <sz val="10"/>
        <color theme="1"/>
        <rFont val="Times New Roman"/>
        <family val="1"/>
      </rPr>
      <t>AH</t>
    </r>
    <r>
      <rPr>
        <sz val="10"/>
        <color theme="1"/>
        <rFont val="宋体"/>
        <family val="3"/>
        <charset val="134"/>
      </rPr>
      <t xml:space="preserve">股在上市后历史最低市净率，历史最低市盈率和对应日期
</t>
    </r>
    <r>
      <rPr>
        <sz val="10"/>
        <color theme="1"/>
        <rFont val="Times New Roman"/>
        <family val="1"/>
      </rPr>
      <t xml:space="preserve">b) </t>
    </r>
    <r>
      <rPr>
        <sz val="10"/>
        <color theme="1"/>
        <rFont val="宋体"/>
        <family val="3"/>
        <charset val="134"/>
      </rPr>
      <t>计算花旗银行</t>
    </r>
    <r>
      <rPr>
        <sz val="10"/>
        <color theme="1"/>
        <rFont val="Times New Roman"/>
        <family val="1"/>
      </rPr>
      <t>2001-2007</t>
    </r>
    <r>
      <rPr>
        <sz val="10"/>
        <color theme="1"/>
        <rFont val="宋体"/>
        <family val="3"/>
        <charset val="134"/>
      </rPr>
      <t xml:space="preserve">年每年的股息率（按当年末的收盘价计）和今天的股息率
</t>
    </r>
    <r>
      <rPr>
        <sz val="10"/>
        <color theme="1"/>
        <rFont val="Times New Roman"/>
        <family val="1"/>
      </rPr>
      <t xml:space="preserve">c) </t>
    </r>
    <r>
      <rPr>
        <sz val="10"/>
        <color theme="1"/>
        <rFont val="宋体"/>
        <family val="3"/>
        <charset val="134"/>
      </rPr>
      <t>计算工商银行</t>
    </r>
    <r>
      <rPr>
        <sz val="10"/>
        <color theme="1"/>
        <rFont val="Times New Roman"/>
        <family val="1"/>
      </rPr>
      <t>A</t>
    </r>
    <r>
      <rPr>
        <sz val="10"/>
        <color theme="1"/>
        <rFont val="宋体"/>
        <family val="3"/>
        <charset val="134"/>
      </rPr>
      <t>股和</t>
    </r>
    <r>
      <rPr>
        <sz val="10"/>
        <color theme="1"/>
        <rFont val="Times New Roman"/>
        <family val="1"/>
      </rPr>
      <t>H</t>
    </r>
    <r>
      <rPr>
        <sz val="10"/>
        <color theme="1"/>
        <rFont val="宋体"/>
        <family val="3"/>
        <charset val="134"/>
      </rPr>
      <t>股</t>
    </r>
    <r>
      <rPr>
        <sz val="10"/>
        <color theme="1"/>
        <rFont val="Times New Roman"/>
        <family val="1"/>
      </rPr>
      <t>2008</t>
    </r>
    <r>
      <rPr>
        <sz val="10"/>
        <color theme="1"/>
        <rFont val="宋体"/>
        <family val="3"/>
        <charset val="134"/>
      </rPr>
      <t>、</t>
    </r>
    <r>
      <rPr>
        <sz val="10"/>
        <color theme="1"/>
        <rFont val="Times New Roman"/>
        <family val="1"/>
      </rPr>
      <t>2014</t>
    </r>
    <r>
      <rPr>
        <sz val="10"/>
        <color theme="1"/>
        <rFont val="宋体"/>
        <family val="3"/>
        <charset val="134"/>
      </rPr>
      <t>和</t>
    </r>
    <r>
      <rPr>
        <sz val="10"/>
        <color theme="1"/>
        <rFont val="Times New Roman"/>
        <family val="1"/>
      </rPr>
      <t>2015</t>
    </r>
    <r>
      <rPr>
        <sz val="10"/>
        <color theme="1"/>
        <rFont val="宋体"/>
        <family val="3"/>
        <charset val="134"/>
      </rPr>
      <t>年股价最低点时的股息率和今天的股息率</t>
    </r>
    <phoneticPr fontId="2" type="noConversion"/>
  </si>
  <si>
    <r>
      <rPr>
        <sz val="10"/>
        <color theme="1"/>
        <rFont val="宋体"/>
        <family val="3"/>
        <charset val="134"/>
      </rPr>
      <t>最低</t>
    </r>
    <r>
      <rPr>
        <sz val="10"/>
        <color theme="1"/>
        <rFont val="Times New Roman"/>
        <family val="1"/>
      </rPr>
      <t>PB</t>
    </r>
    <phoneticPr fontId="7" type="noConversion"/>
  </si>
  <si>
    <r>
      <rPr>
        <sz val="10"/>
        <color theme="1"/>
        <rFont val="宋体"/>
        <family val="3"/>
        <charset val="134"/>
      </rPr>
      <t>最低</t>
    </r>
    <r>
      <rPr>
        <sz val="10"/>
        <color theme="1"/>
        <rFont val="Times New Roman"/>
        <family val="1"/>
      </rPr>
      <t>PE</t>
    </r>
    <phoneticPr fontId="7" type="noConversion"/>
  </si>
  <si>
    <r>
      <rPr>
        <sz val="10"/>
        <color theme="1"/>
        <rFont val="宋体"/>
        <family val="3"/>
        <charset val="134"/>
      </rPr>
      <t>花旗</t>
    </r>
    <r>
      <rPr>
        <sz val="10"/>
        <color theme="1"/>
        <rFont val="Times New Roman"/>
        <family val="1"/>
      </rPr>
      <t>01-07</t>
    </r>
    <r>
      <rPr>
        <sz val="10"/>
        <color theme="1"/>
        <rFont val="宋体"/>
        <family val="3"/>
        <charset val="134"/>
      </rPr>
      <t>分红率：</t>
    </r>
    <phoneticPr fontId="7" type="noConversion"/>
  </si>
  <si>
    <r>
      <rPr>
        <sz val="10"/>
        <color theme="1"/>
        <rFont val="宋体"/>
        <family val="3"/>
        <charset val="134"/>
      </rPr>
      <t>每股分红</t>
    </r>
    <phoneticPr fontId="7" type="noConversion"/>
  </si>
  <si>
    <r>
      <rPr>
        <sz val="10"/>
        <color theme="1"/>
        <rFont val="宋体"/>
        <family val="3"/>
        <charset val="134"/>
      </rPr>
      <t>收盘价</t>
    </r>
    <phoneticPr fontId="7" type="noConversion"/>
  </si>
  <si>
    <r>
      <rPr>
        <sz val="10"/>
        <color theme="1"/>
        <rFont val="宋体"/>
        <family val="3"/>
        <charset val="134"/>
      </rPr>
      <t>当期股息率</t>
    </r>
    <phoneticPr fontId="7" type="noConversion"/>
  </si>
  <si>
    <r>
      <rPr>
        <sz val="10"/>
        <color theme="1"/>
        <rFont val="宋体"/>
        <family val="3"/>
        <charset val="134"/>
      </rPr>
      <t>工商银行分红率：</t>
    </r>
    <phoneticPr fontId="7" type="noConversion"/>
  </si>
  <si>
    <r>
      <rPr>
        <sz val="10"/>
        <color theme="1"/>
        <rFont val="宋体"/>
        <family val="3"/>
        <charset val="134"/>
      </rPr>
      <t>分红年度</t>
    </r>
    <phoneticPr fontId="7" type="noConversion"/>
  </si>
  <si>
    <r>
      <rPr>
        <sz val="10"/>
        <color theme="1"/>
        <rFont val="宋体"/>
        <family val="3"/>
        <charset val="134"/>
      </rPr>
      <t>最低收盘价</t>
    </r>
    <phoneticPr fontId="7" type="noConversion"/>
  </si>
  <si>
    <r>
      <t xml:space="preserve">8. </t>
    </r>
    <r>
      <rPr>
        <sz val="10"/>
        <color theme="1"/>
        <rFont val="宋体"/>
        <family val="3"/>
        <charset val="134"/>
      </rPr>
      <t>根据上述计算制定你的银行股投资策略：请用上述指标定量说明</t>
    </r>
    <phoneticPr fontId="2" type="noConversion"/>
  </si>
  <si>
    <r>
      <rPr>
        <sz val="10"/>
        <color theme="1"/>
        <rFont val="宋体"/>
        <family val="3"/>
        <charset val="134"/>
      </rPr>
      <t>前提是不良率较低（小于</t>
    </r>
    <r>
      <rPr>
        <sz val="10"/>
        <color theme="1"/>
        <rFont val="Times New Roman"/>
        <family val="1"/>
      </rPr>
      <t>2%</t>
    </r>
    <r>
      <rPr>
        <sz val="10"/>
        <color theme="1"/>
        <rFont val="宋体"/>
        <family val="3"/>
        <charset val="134"/>
      </rPr>
      <t>），且没有恶化的趋势；</t>
    </r>
    <phoneticPr fontId="7" type="noConversion"/>
  </si>
  <si>
    <r>
      <rPr>
        <sz val="10"/>
        <color theme="1"/>
        <rFont val="宋体"/>
        <family val="3"/>
        <charset val="134"/>
      </rPr>
      <t>之后再持续跟踪关注政策对其净息差的影响，不良率的变化，每股分红的变化。</t>
    </r>
    <phoneticPr fontId="7" type="noConversion"/>
  </si>
  <si>
    <r>
      <t xml:space="preserve">9. </t>
    </r>
    <r>
      <rPr>
        <sz val="10"/>
        <color theme="1"/>
        <rFont val="宋体"/>
        <family val="3"/>
        <charset val="134"/>
      </rPr>
      <t>银行股投资最大的风险是什么？</t>
    </r>
    <phoneticPr fontId="2" type="noConversion"/>
  </si>
  <si>
    <r>
      <rPr>
        <sz val="10"/>
        <color theme="1"/>
        <rFont val="宋体"/>
        <family val="3"/>
        <charset val="134"/>
      </rPr>
      <t>经济不景气或者经营不善导致不良率提升。</t>
    </r>
    <phoneticPr fontId="2" type="noConversion"/>
  </si>
  <si>
    <t>附加题</t>
    <phoneticPr fontId="7" type="noConversion"/>
  </si>
  <si>
    <r>
      <t>1</t>
    </r>
    <r>
      <rPr>
        <sz val="10"/>
        <color theme="1"/>
        <rFont val="宋体"/>
        <family val="3"/>
        <charset val="134"/>
      </rPr>
      <t>、我国的银行基准利率与美国的联邦基金利率有何不同？</t>
    </r>
    <phoneticPr fontId="2" type="noConversion"/>
  </si>
  <si>
    <r>
      <t>2</t>
    </r>
    <r>
      <rPr>
        <sz val="10"/>
        <color theme="1"/>
        <rFont val="宋体"/>
        <family val="3"/>
        <charset val="134"/>
      </rPr>
      <t>、我国和美国目前分别处于加息还是降息周期，为什么？</t>
    </r>
    <phoneticPr fontId="2" type="noConversion"/>
  </si>
  <si>
    <r>
      <t>3</t>
    </r>
    <r>
      <rPr>
        <sz val="10"/>
        <color theme="1"/>
        <rFont val="宋体"/>
        <family val="3"/>
        <charset val="134"/>
      </rPr>
      <t>、找出工商银行、招商银行和民生银行</t>
    </r>
    <r>
      <rPr>
        <sz val="10"/>
        <color theme="1"/>
        <rFont val="Times New Roman"/>
        <family val="1"/>
      </rPr>
      <t>2015-2017</t>
    </r>
    <r>
      <rPr>
        <sz val="10"/>
        <color theme="1"/>
        <rFont val="宋体"/>
        <family val="3"/>
        <charset val="134"/>
      </rPr>
      <t>三年的净息差？他们三者之间趋势有何不同？</t>
    </r>
    <phoneticPr fontId="2" type="noConversion"/>
  </si>
  <si>
    <r>
      <t>4</t>
    </r>
    <r>
      <rPr>
        <sz val="10"/>
        <color theme="1"/>
        <rFont val="宋体"/>
        <family val="3"/>
        <charset val="134"/>
      </rPr>
      <t>、你认为过去四年我国大环境下净息差为何下降？你认为未来的趋势会如何？是否会产生分化，为什么？</t>
    </r>
    <phoneticPr fontId="2" type="noConversion"/>
  </si>
  <si>
    <r>
      <t>5</t>
    </r>
    <r>
      <rPr>
        <sz val="10"/>
        <color theme="1"/>
        <rFont val="宋体"/>
        <family val="3"/>
        <charset val="134"/>
      </rPr>
      <t>、你认为对投资者来说，工商银行在业务上相比民生银行有哪些竞争优势和劣势？招商银行相比民生银行呢？</t>
    </r>
    <phoneticPr fontId="2" type="noConversion"/>
  </si>
  <si>
    <r>
      <t>6</t>
    </r>
    <r>
      <rPr>
        <sz val="10"/>
        <color theme="1"/>
        <rFont val="宋体"/>
        <family val="3"/>
        <charset val="134"/>
      </rPr>
      <t>、结合三家银行当前的估值，谈谈你的选择和排序。</t>
    </r>
    <phoneticPr fontId="2" type="noConversion"/>
  </si>
  <si>
    <t>美国处于加息周期。</t>
    <phoneticPr fontId="7" type="noConversion"/>
  </si>
  <si>
    <t>中国</t>
    <phoneticPr fontId="7" type="noConversion"/>
  </si>
  <si>
    <t>美国</t>
    <phoneticPr fontId="7" type="noConversion"/>
  </si>
  <si>
    <t>一年期存款利率</t>
    <phoneticPr fontId="7" type="noConversion"/>
  </si>
  <si>
    <r>
      <t>7</t>
    </r>
    <r>
      <rPr>
        <sz val="10"/>
        <color theme="1"/>
        <rFont val="宋体"/>
        <family val="3"/>
        <charset val="134"/>
      </rPr>
      <t>天期逆回购中标利率</t>
    </r>
    <phoneticPr fontId="7" type="noConversion"/>
  </si>
  <si>
    <t>联邦基金目标利率</t>
    <phoneticPr fontId="7" type="noConversion"/>
  </si>
  <si>
    <t>工商银行</t>
    <phoneticPr fontId="7" type="noConversion"/>
  </si>
  <si>
    <t>招商银行</t>
    <phoneticPr fontId="7" type="noConversion"/>
  </si>
  <si>
    <t>民生银行</t>
    <phoneticPr fontId="7" type="noConversion"/>
  </si>
  <si>
    <r>
      <t>2015-2016</t>
    </r>
    <r>
      <rPr>
        <sz val="10"/>
        <color theme="1"/>
        <rFont val="宋体"/>
        <family val="3"/>
        <charset val="134"/>
      </rPr>
      <t>年：</t>
    </r>
    <phoneticPr fontId="7" type="noConversion"/>
  </si>
  <si>
    <t>三家银行都处于净息差收窄周期。</t>
    <phoneticPr fontId="7" type="noConversion"/>
  </si>
  <si>
    <r>
      <t>2016-2017</t>
    </r>
    <r>
      <rPr>
        <sz val="10"/>
        <color theme="1"/>
        <rFont val="宋体"/>
        <family val="3"/>
        <charset val="134"/>
      </rPr>
      <t>年：</t>
    </r>
    <phoneticPr fontId="7" type="noConversion"/>
  </si>
  <si>
    <t>招商银行净息差基本保持平稳，降幅收窄至3%。</t>
    <phoneticPr fontId="7" type="noConversion"/>
  </si>
  <si>
    <t>民生银行则继续大幅度收窄19%。</t>
    <phoneticPr fontId="7" type="noConversion"/>
  </si>
  <si>
    <t>趋势</t>
    <phoneticPr fontId="7" type="noConversion"/>
  </si>
  <si>
    <t>缓慢下降</t>
    <phoneticPr fontId="7" type="noConversion"/>
  </si>
  <si>
    <t>大行资金充裕，负债中存款占比高，是银行间资金拆出方，受到监管的影响小，负债的成本低，为利差腾挪更多的利润空间。</t>
    <phoneticPr fontId="7" type="noConversion"/>
  </si>
  <si>
    <t>而存款占比小，同业负债高的小行则对利率上行带来的成本压力更为敏感，息差就受到挤压。</t>
    <phoneticPr fontId="7" type="noConversion"/>
  </si>
  <si>
    <t>净息差(NIM)=（利息收入-利息支出）/平均生息资产余额</t>
    <phoneticPr fontId="7" type="noConversion"/>
  </si>
  <si>
    <r>
      <rPr>
        <sz val="10"/>
        <color theme="1"/>
        <rFont val="宋体"/>
        <family val="3"/>
        <charset val="134"/>
      </rPr>
      <t>利息收入</t>
    </r>
    <r>
      <rPr>
        <sz val="10"/>
        <color theme="1"/>
        <rFont val="Times New Roman"/>
        <family val="1"/>
      </rPr>
      <t>=</t>
    </r>
    <r>
      <rPr>
        <sz val="10"/>
        <color theme="1"/>
        <rFont val="宋体"/>
        <family val="3"/>
        <charset val="134"/>
      </rPr>
      <t>生息资产（如贷款、投资、存放同业等）</t>
    </r>
    <r>
      <rPr>
        <sz val="10"/>
        <color theme="1"/>
        <rFont val="Times New Roman"/>
        <family val="1"/>
      </rPr>
      <t>*</t>
    </r>
    <r>
      <rPr>
        <sz val="10"/>
        <color theme="1"/>
        <rFont val="宋体"/>
        <family val="3"/>
        <charset val="134"/>
      </rPr>
      <t>资产端收益率</t>
    </r>
    <phoneticPr fontId="7" type="noConversion"/>
  </si>
  <si>
    <r>
      <rPr>
        <sz val="10"/>
        <color theme="1"/>
        <rFont val="宋体"/>
        <family val="3"/>
        <charset val="134"/>
      </rPr>
      <t>利息支出</t>
    </r>
    <r>
      <rPr>
        <sz val="10"/>
        <color theme="1"/>
        <rFont val="Times New Roman"/>
        <family val="1"/>
      </rPr>
      <t>=</t>
    </r>
    <r>
      <rPr>
        <sz val="10"/>
        <color theme="1"/>
        <rFont val="宋体"/>
        <family val="3"/>
        <charset val="134"/>
      </rPr>
      <t>生息负债（如存款、同业存拆、应付债务等）</t>
    </r>
    <r>
      <rPr>
        <sz val="10"/>
        <color theme="1"/>
        <rFont val="Times New Roman"/>
        <family val="1"/>
      </rPr>
      <t>*</t>
    </r>
    <r>
      <rPr>
        <sz val="10"/>
        <color theme="1"/>
        <rFont val="宋体"/>
        <family val="3"/>
        <charset val="134"/>
      </rPr>
      <t>负债端成本率</t>
    </r>
    <phoneticPr fontId="7" type="noConversion"/>
  </si>
  <si>
    <t>净息差既取决于生息资产的收益能力（资产端收益率），也取决于对应的资金成本高低（负债端成本率），还取决于资产负债结构。</t>
    <phoneticPr fontId="7" type="noConversion"/>
  </si>
  <si>
    <t>投资</t>
    <phoneticPr fontId="7" type="noConversion"/>
  </si>
  <si>
    <t>存放同业</t>
    <phoneticPr fontId="7" type="noConversion"/>
  </si>
  <si>
    <t>招商银行</t>
    <phoneticPr fontId="7" type="noConversion"/>
  </si>
  <si>
    <t>资产结构</t>
    <phoneticPr fontId="7" type="noConversion"/>
  </si>
  <si>
    <t>平均生息率</t>
    <phoneticPr fontId="7" type="noConversion"/>
  </si>
  <si>
    <t>存放央行</t>
    <phoneticPr fontId="7" type="noConversion"/>
  </si>
  <si>
    <t>贷款和垫款</t>
    <phoneticPr fontId="7" type="noConversion"/>
  </si>
  <si>
    <t>综合收益率</t>
    <phoneticPr fontId="7" type="noConversion"/>
  </si>
  <si>
    <t>负债结构</t>
    <phoneticPr fontId="7" type="noConversion"/>
  </si>
  <si>
    <t>平均付息率</t>
    <phoneticPr fontId="7" type="noConversion"/>
  </si>
  <si>
    <t>同业存放</t>
    <phoneticPr fontId="7" type="noConversion"/>
  </si>
  <si>
    <t>央行借款</t>
    <phoneticPr fontId="7" type="noConversion"/>
  </si>
  <si>
    <t>存款</t>
    <phoneticPr fontId="7" type="noConversion"/>
  </si>
  <si>
    <t>综合成本率</t>
    <phoneticPr fontId="7" type="noConversion"/>
  </si>
  <si>
    <t>贷款类</t>
    <phoneticPr fontId="7" type="noConversion"/>
  </si>
  <si>
    <t>客户结构</t>
    <phoneticPr fontId="7" type="noConversion"/>
  </si>
  <si>
    <t>个人</t>
    <phoneticPr fontId="7" type="noConversion"/>
  </si>
  <si>
    <t>住房</t>
    <phoneticPr fontId="7" type="noConversion"/>
  </si>
  <si>
    <t>经营</t>
    <phoneticPr fontId="7" type="noConversion"/>
  </si>
  <si>
    <t>信用卡</t>
    <phoneticPr fontId="7" type="noConversion"/>
  </si>
  <si>
    <t>活期</t>
    <phoneticPr fontId="7" type="noConversion"/>
  </si>
  <si>
    <t>定期</t>
    <phoneticPr fontId="7" type="noConversion"/>
  </si>
  <si>
    <t>其中，零售存款成本一般低于对公存款，零售贷款（房贷除外）收益率也往往较高。</t>
    <phoneticPr fontId="7" type="noConversion"/>
  </si>
  <si>
    <t>总收入</t>
    <phoneticPr fontId="7" type="noConversion"/>
  </si>
  <si>
    <t>占比</t>
    <phoneticPr fontId="7" type="noConversion"/>
  </si>
  <si>
    <t>发行债券</t>
    <phoneticPr fontId="7" type="noConversion"/>
  </si>
  <si>
    <t>个人贷款类型结构</t>
    <phoneticPr fontId="7" type="noConversion"/>
  </si>
  <si>
    <t>公司</t>
    <phoneticPr fontId="7" type="noConversion"/>
  </si>
  <si>
    <t>票据</t>
    <phoneticPr fontId="7" type="noConversion"/>
  </si>
  <si>
    <t>消费</t>
    <phoneticPr fontId="7" type="noConversion"/>
  </si>
  <si>
    <t>存款类</t>
    <phoneticPr fontId="7" type="noConversion"/>
  </si>
  <si>
    <t>PE</t>
    <phoneticPr fontId="7" type="noConversion"/>
  </si>
  <si>
    <t>PB</t>
    <phoneticPr fontId="7" type="noConversion"/>
  </si>
  <si>
    <t>历史位置</t>
    <phoneticPr fontId="7" type="noConversion"/>
  </si>
  <si>
    <r>
      <t>AH</t>
    </r>
    <r>
      <rPr>
        <sz val="10"/>
        <color theme="1"/>
        <rFont val="宋体"/>
        <family val="3"/>
        <charset val="134"/>
      </rPr>
      <t>溢价率</t>
    </r>
    <phoneticPr fontId="7" type="noConversion"/>
  </si>
  <si>
    <t>股息率</t>
    <phoneticPr fontId="7" type="noConversion"/>
  </si>
  <si>
    <t>民生银行</t>
    <phoneticPr fontId="7" type="noConversion"/>
  </si>
  <si>
    <t>工商银行</t>
    <phoneticPr fontId="7" type="noConversion"/>
  </si>
  <si>
    <t>招商银行</t>
    <phoneticPr fontId="7" type="noConversion"/>
  </si>
  <si>
    <t>单从公司基本面来看，招商银行好于工商银行好于民生银行。</t>
    <phoneticPr fontId="7" type="noConversion"/>
  </si>
  <si>
    <t>从收入端和负债端两个方面来看。</t>
    <phoneticPr fontId="7" type="noConversion"/>
  </si>
  <si>
    <r>
      <t>17</t>
    </r>
    <r>
      <rPr>
        <b/>
        <sz val="14"/>
        <color theme="1"/>
        <rFont val="宋体"/>
        <family val="3"/>
        <charset val="134"/>
      </rPr>
      <t>春训营</t>
    </r>
    <r>
      <rPr>
        <b/>
        <sz val="14"/>
        <color theme="1"/>
        <rFont val="Times New Roman"/>
        <family val="1"/>
      </rPr>
      <t>-</t>
    </r>
    <r>
      <rPr>
        <b/>
        <sz val="14"/>
        <color theme="1"/>
        <rFont val="宋体"/>
        <family val="3"/>
        <charset val="134"/>
      </rPr>
      <t>价值投资新时代任务三：银行</t>
    </r>
    <r>
      <rPr>
        <b/>
        <sz val="14"/>
        <color theme="1"/>
        <rFont val="Times New Roman"/>
        <family val="1"/>
      </rPr>
      <t xml:space="preserve"> - </t>
    </r>
    <r>
      <rPr>
        <b/>
        <sz val="14"/>
        <color theme="1"/>
        <rFont val="宋体"/>
        <family val="3"/>
        <charset val="134"/>
      </rPr>
      <t>重资产国家产业</t>
    </r>
    <phoneticPr fontId="2" type="noConversion"/>
  </si>
  <si>
    <t>数据来源：工商银行历年年报，直接搜索即可看到原始数据</t>
    <phoneticPr fontId="7" type="noConversion"/>
  </si>
  <si>
    <t>注：本题答案中收益率的计算使用了除权价结合分红送转计算。使用后复权计算也可以。</t>
    <phoneticPr fontId="7" type="noConversion"/>
  </si>
  <si>
    <t>注：本题和上一题中考虑的拨备率和预备阅读中的拨备率都指的是年报中的拨备覆盖率概念。</t>
    <phoneticPr fontId="7" type="noConversion"/>
  </si>
  <si>
    <r>
      <rPr>
        <b/>
        <sz val="10"/>
        <color theme="1"/>
        <rFont val="宋体"/>
        <family val="3"/>
        <charset val="134"/>
      </rPr>
      <t>所以对于投资者来说，政府救助意味着不会有破产的风险，但是仍有可能面临巨大的损失。</t>
    </r>
    <phoneticPr fontId="7" type="noConversion"/>
  </si>
  <si>
    <r>
      <rPr>
        <sz val="10"/>
        <color theme="1"/>
        <rFont val="宋体"/>
        <family val="3"/>
        <charset val="134"/>
      </rPr>
      <t>注：准确的历史最低最高</t>
    </r>
    <r>
      <rPr>
        <sz val="10"/>
        <color theme="1"/>
        <rFont val="Times New Roman"/>
        <family val="1"/>
      </rPr>
      <t>PE</t>
    </r>
    <r>
      <rPr>
        <sz val="10"/>
        <color theme="1"/>
        <rFont val="宋体"/>
        <family val="3"/>
        <charset val="134"/>
      </rPr>
      <t>值，需要对比每一天的</t>
    </r>
    <r>
      <rPr>
        <sz val="10"/>
        <color theme="1"/>
        <rFont val="Times New Roman"/>
        <family val="1"/>
      </rPr>
      <t>PE</t>
    </r>
    <r>
      <rPr>
        <sz val="10"/>
        <color theme="1"/>
        <rFont val="宋体"/>
        <family val="3"/>
        <charset val="134"/>
      </rPr>
      <t>值来找出，在</t>
    </r>
    <r>
      <rPr>
        <sz val="10"/>
        <color theme="1"/>
        <rFont val="Times New Roman"/>
        <family val="1"/>
      </rPr>
      <t>A</t>
    </r>
    <r>
      <rPr>
        <sz val="10"/>
        <color theme="1"/>
        <rFont val="宋体"/>
        <family val="3"/>
        <charset val="134"/>
      </rPr>
      <t>估可以直接通过九斗数据服务号查找，</t>
    </r>
    <r>
      <rPr>
        <sz val="10"/>
        <color theme="1"/>
        <rFont val="Times New Roman"/>
        <family val="1"/>
      </rPr>
      <t>H</t>
    </r>
    <r>
      <rPr>
        <sz val="10"/>
        <color theme="1"/>
        <rFont val="宋体"/>
        <family val="3"/>
        <charset val="134"/>
      </rPr>
      <t>股数据目前暂无法查询。</t>
    </r>
    <phoneticPr fontId="7" type="noConversion"/>
  </si>
  <si>
    <r>
      <rPr>
        <sz val="10"/>
        <color theme="1"/>
        <rFont val="宋体"/>
        <family val="3"/>
        <charset val="134"/>
      </rPr>
      <t>因为</t>
    </r>
    <r>
      <rPr>
        <sz val="10"/>
        <color theme="1"/>
        <rFont val="Times New Roman"/>
        <family val="1"/>
      </rPr>
      <t>PE=</t>
    </r>
    <r>
      <rPr>
        <sz val="10"/>
        <color theme="1"/>
        <rFont val="宋体"/>
        <family val="3"/>
        <charset val="134"/>
      </rPr>
      <t>市值</t>
    </r>
    <r>
      <rPr>
        <sz val="10"/>
        <color theme="1"/>
        <rFont val="Times New Roman"/>
        <family val="1"/>
      </rPr>
      <t>/LTM</t>
    </r>
    <r>
      <rPr>
        <sz val="10"/>
        <color theme="1"/>
        <rFont val="宋体"/>
        <family val="3"/>
        <charset val="134"/>
      </rPr>
      <t>净利润，而净利润一般每个季度才更新一次，类似银行这种净利润变化较小的行业，每次当市值娇小的时候，即股价最低时，一般也接近于是</t>
    </r>
    <r>
      <rPr>
        <sz val="10"/>
        <color theme="1"/>
        <rFont val="Times New Roman"/>
        <family val="1"/>
      </rPr>
      <t>PE</t>
    </r>
    <r>
      <rPr>
        <sz val="10"/>
        <color theme="1"/>
        <rFont val="宋体"/>
        <family val="3"/>
        <charset val="134"/>
      </rPr>
      <t>最低点。</t>
    </r>
    <phoneticPr fontId="7" type="noConversion"/>
  </si>
  <si>
    <t>花旗银行每个季度会分红一次，当年期总分红金额为四次分红金额之和。</t>
    <phoneticPr fontId="7" type="noConversion"/>
  </si>
  <si>
    <r>
      <rPr>
        <sz val="10"/>
        <color theme="1"/>
        <rFont val="宋体"/>
        <family val="3"/>
        <charset val="134"/>
      </rPr>
      <t>注：</t>
    </r>
    <r>
      <rPr>
        <sz val="10"/>
        <color theme="1"/>
        <rFont val="Times New Roman"/>
        <family val="1"/>
      </rPr>
      <t>H</t>
    </r>
    <r>
      <rPr>
        <sz val="10"/>
        <color theme="1"/>
        <rFont val="宋体"/>
        <family val="3"/>
        <charset val="134"/>
      </rPr>
      <t>股每股分红将人民币通过当天的汇率换算成了港币。</t>
    </r>
    <phoneticPr fontId="7" type="noConversion"/>
  </si>
  <si>
    <r>
      <rPr>
        <b/>
        <sz val="10"/>
        <color theme="1"/>
        <rFont val="宋体"/>
        <family val="3"/>
        <charset val="134"/>
      </rPr>
      <t>净利息收益率</t>
    </r>
    <r>
      <rPr>
        <b/>
        <sz val="10"/>
        <color theme="1"/>
        <rFont val="Times New Roman"/>
        <family val="1"/>
      </rPr>
      <t>=</t>
    </r>
    <r>
      <rPr>
        <b/>
        <sz val="10"/>
        <color theme="1"/>
        <rFont val="宋体"/>
        <family val="3"/>
        <charset val="134"/>
      </rPr>
      <t>利息净收入</t>
    </r>
    <r>
      <rPr>
        <b/>
        <sz val="10"/>
        <color theme="1"/>
        <rFont val="Times New Roman"/>
        <family val="1"/>
      </rPr>
      <t>/</t>
    </r>
    <r>
      <rPr>
        <b/>
        <sz val="10"/>
        <color theme="1"/>
        <rFont val="宋体"/>
        <family val="3"/>
        <charset val="134"/>
      </rPr>
      <t>生息资产日均余额，也简称为</t>
    </r>
    <r>
      <rPr>
        <b/>
        <sz val="10"/>
        <color theme="1"/>
        <rFont val="Times New Roman"/>
        <family val="1"/>
      </rPr>
      <t>“</t>
    </r>
    <r>
      <rPr>
        <b/>
        <sz val="10"/>
        <color theme="1"/>
        <rFont val="宋体"/>
        <family val="3"/>
        <charset val="134"/>
      </rPr>
      <t>净息差</t>
    </r>
    <r>
      <rPr>
        <b/>
        <sz val="10"/>
        <color theme="1"/>
        <rFont val="Times New Roman"/>
        <family val="1"/>
      </rPr>
      <t>”</t>
    </r>
    <r>
      <rPr>
        <b/>
        <sz val="10"/>
        <color theme="1"/>
        <rFont val="宋体"/>
        <family val="3"/>
        <charset val="134"/>
      </rPr>
      <t>。</t>
    </r>
    <phoneticPr fontId="7" type="noConversion"/>
  </si>
  <si>
    <t>指净利息收入与平均生息资产的比率，用以衡量银行生息资产的获利能力。它是评价银行生息资产收益能力和风险定价能力的关键指标，值越大越好。</t>
    <phoneticPr fontId="7" type="noConversion"/>
  </si>
  <si>
    <t>快速下降</t>
    <phoneticPr fontId="7" type="noConversion"/>
  </si>
  <si>
    <r>
      <rPr>
        <sz val="10"/>
        <color theme="1"/>
        <rFont val="宋体"/>
        <family val="3"/>
        <charset val="134"/>
      </rPr>
      <t>民生银行收窄幅度高达</t>
    </r>
    <r>
      <rPr>
        <sz val="10"/>
        <color theme="1"/>
        <rFont val="Times New Roman"/>
        <family val="1"/>
      </rPr>
      <t>18%</t>
    </r>
    <r>
      <rPr>
        <sz val="10"/>
        <color theme="1"/>
        <rFont val="宋体"/>
        <family val="3"/>
        <charset val="134"/>
      </rPr>
      <t>，工商银行和招商银行收窄幅度相近，前者为</t>
    </r>
    <r>
      <rPr>
        <sz val="10"/>
        <color theme="1"/>
        <rFont val="Times New Roman"/>
        <family val="1"/>
      </rPr>
      <t>13%</t>
    </r>
    <r>
      <rPr>
        <sz val="10"/>
        <color theme="1"/>
        <rFont val="宋体"/>
        <family val="3"/>
        <charset val="134"/>
      </rPr>
      <t>，后者为</t>
    </r>
    <r>
      <rPr>
        <sz val="10"/>
        <color theme="1"/>
        <rFont val="Times New Roman"/>
        <family val="1"/>
      </rPr>
      <t>10%</t>
    </r>
    <r>
      <rPr>
        <sz val="10"/>
        <color theme="1"/>
        <rFont val="宋体"/>
        <family val="3"/>
        <charset val="134"/>
      </rPr>
      <t>。</t>
    </r>
    <phoneticPr fontId="7" type="noConversion"/>
  </si>
  <si>
    <r>
      <rPr>
        <sz val="10"/>
        <color theme="1"/>
        <rFont val="宋体"/>
        <family val="3"/>
        <charset val="134"/>
      </rPr>
      <t>从负债角度看</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负债按成本率由低到高排序依次是</t>
    </r>
    <r>
      <rPr>
        <b/>
        <sz val="10"/>
        <color theme="1"/>
        <rFont val="宋体"/>
        <family val="3"/>
        <charset val="134"/>
      </rPr>
      <t>存款</t>
    </r>
    <r>
      <rPr>
        <b/>
        <sz val="10"/>
        <color theme="1"/>
        <rFont val="Times New Roman"/>
        <family val="1"/>
      </rPr>
      <t>&lt;</t>
    </r>
    <r>
      <rPr>
        <b/>
        <sz val="10"/>
        <color theme="1"/>
        <rFont val="宋体"/>
        <family val="3"/>
        <charset val="134"/>
      </rPr>
      <t>同业存放和拆入</t>
    </r>
    <r>
      <rPr>
        <b/>
        <sz val="10"/>
        <color theme="1"/>
        <rFont val="Times New Roman"/>
        <family val="1"/>
      </rPr>
      <t>&lt;</t>
    </r>
    <r>
      <rPr>
        <b/>
        <sz val="10"/>
        <color theme="1"/>
        <rFont val="宋体"/>
        <family val="3"/>
        <charset val="134"/>
      </rPr>
      <t>向央行借款</t>
    </r>
    <r>
      <rPr>
        <b/>
        <sz val="10"/>
        <color theme="1"/>
        <rFont val="Times New Roman"/>
        <family val="1"/>
      </rPr>
      <t>&lt;</t>
    </r>
    <r>
      <rPr>
        <b/>
        <sz val="10"/>
        <color theme="1"/>
        <rFont val="宋体"/>
        <family val="3"/>
        <charset val="134"/>
      </rPr>
      <t>应付债券</t>
    </r>
    <r>
      <rPr>
        <b/>
        <sz val="10"/>
        <color theme="1"/>
        <rFont val="Times New Roman"/>
        <family val="1"/>
      </rPr>
      <t xml:space="preserve"> </t>
    </r>
    <r>
      <rPr>
        <b/>
        <sz val="10"/>
        <color theme="1"/>
        <rFont val="宋体"/>
        <family val="3"/>
        <charset val="134"/>
      </rPr>
      <t>（含同业存单）。</t>
    </r>
    <r>
      <rPr>
        <sz val="10"/>
        <color theme="1"/>
        <rFont val="Times New Roman"/>
        <family val="1"/>
      </rPr>
      <t xml:space="preserve"> </t>
    </r>
    <phoneticPr fontId="7" type="noConversion"/>
  </si>
  <si>
    <t>ROE</t>
    <phoneticPr fontId="7" type="noConversion"/>
  </si>
  <si>
    <t>600016.SH</t>
    <phoneticPr fontId="7" type="noConversion"/>
  </si>
  <si>
    <t>601398.SH</t>
    <phoneticPr fontId="7" type="noConversion"/>
  </si>
  <si>
    <t>600036.SH</t>
    <phoneticPr fontId="7" type="noConversion"/>
  </si>
  <si>
    <r>
      <t>AH</t>
    </r>
    <r>
      <rPr>
        <sz val="10"/>
        <color theme="1"/>
        <rFont val="宋体"/>
        <family val="3"/>
        <charset val="134"/>
      </rPr>
      <t>溢价率</t>
    </r>
    <phoneticPr fontId="2" type="noConversion"/>
  </si>
  <si>
    <r>
      <rPr>
        <sz val="10"/>
        <color theme="1"/>
        <rFont val="宋体"/>
        <family val="3"/>
        <charset val="134"/>
      </rPr>
      <t>我国的基准利率，规定的是机构与企业</t>
    </r>
    <r>
      <rPr>
        <sz val="10"/>
        <color theme="1"/>
        <rFont val="Times New Roman"/>
        <family val="1"/>
      </rPr>
      <t>/</t>
    </r>
    <r>
      <rPr>
        <sz val="10"/>
        <color theme="1"/>
        <rFont val="宋体"/>
        <family val="3"/>
        <charset val="134"/>
      </rPr>
      <t>居民间的借贷参考利率。联邦基金利率规定的是机构间的拆借利率。</t>
    </r>
    <phoneticPr fontId="7" type="noConversion"/>
  </si>
  <si>
    <t>我国的银行基准利率：机构与企业/居民之间的存贷款利率参考，通过行政命令确定。商业银行可以在一定范围里浮动，比如存款利率最高可以上浮10%。</t>
    <phoneticPr fontId="7" type="noConversion"/>
  </si>
  <si>
    <t>从基准利率来看，我国处于降息周期，但公开市场利率实际已经处于处于加息周期。</t>
    <phoneticPr fontId="7" type="noConversion"/>
  </si>
  <si>
    <r>
      <rPr>
        <sz val="10"/>
        <color theme="1"/>
        <rFont val="宋体"/>
        <family val="3"/>
        <charset val="134"/>
      </rPr>
      <t>从</t>
    </r>
    <r>
      <rPr>
        <sz val="10"/>
        <color theme="1"/>
        <rFont val="Times New Roman"/>
        <family val="1"/>
      </rPr>
      <t>2012</t>
    </r>
    <r>
      <rPr>
        <sz val="10"/>
        <color theme="1"/>
        <rFont val="宋体"/>
        <family val="3"/>
        <charset val="134"/>
      </rPr>
      <t>年</t>
    </r>
    <r>
      <rPr>
        <sz val="10"/>
        <color theme="1"/>
        <rFont val="Times New Roman"/>
        <family val="1"/>
      </rPr>
      <t>6</t>
    </r>
    <r>
      <rPr>
        <sz val="10"/>
        <color theme="1"/>
        <rFont val="宋体"/>
        <family val="3"/>
        <charset val="134"/>
      </rPr>
      <t>月</t>
    </r>
    <r>
      <rPr>
        <sz val="10"/>
        <color theme="1"/>
        <rFont val="Times New Roman"/>
        <family val="1"/>
      </rPr>
      <t>8</t>
    </r>
    <r>
      <rPr>
        <sz val="10"/>
        <color theme="1"/>
        <rFont val="宋体"/>
        <family val="3"/>
        <charset val="134"/>
      </rPr>
      <t>日至</t>
    </r>
    <r>
      <rPr>
        <sz val="10"/>
        <color theme="1"/>
        <rFont val="Times New Roman"/>
        <family val="1"/>
      </rPr>
      <t>2015</t>
    </r>
    <r>
      <rPr>
        <sz val="10"/>
        <color theme="1"/>
        <rFont val="宋体"/>
        <family val="3"/>
        <charset val="134"/>
      </rPr>
      <t>年</t>
    </r>
    <r>
      <rPr>
        <sz val="10"/>
        <color theme="1"/>
        <rFont val="Times New Roman"/>
        <family val="1"/>
      </rPr>
      <t>10</t>
    </r>
    <r>
      <rPr>
        <sz val="10"/>
        <color theme="1"/>
        <rFont val="宋体"/>
        <family val="3"/>
        <charset val="134"/>
      </rPr>
      <t>月</t>
    </r>
    <r>
      <rPr>
        <sz val="10"/>
        <color theme="1"/>
        <rFont val="Times New Roman"/>
        <family val="1"/>
      </rPr>
      <t>24</t>
    </r>
    <r>
      <rPr>
        <sz val="10"/>
        <color theme="1"/>
        <rFont val="宋体"/>
        <family val="3"/>
        <charset val="134"/>
      </rPr>
      <t>日，一年期存款利率从</t>
    </r>
    <r>
      <rPr>
        <sz val="10"/>
        <color theme="1"/>
        <rFont val="Times New Roman"/>
        <family val="1"/>
      </rPr>
      <t>3.5%</t>
    </r>
    <r>
      <rPr>
        <sz val="10"/>
        <color theme="1"/>
        <rFont val="宋体"/>
        <family val="3"/>
        <charset val="134"/>
      </rPr>
      <t>调整至</t>
    </r>
    <r>
      <rPr>
        <sz val="10"/>
        <color theme="1"/>
        <rFont val="Times New Roman"/>
        <family val="1"/>
      </rPr>
      <t>1.5%</t>
    </r>
    <r>
      <rPr>
        <sz val="10"/>
        <color theme="1"/>
        <rFont val="宋体"/>
        <family val="3"/>
        <charset val="134"/>
      </rPr>
      <t>。</t>
    </r>
    <phoneticPr fontId="7" type="noConversion"/>
  </si>
  <si>
    <r>
      <rPr>
        <sz val="10"/>
        <color theme="1"/>
        <rFont val="宋体"/>
        <family val="3"/>
        <charset val="134"/>
      </rPr>
      <t>公开市场利率有很多种，这里取</t>
    </r>
    <r>
      <rPr>
        <sz val="10"/>
        <color theme="1"/>
        <rFont val="Times New Roman"/>
        <family val="1"/>
      </rPr>
      <t>7</t>
    </r>
    <r>
      <rPr>
        <sz val="10"/>
        <color theme="1"/>
        <rFont val="宋体"/>
        <family val="3"/>
        <charset val="134"/>
      </rPr>
      <t>天起逆回购利率作为公开市场利率参照，从</t>
    </r>
    <r>
      <rPr>
        <sz val="10"/>
        <color theme="1"/>
        <rFont val="Times New Roman"/>
        <family val="1"/>
      </rPr>
      <t>17</t>
    </r>
    <r>
      <rPr>
        <sz val="10"/>
        <color theme="1"/>
        <rFont val="宋体"/>
        <family val="3"/>
        <charset val="134"/>
      </rPr>
      <t>年初的</t>
    </r>
    <r>
      <rPr>
        <sz val="10"/>
        <color theme="1"/>
        <rFont val="Times New Roman"/>
        <family val="1"/>
      </rPr>
      <t>2.35%</t>
    </r>
    <r>
      <rPr>
        <sz val="10"/>
        <color theme="1"/>
        <rFont val="宋体"/>
        <family val="3"/>
        <charset val="134"/>
      </rPr>
      <t>已经回升到了现在的</t>
    </r>
    <r>
      <rPr>
        <sz val="10"/>
        <color theme="1"/>
        <rFont val="Times New Roman"/>
        <family val="1"/>
      </rPr>
      <t>2.55%</t>
    </r>
    <r>
      <rPr>
        <sz val="10"/>
        <color theme="1"/>
        <rFont val="宋体"/>
        <family val="3"/>
        <charset val="134"/>
      </rPr>
      <t>。</t>
    </r>
    <phoneticPr fontId="7" type="noConversion"/>
  </si>
  <si>
    <t>美国经济复苏之后，通胀预期明显，从2015年12月15日至2018/3/22，美联储已进行六次加息，联邦基准利率从0.25%调整至1.75%。</t>
    <phoneticPr fontId="7" type="noConversion"/>
  </si>
  <si>
    <t>下降后企稳</t>
    <phoneticPr fontId="7" type="noConversion"/>
  </si>
  <si>
    <t>工商银行净息差开始企稳回升。</t>
    <phoneticPr fontId="7" type="noConversion"/>
  </si>
  <si>
    <t>从未来净息差的趋势来说，由于负债端结构的差异，大行与小行之间可能会形成分化，而大行之间总体还是趋于同质化的。</t>
    <phoneticPr fontId="7" type="noConversion"/>
  </si>
  <si>
    <r>
      <rPr>
        <sz val="10"/>
        <color theme="1"/>
        <rFont val="宋体"/>
        <family val="3"/>
        <charset val="134"/>
      </rPr>
      <t>从资产角度看，生息资产收益率高低排序基本上是</t>
    </r>
    <r>
      <rPr>
        <b/>
        <sz val="10"/>
        <color theme="1"/>
        <rFont val="宋体"/>
        <family val="3"/>
        <charset val="134"/>
      </rPr>
      <t>贷款</t>
    </r>
    <r>
      <rPr>
        <b/>
        <sz val="10"/>
        <color theme="1"/>
        <rFont val="Times New Roman"/>
        <family val="1"/>
      </rPr>
      <t>&gt;</t>
    </r>
    <r>
      <rPr>
        <b/>
        <sz val="10"/>
        <color theme="1"/>
        <rFont val="宋体"/>
        <family val="3"/>
        <charset val="134"/>
      </rPr>
      <t>投资</t>
    </r>
    <r>
      <rPr>
        <b/>
        <sz val="10"/>
        <color theme="1"/>
        <rFont val="Times New Roman"/>
        <family val="1"/>
      </rPr>
      <t>&gt;</t>
    </r>
    <r>
      <rPr>
        <b/>
        <sz val="10"/>
        <color theme="1"/>
        <rFont val="宋体"/>
        <family val="3"/>
        <charset val="134"/>
      </rPr>
      <t>存拆同业</t>
    </r>
    <r>
      <rPr>
        <b/>
        <sz val="10"/>
        <color theme="1"/>
        <rFont val="Times New Roman"/>
        <family val="1"/>
      </rPr>
      <t>&gt;</t>
    </r>
    <r>
      <rPr>
        <b/>
        <sz val="10"/>
        <color theme="1"/>
        <rFont val="宋体"/>
        <family val="3"/>
        <charset val="134"/>
      </rPr>
      <t>存放央行。</t>
    </r>
    <phoneticPr fontId="7" type="noConversion"/>
  </si>
  <si>
    <r>
      <rPr>
        <sz val="10"/>
        <color theme="1"/>
        <rFont val="宋体"/>
        <family val="3"/>
        <charset val="134"/>
      </rPr>
      <t>下图为工行</t>
    </r>
    <r>
      <rPr>
        <sz val="10"/>
        <color theme="1"/>
        <rFont val="Times New Roman"/>
        <family val="1"/>
      </rPr>
      <t>2017</t>
    </r>
    <r>
      <rPr>
        <sz val="10"/>
        <color theme="1"/>
        <rFont val="宋体"/>
        <family val="3"/>
        <charset val="134"/>
      </rPr>
      <t>年各项资产和负债的收益率</t>
    </r>
    <r>
      <rPr>
        <sz val="10"/>
        <color theme="1"/>
        <rFont val="Times New Roman"/>
        <family val="1"/>
      </rPr>
      <t>/</t>
    </r>
    <r>
      <rPr>
        <sz val="10"/>
        <color theme="1"/>
        <rFont val="宋体"/>
        <family val="3"/>
        <charset val="134"/>
      </rPr>
      <t>付息率对比：</t>
    </r>
    <phoneticPr fontId="7" type="noConversion"/>
  </si>
  <si>
    <t>先看下三个银行的收入结构：</t>
    <phoneticPr fontId="7" type="noConversion"/>
  </si>
  <si>
    <t>（亿元）</t>
    <phoneticPr fontId="7" type="noConversion"/>
  </si>
  <si>
    <t>利息净收入</t>
    <phoneticPr fontId="7" type="noConversion"/>
  </si>
  <si>
    <t>非息收入</t>
    <phoneticPr fontId="7" type="noConversion"/>
  </si>
  <si>
    <t>占比</t>
    <phoneticPr fontId="7" type="noConversion"/>
  </si>
  <si>
    <t>民生银行</t>
    <phoneticPr fontId="7" type="noConversion"/>
  </si>
  <si>
    <t>工商银行</t>
    <phoneticPr fontId="7" type="noConversion"/>
  </si>
  <si>
    <t>招商银行</t>
    <phoneticPr fontId="7" type="noConversion"/>
  </si>
  <si>
    <t>再看下资产端的各项具体资产占比：</t>
    <phoneticPr fontId="7" type="noConversion"/>
  </si>
  <si>
    <t>资产端三个银行之间差距不大。</t>
    <phoneticPr fontId="7" type="noConversion"/>
  </si>
  <si>
    <t>三个银行差异非常明显，工商银行存款比例高达80%，招行和民生分别为70%和54%，阶梯差距很大。</t>
    <phoneticPr fontId="7" type="noConversion"/>
  </si>
  <si>
    <r>
      <rPr>
        <b/>
        <sz val="10"/>
        <color theme="1"/>
        <rFont val="宋体"/>
        <family val="3"/>
        <charset val="134"/>
      </rPr>
      <t>净利息收入占比：工行</t>
    </r>
    <r>
      <rPr>
        <b/>
        <sz val="10"/>
        <color theme="1"/>
        <rFont val="Times New Roman"/>
        <family val="1"/>
      </rPr>
      <t>&gt;</t>
    </r>
    <r>
      <rPr>
        <b/>
        <sz val="10"/>
        <color theme="1"/>
        <rFont val="宋体"/>
        <family val="3"/>
        <charset val="134"/>
      </rPr>
      <t>招行</t>
    </r>
    <r>
      <rPr>
        <b/>
        <sz val="10"/>
        <color theme="1"/>
        <rFont val="Times New Roman"/>
        <family val="1"/>
      </rPr>
      <t>&gt;</t>
    </r>
    <r>
      <rPr>
        <b/>
        <sz val="10"/>
        <color theme="1"/>
        <rFont val="宋体"/>
        <family val="3"/>
        <charset val="134"/>
      </rPr>
      <t>民生。非息收入占比：民生</t>
    </r>
    <r>
      <rPr>
        <b/>
        <sz val="10"/>
        <color theme="1"/>
        <rFont val="Times New Roman"/>
        <family val="1"/>
      </rPr>
      <t>&gt;</t>
    </r>
    <r>
      <rPr>
        <b/>
        <sz val="10"/>
        <color theme="1"/>
        <rFont val="宋体"/>
        <family val="3"/>
        <charset val="134"/>
      </rPr>
      <t>招行</t>
    </r>
    <r>
      <rPr>
        <b/>
        <sz val="10"/>
        <color theme="1"/>
        <rFont val="Times New Roman"/>
        <family val="1"/>
      </rPr>
      <t>&gt;</t>
    </r>
    <r>
      <rPr>
        <b/>
        <sz val="10"/>
        <color theme="1"/>
        <rFont val="宋体"/>
        <family val="3"/>
        <charset val="134"/>
      </rPr>
      <t>工行</t>
    </r>
    <phoneticPr fontId="7" type="noConversion"/>
  </si>
  <si>
    <t>接着看负债端各项来源的占比：</t>
    <phoneticPr fontId="7" type="noConversion"/>
  </si>
  <si>
    <t>最后看看贷款给了什么客户和主要从哪里吸收存款：</t>
    <phoneticPr fontId="7" type="noConversion"/>
  </si>
  <si>
    <t>工行主要以企业贷款为主，招行个人业务最突出，占比过半，民生居于中间。</t>
    <phoneticPr fontId="7" type="noConversion"/>
  </si>
  <si>
    <r>
      <rPr>
        <sz val="10"/>
        <color theme="1"/>
        <rFont val="宋体"/>
        <family val="3"/>
        <charset val="134"/>
      </rPr>
      <t>存款角度，工行个人存款占比高达</t>
    </r>
    <r>
      <rPr>
        <sz val="10"/>
        <color theme="1"/>
        <rFont val="Times New Roman"/>
        <family val="1"/>
      </rPr>
      <t>44%</t>
    </r>
    <r>
      <rPr>
        <sz val="10"/>
        <color theme="1"/>
        <rFont val="宋体"/>
        <family val="3"/>
        <charset val="134"/>
      </rPr>
      <t>，好于招商</t>
    </r>
    <r>
      <rPr>
        <sz val="10"/>
        <color theme="1"/>
        <rFont val="Times New Roman"/>
        <family val="1"/>
      </rPr>
      <t>33%</t>
    </r>
    <r>
      <rPr>
        <sz val="10"/>
        <color theme="1"/>
        <rFont val="宋体"/>
        <family val="3"/>
        <charset val="134"/>
      </rPr>
      <t>，民生个人存款占比仅有</t>
    </r>
    <r>
      <rPr>
        <sz val="10"/>
        <color theme="1"/>
        <rFont val="Times New Roman"/>
        <family val="1"/>
      </rPr>
      <t>17%</t>
    </r>
    <r>
      <rPr>
        <sz val="10"/>
        <color theme="1"/>
        <rFont val="宋体"/>
        <family val="3"/>
        <charset val="134"/>
      </rPr>
      <t>。个人存款成本低且较稳定。</t>
    </r>
    <phoneticPr fontId="7" type="noConversion"/>
  </si>
  <si>
    <r>
      <rPr>
        <sz val="10"/>
        <color theme="1"/>
        <rFont val="宋体"/>
        <family val="3"/>
        <charset val="134"/>
      </rPr>
      <t>银行作为周期股，通常用</t>
    </r>
    <r>
      <rPr>
        <sz val="10"/>
        <color theme="1"/>
        <rFont val="Times New Roman"/>
        <family val="1"/>
      </rPr>
      <t>PB</t>
    </r>
    <r>
      <rPr>
        <sz val="10"/>
        <color theme="1"/>
        <rFont val="宋体"/>
        <family val="3"/>
        <charset val="134"/>
      </rPr>
      <t>进行估值，同时</t>
    </r>
    <r>
      <rPr>
        <sz val="10"/>
        <color theme="1"/>
        <rFont val="Times New Roman"/>
        <family val="1"/>
      </rPr>
      <t>AH</t>
    </r>
    <r>
      <rPr>
        <sz val="10"/>
        <color theme="1"/>
        <rFont val="宋体"/>
        <family val="3"/>
        <charset val="134"/>
      </rPr>
      <t>溢价率和股息率判断估值高低。</t>
    </r>
    <phoneticPr fontId="7" type="noConversion"/>
  </si>
  <si>
    <t>总体看，工行在负债段优势明显，从净息差企稳回升也可以看出。招商在零售业务遥遥领先，个人贷款占比超过50%。民生非息收入占比40%，明显较高。同时在负债端存款偏少，劣势明显。</t>
    <phoneticPr fontId="7" type="noConversion"/>
  </si>
  <si>
    <t>再看净利润增速：</t>
    <phoneticPr fontId="7" type="noConversion"/>
  </si>
  <si>
    <r>
      <rPr>
        <sz val="10"/>
        <color theme="1"/>
        <rFont val="宋体"/>
        <family val="3"/>
        <charset val="134"/>
      </rPr>
      <t>港股代码</t>
    </r>
    <phoneticPr fontId="2" type="noConversion"/>
  </si>
  <si>
    <r>
      <t>A</t>
    </r>
    <r>
      <rPr>
        <sz val="10"/>
        <color theme="1"/>
        <rFont val="宋体"/>
        <family val="3"/>
        <charset val="134"/>
      </rPr>
      <t>股代码</t>
    </r>
    <phoneticPr fontId="2" type="noConversion"/>
  </si>
  <si>
    <r>
      <rPr>
        <sz val="10"/>
        <color theme="1"/>
        <rFont val="宋体"/>
        <family val="3"/>
        <charset val="134"/>
      </rPr>
      <t>代码</t>
    </r>
    <phoneticPr fontId="2" type="noConversion"/>
  </si>
  <si>
    <t>港股价格</t>
    <phoneticPr fontId="2" type="noConversion"/>
  </si>
  <si>
    <r>
      <t>A</t>
    </r>
    <r>
      <rPr>
        <sz val="10"/>
        <color theme="1"/>
        <rFont val="宋体"/>
        <family val="3"/>
        <charset val="134"/>
      </rPr>
      <t>股价格</t>
    </r>
    <phoneticPr fontId="2" type="noConversion"/>
  </si>
  <si>
    <r>
      <t>AH</t>
    </r>
    <r>
      <rPr>
        <sz val="10"/>
        <color theme="1"/>
        <rFont val="宋体"/>
        <family val="3"/>
        <charset val="134"/>
      </rPr>
      <t>溢价率</t>
    </r>
    <phoneticPr fontId="2" type="noConversion"/>
  </si>
  <si>
    <t>01988.HK</t>
  </si>
  <si>
    <t>600016.SH</t>
  </si>
  <si>
    <r>
      <rPr>
        <sz val="10"/>
        <color theme="1"/>
        <rFont val="宋体"/>
        <family val="3"/>
        <charset val="134"/>
      </rPr>
      <t>民生银行</t>
    </r>
  </si>
  <si>
    <t>03968.HK</t>
  </si>
  <si>
    <t>600036.SH</t>
  </si>
  <si>
    <r>
      <rPr>
        <sz val="10"/>
        <color theme="1"/>
        <rFont val="宋体"/>
        <family val="3"/>
        <charset val="134"/>
      </rPr>
      <t>招商银行</t>
    </r>
  </si>
  <si>
    <t>01288.HK</t>
  </si>
  <si>
    <t>601288.SH</t>
  </si>
  <si>
    <r>
      <rPr>
        <sz val="10"/>
        <color theme="1"/>
        <rFont val="宋体"/>
        <family val="3"/>
        <charset val="134"/>
      </rPr>
      <t>农业银行</t>
    </r>
  </si>
  <si>
    <t>03328.HK</t>
  </si>
  <si>
    <t>601328.SH</t>
  </si>
  <si>
    <r>
      <rPr>
        <sz val="10"/>
        <rFont val="宋体"/>
        <family val="3"/>
        <charset val="134"/>
      </rPr>
      <t>交通银行</t>
    </r>
  </si>
  <si>
    <t>01398.HK</t>
  </si>
  <si>
    <t>601398.SH</t>
  </si>
  <si>
    <r>
      <rPr>
        <sz val="10"/>
        <color theme="1"/>
        <rFont val="宋体"/>
        <family val="3"/>
        <charset val="134"/>
      </rPr>
      <t>工商银行</t>
    </r>
  </si>
  <si>
    <t>06818.HK</t>
  </si>
  <si>
    <t>601818.SH</t>
  </si>
  <si>
    <r>
      <rPr>
        <sz val="10"/>
        <color theme="1"/>
        <rFont val="宋体"/>
        <family val="3"/>
        <charset val="134"/>
      </rPr>
      <t>光大银行</t>
    </r>
  </si>
  <si>
    <t>00939.HK</t>
  </si>
  <si>
    <t>601939.SH</t>
  </si>
  <si>
    <r>
      <rPr>
        <sz val="10"/>
        <color theme="1"/>
        <rFont val="宋体"/>
        <family val="3"/>
        <charset val="134"/>
      </rPr>
      <t>建设银行</t>
    </r>
  </si>
  <si>
    <t>03988.HK</t>
  </si>
  <si>
    <t>601988.SH</t>
  </si>
  <si>
    <r>
      <rPr>
        <sz val="10"/>
        <color theme="1"/>
        <rFont val="宋体"/>
        <family val="3"/>
        <charset val="134"/>
      </rPr>
      <t>中国银行</t>
    </r>
  </si>
  <si>
    <t>00998.HK</t>
  </si>
  <si>
    <t>601998.SH</t>
  </si>
  <si>
    <r>
      <rPr>
        <sz val="10"/>
        <color theme="1"/>
        <rFont val="宋体"/>
        <family val="3"/>
        <charset val="134"/>
      </rPr>
      <t>中信银行</t>
    </r>
  </si>
  <si>
    <t>再看看估值：</t>
    <phoneticPr fontId="7" type="noConversion"/>
  </si>
  <si>
    <t>招商银行一枝独秀，不过工商银行增速正在逐季回升，民生银行表现平淡。</t>
    <phoneticPr fontId="7" type="noConversion"/>
  </si>
  <si>
    <t>最后看下不良率和拨备覆盖率：</t>
    <phoneticPr fontId="7" type="noConversion"/>
  </si>
  <si>
    <t>工商银行</t>
    <phoneticPr fontId="7" type="noConversion"/>
  </si>
  <si>
    <t>民生银行</t>
    <phoneticPr fontId="7" type="noConversion"/>
  </si>
  <si>
    <t>招商银行</t>
    <phoneticPr fontId="7" type="noConversion"/>
  </si>
  <si>
    <t>不良率</t>
    <phoneticPr fontId="7" type="noConversion"/>
  </si>
  <si>
    <r>
      <rPr>
        <sz val="10"/>
        <color theme="1"/>
        <rFont val="宋体"/>
        <family val="3"/>
        <charset val="134"/>
      </rPr>
      <t>拨备率</t>
    </r>
    <phoneticPr fontId="7" type="noConversion"/>
  </si>
  <si>
    <t>不良率</t>
    <phoneticPr fontId="7" type="noConversion"/>
  </si>
  <si>
    <t>不良率</t>
    <phoneticPr fontId="7" type="noConversion"/>
  </si>
  <si>
    <r>
      <rPr>
        <sz val="10"/>
        <color theme="1"/>
        <rFont val="宋体"/>
        <family val="3"/>
        <charset val="134"/>
      </rPr>
      <t>拨备率</t>
    </r>
    <phoneticPr fontId="7" type="noConversion"/>
  </si>
  <si>
    <t>工行和招行不良率都有所下降，民生继续小幅抬升。拨备覆盖率招行高达262%，明显高出工行和民生。</t>
    <phoneticPr fontId="7" type="noConversion"/>
  </si>
  <si>
    <t>总体看，工行&gt;招商≈民生</t>
    <phoneticPr fontId="7" type="noConversion"/>
  </si>
  <si>
    <r>
      <rPr>
        <sz val="10"/>
        <color theme="1"/>
        <rFont val="宋体"/>
        <family val="3"/>
        <charset val="134"/>
      </rPr>
      <t>拨备率</t>
    </r>
    <r>
      <rPr>
        <sz val="10"/>
        <color theme="1"/>
        <rFont val="Times New Roman"/>
        <family val="1"/>
      </rPr>
      <t>=</t>
    </r>
    <r>
      <rPr>
        <sz val="10"/>
        <color theme="1"/>
        <rFont val="宋体"/>
        <family val="3"/>
        <charset val="134"/>
      </rPr>
      <t>资产减值准备</t>
    </r>
    <r>
      <rPr>
        <sz val="10"/>
        <color theme="1"/>
        <rFont val="Times New Roman"/>
        <family val="1"/>
      </rPr>
      <t>/</t>
    </r>
    <r>
      <rPr>
        <sz val="10"/>
        <color theme="1"/>
        <rFont val="宋体"/>
        <family val="3"/>
        <charset val="134"/>
      </rPr>
      <t>不良贷款</t>
    </r>
    <phoneticPr fontId="2" type="noConversion"/>
  </si>
  <si>
    <r>
      <t xml:space="preserve">1. </t>
    </r>
    <r>
      <rPr>
        <sz val="10"/>
        <color theme="1"/>
        <rFont val="宋体"/>
        <family val="3"/>
        <charset val="134"/>
      </rPr>
      <t>请用自己的语言表述不良率和拨备率</t>
    </r>
    <phoneticPr fontId="2" type="noConversion"/>
  </si>
  <si>
    <r>
      <rPr>
        <sz val="10"/>
        <color theme="1"/>
        <rFont val="宋体"/>
        <family val="3"/>
        <charset val="134"/>
      </rPr>
      <t>美国联邦基金利率</t>
    </r>
    <r>
      <rPr>
        <sz val="10"/>
        <color theme="1"/>
        <rFont val="Times New Roman"/>
        <family val="1"/>
      </rPr>
      <t>(Federal funds rate)</t>
    </r>
    <r>
      <rPr>
        <sz val="10"/>
        <color theme="1"/>
        <rFont val="宋体"/>
        <family val="3"/>
        <charset val="134"/>
      </rPr>
      <t>：是美国同业拆借市场的利率，因美联储是市场上同业拆借最大的参与者，所以可以控制这个市场的利率。而美国的存款贷款利率的高低是由商业银行自己决定的。</t>
    </r>
    <phoneticPr fontId="7" type="noConversion"/>
  </si>
  <si>
    <t>工商银行</t>
    <phoneticPr fontId="2" type="noConversion"/>
  </si>
  <si>
    <t>民生银行</t>
    <phoneticPr fontId="2" type="noConversion"/>
  </si>
  <si>
    <r>
      <t>单看估值，民生银行好于工商银行好于招商银行。而且差距非常明显，招商</t>
    </r>
    <r>
      <rPr>
        <sz val="10"/>
        <color theme="1"/>
        <rFont val="Times New Roman"/>
        <family val="1"/>
      </rPr>
      <t>PB</t>
    </r>
    <r>
      <rPr>
        <sz val="10"/>
        <color theme="1"/>
        <rFont val="宋体"/>
        <family val="3"/>
        <charset val="134"/>
      </rPr>
      <t>比民生足足高出一倍。工商银行的股息率最高，超过</t>
    </r>
    <r>
      <rPr>
        <sz val="10"/>
        <color theme="1"/>
        <rFont val="Times New Roman"/>
        <family val="1"/>
      </rPr>
      <t>4%</t>
    </r>
    <r>
      <rPr>
        <sz val="10"/>
        <color theme="1"/>
        <rFont val="宋体"/>
        <family val="3"/>
        <charset val="134"/>
      </rPr>
      <t>。值得注意的是民生的</t>
    </r>
    <r>
      <rPr>
        <sz val="10"/>
        <color theme="1"/>
        <rFont val="Times New Roman"/>
        <family val="1"/>
      </rPr>
      <t>AH</t>
    </r>
    <r>
      <rPr>
        <sz val="10"/>
        <color theme="1"/>
        <rFont val="宋体"/>
        <family val="3"/>
        <charset val="134"/>
      </rPr>
      <t>溢价率，显著高于工行和招商，达到</t>
    </r>
    <r>
      <rPr>
        <sz val="10"/>
        <color theme="1"/>
        <rFont val="Times New Roman"/>
        <family val="1"/>
      </rPr>
      <t>33%</t>
    </r>
    <r>
      <rPr>
        <sz val="10"/>
        <color theme="1"/>
        <rFont val="宋体"/>
        <family val="3"/>
        <charset val="134"/>
      </rPr>
      <t>，历史中位数是18%,当前还是偏高的。不过从当前整体银行的</t>
    </r>
    <r>
      <rPr>
        <sz val="10"/>
        <color theme="1"/>
        <rFont val="Times New Roman"/>
        <family val="1"/>
      </rPr>
      <t>AH</t>
    </r>
    <r>
      <rPr>
        <sz val="10"/>
        <color theme="1"/>
        <rFont val="宋体"/>
        <family val="3"/>
        <charset val="134"/>
      </rPr>
      <t>溢价率来看，也不算最差，还有光大和中信也类似。光大是</t>
    </r>
    <r>
      <rPr>
        <sz val="10"/>
        <color theme="1"/>
        <rFont val="Times New Roman"/>
        <family val="1"/>
      </rPr>
      <t>31%</t>
    </r>
    <r>
      <rPr>
        <sz val="10"/>
        <color theme="1"/>
        <rFont val="宋体"/>
        <family val="3"/>
        <charset val="134"/>
      </rPr>
      <t>，中信是</t>
    </r>
    <r>
      <rPr>
        <sz val="10"/>
        <color theme="1"/>
        <rFont val="Times New Roman"/>
        <family val="1"/>
      </rPr>
      <t>43%</t>
    </r>
    <r>
      <rPr>
        <sz val="10"/>
        <color theme="1"/>
        <rFont val="宋体"/>
        <family val="3"/>
        <charset val="134"/>
      </rPr>
      <t>。</t>
    </r>
    <phoneticPr fontId="7" type="noConversion"/>
  </si>
  <si>
    <t>综合各方面看，分红率超过4%，PB破净，负债端存款占比高，各方面数据回升明显的工行整体更优，招商虽基本面整体最好，各方面都好于民生，但是没到一倍估值的差距，现在整体估值偏贵。民生净息差连续大幅下滑，虽PB很低很低，但资产质量堪忧。</t>
    <phoneticPr fontId="7" type="noConversion"/>
  </si>
  <si>
    <r>
      <t>过去四年我国大环境下净息差下降的核心原因是</t>
    </r>
    <r>
      <rPr>
        <b/>
        <sz val="10"/>
        <color theme="1"/>
        <rFont val="宋体"/>
        <family val="3"/>
        <charset val="134"/>
      </rPr>
      <t>利率市场化</t>
    </r>
    <r>
      <rPr>
        <sz val="10"/>
        <color theme="1"/>
        <rFont val="宋体"/>
        <family val="3"/>
        <charset val="134"/>
      </rPr>
      <t>，存款利率上限取消，负债端成本（付息率）不断升高，而贷款定价没有明显上升甚至下行。</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</si>
</sst>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0.00_);[Red]\(#,##0.00\)"/>
    <numFmt numFmtId="177" formatCode="0.00_ "/>
    <numFmt numFmtId="178" formatCode="0.00_);[Red]\(0.00\)"/>
    <numFmt numFmtId="179" formatCode="yyyy/mm/dd"/>
    <numFmt numFmtId="180" formatCode="#,##0_);[Red]\(#,##0\)"/>
    <numFmt numFmtId="181" formatCode="0.0%"/>
    <numFmt numFmtId="182" formatCode="_ * #,##0_ ;_ * \-#,##0_ ;_ * &quot;-&quot;??_ ;_ @_ "/>
  </numFmts>
  <fonts count="17"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9"/>
      <name val="等线"/>
      <family val="3"/>
      <charset val="134"/>
      <scheme val="minor"/>
    </font>
    <font>
      <sz val="10"/>
      <color rgb="FFC00000"/>
      <name val="Times New Roman"/>
      <family val="1"/>
    </font>
    <font>
      <b/>
      <sz val="14"/>
      <color theme="1"/>
      <name val="Times New Roman"/>
      <family val="1"/>
    </font>
    <font>
      <b/>
      <sz val="10"/>
      <color theme="1"/>
      <name val="宋体"/>
      <family val="3"/>
      <charset val="134"/>
    </font>
    <font>
      <b/>
      <sz val="10"/>
      <color rgb="FF0070C0"/>
      <name val="宋体"/>
      <family val="3"/>
      <charset val="134"/>
    </font>
    <font>
      <sz val="11"/>
      <color theme="1"/>
      <name val="等线"/>
      <family val="2"/>
      <charset val="134"/>
      <scheme val="minor"/>
    </font>
    <font>
      <sz val="11"/>
      <color theme="1"/>
      <name val="Times New Roman"/>
      <family val="1"/>
    </font>
    <font>
      <sz val="10"/>
      <name val="Times New Roman"/>
      <family val="1"/>
    </font>
    <font>
      <sz val="10"/>
      <name val="宋体"/>
      <family val="3"/>
      <charset val="134"/>
    </font>
    <font>
      <b/>
      <sz val="10"/>
      <name val="宋体"/>
      <family val="3"/>
      <charset val="134"/>
    </font>
  </fonts>
  <fills count="3">
    <fill>
      <patternFill patternType="none"/>
    </fill>
    <fill>
      <patternFill patternType="gray125"/>
    </fill>
    <fill>
      <patternFill patternType="solid">
        <fgColor theme="3" tint="0.79998168889431442"/>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right/>
      <top style="medium">
        <color indexed="64"/>
      </top>
      <bottom/>
      <diagonal/>
    </border>
    <border>
      <left/>
      <right/>
      <top/>
      <bottom style="medium">
        <color indexed="64"/>
      </bottom>
      <diagonal/>
    </border>
    <border>
      <left/>
      <right/>
      <top/>
      <bottom style="double">
        <color indexed="64"/>
      </bottom>
      <diagonal/>
    </border>
    <border>
      <left style="thin">
        <color indexed="64"/>
      </left>
      <right/>
      <top/>
      <bottom style="double">
        <color indexed="64"/>
      </bottom>
      <diagonal/>
    </border>
    <border>
      <left/>
      <right/>
      <top style="double">
        <color auto="1"/>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4" fillId="0" borderId="0">
      <alignment vertical="center"/>
    </xf>
    <xf numFmtId="43" fontId="4" fillId="0" borderId="0" applyFont="0" applyFill="0" applyBorder="0" applyAlignment="0" applyProtection="0">
      <alignment vertical="center"/>
    </xf>
    <xf numFmtId="43" fontId="12" fillId="0" borderId="0" applyFont="0" applyFill="0" applyBorder="0" applyAlignment="0" applyProtection="0">
      <alignment vertical="center"/>
    </xf>
  </cellStyleXfs>
  <cellXfs count="206">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4" xfId="0" applyNumberFormat="1" applyFont="1" applyBorder="1" applyAlignment="1">
      <alignmen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0" xfId="0" applyNumberFormat="1" applyFont="1" applyBorder="1" applyAlignment="1">
      <alignment horizontal="center" vertical="center"/>
    </xf>
    <xf numFmtId="0" fontId="1" fillId="0" borderId="1" xfId="0" applyNumberFormat="1" applyFont="1" applyFill="1" applyBorder="1" applyAlignment="1">
      <alignment vertical="center"/>
    </xf>
    <xf numFmtId="0" fontId="5" fillId="0" borderId="1" xfId="0" applyNumberFormat="1" applyFont="1" applyBorder="1" applyAlignment="1">
      <alignment vertical="center"/>
    </xf>
    <xf numFmtId="0" fontId="1" fillId="0" borderId="0" xfId="0" applyNumberFormat="1" applyFont="1" applyBorder="1" applyAlignment="1">
      <alignment vertical="center" wrapText="1"/>
    </xf>
    <xf numFmtId="0" fontId="1" fillId="0" borderId="1"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4" xfId="0" applyNumberFormat="1" applyFont="1" applyBorder="1" applyAlignment="1">
      <alignment vertical="center" wrapText="1"/>
    </xf>
    <xf numFmtId="0" fontId="1" fillId="0" borderId="3" xfId="0" applyNumberFormat="1" applyFont="1" applyBorder="1" applyAlignment="1">
      <alignment vertical="center"/>
    </xf>
    <xf numFmtId="0" fontId="1" fillId="0" borderId="5" xfId="0" applyNumberFormat="1" applyFont="1" applyBorder="1" applyAlignment="1">
      <alignment vertical="center"/>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1"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0" xfId="0" applyFont="1" applyBorder="1" applyAlignment="1">
      <alignment horizontal="center" vertical="center"/>
    </xf>
    <xf numFmtId="0" fontId="3" fillId="0" borderId="0" xfId="0" applyFont="1" applyBorder="1" applyAlignment="1">
      <alignment horizontal="right" vertical="center"/>
    </xf>
    <xf numFmtId="0" fontId="1" fillId="0" borderId="7" xfId="0" applyFont="1" applyBorder="1" applyAlignment="1">
      <alignment vertical="center"/>
    </xf>
    <xf numFmtId="10" fontId="1" fillId="0" borderId="7" xfId="0" applyNumberFormat="1" applyFont="1" applyBorder="1" applyAlignment="1">
      <alignment horizontal="right" vertical="center"/>
    </xf>
    <xf numFmtId="9" fontId="1" fillId="0" borderId="7" xfId="0" applyNumberFormat="1" applyFont="1" applyBorder="1" applyAlignment="1">
      <alignment horizontal="right" vertical="center"/>
    </xf>
    <xf numFmtId="0" fontId="1" fillId="0" borderId="0" xfId="0" applyFont="1" applyBorder="1" applyAlignment="1">
      <alignment vertical="center"/>
    </xf>
    <xf numFmtId="10" fontId="1" fillId="0" borderId="0" xfId="0" applyNumberFormat="1" applyFont="1" applyBorder="1" applyAlignment="1">
      <alignment horizontal="right" vertical="center"/>
    </xf>
    <xf numFmtId="9" fontId="1" fillId="0" borderId="0" xfId="0" applyNumberFormat="1" applyFont="1" applyBorder="1" applyAlignment="1">
      <alignment horizontal="right" vertical="center"/>
    </xf>
    <xf numFmtId="0" fontId="1" fillId="0" borderId="8" xfId="0" applyFont="1" applyBorder="1" applyAlignment="1">
      <alignment vertical="center"/>
    </xf>
    <xf numFmtId="10" fontId="1" fillId="0" borderId="8" xfId="0" applyNumberFormat="1" applyFont="1" applyBorder="1" applyAlignment="1">
      <alignment horizontal="right" vertical="center"/>
    </xf>
    <xf numFmtId="9" fontId="1" fillId="0" borderId="8" xfId="0" applyNumberFormat="1" applyFont="1" applyBorder="1" applyAlignment="1">
      <alignment horizontal="right" vertical="center"/>
    </xf>
    <xf numFmtId="0" fontId="1" fillId="0" borderId="6" xfId="0" applyFont="1" applyBorder="1" applyAlignment="1">
      <alignment horizontal="right" vertical="center"/>
    </xf>
    <xf numFmtId="14" fontId="1" fillId="0" borderId="6" xfId="0" applyNumberFormat="1" applyFont="1" applyBorder="1" applyAlignment="1">
      <alignment horizontal="right" vertical="center"/>
    </xf>
    <xf numFmtId="0" fontId="1" fillId="0" borderId="0" xfId="0" applyFont="1" applyBorder="1" applyAlignment="1">
      <alignment horizontal="right" vertical="center"/>
    </xf>
    <xf numFmtId="0" fontId="1" fillId="0" borderId="4" xfId="0" applyFont="1" applyBorder="1" applyAlignment="1">
      <alignment horizontal="right" vertical="center"/>
    </xf>
    <xf numFmtId="10" fontId="1" fillId="0" borderId="4" xfId="0" applyNumberFormat="1" applyFont="1" applyBorder="1" applyAlignment="1">
      <alignment horizontal="right" vertical="center"/>
    </xf>
    <xf numFmtId="10" fontId="8" fillId="0" borderId="4" xfId="0" applyNumberFormat="1" applyFont="1" applyBorder="1" applyAlignment="1">
      <alignment horizontal="right" vertical="center"/>
    </xf>
    <xf numFmtId="0" fontId="1" fillId="0" borderId="0" xfId="0" applyFont="1" applyAlignment="1">
      <alignment horizontal="right" vertical="center"/>
    </xf>
    <xf numFmtId="177" fontId="1" fillId="0" borderId="6" xfId="0" applyNumberFormat="1" applyFont="1" applyBorder="1" applyAlignment="1">
      <alignment horizontal="right" vertical="center"/>
    </xf>
    <xf numFmtId="14" fontId="1" fillId="0" borderId="4" xfId="0" applyNumberFormat="1" applyFont="1" applyBorder="1" applyAlignment="1">
      <alignment horizontal="right" vertical="center"/>
    </xf>
    <xf numFmtId="177" fontId="1" fillId="0" borderId="0" xfId="0" applyNumberFormat="1" applyFont="1" applyBorder="1" applyAlignment="1">
      <alignment horizontal="right" vertical="center"/>
    </xf>
    <xf numFmtId="14" fontId="1" fillId="0" borderId="0" xfId="0" applyNumberFormat="1" applyFont="1" applyBorder="1" applyAlignment="1">
      <alignment horizontal="center" vertical="center"/>
    </xf>
    <xf numFmtId="14" fontId="1" fillId="0" borderId="6" xfId="0" applyNumberFormat="1" applyFont="1" applyBorder="1" applyAlignment="1">
      <alignment horizontal="center" vertical="center"/>
    </xf>
    <xf numFmtId="10" fontId="1" fillId="0" borderId="6" xfId="0" applyNumberFormat="1" applyFont="1" applyBorder="1" applyAlignment="1">
      <alignment horizontal="right" vertical="center"/>
    </xf>
    <xf numFmtId="14" fontId="1" fillId="0" borderId="4" xfId="0" applyNumberFormat="1" applyFont="1" applyBorder="1" applyAlignment="1">
      <alignment horizontal="center" vertical="center"/>
    </xf>
    <xf numFmtId="2" fontId="1" fillId="0" borderId="6" xfId="0" applyNumberFormat="1" applyFont="1" applyBorder="1" applyAlignment="1">
      <alignment horizontal="right" vertical="center"/>
    </xf>
    <xf numFmtId="2" fontId="1" fillId="0" borderId="0" xfId="0" applyNumberFormat="1" applyFont="1" applyBorder="1" applyAlignment="1">
      <alignment horizontal="right" vertical="center"/>
    </xf>
    <xf numFmtId="14" fontId="1" fillId="0" borderId="0" xfId="0" applyNumberFormat="1" applyFont="1" applyBorder="1" applyAlignment="1">
      <alignment horizontal="right" vertical="center"/>
    </xf>
    <xf numFmtId="178" fontId="1" fillId="0" borderId="0" xfId="0" applyNumberFormat="1" applyFont="1" applyBorder="1" applyAlignment="1">
      <alignment horizontal="right" vertical="center"/>
    </xf>
    <xf numFmtId="178" fontId="1" fillId="0" borderId="6" xfId="0" applyNumberFormat="1" applyFont="1" applyBorder="1" applyAlignment="1">
      <alignment horizontal="right" vertical="center"/>
    </xf>
    <xf numFmtId="178" fontId="1" fillId="0" borderId="4" xfId="0" applyNumberFormat="1" applyFont="1" applyBorder="1" applyAlignment="1">
      <alignment horizontal="right" vertical="center"/>
    </xf>
    <xf numFmtId="177" fontId="1" fillId="0" borderId="4" xfId="0" applyNumberFormat="1" applyFont="1" applyBorder="1" applyAlignment="1">
      <alignment horizontal="right" vertical="center"/>
    </xf>
    <xf numFmtId="0" fontId="3" fillId="0" borderId="0" xfId="0" applyNumberFormat="1" applyFont="1" applyBorder="1" applyAlignment="1">
      <alignment vertical="center"/>
    </xf>
    <xf numFmtId="2" fontId="1" fillId="0" borderId="0" xfId="0" applyNumberFormat="1" applyFont="1" applyFill="1" applyBorder="1" applyAlignment="1">
      <alignment vertical="center" wrapText="1"/>
    </xf>
    <xf numFmtId="0" fontId="1" fillId="0" borderId="4" xfId="0" applyNumberFormat="1" applyFont="1" applyFill="1" applyBorder="1" applyAlignment="1">
      <alignment vertical="center" wrapText="1"/>
    </xf>
    <xf numFmtId="0" fontId="9" fillId="0" borderId="0" xfId="0" applyNumberFormat="1" applyFont="1" applyAlignment="1">
      <alignment vertical="center"/>
    </xf>
    <xf numFmtId="0" fontId="1" fillId="0" borderId="0" xfId="0" applyNumberFormat="1" applyFont="1" applyBorder="1" applyAlignment="1">
      <alignment horizontal="left" vertical="center"/>
    </xf>
    <xf numFmtId="0" fontId="1" fillId="0" borderId="0" xfId="0" applyFont="1" applyAlignment="1">
      <alignment vertical="center"/>
    </xf>
    <xf numFmtId="14" fontId="1" fillId="0" borderId="1" xfId="0" applyNumberFormat="1" applyFont="1" applyBorder="1" applyAlignment="1">
      <alignment vertical="center"/>
    </xf>
    <xf numFmtId="10" fontId="1" fillId="0" borderId="0" xfId="0" applyNumberFormat="1" applyFont="1" applyBorder="1" applyAlignment="1">
      <alignment vertical="center"/>
    </xf>
    <xf numFmtId="14" fontId="1" fillId="0" borderId="1" xfId="0" applyNumberFormat="1" applyFont="1" applyFill="1" applyBorder="1" applyAlignment="1">
      <alignment vertical="center"/>
    </xf>
    <xf numFmtId="10" fontId="1" fillId="0" borderId="0" xfId="0" applyNumberFormat="1" applyFont="1" applyFill="1" applyBorder="1" applyAlignment="1">
      <alignment vertical="center"/>
    </xf>
    <xf numFmtId="0" fontId="1" fillId="0" borderId="1" xfId="0" applyFont="1" applyFill="1" applyBorder="1" applyAlignment="1">
      <alignment vertical="center"/>
    </xf>
    <xf numFmtId="0" fontId="1" fillId="0" borderId="0" xfId="0" applyFont="1" applyFill="1" applyBorder="1" applyAlignment="1">
      <alignment vertical="center"/>
    </xf>
    <xf numFmtId="0" fontId="3" fillId="0" borderId="0" xfId="0" applyFont="1" applyBorder="1" applyAlignment="1">
      <alignment vertical="center"/>
    </xf>
    <xf numFmtId="14" fontId="1" fillId="0" borderId="0" xfId="0" applyNumberFormat="1" applyFont="1" applyBorder="1" applyAlignment="1">
      <alignment vertical="center"/>
    </xf>
    <xf numFmtId="14" fontId="1" fillId="0" borderId="0" xfId="0" applyNumberFormat="1" applyFont="1" applyFill="1" applyBorder="1" applyAlignment="1">
      <alignment vertical="center"/>
    </xf>
    <xf numFmtId="0" fontId="3" fillId="0" borderId="0" xfId="0" applyFont="1" applyAlignment="1">
      <alignment vertical="center"/>
    </xf>
    <xf numFmtId="0" fontId="3" fillId="0" borderId="11" xfId="0" applyFont="1" applyBorder="1" applyAlignment="1">
      <alignment vertical="center"/>
    </xf>
    <xf numFmtId="10" fontId="1" fillId="0" borderId="11" xfId="0" applyNumberFormat="1" applyFont="1" applyBorder="1" applyAlignment="1">
      <alignment vertical="center"/>
    </xf>
    <xf numFmtId="10" fontId="1" fillId="0" borderId="11" xfId="0" applyNumberFormat="1" applyFont="1" applyBorder="1" applyAlignment="1">
      <alignment horizontal="right" vertical="center"/>
    </xf>
    <xf numFmtId="0" fontId="3" fillId="0" borderId="9" xfId="0" applyFont="1" applyBorder="1" applyAlignment="1">
      <alignment vertical="center"/>
    </xf>
    <xf numFmtId="10" fontId="1" fillId="0" borderId="9" xfId="0" applyNumberFormat="1" applyFont="1" applyBorder="1" applyAlignment="1">
      <alignment vertical="center"/>
    </xf>
    <xf numFmtId="10" fontId="1" fillId="0" borderId="9" xfId="0" applyNumberFormat="1" applyFont="1" applyBorder="1" applyAlignment="1">
      <alignment horizontal="right" vertical="center"/>
    </xf>
    <xf numFmtId="10" fontId="3" fillId="0" borderId="11" xfId="0" applyNumberFormat="1" applyFont="1" applyBorder="1" applyAlignment="1">
      <alignment horizontal="right" vertical="center"/>
    </xf>
    <xf numFmtId="10" fontId="3" fillId="0" borderId="0" xfId="0" applyNumberFormat="1" applyFont="1" applyBorder="1" applyAlignment="1">
      <alignment horizontal="right" vertical="center"/>
    </xf>
    <xf numFmtId="10" fontId="3" fillId="0" borderId="9" xfId="0" applyNumberFormat="1" applyFont="1" applyBorder="1" applyAlignment="1">
      <alignment horizontal="right" vertical="center"/>
    </xf>
    <xf numFmtId="0" fontId="1" fillId="0" borderId="0" xfId="0" applyFont="1" applyAlignment="1">
      <alignment horizontal="center" vertical="center"/>
    </xf>
    <xf numFmtId="0" fontId="3" fillId="0" borderId="9" xfId="0" applyFont="1" applyBorder="1" applyAlignment="1">
      <alignment horizontal="center" vertical="center"/>
    </xf>
    <xf numFmtId="10" fontId="1" fillId="0" borderId="0" xfId="0" applyNumberFormat="1" applyFont="1" applyBorder="1" applyAlignment="1">
      <alignment horizontal="center" vertical="center"/>
    </xf>
    <xf numFmtId="0" fontId="3" fillId="0" borderId="0" xfId="0" applyFont="1" applyBorder="1" applyAlignment="1">
      <alignment horizontal="center" vertical="center"/>
    </xf>
    <xf numFmtId="0" fontId="3" fillId="0" borderId="11" xfId="0" applyFont="1" applyBorder="1" applyAlignment="1">
      <alignment horizontal="center" vertical="center"/>
    </xf>
    <xf numFmtId="0" fontId="10" fillId="0" borderId="11" xfId="0" applyFont="1" applyBorder="1" applyAlignment="1">
      <alignment vertical="center"/>
    </xf>
    <xf numFmtId="0" fontId="1" fillId="0" borderId="11" xfId="0" applyFont="1" applyBorder="1" applyAlignment="1">
      <alignment horizontal="right" vertical="center"/>
    </xf>
    <xf numFmtId="9" fontId="1" fillId="0" borderId="11" xfId="0" applyNumberFormat="1" applyFont="1" applyBorder="1" applyAlignment="1">
      <alignment horizontal="right" vertical="center"/>
    </xf>
    <xf numFmtId="0" fontId="10" fillId="0" borderId="0" xfId="0" applyFont="1" applyBorder="1" applyAlignment="1">
      <alignment vertical="center"/>
    </xf>
    <xf numFmtId="0" fontId="10" fillId="0" borderId="9" xfId="0" applyFont="1" applyBorder="1" applyAlignment="1">
      <alignment vertical="center"/>
    </xf>
    <xf numFmtId="0" fontId="1" fillId="0" borderId="9" xfId="0" applyFont="1" applyBorder="1" applyAlignment="1">
      <alignment horizontal="right" vertical="center"/>
    </xf>
    <xf numFmtId="0" fontId="5" fillId="0" borderId="0" xfId="0" applyFont="1" applyBorder="1" applyAlignment="1">
      <alignment vertical="center"/>
    </xf>
    <xf numFmtId="0" fontId="1" fillId="0" borderId="2" xfId="0" applyFont="1" applyBorder="1" applyAlignment="1">
      <alignment vertical="center"/>
    </xf>
    <xf numFmtId="0" fontId="1" fillId="0" borderId="2" xfId="0" applyFont="1" applyFill="1" applyBorder="1" applyAlignment="1">
      <alignment vertical="center"/>
    </xf>
    <xf numFmtId="181" fontId="1" fillId="0" borderId="0" xfId="0" applyNumberFormat="1" applyFont="1" applyBorder="1" applyAlignment="1">
      <alignment vertical="center"/>
    </xf>
    <xf numFmtId="0" fontId="1" fillId="0" borderId="2" xfId="0" applyFont="1" applyBorder="1" applyAlignment="1">
      <alignment horizontal="center" vertical="center"/>
    </xf>
    <xf numFmtId="10" fontId="1" fillId="0" borderId="2" xfId="0" applyNumberFormat="1"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10" fontId="3" fillId="0" borderId="0" xfId="0" applyNumberFormat="1" applyFont="1" applyBorder="1" applyAlignment="1">
      <alignment vertical="center"/>
    </xf>
    <xf numFmtId="0" fontId="3" fillId="0" borderId="10" xfId="0" applyFont="1" applyBorder="1" applyAlignment="1">
      <alignment horizontal="right" vertical="center"/>
    </xf>
    <xf numFmtId="0" fontId="3" fillId="0" borderId="9" xfId="0" applyFont="1" applyBorder="1" applyAlignment="1">
      <alignment horizontal="right" vertical="center"/>
    </xf>
    <xf numFmtId="180" fontId="1" fillId="0" borderId="14" xfId="0" applyNumberFormat="1" applyFont="1" applyBorder="1" applyAlignment="1">
      <alignment horizontal="right" vertical="center"/>
    </xf>
    <xf numFmtId="181" fontId="1" fillId="0" borderId="11" xfId="0" applyNumberFormat="1" applyFont="1" applyBorder="1" applyAlignment="1">
      <alignment horizontal="right" vertical="center"/>
    </xf>
    <xf numFmtId="180" fontId="1" fillId="0" borderId="1" xfId="0" applyNumberFormat="1" applyFont="1" applyBorder="1" applyAlignment="1">
      <alignment horizontal="right" vertical="center"/>
    </xf>
    <xf numFmtId="181" fontId="1" fillId="0" borderId="0" xfId="0" applyNumberFormat="1" applyFont="1" applyBorder="1" applyAlignment="1">
      <alignment horizontal="right" vertical="center"/>
    </xf>
    <xf numFmtId="180" fontId="1" fillId="0" borderId="10" xfId="0" applyNumberFormat="1" applyFont="1" applyBorder="1" applyAlignment="1">
      <alignment horizontal="right" vertical="center"/>
    </xf>
    <xf numFmtId="181" fontId="1" fillId="0" borderId="9" xfId="0" applyNumberFormat="1" applyFont="1" applyBorder="1" applyAlignment="1">
      <alignment horizontal="right" vertical="center"/>
    </xf>
    <xf numFmtId="181" fontId="1" fillId="0" borderId="1" xfId="0" applyNumberFormat="1" applyFont="1" applyBorder="1" applyAlignment="1">
      <alignment horizontal="right" vertical="center"/>
    </xf>
    <xf numFmtId="0" fontId="3" fillId="0" borderId="13" xfId="0" applyFont="1" applyBorder="1" applyAlignment="1">
      <alignment horizontal="right" vertical="center"/>
    </xf>
    <xf numFmtId="10" fontId="3" fillId="0" borderId="10" xfId="0" applyNumberFormat="1" applyFont="1" applyBorder="1" applyAlignment="1">
      <alignment horizontal="right"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2" xfId="0" applyFont="1" applyBorder="1" applyAlignment="1">
      <alignment horizontal="left" vertical="center" wrapText="1"/>
    </xf>
    <xf numFmtId="0" fontId="3" fillId="0" borderId="1" xfId="0" applyNumberFormat="1" applyFont="1" applyBorder="1" applyAlignment="1">
      <alignment vertical="center"/>
    </xf>
    <xf numFmtId="0" fontId="3" fillId="0" borderId="1" xfId="0" applyNumberFormat="1" applyFont="1" applyBorder="1" applyAlignment="1">
      <alignment horizontal="left" vertical="center"/>
    </xf>
    <xf numFmtId="0" fontId="5" fillId="0" borderId="1" xfId="0" applyNumberFormat="1" applyFont="1" applyBorder="1" applyAlignment="1">
      <alignment horizontal="left" vertical="center"/>
    </xf>
    <xf numFmtId="0" fontId="13" fillId="0" borderId="0" xfId="0" applyFont="1">
      <alignment vertical="center"/>
    </xf>
    <xf numFmtId="0" fontId="1" fillId="0" borderId="0" xfId="0" applyFont="1">
      <alignment vertical="center"/>
    </xf>
    <xf numFmtId="176" fontId="1" fillId="0" borderId="0" xfId="0" applyNumberFormat="1" applyFont="1">
      <alignment vertical="center"/>
    </xf>
    <xf numFmtId="179" fontId="1" fillId="0" borderId="0" xfId="0" applyNumberFormat="1" applyFont="1" applyAlignment="1">
      <alignment horizontal="center" vertical="center"/>
    </xf>
    <xf numFmtId="0" fontId="3" fillId="0" borderId="1" xfId="0" applyNumberFormat="1" applyFont="1" applyFill="1" applyBorder="1" applyAlignment="1">
      <alignment vertical="center"/>
    </xf>
    <xf numFmtId="14" fontId="1" fillId="0" borderId="4" xfId="0" applyNumberFormat="1" applyFont="1" applyFill="1" applyBorder="1" applyAlignment="1">
      <alignment horizontal="center" vertical="center" wrapText="1"/>
    </xf>
    <xf numFmtId="0" fontId="10" fillId="0" borderId="0" xfId="0" applyNumberFormat="1" applyFont="1" applyBorder="1" applyAlignment="1">
      <alignment vertical="center"/>
    </xf>
    <xf numFmtId="181" fontId="1" fillId="0" borderId="12" xfId="0" applyNumberFormat="1" applyFont="1" applyBorder="1" applyAlignment="1">
      <alignment horizontal="right" vertical="center"/>
    </xf>
    <xf numFmtId="181" fontId="1" fillId="0" borderId="11" xfId="0" applyNumberFormat="1" applyFont="1" applyBorder="1" applyAlignment="1">
      <alignment vertical="center"/>
    </xf>
    <xf numFmtId="181" fontId="1" fillId="0" borderId="9" xfId="0" applyNumberFormat="1" applyFont="1" applyBorder="1" applyAlignment="1">
      <alignment vertical="center"/>
    </xf>
    <xf numFmtId="14" fontId="13" fillId="0" borderId="0" xfId="0" applyNumberFormat="1" applyFont="1">
      <alignment vertical="center"/>
    </xf>
    <xf numFmtId="181" fontId="13" fillId="0" borderId="0" xfId="0" applyNumberFormat="1" applyFont="1">
      <alignment vertical="center"/>
    </xf>
    <xf numFmtId="182" fontId="13" fillId="0" borderId="0" xfId="3" applyNumberFormat="1" applyFont="1">
      <alignment vertical="center"/>
    </xf>
    <xf numFmtId="9" fontId="1" fillId="0" borderId="0" xfId="0" applyNumberFormat="1" applyFont="1" applyAlignment="1">
      <alignment horizontal="right" vertical="center"/>
    </xf>
    <xf numFmtId="0" fontId="11" fillId="0" borderId="0" xfId="0" applyFont="1" applyBorder="1" applyAlignment="1">
      <alignment horizontal="left" vertical="center"/>
    </xf>
    <xf numFmtId="0" fontId="10" fillId="0" borderId="0" xfId="0" applyFont="1" applyBorder="1" applyAlignment="1">
      <alignment horizontal="left" vertical="center"/>
    </xf>
    <xf numFmtId="0" fontId="3" fillId="0" borderId="2" xfId="0" applyFont="1" applyBorder="1" applyAlignment="1">
      <alignment vertical="center"/>
    </xf>
    <xf numFmtId="10" fontId="1" fillId="0" borderId="2" xfId="0" applyNumberFormat="1" applyFont="1" applyBorder="1" applyAlignment="1">
      <alignment vertical="center"/>
    </xf>
    <xf numFmtId="14" fontId="1" fillId="0" borderId="0" xfId="0" applyNumberFormat="1" applyFont="1" applyAlignment="1">
      <alignment horizontal="center" vertical="center"/>
    </xf>
    <xf numFmtId="0" fontId="3" fillId="0" borderId="0" xfId="0" applyFont="1" applyAlignment="1">
      <alignment horizontal="right" vertical="center"/>
    </xf>
    <xf numFmtId="0" fontId="1" fillId="0" borderId="11" xfId="0" applyFont="1" applyBorder="1" applyAlignment="1">
      <alignment horizontal="center" vertical="center"/>
    </xf>
    <xf numFmtId="2" fontId="1" fillId="0" borderId="11" xfId="0" applyNumberFormat="1" applyFont="1" applyBorder="1" applyAlignment="1">
      <alignment horizontal="right" vertical="center"/>
    </xf>
    <xf numFmtId="0" fontId="14" fillId="0" borderId="0" xfId="0" applyFont="1" applyBorder="1" applyAlignment="1">
      <alignment horizontal="center" vertical="center"/>
    </xf>
    <xf numFmtId="2" fontId="1" fillId="0" borderId="9" xfId="0" applyNumberFormat="1" applyFont="1" applyBorder="1" applyAlignment="1">
      <alignment horizontal="right" vertical="center"/>
    </xf>
    <xf numFmtId="9" fontId="1" fillId="0" borderId="9" xfId="0" applyNumberFormat="1" applyFont="1" applyBorder="1" applyAlignment="1">
      <alignment horizontal="right" vertical="center"/>
    </xf>
    <xf numFmtId="0" fontId="16" fillId="0" borderId="0" xfId="0" applyFont="1" applyBorder="1" applyAlignment="1">
      <alignment vertical="center"/>
    </xf>
    <xf numFmtId="0" fontId="3" fillId="0" borderId="8" xfId="0" applyFont="1" applyBorder="1" applyAlignment="1">
      <alignment horizontal="center" vertical="center"/>
    </xf>
    <xf numFmtId="0" fontId="1" fillId="0" borderId="7" xfId="0" applyFont="1" applyBorder="1" applyAlignment="1">
      <alignment horizontal="center" vertical="center"/>
    </xf>
    <xf numFmtId="10" fontId="1" fillId="0" borderId="7" xfId="0" applyNumberFormat="1" applyFont="1" applyBorder="1" applyAlignment="1">
      <alignment horizontal="center" vertical="center"/>
    </xf>
    <xf numFmtId="9" fontId="1" fillId="0" borderId="7" xfId="0" applyNumberFormat="1" applyFont="1" applyBorder="1" applyAlignment="1">
      <alignment horizontal="center" vertical="center"/>
    </xf>
    <xf numFmtId="9" fontId="1" fillId="0" borderId="0" xfId="0" applyNumberFormat="1" applyFont="1" applyBorder="1" applyAlignment="1">
      <alignment horizontal="center" vertical="center"/>
    </xf>
    <xf numFmtId="0" fontId="1" fillId="0" borderId="8" xfId="0" applyFont="1" applyBorder="1" applyAlignment="1">
      <alignment horizontal="center" vertical="center"/>
    </xf>
    <xf numFmtId="10" fontId="1" fillId="0" borderId="8" xfId="0" applyNumberFormat="1" applyFont="1" applyBorder="1" applyAlignment="1">
      <alignment horizontal="center" vertical="center"/>
    </xf>
    <xf numFmtId="9" fontId="1" fillId="0" borderId="8" xfId="0" applyNumberFormat="1" applyFont="1" applyBorder="1" applyAlignment="1">
      <alignment horizontal="center" vertical="center"/>
    </xf>
    <xf numFmtId="0" fontId="1" fillId="0" borderId="15" xfId="0" applyFont="1" applyBorder="1">
      <alignment vertical="center"/>
    </xf>
    <xf numFmtId="176" fontId="1" fillId="0" borderId="6" xfId="0" applyNumberFormat="1" applyFont="1" applyBorder="1">
      <alignment vertical="center"/>
    </xf>
    <xf numFmtId="9" fontId="1" fillId="0" borderId="16" xfId="0" applyNumberFormat="1" applyFont="1" applyBorder="1" applyAlignment="1">
      <alignment horizontal="right" vertical="center"/>
    </xf>
    <xf numFmtId="0" fontId="1" fillId="0" borderId="1" xfId="0" applyFont="1" applyBorder="1">
      <alignment vertical="center"/>
    </xf>
    <xf numFmtId="176" fontId="1" fillId="0" borderId="0" xfId="0" applyNumberFormat="1" applyFont="1" applyBorder="1">
      <alignment vertical="center"/>
    </xf>
    <xf numFmtId="9" fontId="1" fillId="0" borderId="2" xfId="0" applyNumberFormat="1" applyFont="1" applyBorder="1" applyAlignment="1">
      <alignment horizontal="right" vertical="center"/>
    </xf>
    <xf numFmtId="0" fontId="1" fillId="0" borderId="3" xfId="0" applyFont="1" applyBorder="1">
      <alignment vertical="center"/>
    </xf>
    <xf numFmtId="176" fontId="1" fillId="0" borderId="4" xfId="0" applyNumberFormat="1" applyFont="1" applyBorder="1">
      <alignment vertical="center"/>
    </xf>
    <xf numFmtId="9" fontId="1" fillId="0" borderId="5" xfId="0" applyNumberFormat="1" applyFont="1" applyBorder="1" applyAlignment="1">
      <alignment horizontal="right" vertical="center"/>
    </xf>
    <xf numFmtId="2" fontId="1" fillId="0" borderId="6" xfId="0" applyNumberFormat="1" applyFont="1" applyBorder="1">
      <alignment vertical="center"/>
    </xf>
    <xf numFmtId="2" fontId="1" fillId="0" borderId="0" xfId="0" applyNumberFormat="1" applyFont="1" applyBorder="1">
      <alignment vertical="center"/>
    </xf>
    <xf numFmtId="2" fontId="1" fillId="0" borderId="4" xfId="0" applyNumberFormat="1" applyFont="1" applyBorder="1">
      <alignment vertical="center"/>
    </xf>
    <xf numFmtId="9" fontId="1" fillId="0" borderId="0" xfId="0" applyNumberFormat="1" applyFont="1">
      <alignment vertical="center"/>
    </xf>
    <xf numFmtId="0" fontId="3" fillId="0" borderId="0" xfId="0" applyFont="1" applyBorder="1" applyAlignment="1">
      <alignment horizontal="left" vertical="center" wrapText="1"/>
    </xf>
    <xf numFmtId="0" fontId="3" fillId="0" borderId="2" xfId="0" applyFont="1" applyBorder="1" applyAlignment="1">
      <alignment horizontal="left" vertical="center" wrapText="1"/>
    </xf>
    <xf numFmtId="0" fontId="3" fillId="0" borderId="0" xfId="0" applyNumberFormat="1" applyFont="1" applyBorder="1" applyAlignment="1">
      <alignment horizontal="center" vertical="center"/>
    </xf>
    <xf numFmtId="0" fontId="3" fillId="0" borderId="0" xfId="0" applyNumberFormat="1" applyFont="1" applyBorder="1" applyAlignment="1">
      <alignment horizontal="left" vertical="center" wrapText="1"/>
    </xf>
    <xf numFmtId="0" fontId="3" fillId="0" borderId="2"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2" borderId="15" xfId="0" applyNumberFormat="1" applyFont="1" applyFill="1" applyBorder="1" applyAlignment="1">
      <alignment horizontal="left" vertical="center" wrapText="1"/>
    </xf>
    <xf numFmtId="0" fontId="1" fillId="2" borderId="6" xfId="0" applyNumberFormat="1" applyFont="1" applyFill="1" applyBorder="1" applyAlignment="1">
      <alignment horizontal="left" vertical="center" wrapText="1"/>
    </xf>
    <xf numFmtId="0" fontId="1" fillId="2" borderId="16" xfId="0" applyNumberFormat="1"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1" fillId="0" borderId="1" xfId="0" applyNumberFormat="1" applyFont="1" applyBorder="1" applyAlignment="1">
      <alignment horizontal="left" vertical="center" wrapText="1"/>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2" borderId="1" xfId="0" applyNumberFormat="1" applyFont="1" applyFill="1" applyBorder="1" applyAlignment="1">
      <alignment horizontal="left" vertical="center"/>
    </xf>
    <xf numFmtId="0" fontId="1" fillId="2" borderId="0" xfId="0" applyNumberFormat="1" applyFont="1" applyFill="1" applyBorder="1" applyAlignment="1">
      <alignment horizontal="left" vertical="center"/>
    </xf>
    <xf numFmtId="0" fontId="1" fillId="2" borderId="2" xfId="0" applyNumberFormat="1" applyFont="1" applyFill="1" applyBorder="1" applyAlignment="1">
      <alignment horizontal="left" vertical="center"/>
    </xf>
    <xf numFmtId="0" fontId="3" fillId="0" borderId="0" xfId="0" applyFont="1" applyBorder="1" applyAlignment="1">
      <alignment horizontal="center" vertical="center"/>
    </xf>
    <xf numFmtId="0" fontId="3" fillId="0" borderId="9"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181" fontId="3" fillId="0" borderId="1" xfId="0" applyNumberFormat="1" applyFont="1" applyBorder="1" applyAlignment="1">
      <alignment horizontal="center" vertical="center"/>
    </xf>
    <xf numFmtId="181" fontId="3" fillId="0" borderId="0" xfId="0" applyNumberFormat="1" applyFont="1" applyBorder="1" applyAlignment="1">
      <alignment horizontal="center" vertical="center"/>
    </xf>
    <xf numFmtId="0" fontId="3" fillId="0" borderId="1" xfId="0" applyFont="1" applyBorder="1" applyAlignment="1">
      <alignment horizontal="center" vertical="center"/>
    </xf>
    <xf numFmtId="0" fontId="1" fillId="0" borderId="0" xfId="0" applyFont="1" applyBorder="1" applyAlignment="1">
      <alignment horizontal="center" vertical="center"/>
    </xf>
    <xf numFmtId="10" fontId="3" fillId="0" borderId="1" xfId="0" applyNumberFormat="1" applyFont="1" applyBorder="1" applyAlignment="1">
      <alignment horizontal="center" vertical="center"/>
    </xf>
    <xf numFmtId="10" fontId="3" fillId="0" borderId="0" xfId="0" applyNumberFormat="1" applyFont="1" applyBorder="1" applyAlignment="1">
      <alignment horizontal="center" vertical="center"/>
    </xf>
    <xf numFmtId="10" fontId="3" fillId="0" borderId="2" xfId="0" applyNumberFormat="1"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cellXfs>
  <cellStyles count="4">
    <cellStyle name="常规" xfId="0" builtinId="0"/>
    <cellStyle name="常规 2" xfId="1" xr:uid="{00000000-0005-0000-0000-000001000000}"/>
    <cellStyle name="千位分隔" xfId="3" builtinId="3"/>
    <cellStyle name="千位分隔 2" xfId="2" xr:uid="{00000000-0005-0000-0000-000003000000}"/>
  </cellStyles>
  <dxfs count="10">
    <dxf>
      <font>
        <color rgb="FF9C0006"/>
      </font>
      <fill>
        <patternFill>
          <bgColor rgb="FFFFC7CE"/>
        </patternFill>
      </fill>
    </dxf>
    <dxf>
      <font>
        <color rgb="FF9C0006"/>
      </font>
      <fill>
        <patternFill>
          <bgColor rgb="FFFFC7CE"/>
        </patternFill>
      </fill>
    </dxf>
    <dxf>
      <font>
        <color rgb="FF00B050"/>
      </font>
    </dxf>
    <dxf>
      <font>
        <color rgb="FF00B050"/>
      </font>
    </dxf>
    <dxf>
      <font>
        <color rgb="FF00B050"/>
      </font>
    </dxf>
    <dxf>
      <font>
        <color rgb="FF00B050"/>
      </font>
    </dxf>
    <dxf>
      <font>
        <color rgb="FF00B050"/>
      </font>
    </dxf>
    <dxf>
      <font>
        <color rgb="FF00B050"/>
      </font>
    </dxf>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黑体" panose="02010609060101010101" pitchFamily="49" charset="-122"/>
                <a:cs typeface="Arial" panose="020B0604020202020204" pitchFamily="34" charset="0"/>
              </a:defRPr>
            </a:pPr>
            <a:r>
              <a:rPr lang="zh-CN"/>
              <a:t>三个银行的净息差趋势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title>
    <c:autoTitleDeleted val="0"/>
    <c:plotArea>
      <c:layout/>
      <c:lineChart>
        <c:grouping val="standard"/>
        <c:varyColors val="0"/>
        <c:ser>
          <c:idx val="0"/>
          <c:order val="0"/>
          <c:tx>
            <c:strRef>
              <c:f>Sheet1!$C$181</c:f>
              <c:strCache>
                <c:ptCount val="1"/>
                <c:pt idx="0">
                  <c:v>工商银行</c:v>
                </c:pt>
              </c:strCache>
            </c:strRef>
          </c:tx>
          <c:spPr>
            <a:ln w="28575" cap="rnd">
              <a:solidFill>
                <a:schemeClr val="accent1"/>
              </a:solidFill>
              <a:round/>
            </a:ln>
            <a:effectLst/>
          </c:spPr>
          <c:marker>
            <c:symbol val="circle"/>
            <c:size val="5"/>
            <c:spPr>
              <a:solidFill>
                <a:schemeClr val="accent1"/>
              </a:solidFill>
              <a:ln w="9525">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Sheet1!$D$180:$F$180</c:f>
              <c:numCache>
                <c:formatCode>General</c:formatCode>
                <c:ptCount val="3"/>
                <c:pt idx="0">
                  <c:v>2015</c:v>
                </c:pt>
                <c:pt idx="1">
                  <c:v>2016</c:v>
                </c:pt>
                <c:pt idx="2">
                  <c:v>2017</c:v>
                </c:pt>
              </c:numCache>
            </c:numRef>
          </c:cat>
          <c:val>
            <c:numRef>
              <c:f>Sheet1!$D$181:$F$181</c:f>
              <c:numCache>
                <c:formatCode>0.00%</c:formatCode>
                <c:ptCount val="3"/>
                <c:pt idx="0">
                  <c:v>2.47E-2</c:v>
                </c:pt>
                <c:pt idx="1">
                  <c:v>2.1600000000000001E-2</c:v>
                </c:pt>
                <c:pt idx="2">
                  <c:v>2.2200000000000001E-2</c:v>
                </c:pt>
              </c:numCache>
            </c:numRef>
          </c:val>
          <c:smooth val="0"/>
          <c:extLst>
            <c:ext xmlns:c16="http://schemas.microsoft.com/office/drawing/2014/chart" uri="{C3380CC4-5D6E-409C-BE32-E72D297353CC}">
              <c16:uniqueId val="{00000000-6F24-40B7-A425-760AE241BE38}"/>
            </c:ext>
          </c:extLst>
        </c:ser>
        <c:ser>
          <c:idx val="1"/>
          <c:order val="1"/>
          <c:tx>
            <c:strRef>
              <c:f>Sheet1!$C$182</c:f>
              <c:strCache>
                <c:ptCount val="1"/>
                <c:pt idx="0">
                  <c:v>招商银行</c:v>
                </c:pt>
              </c:strCache>
            </c:strRef>
          </c:tx>
          <c:spPr>
            <a:ln w="28575" cap="rnd">
              <a:solidFill>
                <a:schemeClr val="accent2"/>
              </a:solidFill>
              <a:round/>
            </a:ln>
            <a:effectLst/>
          </c:spPr>
          <c:marker>
            <c:symbol val="circle"/>
            <c:size val="5"/>
            <c:spPr>
              <a:solidFill>
                <a:schemeClr val="tx2">
                  <a:lumMod val="40000"/>
                  <a:lumOff val="60000"/>
                </a:schemeClr>
              </a:solidFill>
              <a:ln w="9525">
                <a:solidFill>
                  <a:schemeClr val="accent2">
                    <a:lumMod val="50000"/>
                  </a:schemeClr>
                </a:solidFill>
              </a:ln>
              <a:effectLst/>
            </c:spPr>
          </c:marker>
          <c:dLbls>
            <c:dLbl>
              <c:idx val="0"/>
              <c:layout>
                <c:manualLayout>
                  <c:x val="-6.2677338624098429E-17"/>
                  <c:y val="-5.86796915388813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51-45F7-9B71-075DB95B9AA6}"/>
                </c:ext>
              </c:extLst>
            </c:dLbl>
            <c:dLbl>
              <c:idx val="1"/>
              <c:layout>
                <c:manualLayout>
                  <c:x val="0"/>
                  <c:y val="-8.4759554445050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51-45F7-9B71-075DB95B9AA6}"/>
                </c:ext>
              </c:extLst>
            </c:dLbl>
            <c:dLbl>
              <c:idx val="2"/>
              <c:layout>
                <c:manualLayout>
                  <c:x val="0"/>
                  <c:y val="-7.82395887185084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51-45F7-9B71-075DB95B9A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Sheet1!$D$180:$F$180</c:f>
              <c:numCache>
                <c:formatCode>General</c:formatCode>
                <c:ptCount val="3"/>
                <c:pt idx="0">
                  <c:v>2015</c:v>
                </c:pt>
                <c:pt idx="1">
                  <c:v>2016</c:v>
                </c:pt>
                <c:pt idx="2">
                  <c:v>2017</c:v>
                </c:pt>
              </c:numCache>
            </c:numRef>
          </c:cat>
          <c:val>
            <c:numRef>
              <c:f>Sheet1!$D$182:$F$182</c:f>
              <c:numCache>
                <c:formatCode>0.00%</c:formatCode>
                <c:ptCount val="3"/>
                <c:pt idx="0">
                  <c:v>2.7699999999999999E-2</c:v>
                </c:pt>
                <c:pt idx="1">
                  <c:v>2.5000000000000001E-2</c:v>
                </c:pt>
                <c:pt idx="2">
                  <c:v>2.4299999999999999E-2</c:v>
                </c:pt>
              </c:numCache>
            </c:numRef>
          </c:val>
          <c:smooth val="0"/>
          <c:extLst>
            <c:ext xmlns:c16="http://schemas.microsoft.com/office/drawing/2014/chart" uri="{C3380CC4-5D6E-409C-BE32-E72D297353CC}">
              <c16:uniqueId val="{00000001-6F24-40B7-A425-760AE241BE38}"/>
            </c:ext>
          </c:extLst>
        </c:ser>
        <c:ser>
          <c:idx val="2"/>
          <c:order val="2"/>
          <c:tx>
            <c:strRef>
              <c:f>Sheet1!$C$183</c:f>
              <c:strCache>
                <c:ptCount val="1"/>
                <c:pt idx="0">
                  <c:v>民生银行</c:v>
                </c:pt>
              </c:strCache>
            </c:strRef>
          </c:tx>
          <c:spPr>
            <a:ln w="28575" cap="rnd">
              <a:solidFill>
                <a:schemeClr val="accent3"/>
              </a:solidFill>
              <a:round/>
            </a:ln>
            <a:effectLst/>
          </c:spPr>
          <c:marker>
            <c:symbol val="circle"/>
            <c:size val="5"/>
            <c:spPr>
              <a:solidFill>
                <a:schemeClr val="accent3"/>
              </a:solidFill>
              <a:ln w="9525">
                <a:solidFill>
                  <a:schemeClr val="tx2">
                    <a:lumMod val="50000"/>
                  </a:schemeClr>
                </a:solidFill>
              </a:ln>
              <a:effectLst/>
            </c:spPr>
          </c:marker>
          <c:dLbls>
            <c:dLbl>
              <c:idx val="0"/>
              <c:layout>
                <c:manualLayout>
                  <c:x val="-3.7606837606837605E-2"/>
                  <c:y val="7.8239588718508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51-45F7-9B71-075DB95B9AA6}"/>
                </c:ext>
              </c:extLst>
            </c:dLbl>
            <c:dLbl>
              <c:idx val="1"/>
              <c:layout>
                <c:manualLayout>
                  <c:x val="-2.0512820512820575E-2"/>
                  <c:y val="9.1279520171593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51-45F7-9B71-075DB95B9A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Sheet1!$D$180:$F$180</c:f>
              <c:numCache>
                <c:formatCode>General</c:formatCode>
                <c:ptCount val="3"/>
                <c:pt idx="0">
                  <c:v>2015</c:v>
                </c:pt>
                <c:pt idx="1">
                  <c:v>2016</c:v>
                </c:pt>
                <c:pt idx="2">
                  <c:v>2017</c:v>
                </c:pt>
              </c:numCache>
            </c:numRef>
          </c:cat>
          <c:val>
            <c:numRef>
              <c:f>Sheet1!$D$183:$F$183</c:f>
              <c:numCache>
                <c:formatCode>0.00%</c:formatCode>
                <c:ptCount val="3"/>
                <c:pt idx="0">
                  <c:v>2.2599999999999999E-2</c:v>
                </c:pt>
                <c:pt idx="1">
                  <c:v>1.8599999999999998E-2</c:v>
                </c:pt>
                <c:pt idx="2">
                  <c:v>1.4999999999999999E-2</c:v>
                </c:pt>
              </c:numCache>
            </c:numRef>
          </c:val>
          <c:smooth val="0"/>
          <c:extLst>
            <c:ext xmlns:c16="http://schemas.microsoft.com/office/drawing/2014/chart" uri="{C3380CC4-5D6E-409C-BE32-E72D297353CC}">
              <c16:uniqueId val="{00000002-6F24-40B7-A425-760AE241BE38}"/>
            </c:ext>
          </c:extLst>
        </c:ser>
        <c:dLbls>
          <c:showLegendKey val="0"/>
          <c:showVal val="0"/>
          <c:showCatName val="0"/>
          <c:showSerName val="0"/>
          <c:showPercent val="0"/>
          <c:showBubbleSize val="0"/>
        </c:dLbls>
        <c:marker val="1"/>
        <c:smooth val="0"/>
        <c:axId val="143552"/>
        <c:axId val="145184"/>
      </c:lineChart>
      <c:catAx>
        <c:axId val="14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crossAx val="145184"/>
        <c:crosses val="autoZero"/>
        <c:auto val="1"/>
        <c:lblAlgn val="ctr"/>
        <c:lblOffset val="100"/>
        <c:noMultiLvlLbl val="0"/>
      </c:catAx>
      <c:valAx>
        <c:axId val="145184"/>
        <c:scaling>
          <c:orientation val="minMax"/>
          <c:min val="1.0000000000000002E-2"/>
        </c:scaling>
        <c:delete val="0"/>
        <c:axPos val="l"/>
        <c:majorGridlines>
          <c:spPr>
            <a:ln w="9525" cap="flat" cmpd="sng" algn="ctr">
              <a:solidFill>
                <a:schemeClr val="tx1">
                  <a:lumMod val="15000"/>
                  <a:lumOff val="85000"/>
                </a:schemeClr>
              </a:solidFill>
              <a:round/>
            </a:ln>
            <a:effectLst/>
          </c:spPr>
        </c:majorGridlines>
        <c:numFmt formatCode="0.00%" sourceLinked="1"/>
        <c:majorTickMark val="in"/>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crossAx val="143552"/>
        <c:crosses val="autoZero"/>
        <c:crossBetween val="between"/>
      </c:valAx>
      <c:spPr>
        <a:noFill/>
        <a:ln>
          <a:noFill/>
        </a:ln>
        <a:effectLst/>
      </c:spPr>
    </c:plotArea>
    <c:legend>
      <c:legendPos val="b"/>
      <c:overlay val="0"/>
      <c:spPr>
        <a:noFill/>
        <a:ln>
          <a:solidFill>
            <a:schemeClr val="tx2">
              <a:lumMod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黑体" panose="02010609060101010101" pitchFamily="49" charset="-122"/>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ea typeface="黑体" panose="02010609060101010101" pitchFamily="49" charset="-122"/>
          <a:cs typeface="Arial" panose="020B060402020202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104775</xdr:colOff>
      <xdr:row>192</xdr:row>
      <xdr:rowOff>123825</xdr:rowOff>
    </xdr:from>
    <xdr:to>
      <xdr:col>5</xdr:col>
      <xdr:colOff>581025</xdr:colOff>
      <xdr:row>209</xdr:row>
      <xdr:rowOff>123825</xdr:rowOff>
    </xdr:to>
    <xdr:graphicFrame macro="">
      <xdr:nvGraphicFramePr>
        <xdr:cNvPr id="2" name="图表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235</xdr:row>
      <xdr:rowOff>85725</xdr:rowOff>
    </xdr:from>
    <xdr:to>
      <xdr:col>6</xdr:col>
      <xdr:colOff>675692</xdr:colOff>
      <xdr:row>265</xdr:row>
      <xdr:rowOff>75594</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42950" y="39243000"/>
          <a:ext cx="4666667" cy="484761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359"/>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B4" sqref="B4"/>
    </sheetView>
  </sheetViews>
  <sheetFormatPr defaultColWidth="9" defaultRowHeight="12.75" x14ac:dyDescent="0.2"/>
  <cols>
    <col min="1" max="1" width="9" style="1"/>
    <col min="2" max="10" width="10.625" style="1" customWidth="1"/>
    <col min="11" max="11" width="12.125" style="1" customWidth="1"/>
    <col min="12" max="12" width="9" style="1"/>
    <col min="13" max="13" width="9.75" style="1" bestFit="1" customWidth="1"/>
    <col min="14" max="16384" width="9" style="1"/>
  </cols>
  <sheetData>
    <row r="2" spans="2:11" ht="18.75" x14ac:dyDescent="0.2">
      <c r="B2" s="61" t="s">
        <v>115</v>
      </c>
    </row>
    <row r="4" spans="2:11" x14ac:dyDescent="0.2">
      <c r="B4" s="1" t="s">
        <v>11</v>
      </c>
    </row>
    <row r="5" spans="2:11" ht="12.75" customHeight="1" x14ac:dyDescent="0.2">
      <c r="B5" s="178" t="s">
        <v>211</v>
      </c>
      <c r="C5" s="179"/>
      <c r="D5" s="179"/>
      <c r="E5" s="179"/>
      <c r="F5" s="179"/>
      <c r="G5" s="179"/>
      <c r="H5" s="179"/>
      <c r="I5" s="179"/>
      <c r="J5" s="179"/>
      <c r="K5" s="180"/>
    </row>
    <row r="6" spans="2:11" x14ac:dyDescent="0.2">
      <c r="B6" s="2"/>
      <c r="C6" s="3"/>
      <c r="D6" s="3"/>
      <c r="E6" s="3"/>
      <c r="F6" s="3"/>
      <c r="G6" s="3"/>
      <c r="H6" s="3"/>
      <c r="I6" s="3"/>
      <c r="J6" s="3"/>
      <c r="K6" s="4"/>
    </row>
    <row r="7" spans="2:11" ht="12" customHeight="1" x14ac:dyDescent="0.2">
      <c r="B7" s="2" t="s">
        <v>12</v>
      </c>
      <c r="C7" s="3"/>
      <c r="D7" s="3"/>
      <c r="E7" s="3"/>
      <c r="F7" s="3"/>
      <c r="G7" s="3"/>
      <c r="H7" s="3"/>
      <c r="I7" s="3"/>
      <c r="J7" s="3"/>
      <c r="K7" s="4"/>
    </row>
    <row r="8" spans="2:11" ht="12" customHeight="1" x14ac:dyDescent="0.2">
      <c r="B8" s="2" t="s">
        <v>13</v>
      </c>
      <c r="C8" s="3"/>
      <c r="D8" s="3"/>
      <c r="E8" s="3"/>
      <c r="F8" s="3"/>
      <c r="G8" s="3"/>
      <c r="H8" s="3"/>
      <c r="I8" s="3"/>
      <c r="J8" s="3"/>
      <c r="K8" s="4"/>
    </row>
    <row r="9" spans="2:11" ht="12" customHeight="1" x14ac:dyDescent="0.2">
      <c r="B9" s="2"/>
      <c r="C9" s="3"/>
      <c r="D9" s="3"/>
      <c r="E9" s="3"/>
      <c r="F9" s="3"/>
      <c r="G9" s="3"/>
      <c r="H9" s="3"/>
      <c r="I9" s="3"/>
      <c r="J9" s="3"/>
      <c r="K9" s="4"/>
    </row>
    <row r="10" spans="2:11" ht="12" customHeight="1" x14ac:dyDescent="0.2">
      <c r="B10" s="2" t="s">
        <v>210</v>
      </c>
      <c r="C10" s="3"/>
      <c r="D10" s="3"/>
      <c r="E10" s="3"/>
      <c r="F10" s="3"/>
      <c r="G10" s="3"/>
      <c r="H10" s="3"/>
      <c r="I10" s="3"/>
      <c r="J10" s="3"/>
      <c r="K10" s="4"/>
    </row>
    <row r="11" spans="2:11" s="3" customFormat="1" ht="12" customHeight="1" x14ac:dyDescent="0.2">
      <c r="B11" s="184" t="s">
        <v>14</v>
      </c>
      <c r="C11" s="176"/>
      <c r="D11" s="176"/>
      <c r="E11" s="176"/>
      <c r="F11" s="176"/>
      <c r="G11" s="176"/>
      <c r="H11" s="176"/>
      <c r="I11" s="176"/>
      <c r="J11" s="176"/>
      <c r="K11" s="177"/>
    </row>
    <row r="12" spans="2:11" ht="12" customHeight="1" x14ac:dyDescent="0.2">
      <c r="B12" s="2"/>
      <c r="C12" s="3"/>
      <c r="D12" s="3"/>
      <c r="E12" s="3"/>
      <c r="F12" s="3"/>
      <c r="G12" s="3"/>
      <c r="H12" s="3"/>
      <c r="I12" s="3"/>
      <c r="J12" s="3"/>
      <c r="K12" s="4"/>
    </row>
    <row r="13" spans="2:11" s="3" customFormat="1" ht="12.75" customHeight="1" x14ac:dyDescent="0.2">
      <c r="B13" s="181" t="s">
        <v>15</v>
      </c>
      <c r="C13" s="182"/>
      <c r="D13" s="182"/>
      <c r="E13" s="182"/>
      <c r="F13" s="182"/>
      <c r="G13" s="182"/>
      <c r="H13" s="182"/>
      <c r="I13" s="182"/>
      <c r="J13" s="182"/>
      <c r="K13" s="183"/>
    </row>
    <row r="14" spans="2:11" s="3" customFormat="1" ht="14.25" customHeight="1" x14ac:dyDescent="0.2">
      <c r="B14" s="2"/>
      <c r="K14" s="4"/>
    </row>
    <row r="15" spans="2:11" s="3" customFormat="1" ht="14.25" customHeight="1" thickBot="1" x14ac:dyDescent="0.25">
      <c r="B15" s="15"/>
      <c r="C15" s="26"/>
      <c r="D15" s="39" t="s">
        <v>16</v>
      </c>
      <c r="E15" s="39" t="s">
        <v>17</v>
      </c>
      <c r="F15" s="14"/>
      <c r="G15" s="14"/>
      <c r="H15" s="14"/>
      <c r="I15" s="14"/>
      <c r="J15" s="14"/>
      <c r="K15" s="16"/>
    </row>
    <row r="16" spans="2:11" s="3" customFormat="1" ht="14.25" customHeight="1" x14ac:dyDescent="0.2">
      <c r="B16" s="15"/>
      <c r="C16" s="28">
        <v>2010</v>
      </c>
      <c r="D16" s="29">
        <v>1.0785794166149032E-2</v>
      </c>
      <c r="E16" s="30">
        <v>2.2819732117256728</v>
      </c>
      <c r="F16" s="14"/>
      <c r="G16" s="14"/>
      <c r="H16" s="14"/>
      <c r="I16" s="14"/>
      <c r="J16" s="14"/>
      <c r="K16" s="16"/>
    </row>
    <row r="17" spans="2:11" s="3" customFormat="1" ht="14.25" customHeight="1" x14ac:dyDescent="0.2">
      <c r="B17" s="15"/>
      <c r="C17" s="31">
        <v>2011</v>
      </c>
      <c r="D17" s="32">
        <v>9.3737277563177429E-3</v>
      </c>
      <c r="E17" s="33">
        <v>2.6691594417279587</v>
      </c>
      <c r="F17" s="14"/>
      <c r="G17" s="14"/>
      <c r="H17" s="14"/>
      <c r="I17" s="14"/>
      <c r="J17" s="14"/>
      <c r="K17" s="16"/>
    </row>
    <row r="18" spans="2:11" s="3" customFormat="1" ht="14.25" customHeight="1" x14ac:dyDescent="0.2">
      <c r="B18" s="15"/>
      <c r="C18" s="31">
        <v>2012</v>
      </c>
      <c r="D18" s="32">
        <v>8.4708778998629219E-3</v>
      </c>
      <c r="E18" s="33">
        <v>2.9554542406972848</v>
      </c>
      <c r="F18" s="14"/>
      <c r="G18" s="14"/>
      <c r="H18" s="14"/>
      <c r="I18" s="14"/>
      <c r="J18" s="14"/>
      <c r="K18" s="16"/>
    </row>
    <row r="19" spans="2:11" s="3" customFormat="1" ht="14.25" customHeight="1" x14ac:dyDescent="0.2">
      <c r="B19" s="15"/>
      <c r="C19" s="31">
        <v>2013</v>
      </c>
      <c r="D19" s="32">
        <v>9.4421959905966052E-3</v>
      </c>
      <c r="E19" s="33">
        <v>2.5719027847452742</v>
      </c>
      <c r="F19" s="14"/>
      <c r="G19" s="14"/>
      <c r="H19" s="14"/>
      <c r="I19" s="14"/>
      <c r="J19" s="14"/>
      <c r="K19" s="16"/>
    </row>
    <row r="20" spans="2:11" s="3" customFormat="1" ht="14.25" customHeight="1" x14ac:dyDescent="0.2">
      <c r="B20" s="15"/>
      <c r="C20" s="31">
        <v>2014</v>
      </c>
      <c r="D20" s="32">
        <v>1.1290881799213174E-2</v>
      </c>
      <c r="E20" s="33">
        <v>2.0689735495634434</v>
      </c>
      <c r="F20" s="14"/>
      <c r="G20" s="14"/>
      <c r="H20" s="14"/>
      <c r="I20" s="14"/>
      <c r="J20" s="14"/>
      <c r="K20" s="16"/>
    </row>
    <row r="21" spans="2:11" s="3" customFormat="1" ht="14.25" customHeight="1" x14ac:dyDescent="0.2">
      <c r="B21" s="15"/>
      <c r="C21" s="31">
        <v>2015</v>
      </c>
      <c r="D21" s="32">
        <v>1.5043240580733209E-2</v>
      </c>
      <c r="E21" s="33">
        <v>1.5633752604195679</v>
      </c>
      <c r="F21" s="14"/>
      <c r="G21" s="14"/>
      <c r="H21" s="14"/>
      <c r="I21" s="14"/>
      <c r="J21" s="14"/>
      <c r="K21" s="16"/>
    </row>
    <row r="22" spans="2:11" s="3" customFormat="1" ht="14.25" customHeight="1" x14ac:dyDescent="0.2">
      <c r="B22" s="15"/>
      <c r="C22" s="31">
        <v>2016</v>
      </c>
      <c r="D22" s="32">
        <v>1.6221451949421782E-2</v>
      </c>
      <c r="E22" s="33">
        <v>1.36690572754614</v>
      </c>
      <c r="F22" s="14"/>
      <c r="H22" s="14"/>
      <c r="I22" s="14"/>
      <c r="J22" s="14"/>
      <c r="K22" s="16"/>
    </row>
    <row r="23" spans="2:11" s="3" customFormat="1" ht="14.25" customHeight="1" thickBot="1" x14ac:dyDescent="0.25">
      <c r="B23" s="15"/>
      <c r="C23" s="34">
        <v>2017</v>
      </c>
      <c r="D23" s="35">
        <v>1.55E-2</v>
      </c>
      <c r="E23" s="36">
        <v>1.5407</v>
      </c>
      <c r="F23" s="14"/>
      <c r="G23" s="58" t="s">
        <v>116</v>
      </c>
      <c r="H23" s="14"/>
      <c r="I23" s="14"/>
      <c r="J23" s="14"/>
      <c r="K23" s="16"/>
    </row>
    <row r="24" spans="2:11" s="3" customFormat="1" ht="14.25" customHeight="1" x14ac:dyDescent="0.2">
      <c r="B24" s="15"/>
      <c r="C24" s="14"/>
      <c r="D24" s="14"/>
      <c r="E24" s="14"/>
      <c r="F24" s="14"/>
      <c r="G24" s="14"/>
      <c r="H24" s="14"/>
      <c r="I24" s="14"/>
      <c r="J24" s="14"/>
      <c r="K24" s="16"/>
    </row>
    <row r="25" spans="2:11" s="3" customFormat="1" ht="14.25" customHeight="1" x14ac:dyDescent="0.2">
      <c r="B25" s="121" t="s">
        <v>118</v>
      </c>
      <c r="C25" s="14"/>
      <c r="D25" s="14"/>
      <c r="E25" s="14"/>
      <c r="F25" s="14"/>
      <c r="G25" s="14"/>
      <c r="H25" s="14"/>
      <c r="I25" s="14"/>
      <c r="J25" s="14"/>
      <c r="K25" s="16"/>
    </row>
    <row r="26" spans="2:11" s="3" customFormat="1" ht="14.25" customHeight="1" x14ac:dyDescent="0.2">
      <c r="B26" s="15"/>
      <c r="C26" s="14"/>
      <c r="D26" s="14"/>
      <c r="E26" s="14"/>
      <c r="F26" s="14"/>
      <c r="G26" s="14"/>
      <c r="H26" s="14"/>
      <c r="I26" s="14"/>
      <c r="J26" s="14"/>
      <c r="K26" s="16"/>
    </row>
    <row r="27" spans="2:11" ht="12.75" customHeight="1" x14ac:dyDescent="0.2">
      <c r="B27" s="181" t="s">
        <v>0</v>
      </c>
      <c r="C27" s="182"/>
      <c r="D27" s="182"/>
      <c r="E27" s="182"/>
      <c r="F27" s="182"/>
      <c r="G27" s="182"/>
      <c r="H27" s="182"/>
      <c r="I27" s="182"/>
      <c r="J27" s="182"/>
      <c r="K27" s="183"/>
    </row>
    <row r="28" spans="2:11" ht="14.25" customHeight="1" x14ac:dyDescent="0.2">
      <c r="B28" s="2"/>
      <c r="C28" s="3"/>
      <c r="D28" s="3"/>
      <c r="E28" s="3"/>
      <c r="F28" s="3"/>
      <c r="G28" s="3"/>
      <c r="H28" s="3"/>
      <c r="I28" s="3"/>
      <c r="J28" s="3"/>
      <c r="K28" s="4"/>
    </row>
    <row r="29" spans="2:11" ht="14.25" customHeight="1" x14ac:dyDescent="0.2">
      <c r="B29" s="2" t="s">
        <v>18</v>
      </c>
      <c r="C29" s="3"/>
      <c r="D29" s="3"/>
      <c r="E29" s="3"/>
      <c r="F29" s="3"/>
      <c r="G29" s="3"/>
      <c r="H29" s="3"/>
      <c r="I29" s="3"/>
      <c r="J29" s="3"/>
      <c r="K29" s="4"/>
    </row>
    <row r="30" spans="2:11" ht="14.25" customHeight="1" x14ac:dyDescent="0.2">
      <c r="B30" s="2" t="s">
        <v>19</v>
      </c>
      <c r="C30" s="3"/>
      <c r="D30" s="3"/>
      <c r="E30" s="3"/>
      <c r="F30" s="3"/>
      <c r="G30" s="3"/>
      <c r="H30" s="3"/>
      <c r="I30" s="3"/>
      <c r="J30" s="3"/>
      <c r="K30" s="4"/>
    </row>
    <row r="31" spans="2:11" ht="14.25" customHeight="1" x14ac:dyDescent="0.2">
      <c r="B31" s="2"/>
      <c r="C31" s="3"/>
      <c r="D31" s="3"/>
      <c r="E31" s="3"/>
      <c r="F31" s="3"/>
      <c r="G31" s="3"/>
      <c r="H31" s="3"/>
      <c r="I31" s="3"/>
      <c r="J31" s="3"/>
      <c r="K31" s="4"/>
    </row>
    <row r="32" spans="2:11" ht="12.75" customHeight="1" x14ac:dyDescent="0.2">
      <c r="B32" s="181" t="s">
        <v>20</v>
      </c>
      <c r="C32" s="182"/>
      <c r="D32" s="182"/>
      <c r="E32" s="182"/>
      <c r="F32" s="182"/>
      <c r="G32" s="182"/>
      <c r="H32" s="182"/>
      <c r="I32" s="182"/>
      <c r="J32" s="182"/>
      <c r="K32" s="183"/>
    </row>
    <row r="33" spans="2:11" ht="12.75" customHeight="1" x14ac:dyDescent="0.2">
      <c r="B33" s="181"/>
      <c r="C33" s="182"/>
      <c r="D33" s="182"/>
      <c r="E33" s="182"/>
      <c r="F33" s="182"/>
      <c r="G33" s="182"/>
      <c r="H33" s="182"/>
      <c r="I33" s="182"/>
      <c r="J33" s="182"/>
      <c r="K33" s="183"/>
    </row>
    <row r="34" spans="2:11" ht="12.75" customHeight="1" x14ac:dyDescent="0.2">
      <c r="B34" s="181"/>
      <c r="C34" s="182"/>
      <c r="D34" s="182"/>
      <c r="E34" s="182"/>
      <c r="F34" s="182"/>
      <c r="G34" s="182"/>
      <c r="H34" s="182"/>
      <c r="I34" s="182"/>
      <c r="J34" s="182"/>
      <c r="K34" s="183"/>
    </row>
    <row r="35" spans="2:11" ht="12.75" customHeight="1" x14ac:dyDescent="0.2">
      <c r="B35" s="181"/>
      <c r="C35" s="182"/>
      <c r="D35" s="182"/>
      <c r="E35" s="182"/>
      <c r="F35" s="182"/>
      <c r="G35" s="182"/>
      <c r="H35" s="182"/>
      <c r="I35" s="182"/>
      <c r="J35" s="182"/>
      <c r="K35" s="183"/>
    </row>
    <row r="36" spans="2:11" ht="12.75" customHeight="1" x14ac:dyDescent="0.2">
      <c r="B36" s="181"/>
      <c r="C36" s="182"/>
      <c r="D36" s="182"/>
      <c r="E36" s="182"/>
      <c r="F36" s="182"/>
      <c r="G36" s="182"/>
      <c r="H36" s="182"/>
      <c r="I36" s="182"/>
      <c r="J36" s="182"/>
      <c r="K36" s="183"/>
    </row>
    <row r="37" spans="2:11" ht="12.75" customHeight="1" x14ac:dyDescent="0.2">
      <c r="B37" s="181"/>
      <c r="C37" s="182"/>
      <c r="D37" s="182"/>
      <c r="E37" s="182"/>
      <c r="F37" s="182"/>
      <c r="G37" s="182"/>
      <c r="H37" s="182"/>
      <c r="I37" s="182"/>
      <c r="J37" s="182"/>
      <c r="K37" s="183"/>
    </row>
    <row r="38" spans="2:11" ht="12.75" customHeight="1" x14ac:dyDescent="0.2">
      <c r="B38" s="181"/>
      <c r="C38" s="182"/>
      <c r="D38" s="182"/>
      <c r="E38" s="182"/>
      <c r="F38" s="182"/>
      <c r="G38" s="182"/>
      <c r="H38" s="182"/>
      <c r="I38" s="182"/>
      <c r="J38" s="182"/>
      <c r="K38" s="183"/>
    </row>
    <row r="39" spans="2:11" ht="14.25" customHeight="1" x14ac:dyDescent="0.2">
      <c r="B39" s="5"/>
      <c r="C39" s="6"/>
      <c r="D39" s="6"/>
      <c r="E39" s="6"/>
      <c r="F39" s="3"/>
      <c r="G39" s="3"/>
      <c r="H39" s="3"/>
      <c r="I39" s="3"/>
      <c r="J39" s="3"/>
      <c r="K39" s="4"/>
    </row>
    <row r="40" spans="2:11" ht="14.25" customHeight="1" x14ac:dyDescent="0.2">
      <c r="B40" s="5"/>
      <c r="C40" s="37" t="s">
        <v>1</v>
      </c>
      <c r="D40" s="38">
        <v>39078</v>
      </c>
      <c r="E40" s="38">
        <v>39524</v>
      </c>
      <c r="F40" s="37" t="s">
        <v>21</v>
      </c>
      <c r="G40" s="37" t="s">
        <v>22</v>
      </c>
      <c r="H40" s="39"/>
      <c r="I40" s="3"/>
      <c r="J40" s="3"/>
      <c r="K40" s="4"/>
    </row>
    <row r="41" spans="2:11" ht="14.25" customHeight="1" x14ac:dyDescent="0.2">
      <c r="B41" s="5"/>
      <c r="C41" s="40" t="s">
        <v>5</v>
      </c>
      <c r="D41" s="40">
        <v>56.41</v>
      </c>
      <c r="E41" s="40">
        <v>18.62</v>
      </c>
      <c r="F41" s="40">
        <f>0.54+0.54+0.54+0.54+0.32</f>
        <v>2.48</v>
      </c>
      <c r="G41" s="41">
        <f>(E41+F41)/D41-1</f>
        <v>-0.62595284524020567</v>
      </c>
      <c r="H41" s="39"/>
      <c r="I41" s="3"/>
      <c r="J41" s="3"/>
      <c r="K41" s="4"/>
    </row>
    <row r="42" spans="2:11" ht="14.25" customHeight="1" x14ac:dyDescent="0.2">
      <c r="B42" s="5"/>
      <c r="C42" s="39"/>
      <c r="D42" s="39"/>
      <c r="E42" s="39"/>
      <c r="F42" s="39"/>
      <c r="G42" s="39"/>
      <c r="H42" s="39"/>
      <c r="I42" s="3"/>
      <c r="J42" s="3"/>
      <c r="K42" s="4"/>
    </row>
    <row r="43" spans="2:11" ht="14.25" customHeight="1" x14ac:dyDescent="0.2">
      <c r="B43" s="5"/>
      <c r="C43" s="37" t="s">
        <v>2</v>
      </c>
      <c r="D43" s="38">
        <v>39524</v>
      </c>
      <c r="E43" s="38">
        <v>39706</v>
      </c>
      <c r="F43" s="37" t="s">
        <v>21</v>
      </c>
      <c r="G43" s="37" t="s">
        <v>22</v>
      </c>
      <c r="H43" s="39"/>
      <c r="I43" s="3"/>
      <c r="J43" s="3"/>
      <c r="K43" s="4"/>
    </row>
    <row r="44" spans="2:11" ht="14.25" customHeight="1" x14ac:dyDescent="0.2">
      <c r="B44" s="5"/>
      <c r="C44" s="40" t="s">
        <v>5</v>
      </c>
      <c r="D44" s="40">
        <v>18.62</v>
      </c>
      <c r="E44" s="40">
        <v>15.24</v>
      </c>
      <c r="F44" s="40">
        <f>0.32+0.32</f>
        <v>0.64</v>
      </c>
      <c r="G44" s="41">
        <f>(E44+F44)/D44-1</f>
        <v>-0.14715359828141783</v>
      </c>
      <c r="H44" s="39"/>
      <c r="I44" s="3"/>
      <c r="J44" s="3"/>
      <c r="K44" s="4"/>
    </row>
    <row r="45" spans="2:11" ht="14.25" customHeight="1" x14ac:dyDescent="0.2">
      <c r="B45" s="5"/>
      <c r="C45" s="39"/>
      <c r="D45" s="39"/>
      <c r="E45" s="39"/>
      <c r="F45" s="39"/>
      <c r="G45" s="39"/>
      <c r="H45" s="39"/>
      <c r="I45" s="3"/>
      <c r="J45" s="3"/>
      <c r="K45" s="4"/>
    </row>
    <row r="46" spans="2:11" ht="14.25" customHeight="1" x14ac:dyDescent="0.2">
      <c r="B46" s="5"/>
      <c r="C46" s="37" t="s">
        <v>2</v>
      </c>
      <c r="D46" s="38">
        <v>39706</v>
      </c>
      <c r="E46" s="38">
        <v>39773</v>
      </c>
      <c r="F46" s="37" t="s">
        <v>21</v>
      </c>
      <c r="G46" s="37" t="s">
        <v>22</v>
      </c>
      <c r="H46" s="39"/>
      <c r="I46" s="3"/>
      <c r="J46" s="3"/>
      <c r="K46" s="4"/>
    </row>
    <row r="47" spans="2:11" ht="14.25" customHeight="1" x14ac:dyDescent="0.2">
      <c r="B47" s="5"/>
      <c r="C47" s="40" t="s">
        <v>5</v>
      </c>
      <c r="D47" s="40">
        <v>15.24</v>
      </c>
      <c r="E47" s="40">
        <v>3.77</v>
      </c>
      <c r="F47" s="40">
        <v>0.16</v>
      </c>
      <c r="G47" s="41">
        <f>(E47+F47)/D47-1</f>
        <v>-0.74212598425196852</v>
      </c>
      <c r="H47" s="39"/>
      <c r="I47" s="3"/>
      <c r="J47" s="3"/>
      <c r="K47" s="4"/>
    </row>
    <row r="48" spans="2:11" ht="14.25" customHeight="1" x14ac:dyDescent="0.2">
      <c r="B48" s="5"/>
      <c r="C48" s="39"/>
      <c r="D48" s="39"/>
      <c r="E48" s="39"/>
      <c r="F48" s="39"/>
      <c r="G48" s="39"/>
      <c r="H48" s="39"/>
      <c r="I48" s="3"/>
      <c r="J48" s="3"/>
      <c r="K48" s="4"/>
    </row>
    <row r="49" spans="2:12" ht="14.25" customHeight="1" x14ac:dyDescent="0.2">
      <c r="B49" s="5"/>
      <c r="C49" s="37" t="s">
        <v>3</v>
      </c>
      <c r="D49" s="38">
        <v>39773</v>
      </c>
      <c r="E49" s="38">
        <v>39877</v>
      </c>
      <c r="F49" s="37" t="s">
        <v>21</v>
      </c>
      <c r="G49" s="37" t="s">
        <v>22</v>
      </c>
      <c r="H49" s="39"/>
      <c r="I49" s="3"/>
      <c r="J49" s="3"/>
      <c r="K49" s="4"/>
    </row>
    <row r="50" spans="2:12" ht="14.25" customHeight="1" x14ac:dyDescent="0.2">
      <c r="B50" s="5"/>
      <c r="C50" s="40" t="s">
        <v>5</v>
      </c>
      <c r="D50" s="40">
        <v>3.77</v>
      </c>
      <c r="E50" s="40">
        <v>1.02</v>
      </c>
      <c r="F50" s="40">
        <v>0.01</v>
      </c>
      <c r="G50" s="41">
        <f>(E50+F50)/D50-1</f>
        <v>-0.72679045092838201</v>
      </c>
      <c r="H50" s="39"/>
      <c r="I50" s="3"/>
      <c r="J50" s="3"/>
      <c r="K50" s="4"/>
    </row>
    <row r="51" spans="2:12" ht="14.25" customHeight="1" x14ac:dyDescent="0.2">
      <c r="B51" s="5"/>
      <c r="C51" s="39"/>
      <c r="D51" s="39"/>
      <c r="E51" s="39"/>
      <c r="F51" s="39"/>
      <c r="G51" s="39"/>
      <c r="H51" s="39"/>
      <c r="I51" s="3"/>
      <c r="J51" s="3"/>
      <c r="K51" s="4"/>
    </row>
    <row r="52" spans="2:12" ht="14.25" customHeight="1" x14ac:dyDescent="0.2">
      <c r="B52" s="5"/>
      <c r="C52" s="37" t="s">
        <v>2</v>
      </c>
      <c r="D52" s="38">
        <v>39078</v>
      </c>
      <c r="E52" s="38">
        <v>43203</v>
      </c>
      <c r="F52" s="38" t="s">
        <v>23</v>
      </c>
      <c r="G52" s="37" t="s">
        <v>21</v>
      </c>
      <c r="H52" s="37" t="s">
        <v>22</v>
      </c>
      <c r="I52" s="37" t="s">
        <v>4</v>
      </c>
      <c r="J52" s="3"/>
      <c r="K52" s="4"/>
      <c r="L52" s="3"/>
    </row>
    <row r="53" spans="2:12" ht="14.25" customHeight="1" x14ac:dyDescent="0.2">
      <c r="B53" s="5"/>
      <c r="C53" s="40" t="s">
        <v>5</v>
      </c>
      <c r="D53" s="40">
        <v>56.41</v>
      </c>
      <c r="E53" s="40">
        <v>71.010000000000005</v>
      </c>
      <c r="F53" s="40">
        <v>10</v>
      </c>
      <c r="G53" s="40">
        <f>(0.54*4+0.32*3+0.16+0.01)*10+0.01*16+0.05*5+0.16*4+0.32*3</f>
        <v>34.909999999999997</v>
      </c>
      <c r="H53" s="42">
        <f>(E53+G53)/(D53*10)-1</f>
        <v>-0.8122318737812444</v>
      </c>
      <c r="I53" s="42">
        <f>(H53+1)^(365/(E52-D52))-1</f>
        <v>-0.13756466566317527</v>
      </c>
      <c r="J53" s="3"/>
      <c r="K53" s="4"/>
      <c r="L53" s="3"/>
    </row>
    <row r="54" spans="2:12" ht="14.25" customHeight="1" x14ac:dyDescent="0.2">
      <c r="B54" s="5"/>
      <c r="C54" s="6"/>
      <c r="D54" s="6"/>
      <c r="E54" s="6"/>
      <c r="F54" s="3"/>
      <c r="G54" s="3"/>
      <c r="H54" s="3"/>
      <c r="I54" s="3"/>
      <c r="J54" s="3"/>
      <c r="K54" s="4"/>
      <c r="L54" s="3"/>
    </row>
    <row r="55" spans="2:12" ht="14.25" customHeight="1" x14ac:dyDescent="0.2">
      <c r="B55" s="5"/>
      <c r="C55" s="62" t="s">
        <v>24</v>
      </c>
      <c r="D55" s="6"/>
      <c r="E55" s="6"/>
      <c r="F55" s="3"/>
      <c r="G55" s="3"/>
      <c r="H55" s="3"/>
      <c r="I55" s="3"/>
      <c r="J55" s="3"/>
      <c r="K55" s="4"/>
      <c r="L55" s="3"/>
    </row>
    <row r="56" spans="2:12" ht="14.25" customHeight="1" x14ac:dyDescent="0.2">
      <c r="B56" s="5"/>
      <c r="C56" s="6"/>
      <c r="D56" s="6"/>
      <c r="E56" s="6"/>
      <c r="F56" s="3"/>
      <c r="G56" s="3"/>
      <c r="H56" s="3"/>
      <c r="I56" s="3"/>
      <c r="J56" s="3"/>
      <c r="K56" s="4"/>
      <c r="L56" s="3"/>
    </row>
    <row r="57" spans="2:12" ht="14.25" customHeight="1" x14ac:dyDescent="0.2">
      <c r="B57" s="122" t="s">
        <v>117</v>
      </c>
      <c r="C57" s="6"/>
      <c r="D57" s="6"/>
      <c r="E57" s="6"/>
      <c r="F57" s="3"/>
      <c r="G57" s="3"/>
      <c r="H57" s="3"/>
      <c r="I57" s="3"/>
      <c r="J57" s="3"/>
      <c r="K57" s="4"/>
      <c r="L57" s="3"/>
    </row>
    <row r="58" spans="2:12" ht="14.25" customHeight="1" x14ac:dyDescent="0.2">
      <c r="B58" s="5"/>
      <c r="C58" s="6"/>
      <c r="D58" s="6"/>
      <c r="E58" s="6"/>
      <c r="F58" s="3"/>
      <c r="G58" s="3"/>
      <c r="H58" s="3"/>
      <c r="I58" s="3"/>
      <c r="J58" s="3"/>
      <c r="K58" s="4"/>
      <c r="L58" s="3"/>
    </row>
    <row r="59" spans="2:12" ht="14.25" customHeight="1" x14ac:dyDescent="0.2">
      <c r="B59" s="181" t="s">
        <v>25</v>
      </c>
      <c r="C59" s="182"/>
      <c r="D59" s="182"/>
      <c r="E59" s="182"/>
      <c r="F59" s="182"/>
      <c r="G59" s="182"/>
      <c r="H59" s="182"/>
      <c r="I59" s="182"/>
      <c r="J59" s="182"/>
      <c r="K59" s="183"/>
    </row>
    <row r="60" spans="2:12" s="10" customFormat="1" ht="14.25" customHeight="1" x14ac:dyDescent="0.2">
      <c r="B60" s="20"/>
      <c r="C60" s="21"/>
      <c r="D60" s="21"/>
      <c r="E60" s="21"/>
      <c r="F60" s="21"/>
      <c r="G60" s="21"/>
      <c r="H60" s="21"/>
      <c r="I60" s="21"/>
      <c r="J60" s="8"/>
      <c r="K60" s="9"/>
    </row>
    <row r="61" spans="2:12" ht="14.25" customHeight="1" x14ac:dyDescent="0.2">
      <c r="B61" s="5" t="s">
        <v>26</v>
      </c>
      <c r="C61" s="11"/>
      <c r="D61" s="6"/>
      <c r="E61" s="6"/>
      <c r="F61" s="6"/>
      <c r="G61" s="6"/>
      <c r="H61" s="3"/>
      <c r="I61" s="3"/>
      <c r="J61" s="3"/>
      <c r="K61" s="4"/>
    </row>
    <row r="62" spans="2:12" ht="14.25" customHeight="1" x14ac:dyDescent="0.2">
      <c r="B62" s="184" t="s">
        <v>9</v>
      </c>
      <c r="C62" s="176"/>
      <c r="D62" s="176"/>
      <c r="E62" s="176"/>
      <c r="F62" s="176"/>
      <c r="G62" s="176"/>
      <c r="H62" s="176"/>
      <c r="I62" s="176"/>
      <c r="J62" s="176"/>
      <c r="K62" s="177"/>
    </row>
    <row r="63" spans="2:12" ht="14.25" customHeight="1" x14ac:dyDescent="0.2">
      <c r="B63" s="184"/>
      <c r="C63" s="176"/>
      <c r="D63" s="176"/>
      <c r="E63" s="176"/>
      <c r="F63" s="176"/>
      <c r="G63" s="176"/>
      <c r="H63" s="176"/>
      <c r="I63" s="176"/>
      <c r="J63" s="176"/>
      <c r="K63" s="177"/>
    </row>
    <row r="64" spans="2:12" ht="14.25" customHeight="1" x14ac:dyDescent="0.2">
      <c r="B64" s="123" t="s">
        <v>119</v>
      </c>
      <c r="C64" s="11"/>
      <c r="D64" s="6"/>
      <c r="E64" s="6"/>
      <c r="F64" s="6"/>
      <c r="G64" s="6"/>
      <c r="H64" s="3"/>
      <c r="I64" s="3"/>
      <c r="J64" s="3"/>
      <c r="K64" s="4"/>
    </row>
    <row r="65" spans="2:11" ht="14.25" customHeight="1" x14ac:dyDescent="0.2">
      <c r="B65" s="5"/>
      <c r="C65" s="11"/>
      <c r="D65" s="6"/>
      <c r="E65" s="6"/>
      <c r="F65" s="6"/>
      <c r="G65" s="6"/>
      <c r="H65" s="3"/>
      <c r="I65" s="3"/>
      <c r="J65" s="3"/>
      <c r="K65" s="4"/>
    </row>
    <row r="66" spans="2:11" ht="12.75" customHeight="1" x14ac:dyDescent="0.2">
      <c r="B66" s="181" t="s">
        <v>27</v>
      </c>
      <c r="C66" s="182"/>
      <c r="D66" s="182"/>
      <c r="E66" s="182"/>
      <c r="F66" s="182"/>
      <c r="G66" s="182"/>
      <c r="H66" s="182"/>
      <c r="I66" s="182"/>
      <c r="J66" s="182"/>
      <c r="K66" s="183"/>
    </row>
    <row r="67" spans="2:11" s="3" customFormat="1" ht="14.25" customHeight="1" x14ac:dyDescent="0.2">
      <c r="B67" s="2"/>
      <c r="K67" s="4"/>
    </row>
    <row r="68" spans="2:11" s="3" customFormat="1" ht="14.25" customHeight="1" x14ac:dyDescent="0.2">
      <c r="B68" s="2" t="s">
        <v>28</v>
      </c>
      <c r="K68" s="4"/>
    </row>
    <row r="69" spans="2:11" s="3" customFormat="1" ht="14.25" customHeight="1" x14ac:dyDescent="0.2">
      <c r="B69" s="184" t="s">
        <v>29</v>
      </c>
      <c r="C69" s="176"/>
      <c r="D69" s="176"/>
      <c r="E69" s="176"/>
      <c r="F69" s="176"/>
      <c r="G69" s="176"/>
      <c r="H69" s="176"/>
      <c r="I69" s="176"/>
      <c r="J69" s="176"/>
      <c r="K69" s="177"/>
    </row>
    <row r="70" spans="2:11" s="3" customFormat="1" ht="14.25" customHeight="1" x14ac:dyDescent="0.2">
      <c r="B70" s="184"/>
      <c r="C70" s="176"/>
      <c r="D70" s="176"/>
      <c r="E70" s="176"/>
      <c r="F70" s="176"/>
      <c r="G70" s="176"/>
      <c r="H70" s="176"/>
      <c r="I70" s="176"/>
      <c r="J70" s="176"/>
      <c r="K70" s="177"/>
    </row>
    <row r="71" spans="2:11" s="3" customFormat="1" ht="14.25" customHeight="1" x14ac:dyDescent="0.2">
      <c r="B71" s="2"/>
      <c r="K71" s="4"/>
    </row>
    <row r="72" spans="2:11" ht="12.75" customHeight="1" x14ac:dyDescent="0.2">
      <c r="B72" s="181" t="s">
        <v>30</v>
      </c>
      <c r="C72" s="182"/>
      <c r="D72" s="182"/>
      <c r="E72" s="182"/>
      <c r="F72" s="182"/>
      <c r="G72" s="182"/>
      <c r="H72" s="182"/>
      <c r="I72" s="182"/>
      <c r="J72" s="182"/>
      <c r="K72" s="183"/>
    </row>
    <row r="73" spans="2:11" ht="12.75" customHeight="1" x14ac:dyDescent="0.2">
      <c r="B73" s="181"/>
      <c r="C73" s="182"/>
      <c r="D73" s="182"/>
      <c r="E73" s="182"/>
      <c r="F73" s="182"/>
      <c r="G73" s="182"/>
      <c r="H73" s="182"/>
      <c r="I73" s="182"/>
      <c r="J73" s="182"/>
      <c r="K73" s="183"/>
    </row>
    <row r="74" spans="2:11" ht="12.75" customHeight="1" x14ac:dyDescent="0.2">
      <c r="B74" s="181"/>
      <c r="C74" s="182"/>
      <c r="D74" s="182"/>
      <c r="E74" s="182"/>
      <c r="F74" s="182"/>
      <c r="G74" s="182"/>
      <c r="H74" s="182"/>
      <c r="I74" s="182"/>
      <c r="J74" s="182"/>
      <c r="K74" s="183"/>
    </row>
    <row r="75" spans="2:11" ht="12.75" customHeight="1" x14ac:dyDescent="0.2">
      <c r="B75" s="181"/>
      <c r="C75" s="182"/>
      <c r="D75" s="182"/>
      <c r="E75" s="182"/>
      <c r="F75" s="182"/>
      <c r="G75" s="182"/>
      <c r="H75" s="182"/>
      <c r="I75" s="182"/>
      <c r="J75" s="182"/>
      <c r="K75" s="183"/>
    </row>
    <row r="76" spans="2:11" ht="12.75" customHeight="1" x14ac:dyDescent="0.2">
      <c r="B76" s="181"/>
      <c r="C76" s="182"/>
      <c r="D76" s="182"/>
      <c r="E76" s="182"/>
      <c r="F76" s="182"/>
      <c r="G76" s="182"/>
      <c r="H76" s="182"/>
      <c r="I76" s="182"/>
      <c r="J76" s="182"/>
      <c r="K76" s="183"/>
    </row>
    <row r="77" spans="2:11" x14ac:dyDescent="0.2">
      <c r="B77" s="12"/>
      <c r="C77" s="8"/>
      <c r="D77" s="8"/>
      <c r="E77" s="8"/>
      <c r="F77" s="8"/>
      <c r="G77" s="8"/>
      <c r="H77" s="8"/>
      <c r="I77" s="8"/>
      <c r="J77" s="3"/>
      <c r="K77" s="4"/>
    </row>
    <row r="78" spans="2:11" x14ac:dyDescent="0.2">
      <c r="B78" s="12" t="s">
        <v>8</v>
      </c>
      <c r="C78" s="8"/>
      <c r="D78" s="8"/>
      <c r="E78" s="8"/>
      <c r="F78" s="8"/>
      <c r="G78" s="8"/>
      <c r="H78" s="8"/>
      <c r="I78" s="8"/>
      <c r="J78" s="3"/>
      <c r="K78" s="4"/>
    </row>
    <row r="79" spans="2:11" x14ac:dyDescent="0.2">
      <c r="B79" s="12"/>
      <c r="C79" s="31"/>
      <c r="D79" s="39" t="s">
        <v>6</v>
      </c>
      <c r="E79" s="39" t="s">
        <v>7</v>
      </c>
      <c r="F79" s="8"/>
      <c r="G79" s="8"/>
      <c r="H79" s="8"/>
      <c r="I79" s="8"/>
      <c r="J79" s="3"/>
      <c r="K79" s="4"/>
    </row>
    <row r="80" spans="2:11" x14ac:dyDescent="0.2">
      <c r="B80" s="12"/>
      <c r="C80" s="185" t="s">
        <v>31</v>
      </c>
      <c r="D80" s="44">
        <v>0.83117270637218799</v>
      </c>
      <c r="E80" s="44">
        <v>0.57711653034660204</v>
      </c>
      <c r="F80" s="8"/>
      <c r="G80" s="8"/>
      <c r="H80" s="8"/>
      <c r="I80" s="8"/>
      <c r="J80" s="3"/>
      <c r="K80" s="4"/>
    </row>
    <row r="81" spans="2:11" x14ac:dyDescent="0.2">
      <c r="B81" s="23"/>
      <c r="C81" s="186"/>
      <c r="D81" s="45">
        <v>42500</v>
      </c>
      <c r="E81" s="45">
        <v>39748</v>
      </c>
      <c r="F81" s="24"/>
      <c r="G81" s="24"/>
      <c r="H81" s="24"/>
      <c r="I81" s="24"/>
      <c r="J81" s="24"/>
      <c r="K81" s="25"/>
    </row>
    <row r="82" spans="2:11" x14ac:dyDescent="0.2">
      <c r="B82" s="23"/>
      <c r="C82" s="185" t="s">
        <v>32</v>
      </c>
      <c r="D82" s="46">
        <v>4.3912877805162802</v>
      </c>
      <c r="E82" s="46">
        <v>3.8916809705063198</v>
      </c>
      <c r="F82" s="24"/>
      <c r="G82" s="24"/>
      <c r="H82" s="24"/>
      <c r="I82" s="24"/>
      <c r="J82" s="24"/>
      <c r="K82" s="25"/>
    </row>
    <row r="83" spans="2:11" x14ac:dyDescent="0.2">
      <c r="B83" s="20"/>
      <c r="C83" s="186"/>
      <c r="D83" s="45">
        <v>41709</v>
      </c>
      <c r="E83" s="45">
        <v>42412</v>
      </c>
      <c r="F83" s="21"/>
      <c r="G83" s="21"/>
      <c r="H83" s="21"/>
      <c r="I83" s="21"/>
      <c r="J83" s="21"/>
      <c r="K83" s="22"/>
    </row>
    <row r="84" spans="2:11" x14ac:dyDescent="0.2">
      <c r="B84" s="23"/>
      <c r="C84" s="24"/>
      <c r="D84" s="24"/>
      <c r="E84" s="24"/>
      <c r="F84" s="24"/>
      <c r="G84" s="24"/>
      <c r="H84" s="24"/>
      <c r="I84" s="24"/>
      <c r="J84" s="24"/>
      <c r="K84" s="25"/>
    </row>
    <row r="85" spans="2:11" x14ac:dyDescent="0.2">
      <c r="B85" s="12" t="s">
        <v>120</v>
      </c>
      <c r="C85" s="24"/>
      <c r="D85" s="24"/>
      <c r="E85" s="24"/>
      <c r="F85" s="24"/>
      <c r="G85" s="24"/>
      <c r="H85" s="24"/>
      <c r="I85" s="24"/>
      <c r="J85" s="24"/>
      <c r="K85" s="25"/>
    </row>
    <row r="86" spans="2:11" x14ac:dyDescent="0.2">
      <c r="B86" s="187" t="s">
        <v>121</v>
      </c>
      <c r="C86" s="188"/>
      <c r="D86" s="188"/>
      <c r="E86" s="188"/>
      <c r="F86" s="188"/>
      <c r="G86" s="188"/>
      <c r="H86" s="188"/>
      <c r="I86" s="188"/>
      <c r="J86" s="188"/>
      <c r="K86" s="189"/>
    </row>
    <row r="87" spans="2:11" x14ac:dyDescent="0.2">
      <c r="B87" s="187"/>
      <c r="C87" s="188"/>
      <c r="D87" s="188"/>
      <c r="E87" s="188"/>
      <c r="F87" s="188"/>
      <c r="G87" s="188"/>
      <c r="H87" s="188"/>
      <c r="I87" s="188"/>
      <c r="J87" s="188"/>
      <c r="K87" s="189"/>
    </row>
    <row r="88" spans="2:11" x14ac:dyDescent="0.2">
      <c r="B88" s="23"/>
      <c r="C88" s="24"/>
      <c r="D88" s="24"/>
      <c r="E88" s="24"/>
      <c r="F88" s="24"/>
      <c r="G88" s="24"/>
      <c r="H88" s="24"/>
      <c r="I88" s="24"/>
      <c r="J88" s="24"/>
      <c r="K88" s="25"/>
    </row>
    <row r="89" spans="2:11" x14ac:dyDescent="0.2">
      <c r="B89" s="23"/>
      <c r="C89" s="24"/>
      <c r="D89" s="24"/>
      <c r="E89" s="24"/>
      <c r="F89" s="24"/>
      <c r="G89" s="24"/>
      <c r="H89" s="24"/>
      <c r="I89" s="24"/>
      <c r="J89" s="24"/>
      <c r="K89" s="25"/>
    </row>
    <row r="90" spans="2:11" x14ac:dyDescent="0.2">
      <c r="B90" s="12" t="s">
        <v>33</v>
      </c>
      <c r="C90" s="24"/>
      <c r="D90" s="24"/>
      <c r="E90" s="24"/>
      <c r="F90" s="24"/>
      <c r="G90" s="24"/>
      <c r="H90" s="24"/>
      <c r="I90" s="24"/>
      <c r="J90" s="24"/>
      <c r="K90" s="25"/>
    </row>
    <row r="91" spans="2:11" x14ac:dyDescent="0.2">
      <c r="B91" s="128" t="s">
        <v>122</v>
      </c>
      <c r="C91" s="24"/>
      <c r="D91" s="24"/>
      <c r="E91" s="24"/>
      <c r="F91" s="24"/>
      <c r="G91" s="24"/>
      <c r="H91" s="24"/>
      <c r="I91" s="24"/>
      <c r="J91" s="24"/>
      <c r="K91" s="25"/>
    </row>
    <row r="92" spans="2:11" x14ac:dyDescent="0.2">
      <c r="B92" s="23"/>
      <c r="C92" s="24"/>
      <c r="D92" s="24"/>
      <c r="E92" s="24"/>
      <c r="F92" s="24"/>
      <c r="G92" s="24"/>
      <c r="H92" s="24"/>
      <c r="I92" s="24"/>
      <c r="J92" s="24"/>
      <c r="K92" s="25"/>
    </row>
    <row r="93" spans="2:11" x14ac:dyDescent="0.2">
      <c r="B93" s="23"/>
      <c r="C93" s="26" t="s">
        <v>2</v>
      </c>
      <c r="D93" s="53" t="s">
        <v>34</v>
      </c>
      <c r="E93" s="39" t="s">
        <v>35</v>
      </c>
      <c r="F93" s="39" t="s">
        <v>36</v>
      </c>
      <c r="G93" s="24"/>
      <c r="H93" s="24"/>
      <c r="I93" s="24"/>
      <c r="J93" s="24"/>
      <c r="K93" s="25"/>
    </row>
    <row r="94" spans="2:11" x14ac:dyDescent="0.2">
      <c r="B94" s="23"/>
      <c r="C94" s="48">
        <v>37256</v>
      </c>
      <c r="D94" s="51">
        <f>0.14+0.14+0.16+0.16</f>
        <v>0.60000000000000009</v>
      </c>
      <c r="E94" s="37">
        <v>50.48</v>
      </c>
      <c r="F94" s="49">
        <f>D94/E94</f>
        <v>1.1885895404120446E-2</v>
      </c>
      <c r="G94" s="24"/>
      <c r="H94" s="24"/>
      <c r="I94" s="24"/>
      <c r="J94" s="24"/>
      <c r="K94" s="25"/>
    </row>
    <row r="95" spans="2:11" x14ac:dyDescent="0.2">
      <c r="B95" s="23"/>
      <c r="C95" s="47">
        <v>37621</v>
      </c>
      <c r="D95" s="52">
        <f>0.16+0.18+0.18+0.18</f>
        <v>0.7</v>
      </c>
      <c r="E95" s="39">
        <v>35.19</v>
      </c>
      <c r="F95" s="32">
        <f t="shared" ref="F95:F101" si="0">D95/E95</f>
        <v>1.9892014776925263E-2</v>
      </c>
      <c r="G95" s="24"/>
      <c r="H95" s="24"/>
      <c r="I95" s="24"/>
      <c r="J95" s="24"/>
      <c r="K95" s="25"/>
    </row>
    <row r="96" spans="2:11" x14ac:dyDescent="0.2">
      <c r="B96" s="23"/>
      <c r="C96" s="47">
        <v>37986</v>
      </c>
      <c r="D96" s="52">
        <f>0.2+0.2+0.35+0.35</f>
        <v>1.1000000000000001</v>
      </c>
      <c r="E96" s="39">
        <v>48.54</v>
      </c>
      <c r="F96" s="32">
        <f t="shared" si="0"/>
        <v>2.266172229089411E-2</v>
      </c>
      <c r="G96" s="24"/>
      <c r="H96" s="24"/>
      <c r="I96" s="24"/>
      <c r="J96" s="24"/>
      <c r="K96" s="25"/>
    </row>
    <row r="97" spans="2:11" x14ac:dyDescent="0.2">
      <c r="B97" s="23"/>
      <c r="C97" s="47">
        <v>38352</v>
      </c>
      <c r="D97" s="52">
        <f>0.4*4</f>
        <v>1.6</v>
      </c>
      <c r="E97" s="39">
        <v>48.18</v>
      </c>
      <c r="F97" s="32">
        <f t="shared" si="0"/>
        <v>3.3208800332088007E-2</v>
      </c>
      <c r="G97" s="24"/>
      <c r="H97" s="24"/>
      <c r="I97" s="24"/>
      <c r="J97" s="24"/>
      <c r="K97" s="25"/>
    </row>
    <row r="98" spans="2:11" x14ac:dyDescent="0.2">
      <c r="B98" s="23"/>
      <c r="C98" s="47">
        <v>38716</v>
      </c>
      <c r="D98" s="52">
        <f>0.44*4</f>
        <v>1.76</v>
      </c>
      <c r="E98" s="39">
        <v>48.53</v>
      </c>
      <c r="F98" s="32">
        <f t="shared" si="0"/>
        <v>3.626622707603544E-2</v>
      </c>
      <c r="G98" s="24"/>
      <c r="H98" s="24"/>
      <c r="I98" s="24"/>
      <c r="J98" s="24"/>
      <c r="K98" s="25"/>
    </row>
    <row r="99" spans="2:11" x14ac:dyDescent="0.2">
      <c r="B99" s="23"/>
      <c r="C99" s="47">
        <v>39080</v>
      </c>
      <c r="D99" s="52">
        <f>0.49*3+0.54</f>
        <v>2.0099999999999998</v>
      </c>
      <c r="E99" s="52">
        <v>55.7</v>
      </c>
      <c r="F99" s="32">
        <f t="shared" si="0"/>
        <v>3.6086175942549363E-2</v>
      </c>
      <c r="G99" s="24"/>
      <c r="H99" s="24"/>
      <c r="I99" s="24"/>
      <c r="J99" s="24"/>
      <c r="K99" s="25"/>
    </row>
    <row r="100" spans="2:11" x14ac:dyDescent="0.2">
      <c r="B100" s="23"/>
      <c r="C100" s="47">
        <v>39447</v>
      </c>
      <c r="D100" s="52">
        <f>0.54*3+0.32</f>
        <v>1.9400000000000002</v>
      </c>
      <c r="E100" s="39">
        <v>29.44</v>
      </c>
      <c r="F100" s="32">
        <f t="shared" si="0"/>
        <v>6.5896739130434784E-2</v>
      </c>
      <c r="G100" s="24"/>
      <c r="H100" s="24"/>
      <c r="I100" s="24"/>
      <c r="J100" s="24"/>
      <c r="K100" s="25"/>
    </row>
    <row r="101" spans="2:11" x14ac:dyDescent="0.2">
      <c r="B101" s="23"/>
      <c r="C101" s="129">
        <v>43203</v>
      </c>
      <c r="D101" s="60">
        <f>0.16+0.32*3</f>
        <v>1.1199999999999999</v>
      </c>
      <c r="E101" s="60">
        <v>71.010000000000005</v>
      </c>
      <c r="F101" s="41">
        <f t="shared" si="0"/>
        <v>1.577242641881425E-2</v>
      </c>
      <c r="G101" s="24"/>
      <c r="H101" s="24"/>
      <c r="I101" s="24"/>
      <c r="J101" s="24"/>
      <c r="K101" s="25"/>
    </row>
    <row r="102" spans="2:11" x14ac:dyDescent="0.2">
      <c r="B102" s="23"/>
      <c r="C102" s="24"/>
      <c r="D102" s="24"/>
      <c r="E102" s="24"/>
      <c r="F102" s="24"/>
      <c r="G102" s="24"/>
      <c r="H102" s="24"/>
      <c r="I102" s="24"/>
      <c r="J102" s="24"/>
      <c r="K102" s="25"/>
    </row>
    <row r="103" spans="2:11" x14ac:dyDescent="0.2">
      <c r="B103" s="12" t="s">
        <v>37</v>
      </c>
      <c r="C103" s="24"/>
      <c r="D103" s="24"/>
      <c r="E103" s="24"/>
      <c r="F103" s="24"/>
      <c r="G103" s="24"/>
      <c r="H103" s="24"/>
      <c r="I103" s="24"/>
      <c r="J103" s="24"/>
      <c r="K103" s="25"/>
    </row>
    <row r="104" spans="2:11" x14ac:dyDescent="0.2">
      <c r="B104" s="23"/>
      <c r="C104" s="24"/>
      <c r="D104" s="24"/>
      <c r="E104" s="24"/>
      <c r="F104" s="24"/>
      <c r="G104" s="24"/>
      <c r="H104" s="24"/>
      <c r="I104" s="24"/>
      <c r="J104" s="24"/>
      <c r="K104" s="25"/>
    </row>
    <row r="105" spans="2:11" x14ac:dyDescent="0.2">
      <c r="B105" s="23"/>
      <c r="C105" s="26" t="s">
        <v>6</v>
      </c>
      <c r="D105" s="53" t="s">
        <v>38</v>
      </c>
      <c r="E105" s="53" t="s">
        <v>34</v>
      </c>
      <c r="F105" s="39" t="s">
        <v>39</v>
      </c>
      <c r="G105" s="39" t="s">
        <v>36</v>
      </c>
      <c r="H105" s="24"/>
      <c r="I105" s="24"/>
      <c r="J105" s="24"/>
      <c r="K105" s="25"/>
    </row>
    <row r="106" spans="2:11" x14ac:dyDescent="0.2">
      <c r="B106" s="23"/>
      <c r="C106" s="48">
        <v>39708</v>
      </c>
      <c r="D106" s="38">
        <v>39447</v>
      </c>
      <c r="E106" s="55">
        <v>0.13300000000000001</v>
      </c>
      <c r="F106" s="37">
        <v>3.42</v>
      </c>
      <c r="G106" s="49">
        <f>E106/F106</f>
        <v>3.888888888888889E-2</v>
      </c>
      <c r="H106" s="24"/>
      <c r="I106" s="24"/>
      <c r="J106" s="24"/>
      <c r="K106" s="25"/>
    </row>
    <row r="107" spans="2:11" x14ac:dyDescent="0.2">
      <c r="B107" s="23"/>
      <c r="C107" s="47">
        <v>41709</v>
      </c>
      <c r="D107" s="53">
        <v>41274</v>
      </c>
      <c r="E107" s="54">
        <v>0.23899999999999999</v>
      </c>
      <c r="F107" s="39">
        <v>3.23</v>
      </c>
      <c r="G107" s="32">
        <f>E107/F107</f>
        <v>7.3993808049535606E-2</v>
      </c>
      <c r="H107" s="24"/>
      <c r="I107" s="24"/>
      <c r="J107" s="24"/>
      <c r="K107" s="25"/>
    </row>
    <row r="108" spans="2:11" x14ac:dyDescent="0.2">
      <c r="B108" s="23"/>
      <c r="C108" s="47">
        <v>42241</v>
      </c>
      <c r="D108" s="53">
        <v>42004</v>
      </c>
      <c r="E108" s="54">
        <v>0.25540000000000002</v>
      </c>
      <c r="F108" s="39">
        <v>3.89</v>
      </c>
      <c r="G108" s="32">
        <f>E108/F108</f>
        <v>6.5655526992287924E-2</v>
      </c>
      <c r="H108" s="24"/>
      <c r="I108" s="24"/>
      <c r="J108" s="24"/>
      <c r="K108" s="25"/>
    </row>
    <row r="109" spans="2:11" x14ac:dyDescent="0.2">
      <c r="B109" s="23"/>
      <c r="C109" s="50">
        <v>43203</v>
      </c>
      <c r="D109" s="45">
        <v>43100</v>
      </c>
      <c r="E109" s="56">
        <v>0.24079999999999999</v>
      </c>
      <c r="F109" s="40">
        <v>6.03</v>
      </c>
      <c r="G109" s="41">
        <f>E109/F109</f>
        <v>3.9933665008291867E-2</v>
      </c>
      <c r="H109" s="24"/>
      <c r="I109" s="24"/>
      <c r="J109" s="24"/>
      <c r="K109" s="25"/>
    </row>
    <row r="110" spans="2:11" x14ac:dyDescent="0.2">
      <c r="B110" s="23"/>
      <c r="C110" s="47"/>
      <c r="D110" s="53"/>
      <c r="E110" s="54"/>
      <c r="F110" s="39"/>
      <c r="G110" s="32"/>
      <c r="H110" s="24"/>
      <c r="I110" s="24"/>
      <c r="J110" s="24"/>
      <c r="K110" s="25"/>
    </row>
    <row r="111" spans="2:11" x14ac:dyDescent="0.2">
      <c r="B111" s="23"/>
      <c r="C111" s="26" t="s">
        <v>7</v>
      </c>
      <c r="D111" s="53" t="s">
        <v>38</v>
      </c>
      <c r="E111" s="53" t="s">
        <v>34</v>
      </c>
      <c r="F111" s="39" t="s">
        <v>39</v>
      </c>
      <c r="G111" s="39" t="s">
        <v>36</v>
      </c>
      <c r="H111" s="24"/>
      <c r="I111" s="24"/>
      <c r="J111" s="24"/>
      <c r="K111" s="25"/>
    </row>
    <row r="112" spans="2:11" x14ac:dyDescent="0.2">
      <c r="B112" s="23"/>
      <c r="C112" s="48">
        <v>39748</v>
      </c>
      <c r="D112" s="38">
        <v>39447</v>
      </c>
      <c r="E112" s="55">
        <v>0.13300000000000001</v>
      </c>
      <c r="F112" s="44">
        <v>2.8</v>
      </c>
      <c r="G112" s="49">
        <f>E112/F112</f>
        <v>4.7500000000000007E-2</v>
      </c>
      <c r="H112" s="59"/>
      <c r="I112" s="24"/>
      <c r="J112" s="24"/>
      <c r="K112" s="25"/>
    </row>
    <row r="113" spans="2:25" x14ac:dyDescent="0.2">
      <c r="B113" s="23"/>
      <c r="C113" s="47">
        <v>41718</v>
      </c>
      <c r="D113" s="53">
        <v>41274</v>
      </c>
      <c r="E113" s="54">
        <v>0.23899999999999999</v>
      </c>
      <c r="F113" s="46">
        <v>4.34</v>
      </c>
      <c r="G113" s="32">
        <f>E113/F113</f>
        <v>5.5069124423963133E-2</v>
      </c>
      <c r="H113" s="59"/>
      <c r="I113" s="24"/>
      <c r="J113" s="24"/>
      <c r="K113" s="25"/>
    </row>
    <row r="114" spans="2:25" x14ac:dyDescent="0.2">
      <c r="B114" s="23"/>
      <c r="C114" s="47">
        <v>42254</v>
      </c>
      <c r="D114" s="53">
        <v>42004</v>
      </c>
      <c r="E114" s="54">
        <v>0.25566756000000002</v>
      </c>
      <c r="F114" s="46">
        <v>4.33</v>
      </c>
      <c r="G114" s="32">
        <f>E114/F114</f>
        <v>5.9045625866050812E-2</v>
      </c>
      <c r="H114" s="59"/>
      <c r="I114" s="24"/>
      <c r="J114" s="24"/>
      <c r="K114" s="25"/>
    </row>
    <row r="115" spans="2:25" x14ac:dyDescent="0.2">
      <c r="B115" s="23"/>
      <c r="C115" s="50">
        <v>43203</v>
      </c>
      <c r="D115" s="45">
        <v>42735</v>
      </c>
      <c r="E115" s="56">
        <f>0.2343/0.7987</f>
        <v>0.29335169650682363</v>
      </c>
      <c r="F115" s="57">
        <v>6.82</v>
      </c>
      <c r="G115" s="41">
        <f>E115/F115</f>
        <v>4.3013445235604637E-2</v>
      </c>
      <c r="H115" s="59"/>
      <c r="I115" s="24"/>
      <c r="J115" s="24"/>
      <c r="K115" s="25"/>
    </row>
    <row r="116" spans="2:25" x14ac:dyDescent="0.2">
      <c r="B116" s="23"/>
      <c r="C116" s="24"/>
      <c r="D116" s="24"/>
      <c r="E116" s="24"/>
      <c r="F116" s="31"/>
      <c r="G116" s="31"/>
      <c r="H116" s="24"/>
      <c r="I116" s="24"/>
      <c r="J116" s="24"/>
      <c r="K116" s="25"/>
    </row>
    <row r="117" spans="2:25" x14ac:dyDescent="0.2">
      <c r="B117" s="12" t="s">
        <v>123</v>
      </c>
      <c r="C117" s="24"/>
      <c r="D117" s="24"/>
      <c r="E117" s="24"/>
      <c r="F117" s="31"/>
      <c r="G117" s="31"/>
      <c r="H117" s="24"/>
      <c r="I117" s="24"/>
      <c r="J117" s="24"/>
      <c r="K117" s="25"/>
    </row>
    <row r="118" spans="2:25" x14ac:dyDescent="0.2">
      <c r="B118" s="23"/>
      <c r="C118" s="24"/>
      <c r="D118" s="24"/>
      <c r="E118" s="24"/>
      <c r="F118" s="31"/>
      <c r="G118" s="31"/>
      <c r="H118" s="24"/>
      <c r="I118" s="24"/>
      <c r="J118" s="24"/>
      <c r="K118" s="25"/>
    </row>
    <row r="119" spans="2:25" ht="12.75" customHeight="1" x14ac:dyDescent="0.2">
      <c r="B119" s="181" t="s">
        <v>40</v>
      </c>
      <c r="C119" s="182"/>
      <c r="D119" s="182"/>
      <c r="E119" s="182"/>
      <c r="F119" s="182"/>
      <c r="G119" s="182"/>
      <c r="H119" s="182"/>
      <c r="I119" s="182"/>
      <c r="J119" s="182"/>
      <c r="K119" s="183"/>
    </row>
    <row r="120" spans="2:25" ht="14.25" customHeight="1" x14ac:dyDescent="0.2">
      <c r="B120" s="13"/>
      <c r="C120" s="3"/>
      <c r="D120" s="3"/>
      <c r="E120" s="3"/>
      <c r="F120" s="3"/>
      <c r="G120" s="3"/>
      <c r="H120" s="3"/>
      <c r="I120" s="3"/>
      <c r="J120" s="3"/>
      <c r="K120" s="4"/>
    </row>
    <row r="121" spans="2:25" ht="14.25" customHeight="1" x14ac:dyDescent="0.2">
      <c r="B121" s="2" t="s">
        <v>41</v>
      </c>
      <c r="C121" s="3"/>
      <c r="D121" s="3"/>
      <c r="E121" s="3"/>
      <c r="F121" s="3"/>
      <c r="G121" s="3"/>
      <c r="H121" s="3"/>
      <c r="I121" s="3"/>
      <c r="J121" s="3"/>
      <c r="K121" s="4"/>
    </row>
    <row r="122" spans="2:25" ht="14.25" customHeight="1" x14ac:dyDescent="0.2">
      <c r="B122" s="2" t="s">
        <v>10</v>
      </c>
      <c r="C122" s="3"/>
      <c r="D122" s="3"/>
      <c r="E122" s="3"/>
      <c r="F122" s="3"/>
      <c r="G122" s="3"/>
      <c r="H122" s="3"/>
      <c r="I122" s="3"/>
      <c r="J122" s="3"/>
      <c r="K122" s="4"/>
    </row>
    <row r="123" spans="2:25" ht="14.25" customHeight="1" x14ac:dyDescent="0.2">
      <c r="B123" s="2" t="s">
        <v>42</v>
      </c>
      <c r="C123" s="3"/>
      <c r="D123" s="3"/>
      <c r="E123" s="3"/>
      <c r="F123" s="3"/>
      <c r="G123" s="3"/>
      <c r="H123" s="3"/>
      <c r="I123" s="3"/>
      <c r="J123" s="3"/>
      <c r="K123" s="4"/>
    </row>
    <row r="124" spans="2:25" x14ac:dyDescent="0.2">
      <c r="B124" s="2"/>
      <c r="C124" s="14"/>
      <c r="D124" s="14"/>
      <c r="E124" s="14"/>
      <c r="F124" s="14"/>
      <c r="G124" s="14"/>
      <c r="H124" s="14"/>
      <c r="I124" s="14"/>
      <c r="J124" s="3"/>
      <c r="K124" s="4"/>
    </row>
    <row r="125" spans="2:25" ht="12.75" customHeight="1" x14ac:dyDescent="0.2">
      <c r="B125" s="181" t="s">
        <v>43</v>
      </c>
      <c r="C125" s="182"/>
      <c r="D125" s="182"/>
      <c r="E125" s="182"/>
      <c r="F125" s="182"/>
      <c r="G125" s="182"/>
      <c r="H125" s="182"/>
      <c r="I125" s="182"/>
      <c r="J125" s="182"/>
      <c r="K125" s="183"/>
    </row>
    <row r="126" spans="2:25" x14ac:dyDescent="0.2">
      <c r="B126" s="2"/>
      <c r="C126" s="14"/>
      <c r="D126" s="14"/>
      <c r="E126" s="14"/>
      <c r="F126" s="14"/>
      <c r="G126" s="14"/>
      <c r="H126" s="14"/>
      <c r="I126" s="14"/>
      <c r="J126" s="3"/>
      <c r="K126" s="4"/>
    </row>
    <row r="127" spans="2:25" x14ac:dyDescent="0.2">
      <c r="B127" s="2" t="s">
        <v>44</v>
      </c>
      <c r="C127" s="14"/>
      <c r="D127" s="14"/>
      <c r="E127" s="14"/>
      <c r="F127" s="14"/>
      <c r="G127" s="14"/>
      <c r="H127" s="14"/>
      <c r="I127" s="14"/>
      <c r="J127" s="3"/>
      <c r="K127" s="4"/>
    </row>
    <row r="128" spans="2:25" x14ac:dyDescent="0.2">
      <c r="B128" s="18"/>
      <c r="C128" s="17"/>
      <c r="D128" s="17"/>
      <c r="E128" s="7"/>
      <c r="F128" s="17"/>
      <c r="G128" s="17"/>
      <c r="H128" s="17"/>
      <c r="I128" s="17"/>
      <c r="J128" s="7"/>
      <c r="K128" s="19"/>
      <c r="M128" s="3"/>
      <c r="N128" s="3"/>
      <c r="O128" s="3"/>
      <c r="P128" s="3"/>
      <c r="Q128" s="3"/>
      <c r="R128" s="3"/>
      <c r="S128" s="3"/>
      <c r="T128" s="3"/>
      <c r="U128" s="3"/>
      <c r="V128" s="3"/>
      <c r="W128" s="3"/>
      <c r="X128" s="3"/>
      <c r="Y128" s="4"/>
    </row>
    <row r="129" spans="2:11" x14ac:dyDescent="0.2">
      <c r="B129" s="3"/>
      <c r="C129" s="3"/>
      <c r="D129" s="3"/>
      <c r="E129" s="3"/>
      <c r="F129" s="3"/>
      <c r="G129" s="3"/>
      <c r="H129" s="3"/>
      <c r="I129" s="3"/>
      <c r="J129" s="3"/>
      <c r="K129" s="4"/>
    </row>
    <row r="130" spans="2:11" x14ac:dyDescent="0.2">
      <c r="B130" s="130" t="s">
        <v>45</v>
      </c>
      <c r="C130" s="3"/>
      <c r="D130" s="3"/>
      <c r="E130" s="3"/>
      <c r="F130" s="3"/>
      <c r="G130" s="3"/>
      <c r="H130" s="3"/>
      <c r="I130" s="3"/>
      <c r="J130" s="3"/>
      <c r="K130" s="4"/>
    </row>
    <row r="131" spans="2:11" x14ac:dyDescent="0.2">
      <c r="B131" s="3"/>
      <c r="C131" s="3"/>
      <c r="D131" s="3"/>
      <c r="E131" s="3"/>
      <c r="F131" s="3"/>
      <c r="G131" s="3"/>
      <c r="H131" s="3"/>
      <c r="I131" s="3"/>
      <c r="J131" s="3"/>
      <c r="K131" s="4"/>
    </row>
    <row r="132" spans="2:11" x14ac:dyDescent="0.2">
      <c r="B132" s="190" t="s">
        <v>46</v>
      </c>
      <c r="C132" s="191"/>
      <c r="D132" s="191"/>
      <c r="E132" s="191"/>
      <c r="F132" s="191"/>
      <c r="G132" s="191"/>
      <c r="H132" s="191"/>
      <c r="I132" s="191"/>
      <c r="J132" s="191"/>
      <c r="K132" s="192"/>
    </row>
    <row r="133" spans="2:11" x14ac:dyDescent="0.2">
      <c r="B133" s="3"/>
      <c r="C133" s="3"/>
      <c r="D133" s="3"/>
      <c r="E133" s="3"/>
      <c r="F133" s="3"/>
      <c r="G133" s="3"/>
      <c r="H133" s="3"/>
      <c r="I133" s="3"/>
      <c r="J133" s="3"/>
      <c r="K133" s="4"/>
    </row>
    <row r="134" spans="2:11" x14ac:dyDescent="0.2">
      <c r="B134" s="3" t="s">
        <v>134</v>
      </c>
      <c r="C134" s="3"/>
      <c r="D134" s="3"/>
      <c r="E134" s="3"/>
      <c r="F134" s="3"/>
      <c r="G134" s="3"/>
      <c r="H134" s="3"/>
      <c r="I134" s="3"/>
      <c r="J134" s="3"/>
      <c r="K134" s="4"/>
    </row>
    <row r="135" spans="2:11" x14ac:dyDescent="0.2">
      <c r="B135" s="3"/>
      <c r="C135" s="3"/>
      <c r="D135" s="3"/>
      <c r="E135" s="3"/>
      <c r="F135" s="3"/>
      <c r="G135" s="3"/>
      <c r="H135" s="3"/>
      <c r="I135" s="3"/>
      <c r="J135" s="3"/>
      <c r="K135" s="4"/>
    </row>
    <row r="136" spans="2:11" x14ac:dyDescent="0.2">
      <c r="B136" s="174" t="s">
        <v>135</v>
      </c>
      <c r="C136" s="174"/>
      <c r="D136" s="174"/>
      <c r="E136" s="174"/>
      <c r="F136" s="174"/>
      <c r="G136" s="174"/>
      <c r="H136" s="174"/>
      <c r="I136" s="174"/>
      <c r="J136" s="174"/>
      <c r="K136" s="175"/>
    </row>
    <row r="137" spans="2:11" x14ac:dyDescent="0.2">
      <c r="B137" s="174"/>
      <c r="C137" s="174"/>
      <c r="D137" s="174"/>
      <c r="E137" s="174"/>
      <c r="F137" s="174"/>
      <c r="G137" s="174"/>
      <c r="H137" s="174"/>
      <c r="I137" s="174"/>
      <c r="J137" s="174"/>
      <c r="K137" s="175"/>
    </row>
    <row r="138" spans="2:11" x14ac:dyDescent="0.2">
      <c r="B138" s="176" t="s">
        <v>212</v>
      </c>
      <c r="C138" s="176"/>
      <c r="D138" s="176"/>
      <c r="E138" s="176"/>
      <c r="F138" s="176"/>
      <c r="G138" s="176"/>
      <c r="H138" s="176"/>
      <c r="I138" s="176"/>
      <c r="J138" s="176"/>
      <c r="K138" s="177"/>
    </row>
    <row r="139" spans="2:11" x14ac:dyDescent="0.2">
      <c r="B139" s="176"/>
      <c r="C139" s="176"/>
      <c r="D139" s="176"/>
      <c r="E139" s="176"/>
      <c r="F139" s="176"/>
      <c r="G139" s="176"/>
      <c r="H139" s="176"/>
      <c r="I139" s="176"/>
      <c r="J139" s="176"/>
      <c r="K139" s="177"/>
    </row>
    <row r="140" spans="2:11" x14ac:dyDescent="0.2">
      <c r="B140" s="3"/>
      <c r="C140" s="3"/>
      <c r="D140" s="3"/>
      <c r="E140" s="3"/>
      <c r="F140" s="3"/>
      <c r="G140" s="3"/>
      <c r="H140" s="3"/>
      <c r="I140" s="3"/>
      <c r="J140" s="3"/>
      <c r="K140" s="4"/>
    </row>
    <row r="141" spans="2:11" x14ac:dyDescent="0.2">
      <c r="B141" s="190" t="s">
        <v>47</v>
      </c>
      <c r="C141" s="191"/>
      <c r="D141" s="191"/>
      <c r="E141" s="191"/>
      <c r="F141" s="191"/>
      <c r="G141" s="191"/>
      <c r="H141" s="191"/>
      <c r="I141" s="191"/>
      <c r="J141" s="191"/>
      <c r="K141" s="192"/>
    </row>
    <row r="142" spans="2:11" x14ac:dyDescent="0.2">
      <c r="B142" s="3"/>
      <c r="C142" s="3"/>
      <c r="D142" s="3"/>
      <c r="E142" s="3"/>
      <c r="F142" s="3"/>
      <c r="G142" s="3"/>
      <c r="H142" s="3"/>
      <c r="I142" s="3"/>
      <c r="J142" s="3"/>
      <c r="K142" s="4"/>
    </row>
    <row r="143" spans="2:11" x14ac:dyDescent="0.2">
      <c r="B143" s="91" t="s">
        <v>136</v>
      </c>
      <c r="C143" s="31"/>
      <c r="D143" s="31"/>
      <c r="E143" s="31"/>
      <c r="F143" s="31"/>
      <c r="G143" s="31"/>
      <c r="H143" s="31"/>
      <c r="I143" s="31"/>
      <c r="J143" s="31"/>
      <c r="K143" s="95"/>
    </row>
    <row r="144" spans="2:11" x14ac:dyDescent="0.2">
      <c r="B144" s="31" t="s">
        <v>137</v>
      </c>
      <c r="C144" s="31"/>
      <c r="D144" s="31"/>
      <c r="E144" s="31"/>
      <c r="F144" s="31"/>
      <c r="G144" s="31"/>
      <c r="H144" s="31"/>
      <c r="I144" s="31"/>
      <c r="J144" s="31"/>
      <c r="K144" s="95"/>
    </row>
    <row r="145" spans="2:11" x14ac:dyDescent="0.2">
      <c r="B145" s="72" t="s">
        <v>138</v>
      </c>
      <c r="C145" s="31"/>
      <c r="D145" s="31"/>
      <c r="E145" s="31"/>
      <c r="F145" s="31"/>
      <c r="G145" s="31"/>
      <c r="H145" s="31"/>
      <c r="I145" s="31"/>
      <c r="J145" s="31"/>
      <c r="K145" s="95"/>
    </row>
    <row r="146" spans="2:11" x14ac:dyDescent="0.2">
      <c r="B146" s="72"/>
      <c r="C146" s="31"/>
      <c r="D146" s="31"/>
      <c r="E146" s="31"/>
      <c r="F146" s="31"/>
      <c r="G146" s="31"/>
      <c r="H146" s="31"/>
      <c r="I146" s="31"/>
      <c r="J146" s="31"/>
      <c r="K146" s="95"/>
    </row>
    <row r="147" spans="2:11" x14ac:dyDescent="0.2">
      <c r="B147" s="193" t="s">
        <v>53</v>
      </c>
      <c r="C147" s="193"/>
      <c r="D147" s="193"/>
      <c r="E147" s="193"/>
      <c r="F147" s="31"/>
      <c r="G147" s="31"/>
      <c r="H147" s="31"/>
      <c r="I147" s="31"/>
      <c r="J147" s="31"/>
      <c r="K147" s="95"/>
    </row>
    <row r="148" spans="2:11" ht="13.5" thickBot="1" x14ac:dyDescent="0.25">
      <c r="B148" s="194" t="s">
        <v>55</v>
      </c>
      <c r="C148" s="194"/>
      <c r="D148" s="195" t="s">
        <v>56</v>
      </c>
      <c r="E148" s="196"/>
      <c r="F148" s="31"/>
      <c r="G148" s="31"/>
      <c r="H148" s="31"/>
      <c r="I148" s="31"/>
      <c r="J148" s="31"/>
      <c r="K148" s="95"/>
    </row>
    <row r="149" spans="2:11" ht="13.5" thickTop="1" x14ac:dyDescent="0.2">
      <c r="B149" s="71">
        <v>42301</v>
      </c>
      <c r="C149" s="65">
        <v>1.4999999999999999E-2</v>
      </c>
      <c r="D149" s="64">
        <v>43180</v>
      </c>
      <c r="E149" s="65">
        <v>2.5499999999999998E-2</v>
      </c>
      <c r="F149" s="31"/>
      <c r="G149" s="31"/>
      <c r="H149" s="31"/>
      <c r="I149" s="31"/>
      <c r="J149" s="31"/>
      <c r="K149" s="95"/>
    </row>
    <row r="150" spans="2:11" x14ac:dyDescent="0.2">
      <c r="B150" s="71">
        <v>42242</v>
      </c>
      <c r="C150" s="65">
        <v>1.7500000000000002E-2</v>
      </c>
      <c r="D150" s="64">
        <v>43083</v>
      </c>
      <c r="E150" s="65">
        <v>2.5000000000000001E-2</v>
      </c>
      <c r="F150" s="31"/>
      <c r="G150" s="31"/>
      <c r="H150" s="31"/>
      <c r="I150" s="31"/>
      <c r="J150" s="31"/>
      <c r="K150" s="95"/>
    </row>
    <row r="151" spans="2:11" x14ac:dyDescent="0.2">
      <c r="B151" s="71">
        <v>42183</v>
      </c>
      <c r="C151" s="65">
        <v>0.02</v>
      </c>
      <c r="D151" s="64">
        <v>42810</v>
      </c>
      <c r="E151" s="65">
        <v>2.4500000000000001E-2</v>
      </c>
      <c r="F151" s="31"/>
      <c r="G151" s="31"/>
      <c r="H151" s="31"/>
      <c r="I151" s="31"/>
      <c r="J151" s="31"/>
      <c r="K151" s="95"/>
    </row>
    <row r="152" spans="2:11" x14ac:dyDescent="0.2">
      <c r="B152" s="72">
        <v>42135</v>
      </c>
      <c r="C152" s="67">
        <v>2.2499999999999999E-2</v>
      </c>
      <c r="D152" s="66">
        <v>42769</v>
      </c>
      <c r="E152" s="67">
        <v>2.35E-2</v>
      </c>
      <c r="F152" s="31"/>
      <c r="G152" s="31"/>
      <c r="H152" s="31"/>
      <c r="I152" s="31"/>
      <c r="J152" s="31"/>
      <c r="K152" s="95"/>
    </row>
    <row r="153" spans="2:11" x14ac:dyDescent="0.2">
      <c r="B153" s="72">
        <v>42064</v>
      </c>
      <c r="C153" s="67">
        <v>2.5000000000000001E-2</v>
      </c>
      <c r="D153" s="66">
        <v>42304</v>
      </c>
      <c r="E153" s="67">
        <v>2.2499999999999999E-2</v>
      </c>
      <c r="F153" s="31"/>
      <c r="G153" s="31"/>
      <c r="H153" s="31"/>
      <c r="I153" s="31"/>
      <c r="J153" s="31"/>
      <c r="K153" s="95"/>
    </row>
    <row r="154" spans="2:11" x14ac:dyDescent="0.2">
      <c r="B154" s="72">
        <v>41965</v>
      </c>
      <c r="C154" s="67">
        <v>2.75E-2</v>
      </c>
      <c r="D154" s="66">
        <v>42243</v>
      </c>
      <c r="E154" s="67">
        <v>2.35E-2</v>
      </c>
      <c r="F154" s="31"/>
      <c r="G154" s="31"/>
      <c r="H154" s="31"/>
      <c r="I154" s="31"/>
      <c r="J154" s="31"/>
      <c r="K154" s="95"/>
    </row>
    <row r="155" spans="2:11" x14ac:dyDescent="0.2">
      <c r="B155" s="72">
        <v>41096</v>
      </c>
      <c r="C155" s="67">
        <v>0.03</v>
      </c>
      <c r="D155" s="68"/>
      <c r="E155" s="69"/>
      <c r="F155" s="31"/>
      <c r="G155" s="31"/>
      <c r="H155" s="31"/>
      <c r="I155" s="31"/>
      <c r="J155" s="31"/>
      <c r="K155" s="95"/>
    </row>
    <row r="156" spans="2:11" x14ac:dyDescent="0.2">
      <c r="B156" s="72">
        <v>41068</v>
      </c>
      <c r="C156" s="67">
        <v>3.2500000000000001E-2</v>
      </c>
      <c r="D156" s="68"/>
      <c r="E156" s="69"/>
      <c r="F156" s="31"/>
      <c r="G156" s="31"/>
      <c r="H156" s="31"/>
      <c r="I156" s="31"/>
      <c r="J156" s="31"/>
      <c r="K156" s="95"/>
    </row>
    <row r="157" spans="2:11" x14ac:dyDescent="0.2">
      <c r="B157" s="72">
        <v>40731</v>
      </c>
      <c r="C157" s="67">
        <v>3.5000000000000003E-2</v>
      </c>
      <c r="D157" s="68"/>
      <c r="E157" s="69"/>
      <c r="F157" s="31"/>
      <c r="G157" s="31"/>
      <c r="H157" s="31"/>
      <c r="I157" s="31"/>
      <c r="J157" s="31"/>
      <c r="K157" s="95"/>
    </row>
    <row r="158" spans="2:11" x14ac:dyDescent="0.2">
      <c r="B158" s="72">
        <v>40639</v>
      </c>
      <c r="C158" s="67">
        <v>3.2500000000000001E-2</v>
      </c>
      <c r="D158" s="68"/>
      <c r="E158" s="69"/>
      <c r="F158" s="31"/>
      <c r="G158" s="31"/>
      <c r="H158" s="31"/>
      <c r="I158" s="31"/>
      <c r="J158" s="31"/>
      <c r="K158" s="95"/>
    </row>
    <row r="159" spans="2:11" x14ac:dyDescent="0.2">
      <c r="B159" s="72"/>
      <c r="C159" s="67"/>
      <c r="D159" s="69"/>
      <c r="E159" s="69"/>
      <c r="F159" s="31"/>
      <c r="G159" s="31"/>
      <c r="H159" s="31"/>
      <c r="I159" s="31"/>
      <c r="J159" s="31"/>
      <c r="K159" s="95"/>
    </row>
    <row r="160" spans="2:11" x14ac:dyDescent="0.2">
      <c r="B160" s="72"/>
      <c r="C160" s="67"/>
      <c r="D160" s="69"/>
      <c r="E160" s="69"/>
      <c r="F160" s="31"/>
      <c r="G160" s="31"/>
      <c r="H160" s="31"/>
      <c r="I160" s="31"/>
      <c r="J160" s="31"/>
      <c r="K160" s="95"/>
    </row>
    <row r="161" spans="2:11" x14ac:dyDescent="0.2">
      <c r="B161" s="91" t="s">
        <v>52</v>
      </c>
      <c r="C161" s="31"/>
      <c r="D161" s="31"/>
      <c r="E161" s="31"/>
      <c r="F161" s="31"/>
      <c r="G161" s="31"/>
      <c r="H161" s="31"/>
      <c r="I161" s="31"/>
      <c r="J161" s="31"/>
      <c r="K161" s="95"/>
    </row>
    <row r="162" spans="2:11" x14ac:dyDescent="0.2">
      <c r="B162" s="70" t="s">
        <v>139</v>
      </c>
      <c r="C162" s="31"/>
      <c r="D162" s="31"/>
      <c r="E162" s="31"/>
      <c r="F162" s="31"/>
      <c r="G162" s="31"/>
      <c r="H162" s="31"/>
      <c r="I162" s="31"/>
      <c r="J162" s="31"/>
      <c r="K162" s="95"/>
    </row>
    <row r="163" spans="2:11" x14ac:dyDescent="0.2">
      <c r="B163" s="70"/>
      <c r="C163" s="31"/>
      <c r="D163" s="31"/>
      <c r="E163" s="31"/>
      <c r="F163" s="31"/>
      <c r="G163" s="31"/>
      <c r="H163" s="31"/>
      <c r="I163" s="31"/>
      <c r="J163" s="31"/>
      <c r="K163" s="95"/>
    </row>
    <row r="164" spans="2:11" x14ac:dyDescent="0.2">
      <c r="B164" s="193" t="s">
        <v>54</v>
      </c>
      <c r="C164" s="193"/>
      <c r="D164" s="31"/>
      <c r="E164" s="31"/>
      <c r="F164" s="31"/>
      <c r="G164" s="31"/>
      <c r="H164" s="31"/>
      <c r="I164" s="31"/>
      <c r="J164" s="31"/>
      <c r="K164" s="95"/>
    </row>
    <row r="165" spans="2:11" ht="13.5" thickBot="1" x14ac:dyDescent="0.25">
      <c r="B165" s="194" t="s">
        <v>57</v>
      </c>
      <c r="C165" s="194"/>
      <c r="D165" s="31"/>
      <c r="E165" s="31"/>
      <c r="F165" s="31"/>
      <c r="G165" s="31"/>
      <c r="H165" s="31"/>
      <c r="I165" s="31"/>
      <c r="J165" s="31"/>
      <c r="K165" s="95"/>
    </row>
    <row r="166" spans="2:11" ht="13.5" thickTop="1" x14ac:dyDescent="0.2">
      <c r="B166" s="71">
        <v>43180</v>
      </c>
      <c r="C166" s="65">
        <v>1.7500000000000002E-2</v>
      </c>
      <c r="D166" s="70"/>
      <c r="E166" s="70"/>
      <c r="F166" s="31"/>
      <c r="G166" s="31"/>
      <c r="H166" s="193"/>
      <c r="I166" s="193"/>
      <c r="J166" s="31"/>
      <c r="K166" s="95"/>
    </row>
    <row r="167" spans="2:11" x14ac:dyDescent="0.2">
      <c r="B167" s="71">
        <v>43083</v>
      </c>
      <c r="C167" s="65">
        <v>1.4999999999999999E-2</v>
      </c>
      <c r="D167" s="200"/>
      <c r="E167" s="200"/>
      <c r="F167" s="31"/>
      <c r="G167" s="31"/>
      <c r="H167" s="193"/>
      <c r="I167" s="193"/>
      <c r="J167" s="31"/>
      <c r="K167" s="95"/>
    </row>
    <row r="168" spans="2:11" x14ac:dyDescent="0.2">
      <c r="B168" s="71">
        <v>42901</v>
      </c>
      <c r="C168" s="65">
        <v>1.2500000000000001E-2</v>
      </c>
      <c r="D168" s="71"/>
      <c r="E168" s="65"/>
      <c r="F168" s="31"/>
      <c r="G168" s="31"/>
      <c r="H168" s="71"/>
      <c r="I168" s="65"/>
      <c r="J168" s="31"/>
      <c r="K168" s="95"/>
    </row>
    <row r="169" spans="2:11" x14ac:dyDescent="0.2">
      <c r="B169" s="72">
        <v>42810</v>
      </c>
      <c r="C169" s="67">
        <v>0.01</v>
      </c>
      <c r="D169" s="71"/>
      <c r="E169" s="65"/>
      <c r="F169" s="31"/>
      <c r="G169" s="31"/>
      <c r="H169" s="71"/>
      <c r="I169" s="65"/>
      <c r="J169" s="31"/>
      <c r="K169" s="95"/>
    </row>
    <row r="170" spans="2:11" x14ac:dyDescent="0.2">
      <c r="B170" s="72">
        <v>42719</v>
      </c>
      <c r="C170" s="67">
        <v>7.4999999999999997E-3</v>
      </c>
      <c r="D170" s="71"/>
      <c r="E170" s="65"/>
      <c r="F170" s="31"/>
      <c r="G170" s="31"/>
      <c r="H170" s="71"/>
      <c r="I170" s="65"/>
      <c r="J170" s="31"/>
      <c r="K170" s="95"/>
    </row>
    <row r="171" spans="2:11" s="10" customFormat="1" x14ac:dyDescent="0.2">
      <c r="B171" s="72">
        <v>42355</v>
      </c>
      <c r="C171" s="67">
        <v>5.0000000000000001E-3</v>
      </c>
      <c r="D171" s="72"/>
      <c r="E171" s="67"/>
      <c r="F171" s="69"/>
      <c r="G171" s="69"/>
      <c r="H171" s="72"/>
      <c r="I171" s="67"/>
      <c r="J171" s="69"/>
      <c r="K171" s="96"/>
    </row>
    <row r="172" spans="2:11" s="10" customFormat="1" x14ac:dyDescent="0.2">
      <c r="B172" s="72">
        <v>39798</v>
      </c>
      <c r="C172" s="67">
        <v>2.5000000000000001E-3</v>
      </c>
      <c r="D172" s="72"/>
      <c r="E172" s="67"/>
      <c r="F172" s="69"/>
      <c r="G172" s="69"/>
      <c r="H172" s="72"/>
      <c r="I172" s="67"/>
      <c r="J172" s="69"/>
      <c r="K172" s="96"/>
    </row>
    <row r="173" spans="2:11" s="10" customFormat="1" x14ac:dyDescent="0.2">
      <c r="B173" s="72">
        <v>39750</v>
      </c>
      <c r="C173" s="67">
        <v>0.01</v>
      </c>
      <c r="D173" s="72"/>
      <c r="E173" s="67"/>
      <c r="F173" s="69"/>
      <c r="G173" s="69"/>
      <c r="H173" s="72"/>
      <c r="I173" s="67"/>
      <c r="J173" s="69"/>
      <c r="K173" s="96"/>
    </row>
    <row r="174" spans="2:11" s="10" customFormat="1" x14ac:dyDescent="0.2">
      <c r="B174" s="8"/>
      <c r="C174" s="8"/>
      <c r="D174" s="8"/>
      <c r="E174" s="8"/>
      <c r="F174" s="8"/>
      <c r="G174" s="8"/>
      <c r="H174" s="8"/>
      <c r="I174" s="8"/>
      <c r="J174" s="8"/>
      <c r="K174" s="9"/>
    </row>
    <row r="175" spans="2:11" x14ac:dyDescent="0.2">
      <c r="B175" s="190" t="s">
        <v>48</v>
      </c>
      <c r="C175" s="191"/>
      <c r="D175" s="191"/>
      <c r="E175" s="191"/>
      <c r="F175" s="191"/>
      <c r="G175" s="191"/>
      <c r="H175" s="191"/>
      <c r="I175" s="191"/>
      <c r="J175" s="191"/>
      <c r="K175" s="192"/>
    </row>
    <row r="176" spans="2:11" x14ac:dyDescent="0.2">
      <c r="B176" s="3"/>
      <c r="C176" s="3"/>
      <c r="D176" s="3"/>
      <c r="E176" s="3"/>
      <c r="F176" s="3"/>
      <c r="G176" s="3"/>
      <c r="H176" s="3"/>
      <c r="I176" s="3"/>
      <c r="J176" s="3"/>
      <c r="K176" s="4"/>
    </row>
    <row r="177" spans="2:14" x14ac:dyDescent="0.2">
      <c r="B177" s="94" t="s">
        <v>124</v>
      </c>
      <c r="C177" s="31"/>
      <c r="D177" s="31"/>
      <c r="E177" s="31"/>
      <c r="F177" s="31"/>
      <c r="G177" s="31"/>
      <c r="H177" s="31"/>
      <c r="I177" s="31"/>
      <c r="J177" s="31"/>
      <c r="K177" s="95"/>
      <c r="L177" s="63"/>
      <c r="M177" s="63"/>
      <c r="N177" s="63"/>
    </row>
    <row r="178" spans="2:14" x14ac:dyDescent="0.2">
      <c r="B178" s="70" t="s">
        <v>125</v>
      </c>
      <c r="C178" s="31"/>
      <c r="D178" s="31"/>
      <c r="E178" s="31"/>
      <c r="F178" s="31"/>
      <c r="G178" s="31"/>
      <c r="H178" s="31"/>
      <c r="I178" s="31"/>
      <c r="J178" s="31"/>
      <c r="K178" s="95"/>
      <c r="L178" s="63"/>
      <c r="M178" s="63"/>
      <c r="N178" s="63"/>
    </row>
    <row r="179" spans="2:14" x14ac:dyDescent="0.2">
      <c r="B179" s="70"/>
      <c r="C179" s="31"/>
      <c r="D179" s="31"/>
      <c r="E179" s="31"/>
      <c r="F179" s="31"/>
      <c r="G179" s="31"/>
      <c r="H179" s="31"/>
      <c r="I179" s="31"/>
      <c r="J179" s="31"/>
      <c r="K179" s="95"/>
      <c r="L179" s="63"/>
      <c r="M179" s="63"/>
      <c r="N179" s="63"/>
    </row>
    <row r="180" spans="2:14" ht="13.5" thickBot="1" x14ac:dyDescent="0.25">
      <c r="B180" s="31"/>
      <c r="C180" s="31"/>
      <c r="D180" s="31">
        <v>2015</v>
      </c>
      <c r="E180" s="31">
        <v>2016</v>
      </c>
      <c r="F180" s="31">
        <v>2017</v>
      </c>
      <c r="G180" s="39" t="s">
        <v>66</v>
      </c>
      <c r="H180" s="31"/>
      <c r="I180" s="31"/>
      <c r="J180" s="31"/>
      <c r="K180" s="95"/>
      <c r="L180" s="63"/>
      <c r="M180" s="63"/>
      <c r="N180" s="63"/>
    </row>
    <row r="181" spans="2:14" ht="13.5" thickTop="1" x14ac:dyDescent="0.2">
      <c r="B181" s="31"/>
      <c r="C181" s="74" t="s">
        <v>58</v>
      </c>
      <c r="D181" s="75">
        <v>2.47E-2</v>
      </c>
      <c r="E181" s="75">
        <v>2.1600000000000001E-2</v>
      </c>
      <c r="F181" s="75">
        <v>2.2200000000000001E-2</v>
      </c>
      <c r="G181" s="80" t="s">
        <v>140</v>
      </c>
      <c r="H181" s="31"/>
      <c r="I181" s="31"/>
      <c r="J181" s="31"/>
      <c r="K181" s="95"/>
      <c r="L181" s="63"/>
      <c r="M181" s="63"/>
      <c r="N181" s="63"/>
    </row>
    <row r="182" spans="2:14" x14ac:dyDescent="0.2">
      <c r="B182" s="31"/>
      <c r="C182" s="70" t="s">
        <v>59</v>
      </c>
      <c r="D182" s="65">
        <v>2.7699999999999999E-2</v>
      </c>
      <c r="E182" s="65">
        <v>2.5000000000000001E-2</v>
      </c>
      <c r="F182" s="65">
        <v>2.4299999999999999E-2</v>
      </c>
      <c r="G182" s="81" t="s">
        <v>67</v>
      </c>
      <c r="H182" s="31"/>
      <c r="I182" s="31"/>
      <c r="J182" s="31"/>
      <c r="K182" s="95"/>
      <c r="L182" s="63"/>
      <c r="M182" s="63"/>
      <c r="N182" s="63"/>
    </row>
    <row r="183" spans="2:14" ht="13.5" thickBot="1" x14ac:dyDescent="0.25">
      <c r="B183" s="31"/>
      <c r="C183" s="77" t="s">
        <v>60</v>
      </c>
      <c r="D183" s="78">
        <v>2.2599999999999999E-2</v>
      </c>
      <c r="E183" s="78">
        <v>1.8599999999999998E-2</v>
      </c>
      <c r="F183" s="78">
        <v>1.4999999999999999E-2</v>
      </c>
      <c r="G183" s="82" t="s">
        <v>126</v>
      </c>
      <c r="H183" s="31"/>
      <c r="I183" s="31"/>
      <c r="J183" s="31"/>
      <c r="K183" s="95"/>
      <c r="L183" s="63"/>
      <c r="M183" s="63"/>
      <c r="N183" s="63"/>
    </row>
    <row r="184" spans="2:14" ht="13.5" thickTop="1" x14ac:dyDescent="0.2">
      <c r="B184" s="31"/>
      <c r="C184" s="31"/>
      <c r="D184" s="31"/>
      <c r="E184" s="31"/>
      <c r="F184" s="31"/>
      <c r="G184" s="31"/>
      <c r="H184" s="31"/>
      <c r="I184" s="31"/>
      <c r="J184" s="31"/>
      <c r="K184" s="95"/>
      <c r="L184" s="63"/>
      <c r="M184" s="63"/>
      <c r="N184" s="63"/>
    </row>
    <row r="185" spans="2:14" x14ac:dyDescent="0.2">
      <c r="B185" s="31" t="s">
        <v>61</v>
      </c>
      <c r="C185" s="31"/>
      <c r="D185" s="31"/>
      <c r="E185" s="31"/>
      <c r="F185" s="31"/>
      <c r="G185" s="31"/>
      <c r="H185" s="31"/>
      <c r="I185" s="31"/>
      <c r="J185" s="31"/>
      <c r="K185" s="95"/>
      <c r="L185" s="63"/>
      <c r="M185" s="63"/>
      <c r="N185" s="63"/>
    </row>
    <row r="186" spans="2:14" x14ac:dyDescent="0.2">
      <c r="B186" s="70" t="s">
        <v>62</v>
      </c>
      <c r="C186" s="31"/>
      <c r="D186" s="31"/>
      <c r="E186" s="31"/>
      <c r="F186" s="31"/>
      <c r="G186" s="31"/>
      <c r="H186" s="31"/>
      <c r="I186" s="31"/>
      <c r="J186" s="31"/>
      <c r="K186" s="95"/>
      <c r="L186" s="63"/>
      <c r="M186" s="63"/>
      <c r="N186" s="63"/>
    </row>
    <row r="187" spans="2:14" x14ac:dyDescent="0.2">
      <c r="B187" s="31" t="s">
        <v>127</v>
      </c>
      <c r="C187" s="31"/>
      <c r="D187" s="31"/>
      <c r="E187" s="31"/>
      <c r="F187" s="31"/>
      <c r="G187" s="31"/>
      <c r="H187" s="31"/>
      <c r="I187" s="31"/>
      <c r="J187" s="31"/>
      <c r="K187" s="95"/>
      <c r="L187" s="63"/>
      <c r="M187" s="63"/>
      <c r="N187" s="63"/>
    </row>
    <row r="188" spans="2:14" x14ac:dyDescent="0.2">
      <c r="B188" s="31"/>
      <c r="C188" s="31"/>
      <c r="D188" s="31"/>
      <c r="E188" s="31"/>
      <c r="F188" s="31"/>
      <c r="G188" s="31"/>
      <c r="H188" s="31"/>
      <c r="I188" s="31"/>
      <c r="J188" s="31"/>
      <c r="K188" s="95"/>
      <c r="L188" s="63"/>
      <c r="M188" s="63"/>
      <c r="N188" s="63"/>
    </row>
    <row r="189" spans="2:14" x14ac:dyDescent="0.2">
      <c r="B189" s="31" t="s">
        <v>63</v>
      </c>
      <c r="C189" s="31"/>
      <c r="D189" s="31"/>
      <c r="E189" s="31"/>
      <c r="F189" s="31"/>
      <c r="G189" s="31"/>
      <c r="H189" s="31"/>
      <c r="I189" s="31"/>
      <c r="J189" s="31"/>
      <c r="K189" s="95"/>
      <c r="L189" s="63"/>
      <c r="M189" s="63"/>
      <c r="N189" s="63"/>
    </row>
    <row r="190" spans="2:14" x14ac:dyDescent="0.2">
      <c r="B190" s="70" t="s">
        <v>141</v>
      </c>
      <c r="C190" s="31"/>
      <c r="D190" s="31"/>
      <c r="E190" s="31"/>
      <c r="F190" s="31"/>
      <c r="G190" s="31"/>
      <c r="H190" s="31"/>
      <c r="I190" s="31"/>
      <c r="J190" s="31"/>
      <c r="K190" s="95"/>
      <c r="L190" s="63"/>
      <c r="M190" s="63"/>
      <c r="N190" s="63"/>
    </row>
    <row r="191" spans="2:14" x14ac:dyDescent="0.2">
      <c r="B191" s="70" t="s">
        <v>64</v>
      </c>
      <c r="C191" s="31"/>
      <c r="D191" s="31"/>
      <c r="E191" s="31"/>
      <c r="F191" s="31"/>
      <c r="G191" s="31"/>
      <c r="H191" s="31"/>
      <c r="I191" s="31"/>
      <c r="J191" s="31"/>
      <c r="K191" s="95"/>
      <c r="L191" s="63"/>
      <c r="M191" s="63"/>
      <c r="N191" s="63"/>
    </row>
    <row r="192" spans="2:14" x14ac:dyDescent="0.2">
      <c r="B192" s="70" t="s">
        <v>65</v>
      </c>
      <c r="C192" s="31"/>
      <c r="D192" s="31"/>
      <c r="E192" s="31"/>
      <c r="F192" s="31"/>
      <c r="G192" s="31"/>
      <c r="H192" s="31"/>
      <c r="I192" s="31"/>
      <c r="J192" s="31"/>
      <c r="K192" s="95"/>
      <c r="L192" s="63"/>
      <c r="M192" s="63"/>
      <c r="N192" s="63"/>
    </row>
    <row r="193" spans="2:14" x14ac:dyDescent="0.2">
      <c r="B193" s="70"/>
      <c r="C193" s="31"/>
      <c r="D193" s="31"/>
      <c r="E193" s="31"/>
      <c r="F193" s="31"/>
      <c r="G193" s="31"/>
      <c r="H193" s="31"/>
      <c r="I193" s="31"/>
      <c r="J193" s="31"/>
      <c r="K193" s="95"/>
      <c r="L193" s="63"/>
      <c r="M193" s="63"/>
      <c r="N193" s="63"/>
    </row>
    <row r="194" spans="2:14" x14ac:dyDescent="0.2">
      <c r="B194" s="70"/>
      <c r="C194" s="31"/>
      <c r="D194" s="31"/>
      <c r="E194" s="31"/>
      <c r="F194" s="31"/>
      <c r="G194" s="31"/>
      <c r="H194" s="31"/>
      <c r="I194" s="31"/>
      <c r="J194" s="31"/>
      <c r="K194" s="95"/>
      <c r="L194" s="63"/>
      <c r="M194" s="63"/>
      <c r="N194" s="63"/>
    </row>
    <row r="195" spans="2:14" x14ac:dyDescent="0.2">
      <c r="B195" s="70"/>
      <c r="C195" s="31"/>
      <c r="D195" s="31"/>
      <c r="E195" s="31"/>
      <c r="F195" s="31"/>
      <c r="G195" s="31"/>
      <c r="H195" s="31"/>
      <c r="I195" s="31"/>
      <c r="J195" s="31"/>
      <c r="K195" s="95"/>
      <c r="L195" s="63"/>
      <c r="M195" s="63"/>
      <c r="N195" s="63"/>
    </row>
    <row r="196" spans="2:14" x14ac:dyDescent="0.2">
      <c r="B196" s="70"/>
      <c r="C196" s="31"/>
      <c r="D196" s="31"/>
      <c r="E196" s="31"/>
      <c r="F196" s="31"/>
      <c r="G196" s="31"/>
      <c r="H196" s="31"/>
      <c r="I196" s="31"/>
      <c r="J196" s="31"/>
      <c r="K196" s="95"/>
      <c r="L196" s="63"/>
      <c r="M196" s="63"/>
      <c r="N196" s="63"/>
    </row>
    <row r="197" spans="2:14" x14ac:dyDescent="0.2">
      <c r="B197" s="3"/>
      <c r="C197" s="3"/>
      <c r="D197" s="3"/>
      <c r="E197" s="3"/>
      <c r="F197" s="3"/>
      <c r="G197" s="3"/>
      <c r="H197" s="3"/>
      <c r="I197" s="3"/>
      <c r="J197" s="3"/>
      <c r="K197" s="4"/>
    </row>
    <row r="198" spans="2:14" x14ac:dyDescent="0.2">
      <c r="B198" s="3"/>
      <c r="C198" s="3"/>
      <c r="D198" s="3"/>
      <c r="E198" s="3"/>
      <c r="F198" s="3"/>
      <c r="G198" s="3"/>
      <c r="H198" s="3"/>
      <c r="I198" s="3"/>
      <c r="J198" s="3"/>
      <c r="K198" s="4"/>
    </row>
    <row r="199" spans="2:14" x14ac:dyDescent="0.2">
      <c r="B199" s="3"/>
      <c r="C199" s="3"/>
      <c r="D199" s="3"/>
      <c r="E199" s="3"/>
      <c r="F199" s="3"/>
      <c r="G199" s="3"/>
      <c r="H199" s="3"/>
      <c r="I199" s="3"/>
      <c r="J199" s="3"/>
      <c r="K199" s="4"/>
    </row>
    <row r="200" spans="2:14" x14ac:dyDescent="0.2">
      <c r="B200" s="3"/>
      <c r="C200" s="3"/>
      <c r="D200" s="3"/>
      <c r="E200" s="3"/>
      <c r="F200" s="3"/>
      <c r="G200" s="3"/>
      <c r="H200" s="3"/>
      <c r="I200" s="3"/>
      <c r="J200" s="3"/>
      <c r="K200" s="4"/>
    </row>
    <row r="201" spans="2:14" x14ac:dyDescent="0.2">
      <c r="B201" s="3"/>
      <c r="C201" s="3"/>
      <c r="D201" s="3"/>
      <c r="E201" s="3"/>
      <c r="F201" s="3"/>
      <c r="G201" s="3"/>
      <c r="H201" s="3"/>
      <c r="I201" s="3"/>
      <c r="J201" s="3"/>
      <c r="K201" s="4"/>
    </row>
    <row r="202" spans="2:14" x14ac:dyDescent="0.2">
      <c r="B202" s="3"/>
      <c r="C202" s="3"/>
      <c r="D202" s="3"/>
      <c r="E202" s="3"/>
      <c r="F202" s="3"/>
      <c r="G202" s="3"/>
      <c r="H202" s="3"/>
      <c r="I202" s="3"/>
      <c r="J202" s="3"/>
      <c r="K202" s="4"/>
    </row>
    <row r="203" spans="2:14" x14ac:dyDescent="0.2">
      <c r="B203" s="3"/>
      <c r="C203" s="3"/>
      <c r="D203" s="3"/>
      <c r="E203" s="3"/>
      <c r="F203" s="3"/>
      <c r="G203" s="3"/>
      <c r="H203" s="3"/>
      <c r="I203" s="3"/>
      <c r="J203" s="3"/>
      <c r="K203" s="4"/>
    </row>
    <row r="204" spans="2:14" s="3" customFormat="1" x14ac:dyDescent="0.2">
      <c r="K204" s="4"/>
    </row>
    <row r="205" spans="2:14" s="3" customFormat="1" x14ac:dyDescent="0.2">
      <c r="K205" s="4"/>
    </row>
    <row r="206" spans="2:14" s="3" customFormat="1" x14ac:dyDescent="0.2">
      <c r="K206" s="4"/>
    </row>
    <row r="207" spans="2:14" s="3" customFormat="1" x14ac:dyDescent="0.2">
      <c r="K207" s="4"/>
    </row>
    <row r="208" spans="2:14" x14ac:dyDescent="0.2">
      <c r="B208" s="3"/>
      <c r="C208" s="3"/>
      <c r="D208" s="3"/>
      <c r="E208" s="3"/>
      <c r="F208" s="3"/>
      <c r="G208" s="3"/>
      <c r="H208" s="3"/>
      <c r="I208" s="3"/>
      <c r="J208" s="3"/>
      <c r="K208" s="4"/>
    </row>
    <row r="209" spans="2:11" x14ac:dyDescent="0.2">
      <c r="B209" s="3"/>
      <c r="C209" s="3"/>
      <c r="D209" s="3"/>
      <c r="E209" s="3"/>
      <c r="F209" s="3"/>
      <c r="G209" s="3"/>
      <c r="H209" s="3"/>
      <c r="I209" s="3"/>
      <c r="J209" s="3"/>
      <c r="K209" s="4"/>
    </row>
    <row r="210" spans="2:11" x14ac:dyDescent="0.2">
      <c r="B210" s="3"/>
      <c r="C210" s="3"/>
      <c r="D210" s="3"/>
      <c r="E210" s="3"/>
      <c r="F210" s="3"/>
      <c r="G210" s="3"/>
      <c r="H210" s="3"/>
      <c r="I210" s="3"/>
      <c r="J210" s="3"/>
      <c r="K210" s="4"/>
    </row>
    <row r="211" spans="2:11" x14ac:dyDescent="0.2">
      <c r="B211" s="3"/>
      <c r="C211" s="3"/>
      <c r="D211" s="3"/>
      <c r="E211" s="3"/>
      <c r="F211" s="3"/>
      <c r="G211" s="3"/>
      <c r="H211" s="3"/>
      <c r="I211" s="3"/>
      <c r="J211" s="3"/>
      <c r="K211" s="4"/>
    </row>
    <row r="212" spans="2:11" x14ac:dyDescent="0.2">
      <c r="B212" s="190" t="s">
        <v>49</v>
      </c>
      <c r="C212" s="191"/>
      <c r="D212" s="191"/>
      <c r="E212" s="191"/>
      <c r="F212" s="191"/>
      <c r="G212" s="191"/>
      <c r="H212" s="191"/>
      <c r="I212" s="191"/>
      <c r="J212" s="191"/>
      <c r="K212" s="192"/>
    </row>
    <row r="213" spans="2:11" x14ac:dyDescent="0.2">
      <c r="B213" s="3"/>
      <c r="C213" s="3"/>
      <c r="D213" s="3"/>
      <c r="E213" s="3"/>
      <c r="F213" s="3"/>
      <c r="G213" s="3"/>
      <c r="H213" s="3"/>
      <c r="I213" s="3"/>
      <c r="J213" s="3"/>
      <c r="K213" s="4"/>
    </row>
    <row r="214" spans="2:11" s="63" customFormat="1" x14ac:dyDescent="0.2">
      <c r="B214" s="70" t="s">
        <v>70</v>
      </c>
      <c r="C214" s="31"/>
      <c r="D214" s="31"/>
      <c r="E214" s="31"/>
      <c r="F214" s="31"/>
      <c r="G214" s="31"/>
      <c r="H214" s="31"/>
      <c r="I214" s="31"/>
      <c r="J214" s="31"/>
      <c r="K214" s="95"/>
    </row>
    <row r="215" spans="2:11" s="63" customFormat="1" x14ac:dyDescent="0.2">
      <c r="B215" s="31" t="s">
        <v>71</v>
      </c>
      <c r="C215" s="31"/>
      <c r="D215" s="31"/>
      <c r="E215" s="31"/>
      <c r="F215" s="31"/>
      <c r="G215" s="31"/>
      <c r="H215" s="31"/>
      <c r="I215" s="31"/>
      <c r="J215" s="31"/>
      <c r="K215" s="95"/>
    </row>
    <row r="216" spans="2:11" s="63" customFormat="1" x14ac:dyDescent="0.2">
      <c r="B216" s="31" t="s">
        <v>72</v>
      </c>
      <c r="C216" s="31"/>
      <c r="D216" s="31"/>
      <c r="E216" s="31"/>
      <c r="F216" s="31"/>
      <c r="G216" s="31"/>
      <c r="H216" s="31"/>
      <c r="I216" s="31"/>
      <c r="J216" s="31"/>
      <c r="K216" s="95"/>
    </row>
    <row r="217" spans="2:11" s="63" customFormat="1" x14ac:dyDescent="0.2">
      <c r="B217" s="31"/>
      <c r="C217" s="31"/>
      <c r="D217" s="31"/>
      <c r="E217" s="31"/>
      <c r="F217" s="31"/>
      <c r="G217" s="31"/>
      <c r="H217" s="31"/>
      <c r="I217" s="31"/>
      <c r="J217" s="31"/>
      <c r="K217" s="95"/>
    </row>
    <row r="218" spans="2:11" s="63" customFormat="1" x14ac:dyDescent="0.2">
      <c r="B218" s="70" t="s">
        <v>73</v>
      </c>
      <c r="C218" s="31"/>
      <c r="D218" s="31"/>
      <c r="E218" s="31"/>
      <c r="F218" s="31"/>
      <c r="G218" s="31"/>
      <c r="H218" s="31"/>
      <c r="I218" s="31"/>
      <c r="J218" s="31"/>
      <c r="K218" s="95"/>
    </row>
    <row r="219" spans="2:11" s="63" customFormat="1" x14ac:dyDescent="0.2">
      <c r="B219" s="70"/>
      <c r="C219" s="31"/>
      <c r="D219" s="31"/>
      <c r="E219" s="31"/>
      <c r="F219" s="31"/>
      <c r="G219" s="31"/>
      <c r="H219" s="31"/>
      <c r="I219" s="31"/>
      <c r="J219" s="31"/>
      <c r="K219" s="95"/>
    </row>
    <row r="220" spans="2:11" s="63" customFormat="1" x14ac:dyDescent="0.2">
      <c r="B220" s="171" t="s">
        <v>217</v>
      </c>
      <c r="C220" s="171"/>
      <c r="D220" s="171"/>
      <c r="E220" s="171"/>
      <c r="F220" s="171"/>
      <c r="G220" s="171"/>
      <c r="H220" s="171"/>
      <c r="I220" s="171"/>
      <c r="J220" s="171"/>
      <c r="K220" s="172"/>
    </row>
    <row r="221" spans="2:11" s="63" customFormat="1" x14ac:dyDescent="0.2">
      <c r="B221" s="171"/>
      <c r="C221" s="171"/>
      <c r="D221" s="171"/>
      <c r="E221" s="171"/>
      <c r="F221" s="171"/>
      <c r="G221" s="171"/>
      <c r="H221" s="171"/>
      <c r="I221" s="171"/>
      <c r="J221" s="171"/>
      <c r="K221" s="172"/>
    </row>
    <row r="222" spans="2:11" s="63" customFormat="1" x14ac:dyDescent="0.2">
      <c r="B222" s="70"/>
      <c r="C222" s="31"/>
      <c r="D222" s="31"/>
      <c r="E222" s="31"/>
      <c r="F222" s="31"/>
      <c r="G222" s="31"/>
      <c r="H222" s="31"/>
      <c r="I222" s="31"/>
      <c r="J222" s="31"/>
      <c r="K222" s="95"/>
    </row>
    <row r="223" spans="2:11" s="63" customFormat="1" x14ac:dyDescent="0.2">
      <c r="B223" s="91" t="s">
        <v>142</v>
      </c>
      <c r="C223" s="31"/>
      <c r="D223" s="31"/>
      <c r="E223" s="31"/>
      <c r="F223" s="31"/>
      <c r="G223" s="31"/>
      <c r="H223" s="31"/>
      <c r="I223" s="31"/>
      <c r="J223" s="31"/>
      <c r="K223" s="95"/>
    </row>
    <row r="224" spans="2:11" s="63" customFormat="1" x14ac:dyDescent="0.2">
      <c r="B224" s="70" t="s">
        <v>68</v>
      </c>
      <c r="C224" s="31"/>
      <c r="D224" s="31"/>
      <c r="E224" s="31"/>
      <c r="F224" s="31"/>
      <c r="G224" s="31"/>
      <c r="H224" s="31"/>
      <c r="I224" s="31"/>
      <c r="J224" s="31"/>
      <c r="K224" s="95"/>
    </row>
    <row r="225" spans="2:11" s="63" customFormat="1" x14ac:dyDescent="0.2">
      <c r="B225" s="70" t="s">
        <v>69</v>
      </c>
      <c r="C225" s="31"/>
      <c r="D225" s="31"/>
      <c r="E225" s="31"/>
      <c r="F225" s="31"/>
      <c r="G225" s="31"/>
      <c r="H225" s="31"/>
      <c r="I225" s="31"/>
      <c r="J225" s="31"/>
      <c r="K225" s="95"/>
    </row>
    <row r="226" spans="2:11" x14ac:dyDescent="0.2">
      <c r="B226" s="3"/>
      <c r="C226" s="3"/>
      <c r="D226" s="3"/>
      <c r="E226" s="3"/>
      <c r="F226" s="3"/>
      <c r="G226" s="3"/>
      <c r="H226" s="3"/>
      <c r="I226" s="3"/>
      <c r="J226" s="3"/>
      <c r="K226" s="4"/>
    </row>
    <row r="227" spans="2:11" x14ac:dyDescent="0.2">
      <c r="B227" s="190" t="s">
        <v>50</v>
      </c>
      <c r="C227" s="191"/>
      <c r="D227" s="191"/>
      <c r="E227" s="191"/>
      <c r="F227" s="191"/>
      <c r="G227" s="191"/>
      <c r="H227" s="191"/>
      <c r="I227" s="191"/>
      <c r="J227" s="191"/>
      <c r="K227" s="192"/>
    </row>
    <row r="228" spans="2:11" x14ac:dyDescent="0.2">
      <c r="B228" s="3"/>
      <c r="C228" s="3"/>
      <c r="D228" s="3"/>
      <c r="E228" s="3"/>
      <c r="F228" s="3"/>
      <c r="G228" s="3"/>
      <c r="H228" s="3"/>
      <c r="I228" s="3"/>
      <c r="J228" s="3"/>
      <c r="K228" s="4"/>
    </row>
    <row r="229" spans="2:11" x14ac:dyDescent="0.2">
      <c r="B229" s="58" t="s">
        <v>114</v>
      </c>
      <c r="C229" s="3"/>
      <c r="D229" s="3"/>
      <c r="E229" s="3"/>
      <c r="F229" s="3"/>
      <c r="G229" s="3"/>
      <c r="H229" s="3"/>
      <c r="I229" s="3"/>
      <c r="J229" s="3"/>
      <c r="K229" s="4"/>
    </row>
    <row r="230" spans="2:11" x14ac:dyDescent="0.2">
      <c r="B230" s="3"/>
      <c r="C230" s="3"/>
      <c r="D230" s="3"/>
      <c r="E230" s="3"/>
      <c r="F230" s="3"/>
      <c r="G230" s="3"/>
      <c r="H230" s="3"/>
      <c r="I230" s="3"/>
      <c r="J230" s="3"/>
      <c r="K230" s="4"/>
    </row>
    <row r="231" spans="2:11" s="63" customFormat="1" x14ac:dyDescent="0.2">
      <c r="B231" s="31" t="s">
        <v>143</v>
      </c>
      <c r="C231" s="31"/>
      <c r="D231" s="31"/>
      <c r="E231" s="31"/>
      <c r="F231" s="31"/>
      <c r="G231" s="31"/>
      <c r="H231" s="31"/>
      <c r="I231" s="31"/>
      <c r="J231" s="31"/>
      <c r="K231" s="95"/>
    </row>
    <row r="232" spans="2:11" s="63" customFormat="1" x14ac:dyDescent="0.2">
      <c r="B232" s="31" t="s">
        <v>128</v>
      </c>
      <c r="C232" s="31"/>
      <c r="D232" s="31"/>
      <c r="E232" s="31"/>
      <c r="F232" s="31"/>
      <c r="G232" s="31"/>
      <c r="H232" s="31"/>
      <c r="I232" s="31"/>
      <c r="J232" s="31"/>
      <c r="K232" s="95"/>
    </row>
    <row r="233" spans="2:11" s="63" customFormat="1" x14ac:dyDescent="0.2">
      <c r="B233" s="70" t="s">
        <v>96</v>
      </c>
      <c r="C233" s="31"/>
      <c r="D233" s="31"/>
      <c r="E233" s="31"/>
      <c r="F233" s="31"/>
      <c r="G233" s="31"/>
      <c r="H233" s="31"/>
      <c r="I233" s="31"/>
      <c r="J233" s="31"/>
      <c r="K233" s="95"/>
    </row>
    <row r="234" spans="2:11" s="63" customFormat="1" x14ac:dyDescent="0.2">
      <c r="B234" s="70"/>
      <c r="C234" s="31"/>
      <c r="D234" s="31"/>
      <c r="E234" s="31"/>
      <c r="F234" s="31"/>
      <c r="G234" s="31"/>
      <c r="H234" s="31"/>
      <c r="I234" s="31"/>
      <c r="J234" s="31"/>
      <c r="K234" s="95"/>
    </row>
    <row r="235" spans="2:11" s="63" customFormat="1" x14ac:dyDescent="0.2">
      <c r="B235" s="31" t="s">
        <v>144</v>
      </c>
      <c r="C235" s="31"/>
      <c r="D235" s="31"/>
      <c r="E235" s="31"/>
      <c r="F235" s="31"/>
      <c r="G235" s="31"/>
      <c r="H235" s="31"/>
      <c r="I235" s="31"/>
      <c r="J235" s="31"/>
      <c r="K235" s="95"/>
    </row>
    <row r="236" spans="2:11" s="63" customFormat="1" x14ac:dyDescent="0.2">
      <c r="B236" s="31"/>
      <c r="C236" s="31"/>
      <c r="D236" s="31"/>
      <c r="E236" s="31"/>
      <c r="F236" s="31"/>
      <c r="G236" s="31"/>
      <c r="H236" s="31"/>
      <c r="I236" s="31"/>
      <c r="J236" s="31"/>
      <c r="K236" s="95"/>
    </row>
    <row r="237" spans="2:11" s="63" customFormat="1" x14ac:dyDescent="0.2">
      <c r="B237" s="31"/>
      <c r="C237" s="31"/>
      <c r="D237" s="31"/>
      <c r="E237" s="31"/>
      <c r="F237" s="31"/>
      <c r="G237" s="31"/>
      <c r="H237" s="31"/>
      <c r="I237" s="31"/>
      <c r="J237" s="31"/>
      <c r="K237" s="95"/>
    </row>
    <row r="238" spans="2:11" s="63" customFormat="1" x14ac:dyDescent="0.2">
      <c r="B238" s="31"/>
      <c r="C238" s="31"/>
      <c r="D238" s="31"/>
      <c r="E238" s="31"/>
      <c r="F238" s="31"/>
      <c r="G238" s="31"/>
      <c r="H238" s="31"/>
      <c r="I238" s="31"/>
      <c r="J238" s="31"/>
      <c r="K238" s="95"/>
    </row>
    <row r="239" spans="2:11" s="63" customFormat="1" x14ac:dyDescent="0.2">
      <c r="B239" s="31"/>
      <c r="C239" s="31"/>
      <c r="D239" s="31"/>
      <c r="E239" s="31"/>
      <c r="F239" s="31"/>
      <c r="G239" s="31"/>
      <c r="H239" s="31"/>
      <c r="I239" s="31"/>
      <c r="J239" s="31"/>
      <c r="K239" s="95"/>
    </row>
    <row r="240" spans="2:11" s="63" customFormat="1" x14ac:dyDescent="0.2">
      <c r="B240" s="31"/>
      <c r="C240" s="31"/>
      <c r="D240" s="31"/>
      <c r="E240" s="31"/>
      <c r="F240" s="31"/>
      <c r="G240" s="31"/>
      <c r="H240" s="31"/>
      <c r="I240" s="31"/>
      <c r="J240" s="31"/>
      <c r="K240" s="95"/>
    </row>
    <row r="241" spans="2:11" s="63" customFormat="1" x14ac:dyDescent="0.2">
      <c r="B241" s="31"/>
      <c r="C241" s="31"/>
      <c r="D241" s="31"/>
      <c r="E241" s="31"/>
      <c r="F241" s="31"/>
      <c r="G241" s="31"/>
      <c r="H241" s="31"/>
      <c r="I241" s="31"/>
      <c r="J241" s="31"/>
      <c r="K241" s="95"/>
    </row>
    <row r="242" spans="2:11" s="63" customFormat="1" x14ac:dyDescent="0.2">
      <c r="B242" s="31"/>
      <c r="C242" s="31"/>
      <c r="D242" s="31"/>
      <c r="E242" s="31"/>
      <c r="F242" s="31"/>
      <c r="G242" s="31"/>
      <c r="H242" s="31"/>
      <c r="I242" s="31"/>
      <c r="J242" s="31"/>
      <c r="K242" s="95"/>
    </row>
    <row r="243" spans="2:11" s="63" customFormat="1" x14ac:dyDescent="0.2">
      <c r="B243" s="31"/>
      <c r="C243" s="31"/>
      <c r="D243" s="31"/>
      <c r="E243" s="31"/>
      <c r="F243" s="31"/>
      <c r="G243" s="31"/>
      <c r="H243" s="31"/>
      <c r="I243" s="31"/>
      <c r="J243" s="31"/>
      <c r="K243" s="95"/>
    </row>
    <row r="244" spans="2:11" s="63" customFormat="1" x14ac:dyDescent="0.2">
      <c r="B244" s="31"/>
      <c r="C244" s="31"/>
      <c r="D244" s="31"/>
      <c r="E244" s="31"/>
      <c r="F244" s="31"/>
      <c r="G244" s="31"/>
      <c r="H244" s="31"/>
      <c r="I244" s="31"/>
      <c r="J244" s="31"/>
      <c r="K244" s="95"/>
    </row>
    <row r="245" spans="2:11" s="63" customFormat="1" x14ac:dyDescent="0.2">
      <c r="B245" s="31"/>
      <c r="C245" s="31"/>
      <c r="D245" s="31"/>
      <c r="E245" s="31"/>
      <c r="F245" s="31"/>
      <c r="G245" s="31"/>
      <c r="H245" s="31"/>
      <c r="I245" s="31"/>
      <c r="J245" s="31"/>
      <c r="K245" s="95"/>
    </row>
    <row r="246" spans="2:11" s="63" customFormat="1" x14ac:dyDescent="0.2">
      <c r="B246" s="31"/>
      <c r="C246" s="31"/>
      <c r="D246" s="31"/>
      <c r="E246" s="31"/>
      <c r="F246" s="31"/>
      <c r="G246" s="31"/>
      <c r="H246" s="31"/>
      <c r="I246" s="31"/>
      <c r="J246" s="31"/>
      <c r="K246" s="95"/>
    </row>
    <row r="247" spans="2:11" s="63" customFormat="1" x14ac:dyDescent="0.2">
      <c r="B247" s="31"/>
      <c r="C247" s="31"/>
      <c r="D247" s="31"/>
      <c r="E247" s="31"/>
      <c r="F247" s="31"/>
      <c r="G247" s="31"/>
      <c r="H247" s="31"/>
      <c r="I247" s="31"/>
      <c r="J247" s="31"/>
      <c r="K247" s="95"/>
    </row>
    <row r="248" spans="2:11" s="63" customFormat="1" x14ac:dyDescent="0.2">
      <c r="B248" s="31"/>
      <c r="C248" s="31"/>
      <c r="D248" s="31"/>
      <c r="E248" s="31"/>
      <c r="F248" s="31"/>
      <c r="G248" s="31"/>
      <c r="H248" s="31"/>
      <c r="I248" s="31"/>
      <c r="J248" s="31"/>
      <c r="K248" s="95"/>
    </row>
    <row r="249" spans="2:11" s="63" customFormat="1" x14ac:dyDescent="0.2">
      <c r="B249" s="31"/>
      <c r="C249" s="31"/>
      <c r="D249" s="31"/>
      <c r="E249" s="31"/>
      <c r="F249" s="31"/>
      <c r="G249" s="31"/>
      <c r="H249" s="31"/>
      <c r="I249" s="31"/>
      <c r="J249" s="31"/>
      <c r="K249" s="95"/>
    </row>
    <row r="250" spans="2:11" s="63" customFormat="1" x14ac:dyDescent="0.2">
      <c r="B250" s="31"/>
      <c r="C250" s="31"/>
      <c r="D250" s="31"/>
      <c r="E250" s="31"/>
      <c r="F250" s="31"/>
      <c r="G250" s="31"/>
      <c r="H250" s="31"/>
      <c r="I250" s="31"/>
      <c r="J250" s="31"/>
      <c r="K250" s="95"/>
    </row>
    <row r="251" spans="2:11" s="63" customFormat="1" x14ac:dyDescent="0.2">
      <c r="B251" s="31"/>
      <c r="C251" s="31"/>
      <c r="D251" s="31"/>
      <c r="E251" s="31"/>
      <c r="F251" s="31"/>
      <c r="G251" s="31"/>
      <c r="H251" s="31"/>
      <c r="I251" s="31"/>
      <c r="J251" s="31"/>
      <c r="K251" s="95"/>
    </row>
    <row r="252" spans="2:11" s="63" customFormat="1" x14ac:dyDescent="0.2">
      <c r="B252" s="31"/>
      <c r="C252" s="31"/>
      <c r="D252" s="31"/>
      <c r="E252" s="31"/>
      <c r="F252" s="31"/>
      <c r="G252" s="31"/>
      <c r="H252" s="31"/>
      <c r="I252" s="31"/>
      <c r="J252" s="31"/>
      <c r="K252" s="95"/>
    </row>
    <row r="253" spans="2:11" s="63" customFormat="1" x14ac:dyDescent="0.2">
      <c r="B253" s="31"/>
      <c r="C253" s="31"/>
      <c r="D253" s="31"/>
      <c r="E253" s="31"/>
      <c r="F253" s="31"/>
      <c r="G253" s="31"/>
      <c r="H253" s="31"/>
      <c r="I253" s="31"/>
      <c r="J253" s="31"/>
      <c r="K253" s="95"/>
    </row>
    <row r="254" spans="2:11" s="63" customFormat="1" x14ac:dyDescent="0.2">
      <c r="B254" s="31"/>
      <c r="C254" s="31"/>
      <c r="D254" s="31"/>
      <c r="E254" s="31"/>
      <c r="F254" s="31"/>
      <c r="G254" s="31"/>
      <c r="H254" s="31"/>
      <c r="I254" s="31"/>
      <c r="J254" s="31"/>
      <c r="K254" s="95"/>
    </row>
    <row r="255" spans="2:11" s="63" customFormat="1" x14ac:dyDescent="0.2">
      <c r="B255" s="31"/>
      <c r="C255" s="31"/>
      <c r="D255" s="31"/>
      <c r="E255" s="31"/>
      <c r="F255" s="31"/>
      <c r="G255" s="31"/>
      <c r="H255" s="31"/>
      <c r="I255" s="31"/>
      <c r="J255" s="31"/>
      <c r="K255" s="95"/>
    </row>
    <row r="256" spans="2:11" s="63" customFormat="1" x14ac:dyDescent="0.2">
      <c r="B256" s="31"/>
      <c r="C256" s="31"/>
      <c r="D256" s="31"/>
      <c r="E256" s="31"/>
      <c r="F256" s="31"/>
      <c r="G256" s="31"/>
      <c r="H256" s="31"/>
      <c r="I256" s="31"/>
      <c r="J256" s="31"/>
      <c r="K256" s="95"/>
    </row>
    <row r="257" spans="2:11" s="63" customFormat="1" x14ac:dyDescent="0.2">
      <c r="B257" s="31"/>
      <c r="C257" s="31"/>
      <c r="D257" s="31"/>
      <c r="E257" s="31"/>
      <c r="F257" s="31"/>
      <c r="G257" s="31"/>
      <c r="H257" s="31"/>
      <c r="I257" s="31"/>
      <c r="J257" s="31"/>
      <c r="K257" s="95"/>
    </row>
    <row r="258" spans="2:11" s="63" customFormat="1" x14ac:dyDescent="0.2">
      <c r="B258" s="31"/>
      <c r="C258" s="31"/>
      <c r="D258" s="31"/>
      <c r="E258" s="31"/>
      <c r="F258" s="31"/>
      <c r="G258" s="31"/>
      <c r="H258" s="31"/>
      <c r="I258" s="31"/>
      <c r="J258" s="31"/>
      <c r="K258" s="95"/>
    </row>
    <row r="259" spans="2:11" s="63" customFormat="1" x14ac:dyDescent="0.2">
      <c r="B259" s="31"/>
      <c r="C259" s="31"/>
      <c r="D259" s="31"/>
      <c r="E259" s="31"/>
      <c r="F259" s="31"/>
      <c r="G259" s="31"/>
      <c r="H259" s="31"/>
      <c r="I259" s="31"/>
      <c r="J259" s="31"/>
      <c r="K259" s="95"/>
    </row>
    <row r="260" spans="2:11" s="63" customFormat="1" x14ac:dyDescent="0.2">
      <c r="B260" s="31"/>
      <c r="C260" s="31"/>
      <c r="D260" s="31"/>
      <c r="E260" s="31"/>
      <c r="F260" s="31"/>
      <c r="G260" s="31"/>
      <c r="H260" s="31"/>
      <c r="I260" s="31"/>
      <c r="J260" s="31"/>
      <c r="K260" s="95"/>
    </row>
    <row r="261" spans="2:11" s="63" customFormat="1" x14ac:dyDescent="0.2">
      <c r="B261" s="31"/>
      <c r="C261" s="31"/>
      <c r="D261" s="31"/>
      <c r="E261" s="31"/>
      <c r="F261" s="31"/>
      <c r="G261" s="31"/>
      <c r="H261" s="31"/>
      <c r="I261" s="31"/>
      <c r="J261" s="31"/>
      <c r="K261" s="95"/>
    </row>
    <row r="262" spans="2:11" s="63" customFormat="1" x14ac:dyDescent="0.2">
      <c r="B262" s="31"/>
      <c r="C262" s="31"/>
      <c r="D262" s="31"/>
      <c r="E262" s="31"/>
      <c r="F262" s="31"/>
      <c r="G262" s="31"/>
      <c r="H262" s="31"/>
      <c r="I262" s="31"/>
      <c r="J262" s="31"/>
      <c r="K262" s="95"/>
    </row>
    <row r="263" spans="2:11" s="63" customFormat="1" x14ac:dyDescent="0.2">
      <c r="B263" s="31"/>
      <c r="C263" s="31"/>
      <c r="D263" s="31"/>
      <c r="E263" s="31"/>
      <c r="F263" s="31"/>
      <c r="G263" s="31"/>
      <c r="H263" s="31"/>
      <c r="I263" s="31"/>
      <c r="J263" s="31"/>
      <c r="K263" s="95"/>
    </row>
    <row r="264" spans="2:11" s="63" customFormat="1" x14ac:dyDescent="0.2">
      <c r="B264" s="31"/>
      <c r="C264" s="31"/>
      <c r="D264" s="31"/>
      <c r="E264" s="31"/>
      <c r="F264" s="31"/>
      <c r="G264" s="31"/>
      <c r="H264" s="31"/>
      <c r="I264" s="31"/>
      <c r="J264" s="31"/>
      <c r="K264" s="95"/>
    </row>
    <row r="265" spans="2:11" s="63" customFormat="1" x14ac:dyDescent="0.2">
      <c r="B265" s="31"/>
      <c r="C265" s="31"/>
      <c r="D265" s="31"/>
      <c r="E265" s="31"/>
      <c r="F265" s="31"/>
      <c r="G265" s="31"/>
      <c r="H265" s="31"/>
      <c r="I265" s="31"/>
      <c r="J265" s="31"/>
      <c r="K265" s="95"/>
    </row>
    <row r="266" spans="2:11" s="63" customFormat="1" x14ac:dyDescent="0.2">
      <c r="B266" s="31"/>
      <c r="C266" s="31"/>
      <c r="D266" s="31"/>
      <c r="E266" s="31"/>
      <c r="F266" s="31"/>
      <c r="G266" s="31"/>
      <c r="H266" s="31"/>
      <c r="I266" s="31"/>
      <c r="J266" s="31"/>
      <c r="K266" s="95"/>
    </row>
    <row r="267" spans="2:11" s="63" customFormat="1" ht="14.25" customHeight="1" x14ac:dyDescent="0.2">
      <c r="B267" s="31"/>
      <c r="C267" s="31"/>
      <c r="D267" s="31"/>
      <c r="E267" s="31"/>
      <c r="F267" s="31"/>
      <c r="G267" s="31"/>
      <c r="H267" s="31"/>
      <c r="I267" s="31"/>
      <c r="J267" s="31"/>
      <c r="K267" s="95"/>
    </row>
    <row r="268" spans="2:11" s="63" customFormat="1" ht="14.25" customHeight="1" x14ac:dyDescent="0.2">
      <c r="B268" s="138" t="s">
        <v>145</v>
      </c>
      <c r="C268" s="97"/>
      <c r="D268" s="97"/>
      <c r="E268" s="97"/>
      <c r="F268" s="97"/>
      <c r="G268" s="31"/>
      <c r="H268" s="31"/>
      <c r="I268" s="31"/>
      <c r="J268" s="31"/>
      <c r="K268" s="95"/>
    </row>
    <row r="269" spans="2:11" s="63" customFormat="1" ht="14.25" customHeight="1" x14ac:dyDescent="0.2">
      <c r="B269" s="31"/>
      <c r="C269" s="31"/>
      <c r="D269" s="31"/>
      <c r="E269" s="31"/>
      <c r="F269" s="31"/>
      <c r="G269" s="31"/>
      <c r="H269" s="31"/>
      <c r="I269" s="31"/>
      <c r="J269" s="31"/>
      <c r="K269" s="95"/>
    </row>
    <row r="270" spans="2:11" s="63" customFormat="1" ht="14.25" customHeight="1" thickBot="1" x14ac:dyDescent="0.25">
      <c r="B270" s="116" t="s">
        <v>146</v>
      </c>
      <c r="C270" s="103" t="s">
        <v>97</v>
      </c>
      <c r="D270" s="103" t="s">
        <v>147</v>
      </c>
      <c r="E270" s="104" t="s">
        <v>98</v>
      </c>
      <c r="F270" s="103" t="s">
        <v>148</v>
      </c>
      <c r="G270" s="104" t="s">
        <v>149</v>
      </c>
      <c r="H270" s="31"/>
      <c r="I270" s="31"/>
      <c r="J270" s="31"/>
      <c r="K270" s="95"/>
    </row>
    <row r="271" spans="2:11" s="63" customFormat="1" ht="14.25" customHeight="1" thickTop="1" x14ac:dyDescent="0.2">
      <c r="B271" s="87" t="s">
        <v>150</v>
      </c>
      <c r="C271" s="105">
        <v>1442.81</v>
      </c>
      <c r="D271" s="105">
        <v>865.52</v>
      </c>
      <c r="E271" s="106">
        <f>D271/$C271</f>
        <v>0.59988494673588344</v>
      </c>
      <c r="F271" s="105">
        <v>577.29</v>
      </c>
      <c r="G271" s="106">
        <f>F271/$C271</f>
        <v>0.40011505326411656</v>
      </c>
      <c r="H271" s="31"/>
      <c r="I271" s="31"/>
      <c r="J271" s="31"/>
      <c r="K271" s="95"/>
    </row>
    <row r="272" spans="2:11" s="63" customFormat="1" ht="14.25" customHeight="1" x14ac:dyDescent="0.2">
      <c r="B272" s="115" t="s">
        <v>151</v>
      </c>
      <c r="C272" s="107">
        <v>7265.02</v>
      </c>
      <c r="D272" s="107">
        <v>5220.78</v>
      </c>
      <c r="E272" s="108">
        <f>D272/$C272</f>
        <v>0.71861880627995511</v>
      </c>
      <c r="F272" s="107">
        <v>2044.24</v>
      </c>
      <c r="G272" s="108">
        <f>F272/$C272</f>
        <v>0.28138119372004478</v>
      </c>
      <c r="H272" s="31"/>
      <c r="I272" s="31"/>
      <c r="J272" s="31"/>
      <c r="K272" s="95"/>
    </row>
    <row r="273" spans="2:12" s="63" customFormat="1" ht="14.25" customHeight="1" thickBot="1" x14ac:dyDescent="0.25">
      <c r="B273" s="116" t="s">
        <v>152</v>
      </c>
      <c r="C273" s="109">
        <v>2208.9699999999998</v>
      </c>
      <c r="D273" s="109">
        <v>1448.52</v>
      </c>
      <c r="E273" s="110">
        <f>D273/$C273</f>
        <v>0.65574453251968112</v>
      </c>
      <c r="F273" s="109">
        <v>760.45</v>
      </c>
      <c r="G273" s="110">
        <f>F273/$C273</f>
        <v>0.34425546748031893</v>
      </c>
      <c r="H273" s="31"/>
      <c r="I273" s="31"/>
      <c r="J273" s="31"/>
      <c r="K273" s="95"/>
    </row>
    <row r="274" spans="2:12" s="63" customFormat="1" ht="14.25" customHeight="1" thickTop="1" x14ac:dyDescent="0.2">
      <c r="B274" s="31"/>
      <c r="C274" s="31"/>
      <c r="D274" s="31"/>
      <c r="E274" s="31"/>
      <c r="F274" s="31"/>
      <c r="G274" s="31"/>
      <c r="H274" s="31"/>
      <c r="I274" s="31"/>
      <c r="J274" s="31"/>
      <c r="K274" s="95"/>
    </row>
    <row r="275" spans="2:12" s="63" customFormat="1" ht="14.25" customHeight="1" x14ac:dyDescent="0.2">
      <c r="B275" s="94" t="s">
        <v>156</v>
      </c>
      <c r="C275" s="31"/>
      <c r="D275" s="31"/>
      <c r="E275" s="31"/>
      <c r="F275" s="31"/>
      <c r="G275" s="31"/>
      <c r="H275" s="31"/>
      <c r="I275" s="31"/>
      <c r="J275" s="31"/>
      <c r="K275" s="95"/>
    </row>
    <row r="276" spans="2:12" s="63" customFormat="1" ht="14.25" customHeight="1" x14ac:dyDescent="0.2">
      <c r="B276" s="70"/>
      <c r="C276" s="97"/>
      <c r="D276" s="97"/>
      <c r="E276" s="97"/>
      <c r="F276" s="97"/>
      <c r="G276" s="31"/>
      <c r="H276" s="31"/>
      <c r="I276" s="31"/>
      <c r="J276" s="31"/>
      <c r="K276" s="95"/>
    </row>
    <row r="277" spans="2:12" s="63" customFormat="1" ht="14.25" customHeight="1" x14ac:dyDescent="0.2">
      <c r="B277" s="138" t="s">
        <v>153</v>
      </c>
      <c r="C277" s="97"/>
      <c r="D277" s="97"/>
      <c r="E277" s="97"/>
      <c r="F277" s="97"/>
      <c r="G277" s="31"/>
      <c r="H277" s="31"/>
      <c r="I277" s="31"/>
      <c r="J277" s="31"/>
      <c r="K277" s="95"/>
    </row>
    <row r="278" spans="2:12" s="63" customFormat="1" ht="14.25" customHeight="1" x14ac:dyDescent="0.2">
      <c r="B278" s="86"/>
      <c r="C278" s="197" t="s">
        <v>77</v>
      </c>
      <c r="D278" s="198"/>
      <c r="E278" s="198"/>
      <c r="F278" s="198"/>
      <c r="G278" s="199" t="s">
        <v>78</v>
      </c>
      <c r="H278" s="193"/>
      <c r="I278" s="193"/>
      <c r="J278" s="193"/>
      <c r="K278" s="101"/>
      <c r="L278" s="83"/>
    </row>
    <row r="279" spans="2:12" s="63" customFormat="1" ht="14.25" customHeight="1" thickBot="1" x14ac:dyDescent="0.25">
      <c r="B279" s="84"/>
      <c r="C279" s="103" t="s">
        <v>80</v>
      </c>
      <c r="D279" s="104" t="s">
        <v>74</v>
      </c>
      <c r="E279" s="104" t="s">
        <v>79</v>
      </c>
      <c r="F279" s="104" t="s">
        <v>75</v>
      </c>
      <c r="G279" s="103" t="s">
        <v>80</v>
      </c>
      <c r="H279" s="104" t="s">
        <v>74</v>
      </c>
      <c r="I279" s="104" t="s">
        <v>79</v>
      </c>
      <c r="J279" s="104" t="s">
        <v>75</v>
      </c>
      <c r="K279" s="112" t="s">
        <v>81</v>
      </c>
      <c r="L279" s="83"/>
    </row>
    <row r="280" spans="2:12" s="63" customFormat="1" ht="14.25" customHeight="1" thickTop="1" x14ac:dyDescent="0.2">
      <c r="B280" s="86" t="s">
        <v>60</v>
      </c>
      <c r="C280" s="111">
        <v>0.46250000000000002</v>
      </c>
      <c r="D280" s="108">
        <v>0.27368096480378606</v>
      </c>
      <c r="E280" s="108">
        <v>7.4999999999999997E-2</v>
      </c>
      <c r="F280" s="108">
        <v>4.2696932846912582E-2</v>
      </c>
      <c r="G280" s="111">
        <v>4.7E-2</v>
      </c>
      <c r="H280" s="108">
        <v>3.7100000000000001E-2</v>
      </c>
      <c r="I280" s="108">
        <v>1.5599999999999999E-2</v>
      </c>
      <c r="J280" s="108">
        <v>2.98E-2</v>
      </c>
      <c r="K280" s="131">
        <v>4.0099999999999997E-2</v>
      </c>
      <c r="L280" s="83"/>
    </row>
    <row r="281" spans="2:12" s="63" customFormat="1" ht="14.25" customHeight="1" x14ac:dyDescent="0.2">
      <c r="B281" s="86" t="s">
        <v>58</v>
      </c>
      <c r="C281" s="111">
        <v>0.53200000000000003</v>
      </c>
      <c r="D281" s="108">
        <v>0.221</v>
      </c>
      <c r="E281" s="108">
        <v>0.13900000000000001</v>
      </c>
      <c r="F281" s="108">
        <v>3.2000000000000001E-2</v>
      </c>
      <c r="G281" s="111">
        <v>4.2299999999999997E-2</v>
      </c>
      <c r="H281" s="108">
        <v>3.61E-2</v>
      </c>
      <c r="I281" s="108">
        <v>1.54E-2</v>
      </c>
      <c r="J281" s="108">
        <v>3.3500000000000002E-2</v>
      </c>
      <c r="K281" s="131">
        <v>3.6700000000000003E-2</v>
      </c>
      <c r="L281" s="83"/>
    </row>
    <row r="282" spans="2:12" s="63" customFormat="1" ht="14.25" customHeight="1" x14ac:dyDescent="0.2">
      <c r="B282" s="86" t="s">
        <v>76</v>
      </c>
      <c r="C282" s="111">
        <v>0.54220000000000002</v>
      </c>
      <c r="D282" s="108">
        <f>25.44%+6.47%</f>
        <v>0.31909999999999999</v>
      </c>
      <c r="E282" s="108">
        <v>9.9400000000000002E-2</v>
      </c>
      <c r="F282" s="108">
        <v>1.2200000000000001E-2</v>
      </c>
      <c r="G282" s="111">
        <v>4.8099999999999997E-2</v>
      </c>
      <c r="H282" s="108">
        <v>3.6299999999999999E-2</v>
      </c>
      <c r="I282" s="108">
        <v>1.5299999999999999E-2</v>
      </c>
      <c r="J282" s="108">
        <v>2.7099999999999999E-2</v>
      </c>
      <c r="K282" s="131">
        <v>4.0599999999999997E-2</v>
      </c>
      <c r="L282" s="83"/>
    </row>
    <row r="283" spans="2:12" s="63" customFormat="1" ht="14.25" customHeight="1" x14ac:dyDescent="0.2">
      <c r="B283" s="26"/>
      <c r="C283" s="26"/>
      <c r="D283" s="26"/>
      <c r="E283" s="26"/>
      <c r="F283" s="26"/>
      <c r="G283" s="26"/>
      <c r="H283" s="26"/>
      <c r="I283" s="26"/>
      <c r="J283" s="26"/>
      <c r="K283" s="98"/>
      <c r="L283" s="83"/>
    </row>
    <row r="284" spans="2:12" s="63" customFormat="1" ht="14.25" customHeight="1" x14ac:dyDescent="0.2">
      <c r="B284" s="139" t="s">
        <v>154</v>
      </c>
      <c r="C284" s="118"/>
      <c r="D284" s="118"/>
      <c r="E284" s="118"/>
      <c r="F284" s="118"/>
      <c r="G284" s="118"/>
      <c r="H284" s="118"/>
      <c r="I284" s="118"/>
      <c r="J284" s="118"/>
      <c r="K284" s="98"/>
      <c r="L284" s="83"/>
    </row>
    <row r="285" spans="2:12" s="63" customFormat="1" ht="14.25" customHeight="1" x14ac:dyDescent="0.2">
      <c r="B285" s="118"/>
      <c r="C285" s="118"/>
      <c r="D285" s="118"/>
      <c r="E285" s="118"/>
      <c r="F285" s="118"/>
      <c r="G285" s="118"/>
      <c r="H285" s="118"/>
      <c r="I285" s="118"/>
      <c r="J285" s="118"/>
      <c r="K285" s="98"/>
      <c r="L285" s="83"/>
    </row>
    <row r="286" spans="2:12" s="63" customFormat="1" ht="14.25" customHeight="1" x14ac:dyDescent="0.2">
      <c r="B286" s="138" t="s">
        <v>157</v>
      </c>
      <c r="C286" s="26"/>
      <c r="D286" s="26"/>
      <c r="E286" s="26"/>
      <c r="F286" s="26"/>
      <c r="G286" s="26"/>
      <c r="H286" s="26"/>
      <c r="I286" s="26"/>
      <c r="J286" s="26"/>
      <c r="K286" s="98"/>
      <c r="L286" s="83"/>
    </row>
    <row r="287" spans="2:12" s="63" customFormat="1" ht="14.25" customHeight="1" x14ac:dyDescent="0.2">
      <c r="B287" s="86"/>
      <c r="C287" s="199" t="s">
        <v>82</v>
      </c>
      <c r="D287" s="193"/>
      <c r="E287" s="193"/>
      <c r="F287" s="193"/>
      <c r="G287" s="199" t="s">
        <v>83</v>
      </c>
      <c r="H287" s="193"/>
      <c r="I287" s="193"/>
      <c r="J287" s="193"/>
      <c r="K287" s="101"/>
      <c r="L287" s="83"/>
    </row>
    <row r="288" spans="2:12" s="63" customFormat="1" ht="14.25" customHeight="1" thickBot="1" x14ac:dyDescent="0.25">
      <c r="B288" s="100"/>
      <c r="C288" s="103" t="s">
        <v>86</v>
      </c>
      <c r="D288" s="104" t="s">
        <v>84</v>
      </c>
      <c r="E288" s="104" t="s">
        <v>99</v>
      </c>
      <c r="F288" s="104" t="s">
        <v>85</v>
      </c>
      <c r="G288" s="103" t="s">
        <v>86</v>
      </c>
      <c r="H288" s="104" t="s">
        <v>84</v>
      </c>
      <c r="I288" s="104" t="s">
        <v>99</v>
      </c>
      <c r="J288" s="104" t="s">
        <v>85</v>
      </c>
      <c r="K288" s="112" t="s">
        <v>87</v>
      </c>
      <c r="L288" s="83"/>
    </row>
    <row r="289" spans="1:12" s="63" customFormat="1" ht="14.25" customHeight="1" thickTop="1" x14ac:dyDescent="0.2">
      <c r="B289" s="86" t="s">
        <v>60</v>
      </c>
      <c r="C289" s="111">
        <v>0.53810000000000002</v>
      </c>
      <c r="D289" s="108">
        <v>0.25819999999999999</v>
      </c>
      <c r="E289" s="108">
        <v>9.11E-2</v>
      </c>
      <c r="F289" s="108">
        <v>8.7499999999999994E-2</v>
      </c>
      <c r="G289" s="111">
        <v>1.7600000000000001E-2</v>
      </c>
      <c r="H289" s="108">
        <v>3.9899999999999998E-2</v>
      </c>
      <c r="I289" s="108">
        <v>4.07E-2</v>
      </c>
      <c r="J289" s="108">
        <v>3.5000000000000003E-2</v>
      </c>
      <c r="K289" s="131">
        <v>2.6599999999999999E-2</v>
      </c>
      <c r="L289" s="83"/>
    </row>
    <row r="290" spans="1:12" s="63" customFormat="1" ht="14.25" customHeight="1" x14ac:dyDescent="0.2">
      <c r="B290" s="86" t="s">
        <v>58</v>
      </c>
      <c r="C290" s="111">
        <v>0.80300000000000005</v>
      </c>
      <c r="D290" s="108">
        <f>7.1%+4.4%</f>
        <v>0.11499999999999999</v>
      </c>
      <c r="E290" s="108">
        <v>2.1999999999999999E-2</v>
      </c>
      <c r="F290" s="108"/>
      <c r="G290" s="111">
        <v>1.4200000000000001E-2</v>
      </c>
      <c r="H290" s="108">
        <v>2.1899999999999999E-2</v>
      </c>
      <c r="I290" s="108">
        <v>3.2800000000000003E-2</v>
      </c>
      <c r="J290" s="108"/>
      <c r="K290" s="131">
        <v>1.5699999999999999E-2</v>
      </c>
      <c r="L290" s="83"/>
    </row>
    <row r="291" spans="1:12" s="63" customFormat="1" ht="14.25" customHeight="1" x14ac:dyDescent="0.2">
      <c r="B291" s="86" t="s">
        <v>76</v>
      </c>
      <c r="C291" s="111">
        <v>0.69899999999999995</v>
      </c>
      <c r="D291" s="108">
        <f>7.55%+4.69%+0.46%+0.38%+2.16%</f>
        <v>0.15240000000000001</v>
      </c>
      <c r="E291" s="108">
        <v>5.0999999999999997E-2</v>
      </c>
      <c r="F291" s="108">
        <v>7.1300000000000002E-2</v>
      </c>
      <c r="G291" s="111">
        <v>1.2699999999999999E-2</v>
      </c>
      <c r="H291" s="108">
        <v>2.7400000000000001E-2</v>
      </c>
      <c r="I291" s="108">
        <v>3.9600000000000003E-2</v>
      </c>
      <c r="J291" s="108">
        <v>3.0200000000000001E-2</v>
      </c>
      <c r="K291" s="131">
        <v>1.77E-2</v>
      </c>
      <c r="L291" s="83"/>
    </row>
    <row r="292" spans="1:12" s="63" customFormat="1" ht="14.25" customHeight="1" x14ac:dyDescent="0.2">
      <c r="B292" s="86"/>
      <c r="C292" s="85"/>
      <c r="D292" s="85"/>
      <c r="E292" s="85"/>
      <c r="F292" s="85"/>
      <c r="G292" s="85"/>
      <c r="H292" s="85"/>
      <c r="I292" s="85"/>
      <c r="J292" s="85"/>
      <c r="K292" s="99"/>
      <c r="L292" s="83"/>
    </row>
    <row r="293" spans="1:12" s="63" customFormat="1" ht="14.25" customHeight="1" x14ac:dyDescent="0.2">
      <c r="B293" s="139" t="s">
        <v>155</v>
      </c>
      <c r="C293" s="85"/>
      <c r="D293" s="85"/>
      <c r="E293" s="85"/>
      <c r="F293" s="85"/>
      <c r="G293" s="85"/>
      <c r="H293" s="85"/>
      <c r="I293" s="85"/>
      <c r="J293" s="85"/>
      <c r="K293" s="99"/>
      <c r="L293" s="83"/>
    </row>
    <row r="294" spans="1:12" s="63" customFormat="1" ht="14.25" customHeight="1" x14ac:dyDescent="0.2">
      <c r="B294" s="115"/>
      <c r="C294" s="85"/>
      <c r="D294" s="85"/>
      <c r="E294" s="85"/>
      <c r="F294" s="85"/>
      <c r="G294" s="85"/>
      <c r="H294" s="85"/>
      <c r="I294" s="85"/>
      <c r="J294" s="85"/>
      <c r="K294" s="99"/>
      <c r="L294" s="83"/>
    </row>
    <row r="295" spans="1:12" s="63" customFormat="1" ht="14.25" customHeight="1" x14ac:dyDescent="0.2">
      <c r="B295" s="138" t="s">
        <v>158</v>
      </c>
      <c r="C295" s="85"/>
      <c r="D295" s="85"/>
      <c r="E295" s="85"/>
      <c r="F295" s="85"/>
      <c r="G295" s="85"/>
      <c r="H295" s="85"/>
      <c r="I295" s="85"/>
      <c r="J295" s="85"/>
      <c r="K295" s="99"/>
      <c r="L295" s="83"/>
    </row>
    <row r="296" spans="1:12" s="63" customFormat="1" ht="14.25" customHeight="1" x14ac:dyDescent="0.2">
      <c r="A296" s="73"/>
      <c r="B296" s="86" t="s">
        <v>88</v>
      </c>
      <c r="C296" s="201" t="s">
        <v>89</v>
      </c>
      <c r="D296" s="202"/>
      <c r="E296" s="203"/>
      <c r="F296" s="201" t="s">
        <v>100</v>
      </c>
      <c r="G296" s="202"/>
      <c r="H296" s="202"/>
      <c r="I296" s="202"/>
      <c r="J296" s="102"/>
      <c r="K296" s="95"/>
    </row>
    <row r="297" spans="1:12" s="63" customFormat="1" ht="14.25" customHeight="1" thickBot="1" x14ac:dyDescent="0.25">
      <c r="B297" s="84"/>
      <c r="C297" s="113" t="s">
        <v>101</v>
      </c>
      <c r="D297" s="82" t="s">
        <v>102</v>
      </c>
      <c r="E297" s="82" t="s">
        <v>90</v>
      </c>
      <c r="F297" s="113" t="s">
        <v>91</v>
      </c>
      <c r="G297" s="82" t="s">
        <v>103</v>
      </c>
      <c r="H297" s="82" t="s">
        <v>92</v>
      </c>
      <c r="I297" s="82" t="s">
        <v>93</v>
      </c>
      <c r="J297" s="115"/>
      <c r="K297" s="140"/>
    </row>
    <row r="298" spans="1:12" s="63" customFormat="1" ht="14.25" customHeight="1" thickTop="1" x14ac:dyDescent="0.2">
      <c r="B298" s="86" t="s">
        <v>60</v>
      </c>
      <c r="C298" s="111">
        <v>0.57620000000000005</v>
      </c>
      <c r="D298" s="108">
        <v>2.9499999999999998E-2</v>
      </c>
      <c r="E298" s="108">
        <v>0.39429999999999998</v>
      </c>
      <c r="F298" s="111">
        <v>0.31740000000000002</v>
      </c>
      <c r="G298" s="108"/>
      <c r="H298" s="108">
        <v>0.33750000000000002</v>
      </c>
      <c r="I298" s="108">
        <v>0.26590000000000003</v>
      </c>
      <c r="J298" s="85"/>
      <c r="K298" s="95"/>
    </row>
    <row r="299" spans="1:12" s="63" customFormat="1" ht="14.25" customHeight="1" x14ac:dyDescent="0.2">
      <c r="B299" s="86" t="s">
        <v>58</v>
      </c>
      <c r="C299" s="111">
        <v>0.628</v>
      </c>
      <c r="D299" s="108">
        <v>2.5000000000000001E-2</v>
      </c>
      <c r="E299" s="108">
        <v>0.34699999999999998</v>
      </c>
      <c r="F299" s="111">
        <v>0.79600000000000004</v>
      </c>
      <c r="G299" s="108">
        <v>5.1999999999999998E-2</v>
      </c>
      <c r="H299" s="108">
        <v>4.3999999999999997E-2</v>
      </c>
      <c r="I299" s="108">
        <v>0.108</v>
      </c>
      <c r="J299" s="118"/>
      <c r="K299" s="95"/>
    </row>
    <row r="300" spans="1:12" s="63" customFormat="1" ht="14.25" customHeight="1" x14ac:dyDescent="0.2">
      <c r="B300" s="86" t="s">
        <v>76</v>
      </c>
      <c r="C300" s="111">
        <v>0.4667</v>
      </c>
      <c r="D300" s="108">
        <v>3.2500000000000001E-2</v>
      </c>
      <c r="E300" s="108">
        <v>0.50080000000000002</v>
      </c>
      <c r="F300" s="111">
        <v>0.23380000000000001</v>
      </c>
      <c r="G300" s="108">
        <v>4.1500000000000002E-2</v>
      </c>
      <c r="H300" s="108">
        <v>8.77E-2</v>
      </c>
      <c r="I300" s="108">
        <v>0.13780000000000001</v>
      </c>
      <c r="J300" s="118"/>
      <c r="K300" s="141"/>
    </row>
    <row r="301" spans="1:12" s="63" customFormat="1" ht="14.25" customHeight="1" x14ac:dyDescent="0.2">
      <c r="B301" s="115"/>
      <c r="C301" s="85"/>
      <c r="D301" s="85"/>
      <c r="E301" s="85"/>
      <c r="F301" s="85"/>
      <c r="G301" s="85"/>
      <c r="H301" s="85"/>
      <c r="I301" s="85"/>
      <c r="J301" s="85"/>
      <c r="K301" s="99"/>
      <c r="L301" s="83"/>
    </row>
    <row r="302" spans="1:12" s="63" customFormat="1" ht="14.25" customHeight="1" x14ac:dyDescent="0.2">
      <c r="B302" s="139" t="s">
        <v>159</v>
      </c>
      <c r="C302" s="85"/>
      <c r="D302" s="85"/>
      <c r="E302" s="85"/>
      <c r="F302" s="85"/>
      <c r="G302" s="85"/>
      <c r="H302" s="85"/>
      <c r="I302" s="85"/>
      <c r="J302" s="85"/>
      <c r="K302" s="99"/>
      <c r="L302" s="83"/>
    </row>
    <row r="303" spans="1:12" s="63" customFormat="1" ht="14.25" customHeight="1" x14ac:dyDescent="0.2">
      <c r="B303" s="115"/>
      <c r="C303" s="85"/>
      <c r="D303" s="85"/>
      <c r="E303" s="85"/>
      <c r="F303" s="85"/>
      <c r="G303" s="85"/>
      <c r="H303" s="85"/>
      <c r="I303" s="85"/>
      <c r="J303" s="85"/>
      <c r="K303" s="99"/>
      <c r="L303" s="83"/>
    </row>
    <row r="304" spans="1:12" s="63" customFormat="1" ht="14.25" customHeight="1" x14ac:dyDescent="0.2">
      <c r="B304" s="86" t="s">
        <v>104</v>
      </c>
      <c r="C304" s="201" t="s">
        <v>101</v>
      </c>
      <c r="D304" s="203"/>
      <c r="E304" s="201" t="s">
        <v>90</v>
      </c>
      <c r="F304" s="202"/>
      <c r="G304" s="85"/>
      <c r="H304" s="85"/>
      <c r="I304" s="85"/>
      <c r="J304" s="85"/>
      <c r="K304" s="99"/>
      <c r="L304" s="83"/>
    </row>
    <row r="305" spans="2:12" s="63" customFormat="1" ht="14.25" customHeight="1" thickBot="1" x14ac:dyDescent="0.25">
      <c r="B305" s="84"/>
      <c r="C305" s="113" t="s">
        <v>95</v>
      </c>
      <c r="D305" s="82" t="s">
        <v>94</v>
      </c>
      <c r="E305" s="113" t="s">
        <v>95</v>
      </c>
      <c r="F305" s="82" t="s">
        <v>94</v>
      </c>
      <c r="G305" s="85"/>
      <c r="H305" s="85"/>
      <c r="I305" s="85"/>
      <c r="J305" s="85"/>
      <c r="K305" s="99"/>
      <c r="L305" s="83"/>
    </row>
    <row r="306" spans="2:12" s="63" customFormat="1" ht="14.25" customHeight="1" thickTop="1" x14ac:dyDescent="0.2">
      <c r="B306" s="86" t="s">
        <v>60</v>
      </c>
      <c r="C306" s="111">
        <v>0.4274</v>
      </c>
      <c r="D306" s="108">
        <v>0.40029999999999999</v>
      </c>
      <c r="E306" s="111">
        <v>0.1043</v>
      </c>
      <c r="F306" s="108">
        <v>6.1600000000000002E-2</v>
      </c>
      <c r="G306" s="85"/>
      <c r="H306" s="85"/>
      <c r="I306" s="85"/>
      <c r="J306" s="85"/>
      <c r="K306" s="99"/>
      <c r="L306" s="83"/>
    </row>
    <row r="307" spans="2:12" s="63" customFormat="1" ht="14.25" customHeight="1" x14ac:dyDescent="0.2">
      <c r="B307" s="86" t="s">
        <v>58</v>
      </c>
      <c r="C307" s="111">
        <v>0.23300000000000001</v>
      </c>
      <c r="D307" s="108">
        <v>0.316</v>
      </c>
      <c r="E307" s="111">
        <v>0.23699999999999999</v>
      </c>
      <c r="F307" s="108">
        <v>0.19900000000000001</v>
      </c>
      <c r="G307" s="85"/>
      <c r="H307" s="85"/>
      <c r="I307" s="85"/>
      <c r="J307" s="85"/>
      <c r="K307" s="99"/>
      <c r="L307" s="83"/>
    </row>
    <row r="308" spans="2:12" s="63" customFormat="1" ht="14.25" customHeight="1" x14ac:dyDescent="0.2">
      <c r="B308" s="86" t="s">
        <v>76</v>
      </c>
      <c r="C308" s="111">
        <v>0.28149999999999997</v>
      </c>
      <c r="D308" s="108">
        <v>0.38919999999999999</v>
      </c>
      <c r="E308" s="111">
        <v>9.01E-2</v>
      </c>
      <c r="F308" s="108">
        <v>0.2392</v>
      </c>
      <c r="G308" s="85"/>
      <c r="H308" s="85"/>
      <c r="I308" s="85"/>
      <c r="J308" s="85"/>
      <c r="K308" s="99"/>
      <c r="L308" s="83"/>
    </row>
    <row r="309" spans="2:12" s="63" customFormat="1" ht="14.25" customHeight="1" x14ac:dyDescent="0.2">
      <c r="B309" s="31"/>
      <c r="C309" s="31"/>
      <c r="D309" s="31"/>
      <c r="E309" s="31"/>
      <c r="F309" s="31"/>
      <c r="G309" s="31"/>
      <c r="H309" s="31"/>
      <c r="I309" s="31"/>
      <c r="J309" s="31"/>
      <c r="K309" s="95"/>
    </row>
    <row r="310" spans="2:12" s="63" customFormat="1" ht="14.25" customHeight="1" x14ac:dyDescent="0.2">
      <c r="B310" s="31" t="s">
        <v>160</v>
      </c>
      <c r="C310" s="31"/>
      <c r="D310" s="31"/>
      <c r="E310" s="31"/>
      <c r="F310" s="31"/>
      <c r="G310" s="31"/>
      <c r="H310" s="31"/>
      <c r="I310" s="31"/>
      <c r="J310" s="31"/>
      <c r="K310" s="95"/>
    </row>
    <row r="311" spans="2:12" s="63" customFormat="1" ht="14.25" customHeight="1" x14ac:dyDescent="0.2">
      <c r="B311" s="31"/>
      <c r="C311" s="31"/>
      <c r="D311" s="31"/>
      <c r="E311" s="31"/>
      <c r="F311" s="31"/>
      <c r="G311" s="31"/>
      <c r="H311" s="31"/>
      <c r="I311" s="31"/>
      <c r="J311" s="31"/>
      <c r="K311" s="95"/>
    </row>
    <row r="312" spans="2:12" s="63" customFormat="1" ht="14.25" customHeight="1" x14ac:dyDescent="0.2">
      <c r="B312" s="171" t="s">
        <v>162</v>
      </c>
      <c r="C312" s="171"/>
      <c r="D312" s="171"/>
      <c r="E312" s="171"/>
      <c r="F312" s="171"/>
      <c r="G312" s="171"/>
      <c r="H312" s="171"/>
      <c r="I312" s="171"/>
      <c r="J312" s="171"/>
      <c r="K312" s="172"/>
    </row>
    <row r="313" spans="2:12" s="63" customFormat="1" ht="14.25" customHeight="1" x14ac:dyDescent="0.2">
      <c r="B313" s="171"/>
      <c r="C313" s="171"/>
      <c r="D313" s="171"/>
      <c r="E313" s="171"/>
      <c r="F313" s="171"/>
      <c r="G313" s="171"/>
      <c r="H313" s="171"/>
      <c r="I313" s="171"/>
      <c r="J313" s="171"/>
      <c r="K313" s="172"/>
    </row>
    <row r="314" spans="2:12" x14ac:dyDescent="0.2">
      <c r="B314" s="3"/>
      <c r="C314" s="3"/>
      <c r="D314" s="3"/>
      <c r="E314" s="3"/>
      <c r="F314" s="3"/>
      <c r="G314" s="3"/>
      <c r="H314" s="3"/>
      <c r="I314" s="3"/>
      <c r="J314" s="3"/>
      <c r="K314" s="4"/>
    </row>
    <row r="315" spans="2:12" x14ac:dyDescent="0.2">
      <c r="B315" s="190" t="s">
        <v>51</v>
      </c>
      <c r="C315" s="191"/>
      <c r="D315" s="191"/>
      <c r="E315" s="191"/>
      <c r="F315" s="191"/>
      <c r="G315" s="191"/>
      <c r="H315" s="191"/>
      <c r="I315" s="191"/>
      <c r="J315" s="191"/>
      <c r="K315" s="192"/>
    </row>
    <row r="316" spans="2:12" x14ac:dyDescent="0.2">
      <c r="B316" s="3"/>
      <c r="C316" s="3"/>
      <c r="D316" s="3"/>
      <c r="E316" s="3"/>
      <c r="F316" s="3"/>
      <c r="G316" s="3"/>
      <c r="H316" s="3"/>
      <c r="I316" s="3"/>
      <c r="J316" s="3"/>
      <c r="K316" s="4"/>
    </row>
    <row r="317" spans="2:12" x14ac:dyDescent="0.2">
      <c r="B317" s="70" t="s">
        <v>113</v>
      </c>
      <c r="C317" s="3"/>
      <c r="D317" s="3"/>
      <c r="E317" s="3"/>
      <c r="F317" s="3"/>
      <c r="G317" s="3"/>
      <c r="H317" s="3"/>
      <c r="I317" s="3"/>
      <c r="J317" s="3"/>
      <c r="K317" s="4"/>
    </row>
    <row r="318" spans="2:12" x14ac:dyDescent="0.2">
      <c r="B318" s="70"/>
      <c r="C318" s="3"/>
      <c r="D318" s="3"/>
      <c r="E318" s="3"/>
      <c r="F318" s="3"/>
      <c r="G318" s="3"/>
      <c r="H318" s="3"/>
      <c r="I318" s="3"/>
      <c r="J318" s="3"/>
      <c r="K318" s="4"/>
    </row>
    <row r="319" spans="2:12" x14ac:dyDescent="0.2">
      <c r="B319" s="149" t="s">
        <v>197</v>
      </c>
      <c r="C319" s="3"/>
      <c r="D319" s="3"/>
      <c r="E319" s="3"/>
      <c r="F319" s="3"/>
      <c r="G319" s="3"/>
      <c r="H319" s="3"/>
      <c r="I319" s="3"/>
      <c r="J319" s="3"/>
      <c r="K319" s="4"/>
    </row>
    <row r="320" spans="2:12" s="63" customFormat="1" x14ac:dyDescent="0.2">
      <c r="B320" s="31" t="s">
        <v>161</v>
      </c>
      <c r="C320" s="31"/>
      <c r="D320" s="31"/>
      <c r="E320" s="31"/>
      <c r="F320" s="31"/>
      <c r="G320" s="31"/>
      <c r="H320" s="31"/>
      <c r="I320" s="31"/>
      <c r="J320" s="31"/>
      <c r="K320" s="95"/>
    </row>
    <row r="321" spans="2:11" s="63" customFormat="1" x14ac:dyDescent="0.2">
      <c r="B321" s="31"/>
      <c r="C321" s="31"/>
      <c r="D321" s="31"/>
      <c r="E321" s="31"/>
      <c r="F321" s="31"/>
      <c r="G321" s="31"/>
      <c r="H321" s="31"/>
      <c r="I321" s="31"/>
      <c r="J321" s="31"/>
      <c r="K321" s="95"/>
    </row>
    <row r="322" spans="2:11" s="63" customFormat="1" ht="13.5" thickBot="1" x14ac:dyDescent="0.25">
      <c r="B322" s="31"/>
      <c r="C322" s="39" t="s">
        <v>105</v>
      </c>
      <c r="D322" s="39" t="s">
        <v>106</v>
      </c>
      <c r="E322" s="27" t="s">
        <v>107</v>
      </c>
      <c r="F322" s="39" t="s">
        <v>108</v>
      </c>
      <c r="G322" s="27" t="s">
        <v>109</v>
      </c>
      <c r="H322" s="39" t="s">
        <v>129</v>
      </c>
      <c r="I322" s="31"/>
      <c r="J322" s="47">
        <v>43100</v>
      </c>
      <c r="K322" s="95"/>
    </row>
    <row r="323" spans="2:11" s="63" customFormat="1" ht="13.5" thickTop="1" x14ac:dyDescent="0.2">
      <c r="B323" s="88" t="s">
        <v>110</v>
      </c>
      <c r="C323" s="89">
        <v>5.75</v>
      </c>
      <c r="D323" s="89">
        <v>0.76</v>
      </c>
      <c r="E323" s="90">
        <v>0</v>
      </c>
      <c r="F323" s="106">
        <v>0.33139999999999997</v>
      </c>
      <c r="G323" s="76">
        <v>2.6800000000000001E-2</v>
      </c>
      <c r="H323" s="106">
        <v>0.14029999999999998</v>
      </c>
      <c r="I323" s="31"/>
      <c r="J323" s="114" t="s">
        <v>130</v>
      </c>
      <c r="K323" s="95"/>
    </row>
    <row r="324" spans="2:11" s="63" customFormat="1" x14ac:dyDescent="0.2">
      <c r="B324" s="91" t="s">
        <v>111</v>
      </c>
      <c r="C324" s="39">
        <v>7.25</v>
      </c>
      <c r="D324" s="39">
        <v>0.97</v>
      </c>
      <c r="E324" s="108">
        <v>0.2051</v>
      </c>
      <c r="F324" s="108">
        <v>9.0800000000000006E-2</v>
      </c>
      <c r="G324" s="32">
        <v>4.1399999999999999E-2</v>
      </c>
      <c r="H324" s="108">
        <v>0.14349999999999999</v>
      </c>
      <c r="I324" s="31"/>
      <c r="J324" s="114" t="s">
        <v>131</v>
      </c>
      <c r="K324" s="95"/>
    </row>
    <row r="325" spans="2:11" s="63" customFormat="1" ht="13.5" thickBot="1" x14ac:dyDescent="0.25">
      <c r="B325" s="92" t="s">
        <v>112</v>
      </c>
      <c r="C325" s="93">
        <v>10.11</v>
      </c>
      <c r="D325" s="93">
        <v>1.48</v>
      </c>
      <c r="E325" s="110">
        <v>0.31390000000000001</v>
      </c>
      <c r="F325" s="110">
        <v>8.3000000000000004E-2</v>
      </c>
      <c r="G325" s="79">
        <v>2.9899999999999999E-2</v>
      </c>
      <c r="H325" s="110">
        <v>0.16539999999999999</v>
      </c>
      <c r="I325" s="31"/>
      <c r="J325" s="114" t="s">
        <v>132</v>
      </c>
      <c r="K325" s="95"/>
    </row>
    <row r="326" spans="2:11" s="63" customFormat="1" ht="13.5" thickTop="1" x14ac:dyDescent="0.2">
      <c r="B326" s="31"/>
      <c r="C326" s="31"/>
      <c r="D326" s="31"/>
      <c r="E326" s="31"/>
      <c r="F326" s="31"/>
      <c r="G326" s="31"/>
      <c r="H326" s="31"/>
      <c r="I326" s="31"/>
      <c r="J326" s="31"/>
      <c r="K326" s="95"/>
    </row>
    <row r="327" spans="2:11" s="63" customFormat="1" x14ac:dyDescent="0.2">
      <c r="B327" s="171" t="s">
        <v>215</v>
      </c>
      <c r="C327" s="171"/>
      <c r="D327" s="171"/>
      <c r="E327" s="171"/>
      <c r="F327" s="171"/>
      <c r="G327" s="171"/>
      <c r="H327" s="171"/>
      <c r="I327" s="171"/>
      <c r="J327" s="171"/>
      <c r="K327" s="172"/>
    </row>
    <row r="328" spans="2:11" s="63" customFormat="1" x14ac:dyDescent="0.2">
      <c r="B328" s="171"/>
      <c r="C328" s="171"/>
      <c r="D328" s="171"/>
      <c r="E328" s="171"/>
      <c r="F328" s="171"/>
      <c r="G328" s="171"/>
      <c r="H328" s="171"/>
      <c r="I328" s="171"/>
      <c r="J328" s="171"/>
      <c r="K328" s="172"/>
    </row>
    <row r="329" spans="2:11" s="63" customFormat="1" x14ac:dyDescent="0.2">
      <c r="B329" s="171"/>
      <c r="C329" s="171"/>
      <c r="D329" s="171"/>
      <c r="E329" s="171"/>
      <c r="F329" s="171"/>
      <c r="G329" s="171"/>
      <c r="H329" s="171"/>
      <c r="I329" s="171"/>
      <c r="J329" s="171"/>
      <c r="K329" s="172"/>
    </row>
    <row r="330" spans="2:11" s="63" customFormat="1" x14ac:dyDescent="0.2">
      <c r="B330" s="119"/>
      <c r="C330" s="119"/>
      <c r="D330" s="119"/>
      <c r="E330" s="119"/>
      <c r="F330" s="119"/>
      <c r="G330" s="119"/>
      <c r="H330" s="119"/>
      <c r="I330" s="119"/>
      <c r="J330" s="119"/>
      <c r="K330" s="120"/>
    </row>
    <row r="331" spans="2:11" s="63" customFormat="1" x14ac:dyDescent="0.2">
      <c r="B331" s="149" t="s">
        <v>163</v>
      </c>
      <c r="C331" s="71"/>
      <c r="D331" s="71"/>
      <c r="E331" s="71"/>
      <c r="F331" s="71"/>
      <c r="G331" s="71"/>
      <c r="H331" s="71"/>
      <c r="I331" s="71"/>
      <c r="J331" s="71"/>
      <c r="K331" s="95"/>
    </row>
    <row r="332" spans="2:11" s="63" customFormat="1" x14ac:dyDescent="0.2">
      <c r="B332" s="70"/>
      <c r="C332" s="71"/>
      <c r="D332" s="71"/>
      <c r="E332" s="71"/>
      <c r="F332" s="71"/>
      <c r="G332" s="71"/>
      <c r="H332" s="71"/>
      <c r="I332" s="71"/>
      <c r="J332" s="71"/>
      <c r="K332" s="95"/>
    </row>
    <row r="333" spans="2:11" s="63" customFormat="1" ht="13.5" thickBot="1" x14ac:dyDescent="0.25">
      <c r="B333" s="70"/>
      <c r="C333" s="71">
        <v>43100</v>
      </c>
      <c r="D333" s="71">
        <v>43008</v>
      </c>
      <c r="E333" s="71">
        <v>42916</v>
      </c>
      <c r="F333" s="71">
        <v>42825</v>
      </c>
      <c r="G333" s="71">
        <v>42735</v>
      </c>
      <c r="H333" s="71">
        <v>42643</v>
      </c>
      <c r="I333" s="71">
        <v>42551</v>
      </c>
      <c r="J333" s="71">
        <v>42460</v>
      </c>
      <c r="K333" s="95"/>
    </row>
    <row r="334" spans="2:11" s="63" customFormat="1" ht="13.5" thickTop="1" x14ac:dyDescent="0.2">
      <c r="B334" s="88" t="s">
        <v>60</v>
      </c>
      <c r="C334" s="132">
        <v>0.10253456221198154</v>
      </c>
      <c r="D334" s="132">
        <v>1.8006700167504164E-2</v>
      </c>
      <c r="E334" s="132">
        <v>2.7520899607901272E-2</v>
      </c>
      <c r="F334" s="132">
        <v>3.5969648329198911E-2</v>
      </c>
      <c r="G334" s="132">
        <v>0.12231704163434176</v>
      </c>
      <c r="H334" s="132">
        <v>2.9399086128114593E-2</v>
      </c>
      <c r="I334" s="132">
        <v>8.6560704425042712E-3</v>
      </c>
      <c r="J334" s="132">
        <v>2.4594453165881713E-2</v>
      </c>
      <c r="K334" s="95"/>
    </row>
    <row r="335" spans="2:11" s="63" customFormat="1" x14ac:dyDescent="0.2">
      <c r="B335" s="91" t="s">
        <v>58</v>
      </c>
      <c r="C335" s="97">
        <v>4.6756946823665269E-2</v>
      </c>
      <c r="D335" s="97">
        <v>3.3468825353083043E-2</v>
      </c>
      <c r="E335" s="97">
        <v>2.3272765827733854E-2</v>
      </c>
      <c r="F335" s="97">
        <v>1.3669680594938782E-2</v>
      </c>
      <c r="G335" s="97">
        <v>1.5712479682137293E-3</v>
      </c>
      <c r="H335" s="97">
        <v>-2.2683530382182626E-3</v>
      </c>
      <c r="I335" s="97">
        <v>1.0120888389091975E-2</v>
      </c>
      <c r="J335" s="97">
        <v>5.9200258328400146E-3</v>
      </c>
      <c r="K335" s="95"/>
    </row>
    <row r="336" spans="2:11" s="63" customFormat="1" ht="13.5" thickBot="1" x14ac:dyDescent="0.25">
      <c r="B336" s="92" t="s">
        <v>59</v>
      </c>
      <c r="C336" s="133">
        <v>0.14146292383539594</v>
      </c>
      <c r="D336" s="133">
        <v>0.1558157412335166</v>
      </c>
      <c r="E336" s="133">
        <v>0.14223091049108461</v>
      </c>
      <c r="F336" s="133">
        <v>8.8664850136239703E-2</v>
      </c>
      <c r="G336" s="133">
        <v>8.0795998260113189E-2</v>
      </c>
      <c r="H336" s="133">
        <v>8.9345529502705467E-2</v>
      </c>
      <c r="I336" s="133">
        <v>7.1401370906321482E-2</v>
      </c>
      <c r="J336" s="133">
        <v>6.5621370499419296E-2</v>
      </c>
      <c r="K336" s="95"/>
    </row>
    <row r="337" spans="2:11" s="63" customFormat="1" ht="13.5" thickTop="1" x14ac:dyDescent="0.2">
      <c r="B337" s="31"/>
      <c r="C337" s="31"/>
      <c r="D337" s="31"/>
      <c r="E337" s="31"/>
      <c r="F337" s="31"/>
      <c r="G337" s="31"/>
      <c r="H337" s="31"/>
      <c r="I337" s="31"/>
      <c r="J337" s="31"/>
      <c r="K337" s="95"/>
    </row>
    <row r="338" spans="2:11" s="63" customFormat="1" x14ac:dyDescent="0.2">
      <c r="B338" s="70" t="s">
        <v>198</v>
      </c>
      <c r="C338" s="31"/>
      <c r="D338" s="31"/>
      <c r="E338" s="31"/>
      <c r="F338" s="31"/>
      <c r="G338" s="31"/>
      <c r="H338" s="31"/>
      <c r="I338" s="31"/>
      <c r="J338" s="31"/>
      <c r="K338" s="95"/>
    </row>
    <row r="339" spans="2:11" s="63" customFormat="1" x14ac:dyDescent="0.2">
      <c r="B339" s="31"/>
      <c r="C339" s="31"/>
      <c r="D339" s="31"/>
      <c r="E339" s="31"/>
      <c r="F339" s="31"/>
      <c r="G339" s="31"/>
      <c r="H339" s="31"/>
      <c r="I339" s="31"/>
      <c r="J339" s="31"/>
      <c r="K339" s="95"/>
    </row>
    <row r="340" spans="2:11" s="63" customFormat="1" x14ac:dyDescent="0.2">
      <c r="B340" s="91" t="s">
        <v>199</v>
      </c>
      <c r="C340" s="31"/>
      <c r="D340" s="31"/>
      <c r="E340" s="31"/>
      <c r="F340" s="31"/>
      <c r="G340" s="31"/>
      <c r="H340" s="31"/>
      <c r="I340" s="31"/>
      <c r="J340" s="31"/>
      <c r="K340" s="95"/>
    </row>
    <row r="341" spans="2:11" s="63" customFormat="1" x14ac:dyDescent="0.2">
      <c r="B341" s="70"/>
      <c r="C341" s="31"/>
      <c r="D341" s="31"/>
      <c r="E341" s="31"/>
      <c r="F341" s="31"/>
      <c r="G341" s="31"/>
      <c r="H341" s="31"/>
      <c r="I341" s="31"/>
      <c r="J341" s="31"/>
      <c r="K341" s="95"/>
    </row>
    <row r="342" spans="2:11" s="63" customFormat="1" x14ac:dyDescent="0.2">
      <c r="B342" s="3"/>
      <c r="C342" s="173" t="s">
        <v>200</v>
      </c>
      <c r="D342" s="173"/>
      <c r="E342" s="173" t="s">
        <v>201</v>
      </c>
      <c r="F342" s="173"/>
      <c r="G342" s="173" t="s">
        <v>202</v>
      </c>
      <c r="H342" s="173"/>
      <c r="I342" s="31"/>
      <c r="J342" s="31"/>
      <c r="K342" s="95"/>
    </row>
    <row r="343" spans="2:11" s="63" customFormat="1" ht="13.5" thickBot="1" x14ac:dyDescent="0.25">
      <c r="B343" s="118"/>
      <c r="C343" s="115" t="s">
        <v>203</v>
      </c>
      <c r="D343" s="118" t="s">
        <v>204</v>
      </c>
      <c r="E343" s="150" t="s">
        <v>205</v>
      </c>
      <c r="F343" s="150" t="s">
        <v>204</v>
      </c>
      <c r="G343" s="150" t="s">
        <v>206</v>
      </c>
      <c r="H343" s="150" t="s">
        <v>207</v>
      </c>
      <c r="I343" s="31"/>
      <c r="J343" s="31"/>
      <c r="K343" s="95"/>
    </row>
    <row r="344" spans="2:11" s="63" customFormat="1" x14ac:dyDescent="0.2">
      <c r="B344" s="151">
        <v>2010</v>
      </c>
      <c r="C344" s="152">
        <v>1.0785794166149032E-2</v>
      </c>
      <c r="D344" s="153">
        <v>2.2819732117256728</v>
      </c>
      <c r="E344" s="85">
        <v>6.8999999999999999E-3</v>
      </c>
      <c r="F344" s="154">
        <v>2.7044999999999999</v>
      </c>
      <c r="G344" s="85">
        <v>6.8000000000000005E-3</v>
      </c>
      <c r="H344" s="154">
        <v>3.0240999999999998</v>
      </c>
      <c r="I344" s="31"/>
      <c r="J344" s="31"/>
      <c r="K344" s="95"/>
    </row>
    <row r="345" spans="2:11" s="63" customFormat="1" x14ac:dyDescent="0.2">
      <c r="B345" s="118">
        <v>2011</v>
      </c>
      <c r="C345" s="85">
        <v>9.3737277563177429E-3</v>
      </c>
      <c r="D345" s="154">
        <v>2.6691594417279587</v>
      </c>
      <c r="E345" s="85">
        <v>6.3E-3</v>
      </c>
      <c r="F345" s="154">
        <v>3.5729000000000002</v>
      </c>
      <c r="G345" s="85">
        <v>5.6000000000000008E-3</v>
      </c>
      <c r="H345" s="154">
        <v>4.0012999999999996</v>
      </c>
      <c r="I345" s="31"/>
      <c r="J345" s="31"/>
      <c r="K345" s="95"/>
    </row>
    <row r="346" spans="2:11" s="63" customFormat="1" x14ac:dyDescent="0.2">
      <c r="B346" s="118">
        <v>2012</v>
      </c>
      <c r="C346" s="85">
        <v>8.4708778998629219E-3</v>
      </c>
      <c r="D346" s="154">
        <v>2.9554542406972848</v>
      </c>
      <c r="E346" s="85">
        <v>7.6E-3</v>
      </c>
      <c r="F346" s="154">
        <v>3.1453000000000002</v>
      </c>
      <c r="G346" s="85">
        <v>6.0999999999999995E-3</v>
      </c>
      <c r="H346" s="154">
        <v>3.5179</v>
      </c>
      <c r="I346" s="31"/>
      <c r="J346" s="31"/>
      <c r="K346" s="95"/>
    </row>
    <row r="347" spans="2:11" s="63" customFormat="1" x14ac:dyDescent="0.2">
      <c r="B347" s="118">
        <v>2013</v>
      </c>
      <c r="C347" s="85">
        <v>9.4421959905966052E-3</v>
      </c>
      <c r="D347" s="154">
        <v>2.5719027847452742</v>
      </c>
      <c r="E347" s="85">
        <v>8.5000000000000006E-3</v>
      </c>
      <c r="F347" s="154">
        <v>2.5973999999999999</v>
      </c>
      <c r="G347" s="85">
        <v>8.3000000000000001E-3</v>
      </c>
      <c r="H347" s="154">
        <v>2.66</v>
      </c>
      <c r="I347" s="31"/>
      <c r="J347" s="31"/>
      <c r="K347" s="95"/>
    </row>
    <row r="348" spans="2:11" s="63" customFormat="1" x14ac:dyDescent="0.2">
      <c r="B348" s="118">
        <v>2014</v>
      </c>
      <c r="C348" s="85">
        <v>1.1290881799213174E-2</v>
      </c>
      <c r="D348" s="154">
        <v>2.0689735495634434</v>
      </c>
      <c r="E348" s="85">
        <v>1.1699999999999999E-2</v>
      </c>
      <c r="F348" s="154">
        <v>1.8220000000000001</v>
      </c>
      <c r="G348" s="85">
        <v>1.11E-2</v>
      </c>
      <c r="H348" s="154">
        <v>2.3342000000000001</v>
      </c>
      <c r="I348" s="31"/>
      <c r="J348" s="31"/>
      <c r="K348" s="95"/>
    </row>
    <row r="349" spans="2:11" s="63" customFormat="1" x14ac:dyDescent="0.2">
      <c r="B349" s="118">
        <v>2015</v>
      </c>
      <c r="C349" s="85">
        <v>1.5043240580733209E-2</v>
      </c>
      <c r="D349" s="154">
        <v>1.5633752604195679</v>
      </c>
      <c r="E349" s="85">
        <v>1.6E-2</v>
      </c>
      <c r="F349" s="154">
        <v>1.5363</v>
      </c>
      <c r="G349" s="85">
        <v>1.6799999999999999E-2</v>
      </c>
      <c r="H349" s="154">
        <v>1.7895000000000001</v>
      </c>
      <c r="I349" s="31"/>
      <c r="J349" s="31"/>
      <c r="K349" s="95"/>
    </row>
    <row r="350" spans="2:11" s="63" customFormat="1" x14ac:dyDescent="0.2">
      <c r="B350" s="118">
        <v>2016</v>
      </c>
      <c r="C350" s="85">
        <v>1.6221451949421782E-2</v>
      </c>
      <c r="D350" s="154">
        <v>1.36690572754614</v>
      </c>
      <c r="E350" s="85">
        <v>1.6799999999999999E-2</v>
      </c>
      <c r="F350" s="154">
        <v>1.5541</v>
      </c>
      <c r="G350" s="85">
        <v>1.8700000000000001E-2</v>
      </c>
      <c r="H350" s="154">
        <v>1.8002</v>
      </c>
      <c r="I350" s="31"/>
      <c r="J350" s="31"/>
      <c r="K350" s="95"/>
    </row>
    <row r="351" spans="2:11" s="63" customFormat="1" ht="13.5" thickBot="1" x14ac:dyDescent="0.25">
      <c r="B351" s="155">
        <v>2017</v>
      </c>
      <c r="C351" s="156">
        <v>1.55E-2</v>
      </c>
      <c r="D351" s="157">
        <v>1.5407</v>
      </c>
      <c r="E351" s="156">
        <v>1.7100000000000001E-2</v>
      </c>
      <c r="F351" s="157">
        <v>1.5561</v>
      </c>
      <c r="G351" s="156">
        <v>1.61E-2</v>
      </c>
      <c r="H351" s="157">
        <v>2.6211000000000002</v>
      </c>
      <c r="I351" s="31"/>
      <c r="J351" s="31"/>
      <c r="K351" s="95"/>
    </row>
    <row r="352" spans="2:11" s="63" customFormat="1" x14ac:dyDescent="0.2">
      <c r="B352" s="70"/>
      <c r="C352" s="31"/>
      <c r="D352" s="31"/>
      <c r="E352" s="31"/>
      <c r="F352" s="31"/>
      <c r="G352" s="31"/>
      <c r="H352" s="31"/>
      <c r="I352" s="31"/>
      <c r="J352" s="31"/>
      <c r="K352" s="95"/>
    </row>
    <row r="353" spans="2:11" s="63" customFormat="1" x14ac:dyDescent="0.2">
      <c r="B353" s="70" t="s">
        <v>208</v>
      </c>
      <c r="C353" s="31"/>
      <c r="D353" s="31"/>
      <c r="E353" s="31"/>
      <c r="F353" s="31"/>
      <c r="G353" s="31"/>
      <c r="H353" s="31"/>
      <c r="I353" s="31"/>
      <c r="J353" s="31"/>
      <c r="K353" s="95"/>
    </row>
    <row r="354" spans="2:11" s="63" customFormat="1" x14ac:dyDescent="0.2">
      <c r="B354" s="70"/>
      <c r="C354" s="31"/>
      <c r="D354" s="31"/>
      <c r="E354" s="31"/>
      <c r="F354" s="31"/>
      <c r="G354" s="31"/>
      <c r="H354" s="31"/>
      <c r="I354" s="31"/>
      <c r="J354" s="31"/>
      <c r="K354" s="95"/>
    </row>
    <row r="355" spans="2:11" s="63" customFormat="1" x14ac:dyDescent="0.2">
      <c r="B355" s="171" t="s">
        <v>216</v>
      </c>
      <c r="C355" s="171"/>
      <c r="D355" s="171"/>
      <c r="E355" s="171"/>
      <c r="F355" s="171"/>
      <c r="G355" s="171"/>
      <c r="H355" s="171"/>
      <c r="I355" s="171"/>
      <c r="J355" s="171"/>
      <c r="K355" s="172"/>
    </row>
    <row r="356" spans="2:11" s="63" customFormat="1" x14ac:dyDescent="0.2">
      <c r="B356" s="171"/>
      <c r="C356" s="171"/>
      <c r="D356" s="171"/>
      <c r="E356" s="171"/>
      <c r="F356" s="171"/>
      <c r="G356" s="171"/>
      <c r="H356" s="171"/>
      <c r="I356" s="171"/>
      <c r="J356" s="171"/>
      <c r="K356" s="172"/>
    </row>
    <row r="357" spans="2:11" s="63" customFormat="1" x14ac:dyDescent="0.2">
      <c r="B357" s="119"/>
      <c r="C357" s="119"/>
      <c r="D357" s="119"/>
      <c r="E357" s="119"/>
      <c r="F357" s="119"/>
      <c r="G357" s="119"/>
      <c r="H357" s="119"/>
      <c r="I357" s="119"/>
      <c r="J357" s="119"/>
      <c r="K357" s="120"/>
    </row>
    <row r="358" spans="2:11" s="63" customFormat="1" x14ac:dyDescent="0.2">
      <c r="B358" s="139" t="s">
        <v>209</v>
      </c>
      <c r="C358" s="119"/>
      <c r="D358" s="119"/>
      <c r="E358" s="119"/>
      <c r="F358" s="119"/>
      <c r="G358" s="119"/>
      <c r="H358" s="119"/>
      <c r="I358" s="119"/>
      <c r="J358" s="119"/>
      <c r="K358" s="120"/>
    </row>
    <row r="359" spans="2:11" x14ac:dyDescent="0.2">
      <c r="B359" s="7"/>
      <c r="C359" s="7"/>
      <c r="D359" s="7"/>
      <c r="E359" s="7"/>
      <c r="F359" s="7"/>
      <c r="G359" s="7"/>
      <c r="H359" s="7"/>
      <c r="I359" s="7"/>
      <c r="J359" s="7"/>
      <c r="K359" s="19"/>
    </row>
  </sheetData>
  <mergeCells count="46">
    <mergeCell ref="B125:K125"/>
    <mergeCell ref="B355:K356"/>
    <mergeCell ref="C278:F278"/>
    <mergeCell ref="G278:J278"/>
    <mergeCell ref="C287:F287"/>
    <mergeCell ref="G287:J287"/>
    <mergeCell ref="B315:K315"/>
    <mergeCell ref="H166:I166"/>
    <mergeCell ref="D167:E167"/>
    <mergeCell ref="H167:I167"/>
    <mergeCell ref="C296:E296"/>
    <mergeCell ref="C304:D304"/>
    <mergeCell ref="E304:F304"/>
    <mergeCell ref="F296:I296"/>
    <mergeCell ref="B132:K132"/>
    <mergeCell ref="B141:K141"/>
    <mergeCell ref="B175:K175"/>
    <mergeCell ref="B212:K212"/>
    <mergeCell ref="B227:K227"/>
    <mergeCell ref="B147:E147"/>
    <mergeCell ref="B148:C148"/>
    <mergeCell ref="D148:E148"/>
    <mergeCell ref="B164:C164"/>
    <mergeCell ref="B165:C165"/>
    <mergeCell ref="B220:K221"/>
    <mergeCell ref="B136:K137"/>
    <mergeCell ref="B138:K139"/>
    <mergeCell ref="B5:K5"/>
    <mergeCell ref="B59:K59"/>
    <mergeCell ref="B27:K27"/>
    <mergeCell ref="B13:K13"/>
    <mergeCell ref="B32:K38"/>
    <mergeCell ref="B119:K119"/>
    <mergeCell ref="B72:K76"/>
    <mergeCell ref="B11:K11"/>
    <mergeCell ref="B62:K63"/>
    <mergeCell ref="C80:C81"/>
    <mergeCell ref="C82:C83"/>
    <mergeCell ref="B69:K70"/>
    <mergeCell ref="B66:K66"/>
    <mergeCell ref="B86:K87"/>
    <mergeCell ref="B312:K313"/>
    <mergeCell ref="B327:K329"/>
    <mergeCell ref="C342:D342"/>
    <mergeCell ref="E342:F342"/>
    <mergeCell ref="G342:H342"/>
  </mergeCells>
  <phoneticPr fontId="7" type="noConversion"/>
  <conditionalFormatting sqref="G61 G64:G65">
    <cfRule type="cellIs" dxfId="9" priority="54" operator="lessThan">
      <formula>0</formula>
    </cfRule>
    <cfRule type="cellIs" dxfId="8" priority="55" operator="greaterThan">
      <formula>0</formula>
    </cfRule>
  </conditionalFormatting>
  <conditionalFormatting sqref="G41">
    <cfRule type="cellIs" dxfId="7" priority="16" operator="lessThan">
      <formula>0</formula>
    </cfRule>
  </conditionalFormatting>
  <conditionalFormatting sqref="G44">
    <cfRule type="cellIs" dxfId="6" priority="8" operator="lessThan">
      <formula>0</formula>
    </cfRule>
  </conditionalFormatting>
  <conditionalFormatting sqref="G47">
    <cfRule type="cellIs" dxfId="5" priority="7" operator="lessThan">
      <formula>0</formula>
    </cfRule>
  </conditionalFormatting>
  <conditionalFormatting sqref="G50">
    <cfRule type="cellIs" dxfId="4" priority="6" operator="lessThan">
      <formula>0</formula>
    </cfRule>
  </conditionalFormatting>
  <conditionalFormatting sqref="H53">
    <cfRule type="cellIs" dxfId="3" priority="5" operator="lessThan">
      <formula>0</formula>
    </cfRule>
  </conditionalFormatting>
  <conditionalFormatting sqref="I53">
    <cfRule type="cellIs" dxfId="2" priority="4" operator="lessThan">
      <formula>0</formula>
    </cfRule>
  </conditionalFormatting>
  <conditionalFormatting sqref="D109">
    <cfRule type="timePeriod" dxfId="1" priority="3" timePeriod="lastWeek">
      <formula>AND(TODAY()-ROUNDDOWN(D109,0)&gt;=(WEEKDAY(TODAY())),TODAY()-ROUNDDOWN(D109,0)&lt;(WEEKDAY(TODAY())+7))</formula>
    </cfRule>
  </conditionalFormatting>
  <conditionalFormatting sqref="D115">
    <cfRule type="timePeriod" dxfId="0" priority="2" timePeriod="lastWeek">
      <formula>AND(TODAY()-ROUNDDOWN(D115,0)&gt;=(WEEKDAY(TODAY())),TODAY()-ROUNDDOWN(D115,0)&lt;(WEEKDAY(TODAY())+7))</formula>
    </cfRule>
  </conditionalFormatting>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97"/>
  <sheetViews>
    <sheetView showGridLines="0" workbookViewId="0">
      <pane xSplit="1" ySplit="3" topLeftCell="B4" activePane="bottomRight" state="frozen"/>
      <selection pane="topRight" activeCell="B1" sqref="B1"/>
      <selection pane="bottomLeft" activeCell="A2" sqref="A2"/>
      <selection pane="bottomRight" activeCell="H4" sqref="H4"/>
    </sheetView>
  </sheetViews>
  <sheetFormatPr defaultRowHeight="12.75" x14ac:dyDescent="0.2"/>
  <cols>
    <col min="1" max="1" width="11.75" style="83" bestFit="1" customWidth="1"/>
    <col min="2" max="3" width="9.25" style="125" bestFit="1" customWidth="1"/>
    <col min="4" max="4" width="9.5" style="43" bestFit="1" customWidth="1"/>
    <col min="5" max="16384" width="9" style="125"/>
  </cols>
  <sheetData>
    <row r="1" spans="1:15" x14ac:dyDescent="0.2">
      <c r="B1" s="204" t="s">
        <v>213</v>
      </c>
      <c r="C1" s="205"/>
      <c r="D1" s="205"/>
      <c r="E1" s="204" t="s">
        <v>214</v>
      </c>
      <c r="F1" s="205"/>
      <c r="G1" s="205"/>
    </row>
    <row r="2" spans="1:15" x14ac:dyDescent="0.2">
      <c r="B2" s="205"/>
      <c r="C2" s="205"/>
      <c r="D2" s="205"/>
      <c r="E2" s="205"/>
      <c r="F2" s="205"/>
      <c r="G2" s="205"/>
    </row>
    <row r="3" spans="1:15" x14ac:dyDescent="0.2">
      <c r="B3" s="43" t="s">
        <v>6</v>
      </c>
      <c r="C3" s="43" t="s">
        <v>7</v>
      </c>
      <c r="D3" s="43" t="s">
        <v>133</v>
      </c>
      <c r="E3" s="43" t="s">
        <v>171</v>
      </c>
      <c r="F3" s="43" t="s">
        <v>170</v>
      </c>
      <c r="G3" s="43" t="s">
        <v>133</v>
      </c>
    </row>
    <row r="4" spans="1:15" x14ac:dyDescent="0.2">
      <c r="A4" s="127">
        <v>43209</v>
      </c>
      <c r="B4" s="158">
        <v>5.88</v>
      </c>
      <c r="C4" s="159">
        <v>5.3535386999999997</v>
      </c>
      <c r="D4" s="160">
        <f>(B4-C4)/C4</f>
        <v>9.8338936076057551E-2</v>
      </c>
      <c r="E4" s="158">
        <v>7.93</v>
      </c>
      <c r="F4" s="167">
        <v>5.9955202999999999</v>
      </c>
      <c r="G4" s="160">
        <f>(E4-F4)/F4</f>
        <v>0.32265418232342569</v>
      </c>
      <c r="H4" s="170">
        <f>MEDIAN(G4:G2044)</f>
        <v>0.18233144380431934</v>
      </c>
    </row>
    <row r="5" spans="1:15" x14ac:dyDescent="0.2">
      <c r="A5" s="127">
        <v>43208</v>
      </c>
      <c r="B5" s="161">
        <v>5.88</v>
      </c>
      <c r="C5" s="162">
        <v>5.3535386999999997</v>
      </c>
      <c r="D5" s="163">
        <f t="shared" ref="D5:D68" si="0">(B5-C5)/C5</f>
        <v>9.8338936076057551E-2</v>
      </c>
      <c r="E5" s="161">
        <v>7.91</v>
      </c>
      <c r="F5" s="168">
        <v>5.9377066000000003</v>
      </c>
      <c r="G5" s="163">
        <f>(E5-F5)/F5</f>
        <v>0.33216417261169484</v>
      </c>
      <c r="J5" s="142">
        <v>43203</v>
      </c>
    </row>
    <row r="6" spans="1:15" ht="13.5" thickBot="1" x14ac:dyDescent="0.25">
      <c r="A6" s="127">
        <v>43207</v>
      </c>
      <c r="B6" s="161">
        <v>5.79</v>
      </c>
      <c r="C6" s="162">
        <v>5.2696934999999998</v>
      </c>
      <c r="D6" s="163">
        <f t="shared" si="0"/>
        <v>9.8735628552210908E-2</v>
      </c>
      <c r="E6" s="161">
        <v>7.84</v>
      </c>
      <c r="F6" s="168">
        <v>5.8694309999999996</v>
      </c>
      <c r="G6" s="163">
        <f t="shared" ref="G6:G69" si="1">(E6-F6)/F6</f>
        <v>0.33573424749349645</v>
      </c>
      <c r="J6" s="83" t="s">
        <v>164</v>
      </c>
      <c r="K6" s="83" t="s">
        <v>165</v>
      </c>
      <c r="L6" s="83" t="s">
        <v>166</v>
      </c>
      <c r="M6" s="143" t="s">
        <v>167</v>
      </c>
      <c r="N6" s="43" t="s">
        <v>168</v>
      </c>
      <c r="O6" s="43" t="s">
        <v>169</v>
      </c>
    </row>
    <row r="7" spans="1:15" ht="13.5" thickTop="1" x14ac:dyDescent="0.2">
      <c r="A7" s="127">
        <v>43206</v>
      </c>
      <c r="B7" s="161">
        <v>5.82</v>
      </c>
      <c r="C7" s="162">
        <v>5.3351262000000004</v>
      </c>
      <c r="D7" s="163">
        <f t="shared" si="0"/>
        <v>9.088328594738769E-2</v>
      </c>
      <c r="E7" s="161">
        <v>7.85</v>
      </c>
      <c r="F7" s="168">
        <v>5.8958751999999999</v>
      </c>
      <c r="G7" s="163">
        <f t="shared" si="1"/>
        <v>0.33143930862037241</v>
      </c>
      <c r="J7" s="144" t="s">
        <v>170</v>
      </c>
      <c r="K7" s="144" t="s">
        <v>171</v>
      </c>
      <c r="L7" s="144" t="s">
        <v>172</v>
      </c>
      <c r="M7" s="145">
        <v>6.0415004000000003</v>
      </c>
      <c r="N7" s="145">
        <v>8.01</v>
      </c>
      <c r="O7" s="90">
        <f>N7/M7-1</f>
        <v>0.32582959027860015</v>
      </c>
    </row>
    <row r="8" spans="1:15" x14ac:dyDescent="0.2">
      <c r="A8" s="127">
        <v>43203</v>
      </c>
      <c r="B8" s="161">
        <v>6.03</v>
      </c>
      <c r="C8" s="162">
        <v>5.4645932000000004</v>
      </c>
      <c r="D8" s="163">
        <f t="shared" si="0"/>
        <v>0.10346731756720698</v>
      </c>
      <c r="E8" s="161">
        <v>8.01</v>
      </c>
      <c r="F8" s="168">
        <v>6.0415004000000003</v>
      </c>
      <c r="G8" s="163">
        <f t="shared" si="1"/>
        <v>0.3258295902786002</v>
      </c>
      <c r="J8" s="118" t="s">
        <v>173</v>
      </c>
      <c r="K8" s="118" t="s">
        <v>174</v>
      </c>
      <c r="L8" s="118" t="s">
        <v>175</v>
      </c>
      <c r="M8" s="52">
        <v>27.122651000000001</v>
      </c>
      <c r="N8" s="52">
        <v>29.54</v>
      </c>
      <c r="O8" s="33">
        <f t="shared" ref="O8:O15" si="2">N8/M8-1</f>
        <v>8.9126575422144416E-2</v>
      </c>
    </row>
    <row r="9" spans="1:15" x14ac:dyDescent="0.2">
      <c r="A9" s="127">
        <v>43202</v>
      </c>
      <c r="B9" s="161">
        <v>6.08</v>
      </c>
      <c r="C9" s="162">
        <v>5.4752831999999998</v>
      </c>
      <c r="D9" s="163">
        <f t="shared" si="0"/>
        <v>0.11044484420458842</v>
      </c>
      <c r="E9" s="161">
        <v>8.07</v>
      </c>
      <c r="F9" s="168">
        <v>6.0836480000000002</v>
      </c>
      <c r="G9" s="163">
        <f t="shared" si="1"/>
        <v>0.32650672754242194</v>
      </c>
      <c r="J9" s="118" t="s">
        <v>176</v>
      </c>
      <c r="K9" s="118" t="s">
        <v>177</v>
      </c>
      <c r="L9" s="118" t="s">
        <v>178</v>
      </c>
      <c r="M9" s="52">
        <v>3.6056699999999999</v>
      </c>
      <c r="N9" s="52">
        <v>3.87</v>
      </c>
      <c r="O9" s="33">
        <f t="shared" si="2"/>
        <v>7.3309537478471354E-2</v>
      </c>
    </row>
    <row r="10" spans="1:15" x14ac:dyDescent="0.2">
      <c r="A10" s="127">
        <v>43201</v>
      </c>
      <c r="B10" s="161">
        <v>6.24</v>
      </c>
      <c r="C10" s="162">
        <v>5.4899325000000001</v>
      </c>
      <c r="D10" s="163">
        <f t="shared" si="0"/>
        <v>0.13662599676771983</v>
      </c>
      <c r="E10" s="161">
        <v>8.08</v>
      </c>
      <c r="F10" s="168">
        <v>6.0749909999999998</v>
      </c>
      <c r="G10" s="163">
        <f t="shared" si="1"/>
        <v>0.33004312269763036</v>
      </c>
      <c r="J10" s="118" t="s">
        <v>179</v>
      </c>
      <c r="K10" s="146" t="s">
        <v>180</v>
      </c>
      <c r="L10" s="146" t="s">
        <v>181</v>
      </c>
      <c r="M10" s="52">
        <v>5.0399254000000004</v>
      </c>
      <c r="N10" s="52">
        <v>6.19</v>
      </c>
      <c r="O10" s="33">
        <f t="shared" si="2"/>
        <v>0.22819278237729468</v>
      </c>
    </row>
    <row r="11" spans="1:15" x14ac:dyDescent="0.2">
      <c r="A11" s="127">
        <v>43200</v>
      </c>
      <c r="B11" s="161">
        <v>6.12</v>
      </c>
      <c r="C11" s="162">
        <v>5.4800063999999997</v>
      </c>
      <c r="D11" s="163">
        <f t="shared" si="0"/>
        <v>0.11678701689107523</v>
      </c>
      <c r="E11" s="161">
        <v>8.0399999999999991</v>
      </c>
      <c r="F11" s="168">
        <v>6.0665760000000004</v>
      </c>
      <c r="G11" s="163">
        <f t="shared" si="1"/>
        <v>0.32529453187432228</v>
      </c>
      <c r="J11" s="118" t="s">
        <v>182</v>
      </c>
      <c r="K11" s="118" t="s">
        <v>183</v>
      </c>
      <c r="L11" s="118" t="s">
        <v>184</v>
      </c>
      <c r="M11" s="52">
        <v>5.4645932000000004</v>
      </c>
      <c r="N11" s="52">
        <v>6.03</v>
      </c>
      <c r="O11" s="33">
        <f t="shared" si="2"/>
        <v>0.10346731756720695</v>
      </c>
    </row>
    <row r="12" spans="1:15" x14ac:dyDescent="0.2">
      <c r="A12" s="127">
        <v>43199</v>
      </c>
      <c r="B12" s="161">
        <v>5.86</v>
      </c>
      <c r="C12" s="162">
        <v>5.347531</v>
      </c>
      <c r="D12" s="163">
        <f t="shared" si="0"/>
        <v>9.5832824531545541E-2</v>
      </c>
      <c r="E12" s="161">
        <v>7.9</v>
      </c>
      <c r="F12" s="168">
        <v>5.9667187999999998</v>
      </c>
      <c r="G12" s="163">
        <f t="shared" si="1"/>
        <v>0.324010777917002</v>
      </c>
      <c r="J12" s="118" t="s">
        <v>185</v>
      </c>
      <c r="K12" s="118" t="s">
        <v>186</v>
      </c>
      <c r="L12" s="118" t="s">
        <v>187</v>
      </c>
      <c r="M12" s="52">
        <v>3.1169014000000002</v>
      </c>
      <c r="N12" s="52">
        <v>4.07</v>
      </c>
      <c r="O12" s="33">
        <f t="shared" si="2"/>
        <v>0.30578400715531129</v>
      </c>
    </row>
    <row r="13" spans="1:15" x14ac:dyDescent="0.2">
      <c r="A13" s="127">
        <v>43194</v>
      </c>
      <c r="B13" s="161">
        <v>5.87</v>
      </c>
      <c r="C13" s="162">
        <v>5.2754491999999997</v>
      </c>
      <c r="D13" s="163">
        <f t="shared" si="0"/>
        <v>0.11270145488274258</v>
      </c>
      <c r="E13" s="161">
        <v>7.92</v>
      </c>
      <c r="F13" s="168">
        <v>5.9328760000000003</v>
      </c>
      <c r="G13" s="163">
        <f t="shared" si="1"/>
        <v>0.33493435561437651</v>
      </c>
      <c r="J13" s="118" t="s">
        <v>188</v>
      </c>
      <c r="K13" s="118" t="s">
        <v>189</v>
      </c>
      <c r="L13" s="118" t="s">
        <v>190</v>
      </c>
      <c r="M13" s="52">
        <v>6.5462942000000002</v>
      </c>
      <c r="N13" s="52">
        <v>7.66</v>
      </c>
      <c r="O13" s="33">
        <f t="shared" si="2"/>
        <v>0.17012767314979516</v>
      </c>
    </row>
    <row r="14" spans="1:15" x14ac:dyDescent="0.2">
      <c r="A14" s="127">
        <v>43193</v>
      </c>
      <c r="B14" s="161">
        <v>5.88</v>
      </c>
      <c r="C14" s="162">
        <v>5.4599555999999998</v>
      </c>
      <c r="D14" s="163">
        <f t="shared" si="0"/>
        <v>7.6931834390741222E-2</v>
      </c>
      <c r="E14" s="161">
        <v>7.91</v>
      </c>
      <c r="F14" s="168">
        <v>6.0683964000000001</v>
      </c>
      <c r="G14" s="163">
        <f t="shared" si="1"/>
        <v>0.3034745060490775</v>
      </c>
      <c r="J14" s="118" t="s">
        <v>191</v>
      </c>
      <c r="K14" s="118" t="s">
        <v>192</v>
      </c>
      <c r="L14" s="118" t="s">
        <v>193</v>
      </c>
      <c r="M14" s="52">
        <v>3.3733046</v>
      </c>
      <c r="N14" s="52">
        <v>3.87</v>
      </c>
      <c r="O14" s="33">
        <f t="shared" si="2"/>
        <v>0.14724297355181037</v>
      </c>
    </row>
    <row r="15" spans="1:15" ht="13.5" thickBot="1" x14ac:dyDescent="0.25">
      <c r="A15" s="127">
        <v>43192</v>
      </c>
      <c r="B15" s="161">
        <v>5.96</v>
      </c>
      <c r="C15" s="162">
        <v>5.4074876999999999</v>
      </c>
      <c r="D15" s="163">
        <f t="shared" si="0"/>
        <v>0.10217541502683401</v>
      </c>
      <c r="E15" s="161">
        <v>7.96</v>
      </c>
      <c r="F15" s="168">
        <v>6.1306286999999999</v>
      </c>
      <c r="G15" s="163">
        <f t="shared" si="1"/>
        <v>0.29839864547660505</v>
      </c>
      <c r="J15" s="117" t="s">
        <v>194</v>
      </c>
      <c r="K15" s="117" t="s">
        <v>195</v>
      </c>
      <c r="L15" s="117" t="s">
        <v>196</v>
      </c>
      <c r="M15" s="147">
        <v>4.5271189999999999</v>
      </c>
      <c r="N15" s="147">
        <v>6.48</v>
      </c>
      <c r="O15" s="148">
        <f t="shared" si="2"/>
        <v>0.43137390468419334</v>
      </c>
    </row>
    <row r="16" spans="1:15" ht="13.5" thickTop="1" x14ac:dyDescent="0.2">
      <c r="A16" s="127">
        <v>43189</v>
      </c>
      <c r="B16" s="161">
        <v>6.09</v>
      </c>
      <c r="C16" s="162">
        <v>5.4074876999999999</v>
      </c>
      <c r="D16" s="163">
        <f t="shared" si="0"/>
        <v>0.12621615394520452</v>
      </c>
      <c r="E16" s="161">
        <v>7.99</v>
      </c>
      <c r="F16" s="168">
        <v>6.1306286999999999</v>
      </c>
      <c r="G16" s="163">
        <f t="shared" si="1"/>
        <v>0.30329210770830084</v>
      </c>
    </row>
    <row r="17" spans="1:7" x14ac:dyDescent="0.2">
      <c r="A17" s="127">
        <v>43188</v>
      </c>
      <c r="B17" s="161">
        <v>6.09</v>
      </c>
      <c r="C17" s="162">
        <v>5.4074876999999999</v>
      </c>
      <c r="D17" s="163">
        <f t="shared" si="0"/>
        <v>0.12621615394520452</v>
      </c>
      <c r="E17" s="161">
        <v>8.08</v>
      </c>
      <c r="F17" s="168">
        <v>6.1306286999999999</v>
      </c>
      <c r="G17" s="163">
        <f t="shared" si="1"/>
        <v>0.31797249440338804</v>
      </c>
    </row>
    <row r="18" spans="1:7" x14ac:dyDescent="0.2">
      <c r="A18" s="127">
        <v>43187</v>
      </c>
      <c r="B18" s="161">
        <v>5.98</v>
      </c>
      <c r="C18" s="162">
        <v>5.3612729999999997</v>
      </c>
      <c r="D18" s="163">
        <f t="shared" si="0"/>
        <v>0.11540673269203056</v>
      </c>
      <c r="E18" s="161">
        <v>7.99</v>
      </c>
      <c r="F18" s="168">
        <v>6.1614630000000004</v>
      </c>
      <c r="G18" s="163">
        <f t="shared" si="1"/>
        <v>0.29676993921735789</v>
      </c>
    </row>
    <row r="19" spans="1:7" x14ac:dyDescent="0.2">
      <c r="A19" s="127">
        <v>43186</v>
      </c>
      <c r="B19" s="161">
        <v>5.98</v>
      </c>
      <c r="C19" s="162">
        <v>5.4512007000000002</v>
      </c>
      <c r="D19" s="163">
        <f t="shared" si="0"/>
        <v>9.700602291161288E-2</v>
      </c>
      <c r="E19" s="161">
        <v>8</v>
      </c>
      <c r="F19" s="168">
        <v>6.2436660000000002</v>
      </c>
      <c r="G19" s="163">
        <f t="shared" si="1"/>
        <v>0.28129851917126891</v>
      </c>
    </row>
    <row r="20" spans="1:7" x14ac:dyDescent="0.2">
      <c r="A20" s="127">
        <v>43185</v>
      </c>
      <c r="B20" s="161">
        <v>6.02</v>
      </c>
      <c r="C20" s="162">
        <v>5.4109439999999998</v>
      </c>
      <c r="D20" s="163">
        <f t="shared" si="0"/>
        <v>0.11256002649445269</v>
      </c>
      <c r="E20" s="161">
        <v>7.96</v>
      </c>
      <c r="F20" s="168">
        <v>6.2483519999999997</v>
      </c>
      <c r="G20" s="163">
        <f t="shared" si="1"/>
        <v>0.27393591142112356</v>
      </c>
    </row>
    <row r="21" spans="1:7" x14ac:dyDescent="0.2">
      <c r="A21" s="127">
        <v>43182</v>
      </c>
      <c r="B21" s="161">
        <v>6.3</v>
      </c>
      <c r="C21" s="162">
        <v>5.3612964999999999</v>
      </c>
      <c r="D21" s="163">
        <f t="shared" si="0"/>
        <v>0.17508889873932545</v>
      </c>
      <c r="E21" s="161">
        <v>7.98</v>
      </c>
      <c r="F21" s="168">
        <v>6.2642517</v>
      </c>
      <c r="G21" s="163">
        <f t="shared" si="1"/>
        <v>0.27389517250719675</v>
      </c>
    </row>
    <row r="22" spans="1:7" x14ac:dyDescent="0.2">
      <c r="A22" s="127">
        <v>43181</v>
      </c>
      <c r="B22" s="161">
        <v>6.47</v>
      </c>
      <c r="C22" s="162">
        <v>5.4826629000000002</v>
      </c>
      <c r="D22" s="163">
        <f t="shared" si="0"/>
        <v>0.18008349555833525</v>
      </c>
      <c r="E22" s="161">
        <v>8.25</v>
      </c>
      <c r="F22" s="168">
        <v>6.4004655000000001</v>
      </c>
      <c r="G22" s="163">
        <f t="shared" si="1"/>
        <v>0.28896874766374414</v>
      </c>
    </row>
    <row r="23" spans="1:7" x14ac:dyDescent="0.2">
      <c r="A23" s="127">
        <v>43180</v>
      </c>
      <c r="B23" s="161">
        <v>6.49</v>
      </c>
      <c r="C23" s="162">
        <v>5.5434973999999997</v>
      </c>
      <c r="D23" s="163">
        <f t="shared" si="0"/>
        <v>0.1707410559983307</v>
      </c>
      <c r="E23" s="161">
        <v>8.2899999999999991</v>
      </c>
      <c r="F23" s="168">
        <v>6.4485581999999999</v>
      </c>
      <c r="G23" s="163">
        <f t="shared" si="1"/>
        <v>0.28555868504063425</v>
      </c>
    </row>
    <row r="24" spans="1:7" x14ac:dyDescent="0.2">
      <c r="A24" s="127">
        <v>43179</v>
      </c>
      <c r="B24" s="161">
        <v>6.53</v>
      </c>
      <c r="C24" s="162">
        <v>5.5396932000000003</v>
      </c>
      <c r="D24" s="163">
        <f t="shared" si="0"/>
        <v>0.17876563994554787</v>
      </c>
      <c r="E24" s="161">
        <v>8.3000000000000007</v>
      </c>
      <c r="F24" s="168">
        <v>6.4266892000000002</v>
      </c>
      <c r="G24" s="163">
        <f t="shared" si="1"/>
        <v>0.29148924768292833</v>
      </c>
    </row>
    <row r="25" spans="1:7" x14ac:dyDescent="0.2">
      <c r="A25" s="127">
        <v>43178</v>
      </c>
      <c r="B25" s="161">
        <v>6.4</v>
      </c>
      <c r="C25" s="162">
        <v>5.5785121000000002</v>
      </c>
      <c r="D25" s="163">
        <f t="shared" si="0"/>
        <v>0.14725932027645869</v>
      </c>
      <c r="E25" s="161">
        <v>8.2899999999999991</v>
      </c>
      <c r="F25" s="168">
        <v>6.4423338000000001</v>
      </c>
      <c r="G25" s="163">
        <f t="shared" si="1"/>
        <v>0.2868007553411776</v>
      </c>
    </row>
    <row r="26" spans="1:7" x14ac:dyDescent="0.2">
      <c r="A26" s="127">
        <v>43175</v>
      </c>
      <c r="B26" s="161">
        <v>6.36</v>
      </c>
      <c r="C26" s="162">
        <v>5.5894224000000001</v>
      </c>
      <c r="D26" s="163">
        <f t="shared" si="0"/>
        <v>0.1378635474033954</v>
      </c>
      <c r="E26" s="161">
        <v>8.31</v>
      </c>
      <c r="F26" s="168">
        <v>6.4698371999999997</v>
      </c>
      <c r="G26" s="163">
        <f t="shared" si="1"/>
        <v>0.28442180894443542</v>
      </c>
    </row>
    <row r="27" spans="1:7" x14ac:dyDescent="0.2">
      <c r="A27" s="127">
        <v>43174</v>
      </c>
      <c r="B27" s="161">
        <v>6.46</v>
      </c>
      <c r="C27" s="162">
        <v>5.6372400000000003</v>
      </c>
      <c r="D27" s="163">
        <f t="shared" si="0"/>
        <v>0.14595085538313068</v>
      </c>
      <c r="E27" s="161">
        <v>8.36</v>
      </c>
      <c r="F27" s="168">
        <v>6.5069856000000001</v>
      </c>
      <c r="G27" s="163">
        <f t="shared" si="1"/>
        <v>0.28477309063047551</v>
      </c>
    </row>
    <row r="28" spans="1:7" x14ac:dyDescent="0.2">
      <c r="A28" s="127">
        <v>43173</v>
      </c>
      <c r="B28" s="161">
        <v>6.44</v>
      </c>
      <c r="C28" s="162">
        <v>5.6669533000000003</v>
      </c>
      <c r="D28" s="163">
        <f t="shared" si="0"/>
        <v>0.13641310578649027</v>
      </c>
      <c r="E28" s="161">
        <v>8.3800000000000008</v>
      </c>
      <c r="F28" s="168">
        <v>6.5294910000000002</v>
      </c>
      <c r="G28" s="163">
        <f t="shared" si="1"/>
        <v>0.28340784909574124</v>
      </c>
    </row>
    <row r="29" spans="1:7" x14ac:dyDescent="0.2">
      <c r="A29" s="127">
        <v>43172</v>
      </c>
      <c r="B29" s="161">
        <v>6.5</v>
      </c>
      <c r="C29" s="162">
        <v>5.7492755000000004</v>
      </c>
      <c r="D29" s="163">
        <f t="shared" si="0"/>
        <v>0.13057723534034846</v>
      </c>
      <c r="E29" s="161">
        <v>8.4600000000000009</v>
      </c>
      <c r="F29" s="168">
        <v>6.5959430000000001</v>
      </c>
      <c r="G29" s="163">
        <f t="shared" si="1"/>
        <v>0.28260659620618322</v>
      </c>
    </row>
    <row r="30" spans="1:7" x14ac:dyDescent="0.2">
      <c r="A30" s="127">
        <v>43171</v>
      </c>
      <c r="B30" s="161">
        <v>6.48</v>
      </c>
      <c r="C30" s="162">
        <v>5.6960474999999997</v>
      </c>
      <c r="D30" s="163">
        <f t="shared" si="0"/>
        <v>0.1376309625226968</v>
      </c>
      <c r="E30" s="161">
        <v>8.5</v>
      </c>
      <c r="F30" s="168">
        <v>6.5686334999999998</v>
      </c>
      <c r="G30" s="163">
        <f t="shared" si="1"/>
        <v>0.29402865908107073</v>
      </c>
    </row>
    <row r="31" spans="1:7" x14ac:dyDescent="0.2">
      <c r="A31" s="127">
        <v>43168</v>
      </c>
      <c r="B31" s="161">
        <v>6.55</v>
      </c>
      <c r="C31" s="162">
        <v>5.5675024000000004</v>
      </c>
      <c r="D31" s="163">
        <f t="shared" si="0"/>
        <v>0.1764700810905801</v>
      </c>
      <c r="E31" s="161">
        <v>8.51</v>
      </c>
      <c r="F31" s="168">
        <v>6.5304861000000001</v>
      </c>
      <c r="G31" s="163">
        <f t="shared" si="1"/>
        <v>0.30311892096363235</v>
      </c>
    </row>
    <row r="32" spans="1:7" x14ac:dyDescent="0.2">
      <c r="A32" s="127">
        <v>43167</v>
      </c>
      <c r="B32" s="161">
        <v>6.55</v>
      </c>
      <c r="C32" s="162">
        <v>5.4968957999999999</v>
      </c>
      <c r="D32" s="163">
        <f t="shared" si="0"/>
        <v>0.19158161957517914</v>
      </c>
      <c r="E32" s="161">
        <v>8.49</v>
      </c>
      <c r="F32" s="168">
        <v>6.5220143999999998</v>
      </c>
      <c r="G32" s="163">
        <f t="shared" si="1"/>
        <v>0.30174505594467876</v>
      </c>
    </row>
    <row r="33" spans="1:7" x14ac:dyDescent="0.2">
      <c r="A33" s="127">
        <v>43166</v>
      </c>
      <c r="B33" s="161">
        <v>6.63</v>
      </c>
      <c r="C33" s="162">
        <v>5.4945360000000001</v>
      </c>
      <c r="D33" s="163">
        <f t="shared" si="0"/>
        <v>0.2066533006608747</v>
      </c>
      <c r="E33" s="161">
        <v>8.4600000000000009</v>
      </c>
      <c r="F33" s="168">
        <v>6.4803204000000001</v>
      </c>
      <c r="G33" s="163">
        <f t="shared" si="1"/>
        <v>0.30549100627802306</v>
      </c>
    </row>
    <row r="34" spans="1:7" x14ac:dyDescent="0.2">
      <c r="A34" s="127">
        <v>43165</v>
      </c>
      <c r="B34" s="161">
        <v>6.55</v>
      </c>
      <c r="C34" s="162">
        <v>5.4873251999999999</v>
      </c>
      <c r="D34" s="163">
        <f t="shared" si="0"/>
        <v>0.19365989097930628</v>
      </c>
      <c r="E34" s="161">
        <v>8.5</v>
      </c>
      <c r="F34" s="168">
        <v>6.5475605999999997</v>
      </c>
      <c r="G34" s="163">
        <f t="shared" si="1"/>
        <v>0.29819340656427074</v>
      </c>
    </row>
    <row r="35" spans="1:7" x14ac:dyDescent="0.2">
      <c r="A35" s="127">
        <v>43164</v>
      </c>
      <c r="B35" s="161">
        <v>6.62</v>
      </c>
      <c r="C35" s="162">
        <v>5.2968767999999997</v>
      </c>
      <c r="D35" s="163">
        <f t="shared" si="0"/>
        <v>0.24979308561603708</v>
      </c>
      <c r="E35" s="161">
        <v>8.43</v>
      </c>
      <c r="F35" s="168">
        <v>6.4631616000000003</v>
      </c>
      <c r="G35" s="163">
        <f t="shared" si="1"/>
        <v>0.30431521316131094</v>
      </c>
    </row>
    <row r="36" spans="1:7" x14ac:dyDescent="0.2">
      <c r="A36" s="127">
        <v>43161</v>
      </c>
      <c r="B36" s="161">
        <v>6.68</v>
      </c>
      <c r="C36" s="162">
        <v>5.3968971000000003</v>
      </c>
      <c r="D36" s="163">
        <f t="shared" si="0"/>
        <v>0.23774826094053178</v>
      </c>
      <c r="E36" s="161">
        <v>8.43</v>
      </c>
      <c r="F36" s="168">
        <v>6.4325834999999998</v>
      </c>
      <c r="G36" s="163">
        <f t="shared" si="1"/>
        <v>0.31051544064682562</v>
      </c>
    </row>
    <row r="37" spans="1:7" x14ac:dyDescent="0.2">
      <c r="A37" s="127">
        <v>43160</v>
      </c>
      <c r="B37" s="161">
        <v>6.69</v>
      </c>
      <c r="C37" s="162">
        <v>5.5119458999999997</v>
      </c>
      <c r="D37" s="163">
        <f t="shared" si="0"/>
        <v>0.21372744242645791</v>
      </c>
      <c r="E37" s="161">
        <v>8.5</v>
      </c>
      <c r="F37" s="168">
        <v>6.6612796999999997</v>
      </c>
      <c r="G37" s="163">
        <f t="shared" si="1"/>
        <v>0.27603109054255753</v>
      </c>
    </row>
    <row r="38" spans="1:7" x14ac:dyDescent="0.2">
      <c r="A38" s="127">
        <v>43159</v>
      </c>
      <c r="B38" s="161">
        <v>6.67</v>
      </c>
      <c r="C38" s="162">
        <v>5.4660007999999998</v>
      </c>
      <c r="D38" s="163">
        <f t="shared" si="0"/>
        <v>0.22027058612944225</v>
      </c>
      <c r="E38" s="161">
        <v>8.49</v>
      </c>
      <c r="F38" s="168">
        <v>6.6141844000000001</v>
      </c>
      <c r="G38" s="163">
        <f t="shared" si="1"/>
        <v>0.28360497478721641</v>
      </c>
    </row>
    <row r="39" spans="1:7" x14ac:dyDescent="0.2">
      <c r="A39" s="127">
        <v>43158</v>
      </c>
      <c r="B39" s="161">
        <v>6.79</v>
      </c>
      <c r="C39" s="162">
        <v>5.5692659999999998</v>
      </c>
      <c r="D39" s="163">
        <f t="shared" si="0"/>
        <v>0.21919118246461927</v>
      </c>
      <c r="E39" s="161">
        <v>8.59</v>
      </c>
      <c r="F39" s="168">
        <v>6.7234762000000003</v>
      </c>
      <c r="G39" s="163">
        <f t="shared" si="1"/>
        <v>0.27761291101171731</v>
      </c>
    </row>
    <row r="40" spans="1:7" x14ac:dyDescent="0.2">
      <c r="A40" s="127">
        <v>43157</v>
      </c>
      <c r="B40" s="161">
        <v>7.02</v>
      </c>
      <c r="C40" s="162">
        <v>5.6949326999999998</v>
      </c>
      <c r="D40" s="163">
        <f t="shared" si="0"/>
        <v>0.23267479526140841</v>
      </c>
      <c r="E40" s="161">
        <v>8.77</v>
      </c>
      <c r="F40" s="168">
        <v>6.8857650000000001</v>
      </c>
      <c r="G40" s="163">
        <f t="shared" si="1"/>
        <v>0.2736420717233306</v>
      </c>
    </row>
    <row r="41" spans="1:7" x14ac:dyDescent="0.2">
      <c r="A41" s="127">
        <v>43154</v>
      </c>
      <c r="B41" s="161">
        <v>7.01</v>
      </c>
      <c r="C41" s="162">
        <v>5.7040717000000001</v>
      </c>
      <c r="D41" s="163">
        <f t="shared" si="0"/>
        <v>0.22894668382236494</v>
      </c>
      <c r="E41" s="161">
        <v>8.7899999999999991</v>
      </c>
      <c r="F41" s="168">
        <v>6.9779540000000004</v>
      </c>
      <c r="G41" s="163">
        <f t="shared" si="1"/>
        <v>0.25968156281912985</v>
      </c>
    </row>
    <row r="42" spans="1:7" x14ac:dyDescent="0.2">
      <c r="A42" s="127">
        <v>43153</v>
      </c>
      <c r="B42" s="161">
        <v>7</v>
      </c>
      <c r="C42" s="162">
        <v>5.6427050000000003</v>
      </c>
      <c r="D42" s="163">
        <f t="shared" si="0"/>
        <v>0.24053977657878617</v>
      </c>
      <c r="E42" s="161">
        <v>8.5500000000000007</v>
      </c>
      <c r="F42" s="168">
        <v>6.7306509999999999</v>
      </c>
      <c r="G42" s="163">
        <f t="shared" si="1"/>
        <v>0.27030802815359178</v>
      </c>
    </row>
    <row r="43" spans="1:7" x14ac:dyDescent="0.2">
      <c r="A43" s="127">
        <v>43145</v>
      </c>
      <c r="B43" s="161">
        <v>6.88</v>
      </c>
      <c r="C43" s="162">
        <v>5.4981732000000001</v>
      </c>
      <c r="D43" s="163">
        <f t="shared" si="0"/>
        <v>0.25132471272458273</v>
      </c>
      <c r="E43" s="161">
        <v>8.42</v>
      </c>
      <c r="F43" s="168">
        <v>6.6172703999999998</v>
      </c>
      <c r="G43" s="163">
        <f t="shared" si="1"/>
        <v>0.27242797876296548</v>
      </c>
    </row>
    <row r="44" spans="1:7" x14ac:dyDescent="0.2">
      <c r="A44" s="127">
        <v>43144</v>
      </c>
      <c r="B44" s="161">
        <v>6.8</v>
      </c>
      <c r="C44" s="162">
        <v>5.2973780000000001</v>
      </c>
      <c r="D44" s="163">
        <f t="shared" si="0"/>
        <v>0.283653913313341</v>
      </c>
      <c r="E44" s="161">
        <v>8.39</v>
      </c>
      <c r="F44" s="168">
        <v>6.4458171999999996</v>
      </c>
      <c r="G44" s="163">
        <f t="shared" si="1"/>
        <v>0.30161928886224093</v>
      </c>
    </row>
    <row r="45" spans="1:7" x14ac:dyDescent="0.2">
      <c r="A45" s="127">
        <v>43143</v>
      </c>
      <c r="B45" s="161">
        <v>6.61</v>
      </c>
      <c r="C45" s="162">
        <v>5.2048220000000001</v>
      </c>
      <c r="D45" s="163">
        <f t="shared" si="0"/>
        <v>0.26997618746616125</v>
      </c>
      <c r="E45" s="161">
        <v>8.32</v>
      </c>
      <c r="F45" s="168">
        <v>6.4778279999999997</v>
      </c>
      <c r="G45" s="163">
        <f t="shared" si="1"/>
        <v>0.28438112280844763</v>
      </c>
    </row>
    <row r="46" spans="1:7" x14ac:dyDescent="0.2">
      <c r="A46" s="127">
        <v>43140</v>
      </c>
      <c r="B46" s="161">
        <v>6.68</v>
      </c>
      <c r="C46" s="162">
        <v>5.2772195000000002</v>
      </c>
      <c r="D46" s="163">
        <f t="shared" si="0"/>
        <v>0.26581810743327988</v>
      </c>
      <c r="E46" s="161">
        <v>8.2899999999999991</v>
      </c>
      <c r="F46" s="168">
        <v>6.4005479999999997</v>
      </c>
      <c r="G46" s="163">
        <f t="shared" si="1"/>
        <v>0.29520159836314008</v>
      </c>
    </row>
    <row r="47" spans="1:7" x14ac:dyDescent="0.2">
      <c r="A47" s="127">
        <v>43139</v>
      </c>
      <c r="B47" s="161">
        <v>6.82</v>
      </c>
      <c r="C47" s="162">
        <v>5.4001248000000004</v>
      </c>
      <c r="D47" s="163">
        <f t="shared" si="0"/>
        <v>0.2629337751601592</v>
      </c>
      <c r="E47" s="161">
        <v>8.7100000000000009</v>
      </c>
      <c r="F47" s="168">
        <v>6.7099764999999998</v>
      </c>
      <c r="G47" s="163">
        <f t="shared" si="1"/>
        <v>0.29806713928133743</v>
      </c>
    </row>
    <row r="48" spans="1:7" x14ac:dyDescent="0.2">
      <c r="A48" s="127">
        <v>43138</v>
      </c>
      <c r="B48" s="161">
        <v>7.13</v>
      </c>
      <c r="C48" s="162">
        <v>5.4524081999999998</v>
      </c>
      <c r="D48" s="163">
        <f t="shared" si="0"/>
        <v>0.30767905455061123</v>
      </c>
      <c r="E48" s="161">
        <v>9</v>
      </c>
      <c r="F48" s="168">
        <v>6.7391122000000001</v>
      </c>
      <c r="G48" s="163">
        <f t="shared" si="1"/>
        <v>0.33548748453839361</v>
      </c>
    </row>
    <row r="49" spans="1:7" x14ac:dyDescent="0.2">
      <c r="A49" s="127">
        <v>43137</v>
      </c>
      <c r="B49" s="161">
        <v>7.57</v>
      </c>
      <c r="C49" s="162">
        <v>5.5648499999999999</v>
      </c>
      <c r="D49" s="163">
        <f t="shared" si="0"/>
        <v>0.36032417765079033</v>
      </c>
      <c r="E49" s="161">
        <v>9.11</v>
      </c>
      <c r="F49" s="168">
        <v>6.8149249999999997</v>
      </c>
      <c r="G49" s="163">
        <f t="shared" si="1"/>
        <v>0.33677186469403547</v>
      </c>
    </row>
    <row r="50" spans="1:7" x14ac:dyDescent="0.2">
      <c r="A50" s="127">
        <v>43136</v>
      </c>
      <c r="B50" s="161">
        <v>7.75</v>
      </c>
      <c r="C50" s="162">
        <v>5.9945567999999998</v>
      </c>
      <c r="D50" s="163">
        <f t="shared" si="0"/>
        <v>0.29283953068890767</v>
      </c>
      <c r="E50" s="161">
        <v>9.4499999999999993</v>
      </c>
      <c r="F50" s="168">
        <v>7.2756515999999998</v>
      </c>
      <c r="G50" s="163">
        <f t="shared" si="1"/>
        <v>0.29885273780839089</v>
      </c>
    </row>
    <row r="51" spans="1:7" x14ac:dyDescent="0.2">
      <c r="A51" s="127">
        <v>43133</v>
      </c>
      <c r="B51" s="161">
        <v>7.6</v>
      </c>
      <c r="C51" s="162">
        <v>5.9425207000000002</v>
      </c>
      <c r="D51" s="163">
        <f t="shared" si="0"/>
        <v>0.27891855723784004</v>
      </c>
      <c r="E51" s="161">
        <v>9.17</v>
      </c>
      <c r="F51" s="168">
        <v>7.1165504999999998</v>
      </c>
      <c r="G51" s="163">
        <f t="shared" si="1"/>
        <v>0.28854562333254014</v>
      </c>
    </row>
    <row r="52" spans="1:7" x14ac:dyDescent="0.2">
      <c r="A52" s="127">
        <v>43132</v>
      </c>
      <c r="B52" s="161">
        <v>7.68</v>
      </c>
      <c r="C52" s="162">
        <v>5.95634</v>
      </c>
      <c r="D52" s="163">
        <f t="shared" si="0"/>
        <v>0.28938240597413845</v>
      </c>
      <c r="E52" s="161">
        <v>9.2200000000000006</v>
      </c>
      <c r="F52" s="168">
        <v>7.1492199999999997</v>
      </c>
      <c r="G52" s="163">
        <f t="shared" si="1"/>
        <v>0.28965117872998747</v>
      </c>
    </row>
    <row r="53" spans="1:7" x14ac:dyDescent="0.2">
      <c r="A53" s="127">
        <v>43131</v>
      </c>
      <c r="B53" s="161">
        <v>7.48</v>
      </c>
      <c r="C53" s="162">
        <v>5.9934820000000002</v>
      </c>
      <c r="D53" s="163">
        <f t="shared" si="0"/>
        <v>0.24802243503859697</v>
      </c>
      <c r="E53" s="161">
        <v>9.06</v>
      </c>
      <c r="F53" s="168">
        <v>7.2488735000000002</v>
      </c>
      <c r="G53" s="163">
        <f t="shared" si="1"/>
        <v>0.24984937314742769</v>
      </c>
    </row>
    <row r="54" spans="1:7" x14ac:dyDescent="0.2">
      <c r="A54" s="127">
        <v>43130</v>
      </c>
      <c r="B54" s="161">
        <v>7.28</v>
      </c>
      <c r="C54" s="162">
        <v>5.8876822000000004</v>
      </c>
      <c r="D54" s="163">
        <f t="shared" si="0"/>
        <v>0.23647978146646564</v>
      </c>
      <c r="E54" s="161">
        <v>9.01</v>
      </c>
      <c r="F54" s="168">
        <v>7.0781764000000003</v>
      </c>
      <c r="G54" s="163">
        <f t="shared" si="1"/>
        <v>0.27292673858763955</v>
      </c>
    </row>
    <row r="55" spans="1:7" x14ac:dyDescent="0.2">
      <c r="A55" s="127">
        <v>43129</v>
      </c>
      <c r="B55" s="161">
        <v>7.43</v>
      </c>
      <c r="C55" s="162">
        <v>6.0206711999999998</v>
      </c>
      <c r="D55" s="163">
        <f t="shared" si="0"/>
        <v>0.23408167514611991</v>
      </c>
      <c r="E55" s="161">
        <v>9.1999999999999993</v>
      </c>
      <c r="F55" s="168">
        <v>7.3801775999999997</v>
      </c>
      <c r="G55" s="163">
        <f t="shared" si="1"/>
        <v>0.24658246706691717</v>
      </c>
    </row>
    <row r="56" spans="1:7" x14ac:dyDescent="0.2">
      <c r="A56" s="127">
        <v>43126</v>
      </c>
      <c r="B56" s="161">
        <v>7.37</v>
      </c>
      <c r="C56" s="162">
        <v>5.9560430000000002</v>
      </c>
      <c r="D56" s="163">
        <f t="shared" si="0"/>
        <v>0.23739872260828201</v>
      </c>
      <c r="E56" s="161">
        <v>9.32</v>
      </c>
      <c r="F56" s="168">
        <v>7.3030499999999998</v>
      </c>
      <c r="G56" s="163">
        <f t="shared" si="1"/>
        <v>0.27617913063719962</v>
      </c>
    </row>
    <row r="57" spans="1:7" x14ac:dyDescent="0.2">
      <c r="A57" s="127">
        <v>43125</v>
      </c>
      <c r="B57" s="161">
        <v>7.35</v>
      </c>
      <c r="C57" s="162">
        <v>5.7548883999999996</v>
      </c>
      <c r="D57" s="163">
        <f t="shared" si="0"/>
        <v>0.27717507084933224</v>
      </c>
      <c r="E57" s="161">
        <v>9.2899999999999991</v>
      </c>
      <c r="F57" s="168">
        <v>6.8960844000000003</v>
      </c>
      <c r="G57" s="163">
        <f t="shared" si="1"/>
        <v>0.34714128498775315</v>
      </c>
    </row>
    <row r="58" spans="1:7" x14ac:dyDescent="0.2">
      <c r="A58" s="127">
        <v>43124</v>
      </c>
      <c r="B58" s="161">
        <v>7.4</v>
      </c>
      <c r="C58" s="162">
        <v>5.9513271999999997</v>
      </c>
      <c r="D58" s="163">
        <f t="shared" si="0"/>
        <v>0.2434201231617715</v>
      </c>
      <c r="E58" s="161">
        <v>9.33</v>
      </c>
      <c r="F58" s="168">
        <v>7.1612124000000001</v>
      </c>
      <c r="G58" s="163">
        <f t="shared" si="1"/>
        <v>0.30285201427624181</v>
      </c>
    </row>
    <row r="59" spans="1:7" x14ac:dyDescent="0.2">
      <c r="A59" s="127">
        <v>43123</v>
      </c>
      <c r="B59" s="161">
        <v>7.49</v>
      </c>
      <c r="C59" s="162">
        <v>6.0004112999999997</v>
      </c>
      <c r="D59" s="163">
        <f t="shared" si="0"/>
        <v>0.24824776594897763</v>
      </c>
      <c r="E59" s="161">
        <v>9.24</v>
      </c>
      <c r="F59" s="168">
        <v>7.1955818999999996</v>
      </c>
      <c r="G59" s="163">
        <f t="shared" si="1"/>
        <v>0.28412130226743726</v>
      </c>
    </row>
    <row r="60" spans="1:7" x14ac:dyDescent="0.2">
      <c r="A60" s="127">
        <v>43122</v>
      </c>
      <c r="B60" s="161">
        <v>7.17</v>
      </c>
      <c r="C60" s="162">
        <v>5.8147216999999998</v>
      </c>
      <c r="D60" s="163">
        <f t="shared" si="0"/>
        <v>0.23307707056728103</v>
      </c>
      <c r="E60" s="161">
        <v>8.94</v>
      </c>
      <c r="F60" s="168">
        <v>6.8808907000000001</v>
      </c>
      <c r="G60" s="163">
        <f t="shared" si="1"/>
        <v>0.29925040082383508</v>
      </c>
    </row>
    <row r="61" spans="1:7" x14ac:dyDescent="0.2">
      <c r="A61" s="127">
        <v>43119</v>
      </c>
      <c r="B61" s="161">
        <v>7.12</v>
      </c>
      <c r="C61" s="162">
        <v>5.9006173000000004</v>
      </c>
      <c r="D61" s="163">
        <f t="shared" si="0"/>
        <v>0.20665341234721316</v>
      </c>
      <c r="E61" s="161">
        <v>9.11</v>
      </c>
      <c r="F61" s="168">
        <v>7.0249351999999998</v>
      </c>
      <c r="G61" s="163">
        <f t="shared" si="1"/>
        <v>0.29680911505062701</v>
      </c>
    </row>
    <row r="62" spans="1:7" x14ac:dyDescent="0.2">
      <c r="A62" s="127">
        <v>43118</v>
      </c>
      <c r="B62" s="161">
        <v>7.13</v>
      </c>
      <c r="C62" s="162">
        <v>5.8997684000000001</v>
      </c>
      <c r="D62" s="163">
        <f t="shared" si="0"/>
        <v>0.20852201588116573</v>
      </c>
      <c r="E62" s="161">
        <v>9.01</v>
      </c>
      <c r="F62" s="168">
        <v>6.9874352000000002</v>
      </c>
      <c r="G62" s="163">
        <f t="shared" si="1"/>
        <v>0.28945739632762529</v>
      </c>
    </row>
    <row r="63" spans="1:7" x14ac:dyDescent="0.2">
      <c r="A63" s="127">
        <v>43117</v>
      </c>
      <c r="B63" s="161">
        <v>6.72</v>
      </c>
      <c r="C63" s="162">
        <v>5.7064843999999999</v>
      </c>
      <c r="D63" s="163">
        <f t="shared" si="0"/>
        <v>0.17760770536759898</v>
      </c>
      <c r="E63" s="161">
        <v>8.9</v>
      </c>
      <c r="F63" s="168">
        <v>6.8247580000000001</v>
      </c>
      <c r="G63" s="163">
        <f t="shared" si="1"/>
        <v>0.30407554377752299</v>
      </c>
    </row>
    <row r="64" spans="1:7" x14ac:dyDescent="0.2">
      <c r="A64" s="127">
        <v>43116</v>
      </c>
      <c r="B64" s="161">
        <v>6.59</v>
      </c>
      <c r="C64" s="162">
        <v>5.6520864</v>
      </c>
      <c r="D64" s="163">
        <f t="shared" si="0"/>
        <v>0.16594112927926932</v>
      </c>
      <c r="E64" s="161">
        <v>8.8800000000000008</v>
      </c>
      <c r="F64" s="168">
        <v>6.7792127999999998</v>
      </c>
      <c r="G64" s="163">
        <f t="shared" si="1"/>
        <v>0.30988659922284795</v>
      </c>
    </row>
    <row r="65" spans="1:7" x14ac:dyDescent="0.2">
      <c r="A65" s="127">
        <v>43115</v>
      </c>
      <c r="B65" s="161">
        <v>6.43</v>
      </c>
      <c r="C65" s="162">
        <v>5.4891094999999996</v>
      </c>
      <c r="D65" s="163">
        <f t="shared" si="0"/>
        <v>0.17141040819098255</v>
      </c>
      <c r="E65" s="161">
        <v>8.8699999999999992</v>
      </c>
      <c r="F65" s="168">
        <v>6.6777287000000003</v>
      </c>
      <c r="G65" s="163">
        <f t="shared" si="1"/>
        <v>0.32829595188555638</v>
      </c>
    </row>
    <row r="66" spans="1:7" x14ac:dyDescent="0.2">
      <c r="A66" s="127">
        <v>43112</v>
      </c>
      <c r="B66" s="161">
        <v>6.25</v>
      </c>
      <c r="C66" s="162">
        <v>5.5110007999999997</v>
      </c>
      <c r="D66" s="163">
        <f t="shared" si="0"/>
        <v>0.13409528084263758</v>
      </c>
      <c r="E66" s="161">
        <v>8.8000000000000007</v>
      </c>
      <c r="F66" s="168">
        <v>6.8140536999999997</v>
      </c>
      <c r="G66" s="163">
        <f t="shared" si="1"/>
        <v>0.29144858368228022</v>
      </c>
    </row>
    <row r="67" spans="1:7" x14ac:dyDescent="0.2">
      <c r="A67" s="127">
        <v>43111</v>
      </c>
      <c r="B67" s="161">
        <v>6.21</v>
      </c>
      <c r="C67" s="162">
        <v>5.4377921999999996</v>
      </c>
      <c r="D67" s="163">
        <f t="shared" si="0"/>
        <v>0.1420075963917857</v>
      </c>
      <c r="E67" s="161">
        <v>8.8000000000000007</v>
      </c>
      <c r="F67" s="168">
        <v>6.7868310000000003</v>
      </c>
      <c r="G67" s="163">
        <f t="shared" si="1"/>
        <v>0.29662872112183142</v>
      </c>
    </row>
    <row r="68" spans="1:7" x14ac:dyDescent="0.2">
      <c r="A68" s="127">
        <v>43110</v>
      </c>
      <c r="B68" s="161">
        <v>6.16</v>
      </c>
      <c r="C68" s="162">
        <v>5.4529211999999996</v>
      </c>
      <c r="D68" s="163">
        <f t="shared" si="0"/>
        <v>0.1296697263844562</v>
      </c>
      <c r="E68" s="161">
        <v>8.82</v>
      </c>
      <c r="F68" s="168">
        <v>6.7869691999999997</v>
      </c>
      <c r="G68" s="163">
        <f t="shared" si="1"/>
        <v>0.29954914190563892</v>
      </c>
    </row>
    <row r="69" spans="1:7" x14ac:dyDescent="0.2">
      <c r="A69" s="127">
        <v>43109</v>
      </c>
      <c r="B69" s="161">
        <v>6.09</v>
      </c>
      <c r="C69" s="162">
        <v>5.3985099999999999</v>
      </c>
      <c r="D69" s="163">
        <f t="shared" ref="D69:D132" si="3">(B69-C69)/C69</f>
        <v>0.12808904679254091</v>
      </c>
      <c r="E69" s="161">
        <v>8.68</v>
      </c>
      <c r="F69" s="168">
        <v>6.6526253999999998</v>
      </c>
      <c r="G69" s="163">
        <f t="shared" si="1"/>
        <v>0.30474804728972116</v>
      </c>
    </row>
    <row r="70" spans="1:7" x14ac:dyDescent="0.2">
      <c r="A70" s="127">
        <v>43108</v>
      </c>
      <c r="B70" s="161">
        <v>6.07</v>
      </c>
      <c r="C70" s="162">
        <v>5.4308015000000003</v>
      </c>
      <c r="D70" s="163">
        <f t="shared" si="3"/>
        <v>0.11769874115266411</v>
      </c>
      <c r="E70" s="161">
        <v>8.7200000000000006</v>
      </c>
      <c r="F70" s="168">
        <v>6.6910790999999996</v>
      </c>
      <c r="G70" s="163">
        <f t="shared" ref="G70:G133" si="4">(E70-F70)/F70</f>
        <v>0.30322775589366463</v>
      </c>
    </row>
    <row r="71" spans="1:7" x14ac:dyDescent="0.2">
      <c r="A71" s="127">
        <v>43105</v>
      </c>
      <c r="B71" s="161">
        <v>6.08</v>
      </c>
      <c r="C71" s="162">
        <v>5.4468335999999997</v>
      </c>
      <c r="D71" s="163">
        <f t="shared" si="3"/>
        <v>0.11624485829712154</v>
      </c>
      <c r="E71" s="161">
        <v>8.6</v>
      </c>
      <c r="F71" s="168">
        <v>6.6507830999999999</v>
      </c>
      <c r="G71" s="163">
        <f t="shared" si="4"/>
        <v>0.29308081028834027</v>
      </c>
    </row>
    <row r="72" spans="1:7" x14ac:dyDescent="0.2">
      <c r="A72" s="127">
        <v>43104</v>
      </c>
      <c r="B72" s="161">
        <v>6.07</v>
      </c>
      <c r="C72" s="162">
        <v>5.46624</v>
      </c>
      <c r="D72" s="163">
        <f t="shared" si="3"/>
        <v>0.11045252312375606</v>
      </c>
      <c r="E72" s="161">
        <v>8.5399999999999991</v>
      </c>
      <c r="F72" s="168">
        <v>6.6060800000000004</v>
      </c>
      <c r="G72" s="163">
        <f t="shared" si="4"/>
        <v>0.29274849835303213</v>
      </c>
    </row>
    <row r="73" spans="1:7" x14ac:dyDescent="0.2">
      <c r="A73" s="127">
        <v>43103</v>
      </c>
      <c r="B73" s="161">
        <v>6.16</v>
      </c>
      <c r="C73" s="162">
        <v>5.3987699999999998</v>
      </c>
      <c r="D73" s="163">
        <f t="shared" si="3"/>
        <v>0.14100063532989929</v>
      </c>
      <c r="E73" s="161">
        <v>8.58</v>
      </c>
      <c r="F73" s="168">
        <v>6.5532762</v>
      </c>
      <c r="G73" s="163">
        <f t="shared" si="4"/>
        <v>0.30926878986116901</v>
      </c>
    </row>
    <row r="74" spans="1:7" x14ac:dyDescent="0.2">
      <c r="A74" s="127">
        <v>43102</v>
      </c>
      <c r="B74" s="161">
        <v>6.18</v>
      </c>
      <c r="C74" s="162">
        <v>5.3933688000000002</v>
      </c>
      <c r="D74" s="163">
        <f t="shared" si="3"/>
        <v>0.14585155014802612</v>
      </c>
      <c r="E74" s="161">
        <v>8.52</v>
      </c>
      <c r="F74" s="168">
        <v>6.5835720999999996</v>
      </c>
      <c r="G74" s="163">
        <f t="shared" si="4"/>
        <v>0.2941302792142278</v>
      </c>
    </row>
    <row r="75" spans="1:7" x14ac:dyDescent="0.2">
      <c r="A75" s="127">
        <v>43098</v>
      </c>
      <c r="B75" s="161">
        <v>6.2</v>
      </c>
      <c r="C75" s="162">
        <v>5.2578738999999999</v>
      </c>
      <c r="D75" s="163">
        <f t="shared" si="3"/>
        <v>0.17918385224111219</v>
      </c>
      <c r="E75" s="161">
        <v>8.39</v>
      </c>
      <c r="F75" s="168">
        <v>6.5451753000000004</v>
      </c>
      <c r="G75" s="163">
        <f t="shared" si="4"/>
        <v>0.28186024291816908</v>
      </c>
    </row>
    <row r="76" spans="1:7" x14ac:dyDescent="0.2">
      <c r="A76" s="127">
        <v>43097</v>
      </c>
      <c r="B76" s="161">
        <v>6.14</v>
      </c>
      <c r="C76" s="162">
        <v>5.2919255999999999</v>
      </c>
      <c r="D76" s="163">
        <f t="shared" si="3"/>
        <v>0.160258186547445</v>
      </c>
      <c r="E76" s="161">
        <v>8.39</v>
      </c>
      <c r="F76" s="168">
        <v>6.5479206000000003</v>
      </c>
      <c r="G76" s="163">
        <f t="shared" si="4"/>
        <v>0.28132280651051267</v>
      </c>
    </row>
    <row r="77" spans="1:7" x14ac:dyDescent="0.2">
      <c r="A77" s="127">
        <v>43096</v>
      </c>
      <c r="B77" s="161">
        <v>6.05</v>
      </c>
      <c r="C77" s="162">
        <v>5.2333749999999997</v>
      </c>
      <c r="D77" s="163">
        <f t="shared" si="3"/>
        <v>0.15604175125994224</v>
      </c>
      <c r="E77" s="161">
        <v>8.4600000000000009</v>
      </c>
      <c r="F77" s="168">
        <v>6.4977584000000004</v>
      </c>
      <c r="G77" s="163">
        <f t="shared" si="4"/>
        <v>0.30198746693936795</v>
      </c>
    </row>
    <row r="78" spans="1:7" x14ac:dyDescent="0.2">
      <c r="A78" s="127">
        <v>43095</v>
      </c>
      <c r="B78" s="161">
        <v>6.08</v>
      </c>
      <c r="C78" s="162">
        <v>5.2846200000000003</v>
      </c>
      <c r="D78" s="163">
        <f t="shared" si="3"/>
        <v>0.1505084566156128</v>
      </c>
      <c r="E78" s="161">
        <v>8.5399999999999991</v>
      </c>
      <c r="F78" s="168">
        <v>6.5721150000000002</v>
      </c>
      <c r="G78" s="163">
        <f t="shared" si="4"/>
        <v>0.29942948350721177</v>
      </c>
    </row>
    <row r="79" spans="1:7" x14ac:dyDescent="0.2">
      <c r="A79" s="127">
        <v>43094</v>
      </c>
      <c r="B79" s="161">
        <v>6</v>
      </c>
      <c r="C79" s="162">
        <v>5.2846200000000003</v>
      </c>
      <c r="D79" s="163">
        <f t="shared" si="3"/>
        <v>0.13537018744961787</v>
      </c>
      <c r="E79" s="161">
        <v>8.49</v>
      </c>
      <c r="F79" s="168">
        <v>6.5721150000000002</v>
      </c>
      <c r="G79" s="163">
        <f t="shared" si="4"/>
        <v>0.29182158254990975</v>
      </c>
    </row>
    <row r="80" spans="1:7" x14ac:dyDescent="0.2">
      <c r="A80" s="127">
        <v>43091</v>
      </c>
      <c r="B80" s="161">
        <v>5.92</v>
      </c>
      <c r="C80" s="162">
        <v>5.2846200000000003</v>
      </c>
      <c r="D80" s="163">
        <f t="shared" si="3"/>
        <v>0.12023191828362297</v>
      </c>
      <c r="E80" s="161">
        <v>8.4700000000000006</v>
      </c>
      <c r="F80" s="168">
        <v>6.5721150000000002</v>
      </c>
      <c r="G80" s="163">
        <f t="shared" si="4"/>
        <v>0.2887784221669889</v>
      </c>
    </row>
    <row r="81" spans="1:7" x14ac:dyDescent="0.2">
      <c r="A81" s="127">
        <v>43090</v>
      </c>
      <c r="B81" s="161">
        <v>5.96</v>
      </c>
      <c r="C81" s="162">
        <v>5.25725</v>
      </c>
      <c r="D81" s="163">
        <f t="shared" si="3"/>
        <v>0.13367254743449522</v>
      </c>
      <c r="E81" s="161">
        <v>8.58</v>
      </c>
      <c r="F81" s="168">
        <v>6.5189899999999996</v>
      </c>
      <c r="G81" s="163">
        <f t="shared" si="4"/>
        <v>0.31615480312134253</v>
      </c>
    </row>
    <row r="82" spans="1:7" x14ac:dyDescent="0.2">
      <c r="A82" s="127">
        <v>43089</v>
      </c>
      <c r="B82" s="161">
        <v>5.97</v>
      </c>
      <c r="C82" s="162">
        <v>5.2644123</v>
      </c>
      <c r="D82" s="163">
        <f t="shared" si="3"/>
        <v>0.13402971875892009</v>
      </c>
      <c r="E82" s="161">
        <v>8.59</v>
      </c>
      <c r="F82" s="168">
        <v>6.4812266999999997</v>
      </c>
      <c r="G82" s="163">
        <f t="shared" si="4"/>
        <v>0.32536638473084117</v>
      </c>
    </row>
    <row r="83" spans="1:7" x14ac:dyDescent="0.2">
      <c r="A83" s="127">
        <v>43088</v>
      </c>
      <c r="B83" s="161">
        <v>5.98</v>
      </c>
      <c r="C83" s="162">
        <v>5.3103052000000002</v>
      </c>
      <c r="D83" s="163">
        <f t="shared" si="3"/>
        <v>0.12611229953412098</v>
      </c>
      <c r="E83" s="161">
        <v>8.57</v>
      </c>
      <c r="F83" s="168">
        <v>6.5279547999999998</v>
      </c>
      <c r="G83" s="163">
        <f t="shared" si="4"/>
        <v>0.31281546250902359</v>
      </c>
    </row>
    <row r="84" spans="1:7" x14ac:dyDescent="0.2">
      <c r="A84" s="127">
        <v>43087</v>
      </c>
      <c r="B84" s="161">
        <v>5.92</v>
      </c>
      <c r="C84" s="162">
        <v>5.2931875000000002</v>
      </c>
      <c r="D84" s="163">
        <f t="shared" si="3"/>
        <v>0.11841872217827155</v>
      </c>
      <c r="E84" s="161">
        <v>8.4600000000000009</v>
      </c>
      <c r="F84" s="168">
        <v>6.4619232999999996</v>
      </c>
      <c r="G84" s="163">
        <f t="shared" si="4"/>
        <v>0.30920774005472973</v>
      </c>
    </row>
    <row r="85" spans="1:7" x14ac:dyDescent="0.2">
      <c r="A85" s="127">
        <v>43084</v>
      </c>
      <c r="B85" s="161">
        <v>5.85</v>
      </c>
      <c r="C85" s="162">
        <v>5.1973871999999997</v>
      </c>
      <c r="D85" s="163">
        <f t="shared" si="3"/>
        <v>0.12556555339960049</v>
      </c>
      <c r="E85" s="161">
        <v>8.44</v>
      </c>
      <c r="F85" s="168">
        <v>6.5348255999999996</v>
      </c>
      <c r="G85" s="163">
        <f t="shared" si="4"/>
        <v>0.29154173601817318</v>
      </c>
    </row>
    <row r="86" spans="1:7" x14ac:dyDescent="0.2">
      <c r="A86" s="127">
        <v>43083</v>
      </c>
      <c r="B86" s="161">
        <v>5.89</v>
      </c>
      <c r="C86" s="162">
        <v>5.2795392000000003</v>
      </c>
      <c r="D86" s="163">
        <f t="shared" si="3"/>
        <v>0.11562766689941413</v>
      </c>
      <c r="E86" s="161">
        <v>8.51</v>
      </c>
      <c r="F86" s="168">
        <v>6.599424</v>
      </c>
      <c r="G86" s="163">
        <f t="shared" si="4"/>
        <v>0.28950647814112257</v>
      </c>
    </row>
    <row r="87" spans="1:7" x14ac:dyDescent="0.2">
      <c r="A87" s="127">
        <v>43082</v>
      </c>
      <c r="B87" s="161">
        <v>5.9</v>
      </c>
      <c r="C87" s="162">
        <v>5.261692</v>
      </c>
      <c r="D87" s="163">
        <f t="shared" si="3"/>
        <v>0.12131230790399748</v>
      </c>
      <c r="E87" s="161">
        <v>8.6</v>
      </c>
      <c r="F87" s="168">
        <v>6.6704676000000003</v>
      </c>
      <c r="G87" s="163">
        <f t="shared" si="4"/>
        <v>0.28926493848797036</v>
      </c>
    </row>
    <row r="88" spans="1:7" x14ac:dyDescent="0.2">
      <c r="A88" s="127">
        <v>43081</v>
      </c>
      <c r="B88" s="161">
        <v>5.84</v>
      </c>
      <c r="C88" s="162">
        <v>5.0839800000000004</v>
      </c>
      <c r="D88" s="163">
        <f t="shared" si="3"/>
        <v>0.14870632850640628</v>
      </c>
      <c r="E88" s="161">
        <v>8.56</v>
      </c>
      <c r="F88" s="168">
        <v>6.4990211000000002</v>
      </c>
      <c r="G88" s="163">
        <f t="shared" si="4"/>
        <v>0.31712143541124987</v>
      </c>
    </row>
    <row r="89" spans="1:7" x14ac:dyDescent="0.2">
      <c r="A89" s="127">
        <v>43080</v>
      </c>
      <c r="B89" s="161">
        <v>5.89</v>
      </c>
      <c r="C89" s="162">
        <v>5.0493715999999997</v>
      </c>
      <c r="D89" s="163">
        <f t="shared" si="3"/>
        <v>0.16648178557506046</v>
      </c>
      <c r="E89" s="161">
        <v>8.75</v>
      </c>
      <c r="F89" s="168">
        <v>6.5743495999999997</v>
      </c>
      <c r="G89" s="163">
        <f t="shared" si="4"/>
        <v>0.33093013489881956</v>
      </c>
    </row>
    <row r="90" spans="1:7" x14ac:dyDescent="0.2">
      <c r="A90" s="127">
        <v>43077</v>
      </c>
      <c r="B90" s="161">
        <v>5.88</v>
      </c>
      <c r="C90" s="162">
        <v>5.0031999999999996</v>
      </c>
      <c r="D90" s="163">
        <f t="shared" si="3"/>
        <v>0.17524784138151589</v>
      </c>
      <c r="E90" s="161">
        <v>8.82</v>
      </c>
      <c r="F90" s="168">
        <v>6.5126400000000002</v>
      </c>
      <c r="G90" s="163">
        <f t="shared" si="4"/>
        <v>0.35428950471698112</v>
      </c>
    </row>
    <row r="91" spans="1:7" x14ac:dyDescent="0.2">
      <c r="A91" s="127">
        <v>43076</v>
      </c>
      <c r="B91" s="161">
        <v>5.9</v>
      </c>
      <c r="C91" s="162">
        <v>4.9904203000000003</v>
      </c>
      <c r="D91" s="163">
        <f t="shared" si="3"/>
        <v>0.18226514908974703</v>
      </c>
      <c r="E91" s="161">
        <v>8.8699999999999992</v>
      </c>
      <c r="F91" s="168">
        <v>6.3968885000000002</v>
      </c>
      <c r="G91" s="163">
        <f t="shared" si="4"/>
        <v>0.38661163157682032</v>
      </c>
    </row>
    <row r="92" spans="1:7" x14ac:dyDescent="0.2">
      <c r="A92" s="127">
        <v>43075</v>
      </c>
      <c r="B92" s="161">
        <v>5.97</v>
      </c>
      <c r="C92" s="162">
        <v>4.9868274000000001</v>
      </c>
      <c r="D92" s="163">
        <f t="shared" si="3"/>
        <v>0.19715392596102274</v>
      </c>
      <c r="E92" s="161">
        <v>8.8699999999999992</v>
      </c>
      <c r="F92" s="168">
        <v>6.4600157999999999</v>
      </c>
      <c r="G92" s="163">
        <f t="shared" si="4"/>
        <v>0.37306165721761847</v>
      </c>
    </row>
    <row r="93" spans="1:7" x14ac:dyDescent="0.2">
      <c r="A93" s="127">
        <v>43074</v>
      </c>
      <c r="B93" s="161">
        <v>6</v>
      </c>
      <c r="C93" s="162">
        <v>5.0911742000000002</v>
      </c>
      <c r="D93" s="163">
        <f t="shared" si="3"/>
        <v>0.17851005766017586</v>
      </c>
      <c r="E93" s="161">
        <v>9.0299999999999994</v>
      </c>
      <c r="F93" s="168">
        <v>6.6557377000000004</v>
      </c>
      <c r="G93" s="163">
        <f t="shared" si="4"/>
        <v>0.35672413893353982</v>
      </c>
    </row>
    <row r="94" spans="1:7" x14ac:dyDescent="0.2">
      <c r="A94" s="127">
        <v>43073</v>
      </c>
      <c r="B94" s="161">
        <v>5.89</v>
      </c>
      <c r="C94" s="162">
        <v>5.1362519000000004</v>
      </c>
      <c r="D94" s="163">
        <f t="shared" si="3"/>
        <v>0.14675061010928986</v>
      </c>
      <c r="E94" s="161">
        <v>8.84</v>
      </c>
      <c r="F94" s="168">
        <v>6.6847430000000001</v>
      </c>
      <c r="G94" s="163">
        <f t="shared" si="4"/>
        <v>0.32241433963878635</v>
      </c>
    </row>
    <row r="95" spans="1:7" x14ac:dyDescent="0.2">
      <c r="A95" s="127">
        <v>43070</v>
      </c>
      <c r="B95" s="161">
        <v>5.89</v>
      </c>
      <c r="C95" s="162">
        <v>5.1429504000000001</v>
      </c>
      <c r="D95" s="163">
        <f t="shared" si="3"/>
        <v>0.14525701045065484</v>
      </c>
      <c r="E95" s="161">
        <v>8.83</v>
      </c>
      <c r="F95" s="168">
        <v>6.7162872</v>
      </c>
      <c r="G95" s="163">
        <f t="shared" si="4"/>
        <v>0.31471447498552474</v>
      </c>
    </row>
    <row r="96" spans="1:7" x14ac:dyDescent="0.2">
      <c r="A96" s="127">
        <v>43069</v>
      </c>
      <c r="B96" s="161">
        <v>5.92</v>
      </c>
      <c r="C96" s="162">
        <v>5.1338239000000003</v>
      </c>
      <c r="D96" s="163">
        <f t="shared" si="3"/>
        <v>0.1531365538268657</v>
      </c>
      <c r="E96" s="161">
        <v>8.85</v>
      </c>
      <c r="F96" s="168">
        <v>6.6562099000000003</v>
      </c>
      <c r="G96" s="163">
        <f t="shared" si="4"/>
        <v>0.32958547476094452</v>
      </c>
    </row>
    <row r="97" spans="1:7" x14ac:dyDescent="0.2">
      <c r="A97" s="127">
        <v>43068</v>
      </c>
      <c r="B97" s="161">
        <v>5.92</v>
      </c>
      <c r="C97" s="162">
        <v>5.2028385000000004</v>
      </c>
      <c r="D97" s="163">
        <f t="shared" si="3"/>
        <v>0.13784043075717217</v>
      </c>
      <c r="E97" s="161">
        <v>8.85</v>
      </c>
      <c r="F97" s="168">
        <v>6.7087006999999996</v>
      </c>
      <c r="G97" s="163">
        <f t="shared" si="4"/>
        <v>0.31918241635075478</v>
      </c>
    </row>
    <row r="98" spans="1:7" x14ac:dyDescent="0.2">
      <c r="A98" s="127">
        <v>43067</v>
      </c>
      <c r="B98" s="161">
        <v>5.92</v>
      </c>
      <c r="C98" s="162">
        <v>5.1982875000000002</v>
      </c>
      <c r="D98" s="163">
        <f t="shared" si="3"/>
        <v>0.13883658801095547</v>
      </c>
      <c r="E98" s="161">
        <v>8.84</v>
      </c>
      <c r="F98" s="168">
        <v>6.7028325000000004</v>
      </c>
      <c r="G98" s="163">
        <f t="shared" si="4"/>
        <v>0.31884542840657282</v>
      </c>
    </row>
    <row r="99" spans="1:7" x14ac:dyDescent="0.2">
      <c r="A99" s="127">
        <v>43066</v>
      </c>
      <c r="B99" s="161">
        <v>5.98</v>
      </c>
      <c r="C99" s="162">
        <v>5.2144985999999998</v>
      </c>
      <c r="D99" s="163">
        <f t="shared" si="3"/>
        <v>0.14680249410748727</v>
      </c>
      <c r="E99" s="161">
        <v>9.11</v>
      </c>
      <c r="F99" s="168">
        <v>6.7417223000000002</v>
      </c>
      <c r="G99" s="163">
        <f t="shared" si="4"/>
        <v>0.35128674760157347</v>
      </c>
    </row>
    <row r="100" spans="1:7" x14ac:dyDescent="0.2">
      <c r="A100" s="127">
        <v>43063</v>
      </c>
      <c r="B100" s="161">
        <v>6.07</v>
      </c>
      <c r="C100" s="162">
        <v>5.2497094999999998</v>
      </c>
      <c r="D100" s="163">
        <f t="shared" si="3"/>
        <v>0.15625445560368637</v>
      </c>
      <c r="E100" s="161">
        <v>9.1</v>
      </c>
      <c r="F100" s="168">
        <v>6.7833325000000002</v>
      </c>
      <c r="G100" s="163">
        <f t="shared" si="4"/>
        <v>0.34152350632966899</v>
      </c>
    </row>
    <row r="101" spans="1:7" x14ac:dyDescent="0.2">
      <c r="A101" s="127">
        <v>43062</v>
      </c>
      <c r="B101" s="161">
        <v>6.12</v>
      </c>
      <c r="C101" s="162">
        <v>5.2063704</v>
      </c>
      <c r="D101" s="163">
        <f t="shared" si="3"/>
        <v>0.1754830198020487</v>
      </c>
      <c r="E101" s="161">
        <v>9.07</v>
      </c>
      <c r="F101" s="168">
        <v>6.8206832999999998</v>
      </c>
      <c r="G101" s="163">
        <f t="shared" si="4"/>
        <v>0.32977879210430433</v>
      </c>
    </row>
    <row r="102" spans="1:7" x14ac:dyDescent="0.2">
      <c r="A102" s="127">
        <v>43061</v>
      </c>
      <c r="B102" s="161">
        <v>6.23</v>
      </c>
      <c r="C102" s="162">
        <v>5.3721443999999998</v>
      </c>
      <c r="D102" s="163">
        <f t="shared" si="3"/>
        <v>0.15968587888292812</v>
      </c>
      <c r="E102" s="161">
        <v>9.07</v>
      </c>
      <c r="F102" s="168">
        <v>6.6875983999999997</v>
      </c>
      <c r="G102" s="163">
        <f t="shared" si="4"/>
        <v>0.35624172647687707</v>
      </c>
    </row>
    <row r="103" spans="1:7" x14ac:dyDescent="0.2">
      <c r="A103" s="127">
        <v>43060</v>
      </c>
      <c r="B103" s="161">
        <v>6.12</v>
      </c>
      <c r="C103" s="162">
        <v>5.2923850000000003</v>
      </c>
      <c r="D103" s="163">
        <f t="shared" si="3"/>
        <v>0.15637845697166772</v>
      </c>
      <c r="E103" s="161">
        <v>8.64</v>
      </c>
      <c r="F103" s="168">
        <v>6.4222200000000003</v>
      </c>
      <c r="G103" s="163">
        <f t="shared" si="4"/>
        <v>0.34532918523501221</v>
      </c>
    </row>
    <row r="104" spans="1:7" x14ac:dyDescent="0.2">
      <c r="A104" s="127">
        <v>43059</v>
      </c>
      <c r="B104" s="161">
        <v>6.11</v>
      </c>
      <c r="C104" s="162">
        <v>5.1917184000000001</v>
      </c>
      <c r="D104" s="163">
        <f t="shared" si="3"/>
        <v>0.17687430812888469</v>
      </c>
      <c r="E104" s="161">
        <v>8.59</v>
      </c>
      <c r="F104" s="168">
        <v>6.3199839999999998</v>
      </c>
      <c r="G104" s="163">
        <f t="shared" si="4"/>
        <v>0.35918065615355987</v>
      </c>
    </row>
    <row r="105" spans="1:7" x14ac:dyDescent="0.2">
      <c r="A105" s="127">
        <v>43056</v>
      </c>
      <c r="B105" s="161">
        <v>6.03</v>
      </c>
      <c r="C105" s="162">
        <v>5.2533291999999996</v>
      </c>
      <c r="D105" s="163">
        <f t="shared" si="3"/>
        <v>0.14784354271953881</v>
      </c>
      <c r="E105" s="161">
        <v>8.5399999999999991</v>
      </c>
      <c r="F105" s="168">
        <v>6.3735868</v>
      </c>
      <c r="G105" s="163">
        <f t="shared" si="4"/>
        <v>0.33990487114727913</v>
      </c>
    </row>
    <row r="106" spans="1:7" x14ac:dyDescent="0.2">
      <c r="A106" s="127">
        <v>43055</v>
      </c>
      <c r="B106" s="161">
        <v>5.85</v>
      </c>
      <c r="C106" s="162">
        <v>5.1450611999999998</v>
      </c>
      <c r="D106" s="163">
        <f t="shared" si="3"/>
        <v>0.13701271425109576</v>
      </c>
      <c r="E106" s="161">
        <v>8.2799999999999994</v>
      </c>
      <c r="F106" s="168">
        <v>6.2912381999999996</v>
      </c>
      <c r="G106" s="163">
        <f t="shared" si="4"/>
        <v>0.31611611844549137</v>
      </c>
    </row>
    <row r="107" spans="1:7" x14ac:dyDescent="0.2">
      <c r="A107" s="127">
        <v>43054</v>
      </c>
      <c r="B107" s="161">
        <v>5.91</v>
      </c>
      <c r="C107" s="162">
        <v>5.1288055999999997</v>
      </c>
      <c r="D107" s="163">
        <f t="shared" si="3"/>
        <v>0.15231507312345791</v>
      </c>
      <c r="E107" s="161">
        <v>8.36</v>
      </c>
      <c r="F107" s="168">
        <v>6.2836360000000004</v>
      </c>
      <c r="G107" s="163">
        <f t="shared" si="4"/>
        <v>0.33043989180786393</v>
      </c>
    </row>
    <row r="108" spans="1:7" x14ac:dyDescent="0.2">
      <c r="A108" s="127">
        <v>43053</v>
      </c>
      <c r="B108" s="161">
        <v>5.91</v>
      </c>
      <c r="C108" s="162">
        <v>5.2261838000000003</v>
      </c>
      <c r="D108" s="163">
        <f t="shared" si="3"/>
        <v>0.13084426919696163</v>
      </c>
      <c r="E108" s="161">
        <v>8.44</v>
      </c>
      <c r="F108" s="168">
        <v>6.3582399000000001</v>
      </c>
      <c r="G108" s="163">
        <f t="shared" si="4"/>
        <v>0.32741137999527187</v>
      </c>
    </row>
    <row r="109" spans="1:7" x14ac:dyDescent="0.2">
      <c r="A109" s="127">
        <v>43052</v>
      </c>
      <c r="B109" s="161">
        <v>5.96</v>
      </c>
      <c r="C109" s="162">
        <v>5.2464126999999996</v>
      </c>
      <c r="D109" s="163">
        <f t="shared" si="3"/>
        <v>0.13601432841911207</v>
      </c>
      <c r="E109" s="161">
        <v>8.4499999999999993</v>
      </c>
      <c r="F109" s="168">
        <v>6.4198405000000003</v>
      </c>
      <c r="G109" s="163">
        <f t="shared" si="4"/>
        <v>0.31623207772841067</v>
      </c>
    </row>
    <row r="110" spans="1:7" x14ac:dyDescent="0.2">
      <c r="A110" s="127">
        <v>43049</v>
      </c>
      <c r="B110" s="161">
        <v>5.82</v>
      </c>
      <c r="C110" s="162">
        <v>5.2691319999999999</v>
      </c>
      <c r="D110" s="163">
        <f t="shared" si="3"/>
        <v>0.10454625164068776</v>
      </c>
      <c r="E110" s="161">
        <v>8.41</v>
      </c>
      <c r="F110" s="168">
        <v>6.3484541999999999</v>
      </c>
      <c r="G110" s="163">
        <f t="shared" si="4"/>
        <v>0.32473193238127168</v>
      </c>
    </row>
    <row r="111" spans="1:7" x14ac:dyDescent="0.2">
      <c r="A111" s="127">
        <v>43048</v>
      </c>
      <c r="B111" s="161">
        <v>5.94</v>
      </c>
      <c r="C111" s="162">
        <v>5.3346413999999998</v>
      </c>
      <c r="D111" s="163">
        <f t="shared" si="3"/>
        <v>0.1134769058703741</v>
      </c>
      <c r="E111" s="161">
        <v>8.3699999999999992</v>
      </c>
      <c r="F111" s="168">
        <v>6.3471171999999996</v>
      </c>
      <c r="G111" s="163">
        <f t="shared" si="4"/>
        <v>0.31870890929822437</v>
      </c>
    </row>
    <row r="112" spans="1:7" x14ac:dyDescent="0.2">
      <c r="A112" s="127">
        <v>43047</v>
      </c>
      <c r="B112" s="161">
        <v>6.04</v>
      </c>
      <c r="C112" s="162">
        <v>5.2657220000000002</v>
      </c>
      <c r="D112" s="163">
        <f t="shared" si="3"/>
        <v>0.14704118447574707</v>
      </c>
      <c r="E112" s="161">
        <v>8.4</v>
      </c>
      <c r="F112" s="168">
        <v>6.3018802000000003</v>
      </c>
      <c r="G112" s="163">
        <f t="shared" si="4"/>
        <v>0.332935526130757</v>
      </c>
    </row>
    <row r="113" spans="1:7" x14ac:dyDescent="0.2">
      <c r="A113" s="127">
        <v>43046</v>
      </c>
      <c r="B113" s="161">
        <v>6.07</v>
      </c>
      <c r="C113" s="162">
        <v>5.3045625000000003</v>
      </c>
      <c r="D113" s="163">
        <f t="shared" si="3"/>
        <v>0.1442979510562841</v>
      </c>
      <c r="E113" s="161">
        <v>8.36</v>
      </c>
      <c r="F113" s="168">
        <v>6.365475</v>
      </c>
      <c r="G113" s="163">
        <f t="shared" si="4"/>
        <v>0.31333482575927163</v>
      </c>
    </row>
    <row r="114" spans="1:7" x14ac:dyDescent="0.2">
      <c r="A114" s="127">
        <v>43045</v>
      </c>
      <c r="B114" s="161">
        <v>6.05</v>
      </c>
      <c r="C114" s="162">
        <v>5.2300247999999998</v>
      </c>
      <c r="D114" s="163">
        <f t="shared" si="3"/>
        <v>0.1567822775907296</v>
      </c>
      <c r="E114" s="161">
        <v>8.26</v>
      </c>
      <c r="F114" s="168">
        <v>6.2828220000000004</v>
      </c>
      <c r="G114" s="163">
        <f t="shared" si="4"/>
        <v>0.31469584845790621</v>
      </c>
    </row>
    <row r="115" spans="1:7" x14ac:dyDescent="0.2">
      <c r="A115" s="127">
        <v>43042</v>
      </c>
      <c r="B115" s="161">
        <v>6.1</v>
      </c>
      <c r="C115" s="162">
        <v>5.2929374999999999</v>
      </c>
      <c r="D115" s="163">
        <f t="shared" si="3"/>
        <v>0.15247912902806804</v>
      </c>
      <c r="E115" s="161">
        <v>8.25</v>
      </c>
      <c r="F115" s="168">
        <v>6.3515249999999996</v>
      </c>
      <c r="G115" s="163">
        <f t="shared" si="4"/>
        <v>0.29890065771606039</v>
      </c>
    </row>
    <row r="116" spans="1:7" x14ac:dyDescent="0.2">
      <c r="A116" s="127">
        <v>43041</v>
      </c>
      <c r="B116" s="161">
        <v>6.09</v>
      </c>
      <c r="C116" s="162">
        <v>5.2862172999999997</v>
      </c>
      <c r="D116" s="163">
        <f t="shared" si="3"/>
        <v>0.15205252723909027</v>
      </c>
      <c r="E116" s="161">
        <v>8.2200000000000006</v>
      </c>
      <c r="F116" s="168">
        <v>6.3977653999999999</v>
      </c>
      <c r="G116" s="163">
        <f t="shared" si="4"/>
        <v>0.28482360419155112</v>
      </c>
    </row>
    <row r="117" spans="1:7" x14ac:dyDescent="0.2">
      <c r="A117" s="127">
        <v>43040</v>
      </c>
      <c r="B117" s="161">
        <v>6.09</v>
      </c>
      <c r="C117" s="162">
        <v>5.3200609999999999</v>
      </c>
      <c r="D117" s="163">
        <f t="shared" si="3"/>
        <v>0.1447237165137768</v>
      </c>
      <c r="E117" s="161">
        <v>8.24</v>
      </c>
      <c r="F117" s="168">
        <v>6.3823734999999999</v>
      </c>
      <c r="G117" s="163">
        <f t="shared" si="4"/>
        <v>0.29105574908770232</v>
      </c>
    </row>
    <row r="118" spans="1:7" x14ac:dyDescent="0.2">
      <c r="A118" s="127">
        <v>43039</v>
      </c>
      <c r="B118" s="161">
        <v>6.1</v>
      </c>
      <c r="C118" s="162">
        <v>5.2694232000000003</v>
      </c>
      <c r="D118" s="163">
        <f t="shared" si="3"/>
        <v>0.1576219575607439</v>
      </c>
      <c r="E118" s="161">
        <v>8.2899999999999991</v>
      </c>
      <c r="F118" s="168">
        <v>6.4271640000000003</v>
      </c>
      <c r="G118" s="163">
        <f t="shared" si="4"/>
        <v>0.28983794407611174</v>
      </c>
    </row>
    <row r="119" spans="1:7" x14ac:dyDescent="0.2">
      <c r="A119" s="127">
        <v>43038</v>
      </c>
      <c r="B119" s="161">
        <v>6.25</v>
      </c>
      <c r="C119" s="162">
        <v>5.3760569</v>
      </c>
      <c r="D119" s="163">
        <f t="shared" si="3"/>
        <v>0.16256210011467698</v>
      </c>
      <c r="E119" s="161">
        <v>8.17</v>
      </c>
      <c r="F119" s="168">
        <v>6.3814051000000003</v>
      </c>
      <c r="G119" s="163">
        <f t="shared" si="4"/>
        <v>0.28028230021002737</v>
      </c>
    </row>
    <row r="120" spans="1:7" x14ac:dyDescent="0.2">
      <c r="A120" s="127">
        <v>43035</v>
      </c>
      <c r="B120" s="161">
        <v>6.19</v>
      </c>
      <c r="C120" s="162">
        <v>5.4436410000000004</v>
      </c>
      <c r="D120" s="163">
        <f t="shared" si="3"/>
        <v>0.13710657995264566</v>
      </c>
      <c r="E120" s="161">
        <v>8.18</v>
      </c>
      <c r="F120" s="168">
        <v>6.3977690000000003</v>
      </c>
      <c r="G120" s="163">
        <f t="shared" si="4"/>
        <v>0.27857070175556503</v>
      </c>
    </row>
    <row r="121" spans="1:7" x14ac:dyDescent="0.2">
      <c r="A121" s="127">
        <v>43034</v>
      </c>
      <c r="B121" s="161">
        <v>6.05</v>
      </c>
      <c r="C121" s="162">
        <v>5.2159914000000001</v>
      </c>
      <c r="D121" s="163">
        <f t="shared" si="3"/>
        <v>0.15989455043963449</v>
      </c>
      <c r="E121" s="161">
        <v>8.1199999999999992</v>
      </c>
      <c r="F121" s="168">
        <v>6.2693838</v>
      </c>
      <c r="G121" s="163">
        <f t="shared" si="4"/>
        <v>0.29518310874507303</v>
      </c>
    </row>
    <row r="122" spans="1:7" x14ac:dyDescent="0.2">
      <c r="A122" s="127">
        <v>43033</v>
      </c>
      <c r="B122" s="161">
        <v>6.16</v>
      </c>
      <c r="C122" s="162">
        <v>5.2365544000000002</v>
      </c>
      <c r="D122" s="163">
        <f t="shared" si="3"/>
        <v>0.17634603394934653</v>
      </c>
      <c r="E122" s="161">
        <v>8.1</v>
      </c>
      <c r="F122" s="168">
        <v>6.2906659999999999</v>
      </c>
      <c r="G122" s="163">
        <f t="shared" si="4"/>
        <v>0.28762201013374417</v>
      </c>
    </row>
    <row r="123" spans="1:7" x14ac:dyDescent="0.2">
      <c r="A123" s="127">
        <v>43032</v>
      </c>
      <c r="B123" s="161">
        <v>6.23</v>
      </c>
      <c r="C123" s="162">
        <v>5.2251015000000001</v>
      </c>
      <c r="D123" s="163">
        <f t="shared" si="3"/>
        <v>0.19232133576735311</v>
      </c>
      <c r="E123" s="161">
        <v>8.1</v>
      </c>
      <c r="F123" s="168">
        <v>6.2616256999999997</v>
      </c>
      <c r="G123" s="163">
        <f t="shared" si="4"/>
        <v>0.29359377070398823</v>
      </c>
    </row>
    <row r="124" spans="1:7" x14ac:dyDescent="0.2">
      <c r="A124" s="127">
        <v>43031</v>
      </c>
      <c r="B124" s="161">
        <v>6.19</v>
      </c>
      <c r="C124" s="162">
        <v>5.227068</v>
      </c>
      <c r="D124" s="163">
        <f t="shared" si="3"/>
        <v>0.18422029328870418</v>
      </c>
      <c r="E124" s="161">
        <v>8.0500000000000007</v>
      </c>
      <c r="F124" s="168">
        <v>6.2453279999999998</v>
      </c>
      <c r="G124" s="163">
        <f t="shared" si="4"/>
        <v>0.28896352601496689</v>
      </c>
    </row>
    <row r="125" spans="1:7" x14ac:dyDescent="0.2">
      <c r="A125" s="127">
        <v>43028</v>
      </c>
      <c r="B125" s="161">
        <v>6.24</v>
      </c>
      <c r="C125" s="162">
        <v>5.3376749999999999</v>
      </c>
      <c r="D125" s="163">
        <f t="shared" si="3"/>
        <v>0.16904832160069699</v>
      </c>
      <c r="E125" s="161">
        <v>8.07</v>
      </c>
      <c r="F125" s="168">
        <v>6.2865950000000002</v>
      </c>
      <c r="G125" s="163">
        <f t="shared" si="4"/>
        <v>0.28368377476201345</v>
      </c>
    </row>
    <row r="126" spans="1:7" x14ac:dyDescent="0.2">
      <c r="A126" s="127">
        <v>43027</v>
      </c>
      <c r="B126" s="161">
        <v>6.34</v>
      </c>
      <c r="C126" s="162">
        <v>5.1884319999999997</v>
      </c>
      <c r="D126" s="163">
        <f t="shared" si="3"/>
        <v>0.2219491360781061</v>
      </c>
      <c r="E126" s="161">
        <v>8.07</v>
      </c>
      <c r="F126" s="168">
        <v>6.2464320000000004</v>
      </c>
      <c r="G126" s="163">
        <f t="shared" si="4"/>
        <v>0.29193754130357935</v>
      </c>
    </row>
    <row r="127" spans="1:7" x14ac:dyDescent="0.2">
      <c r="A127" s="127">
        <v>43026</v>
      </c>
      <c r="B127" s="161">
        <v>6.28</v>
      </c>
      <c r="C127" s="162">
        <v>5.3501159999999999</v>
      </c>
      <c r="D127" s="163">
        <f t="shared" si="3"/>
        <v>0.17380632494697318</v>
      </c>
      <c r="E127" s="161">
        <v>8.1300000000000008</v>
      </c>
      <c r="F127" s="168">
        <v>6.3474519999999997</v>
      </c>
      <c r="G127" s="163">
        <f t="shared" si="4"/>
        <v>0.28082890583497144</v>
      </c>
    </row>
    <row r="128" spans="1:7" x14ac:dyDescent="0.2">
      <c r="A128" s="127">
        <v>43025</v>
      </c>
      <c r="B128" s="161">
        <v>6.15</v>
      </c>
      <c r="C128" s="162">
        <v>5.3578124999999996</v>
      </c>
      <c r="D128" s="163">
        <f t="shared" si="3"/>
        <v>0.14785651793525822</v>
      </c>
      <c r="E128" s="161">
        <v>8.14</v>
      </c>
      <c r="F128" s="168">
        <v>6.3618750000000004</v>
      </c>
      <c r="G128" s="163">
        <f t="shared" si="4"/>
        <v>0.27949700363493468</v>
      </c>
    </row>
    <row r="129" spans="1:7" x14ac:dyDescent="0.2">
      <c r="A129" s="127">
        <v>43024</v>
      </c>
      <c r="B129" s="161">
        <v>6.21</v>
      </c>
      <c r="C129" s="162">
        <v>5.4063863000000003</v>
      </c>
      <c r="D129" s="163">
        <f t="shared" si="3"/>
        <v>0.14864156118477875</v>
      </c>
      <c r="E129" s="161">
        <v>8.16</v>
      </c>
      <c r="F129" s="168">
        <v>6.3763307999999999</v>
      </c>
      <c r="G129" s="163">
        <f t="shared" si="4"/>
        <v>0.27973285200322423</v>
      </c>
    </row>
    <row r="130" spans="1:7" x14ac:dyDescent="0.2">
      <c r="A130" s="127">
        <v>43021</v>
      </c>
      <c r="B130" s="161">
        <v>6.14</v>
      </c>
      <c r="C130" s="162">
        <v>5.3740505000000001</v>
      </c>
      <c r="D130" s="163">
        <f t="shared" si="3"/>
        <v>0.14252741019087922</v>
      </c>
      <c r="E130" s="161">
        <v>8.17</v>
      </c>
      <c r="F130" s="168">
        <v>6.3695575</v>
      </c>
      <c r="G130" s="163">
        <f t="shared" si="4"/>
        <v>0.28266367012151156</v>
      </c>
    </row>
    <row r="131" spans="1:7" x14ac:dyDescent="0.2">
      <c r="A131" s="127">
        <v>43020</v>
      </c>
      <c r="B131" s="161">
        <v>6.21</v>
      </c>
      <c r="C131" s="162">
        <v>5.3958399999999997</v>
      </c>
      <c r="D131" s="163">
        <f t="shared" si="3"/>
        <v>0.1508866089431859</v>
      </c>
      <c r="E131" s="161">
        <v>8.16</v>
      </c>
      <c r="F131" s="168">
        <v>6.3569740000000001</v>
      </c>
      <c r="G131" s="163">
        <f t="shared" si="4"/>
        <v>0.2836296011278322</v>
      </c>
    </row>
    <row r="132" spans="1:7" x14ac:dyDescent="0.2">
      <c r="A132" s="127">
        <v>43019</v>
      </c>
      <c r="B132" s="161">
        <v>6.2</v>
      </c>
      <c r="C132" s="162">
        <v>5.3999360000000003</v>
      </c>
      <c r="D132" s="163">
        <f t="shared" si="3"/>
        <v>0.14816175599118209</v>
      </c>
      <c r="E132" s="161">
        <v>8.19</v>
      </c>
      <c r="F132" s="168">
        <v>6.3364874000000002</v>
      </c>
      <c r="G132" s="163">
        <f t="shared" si="4"/>
        <v>0.29251420905531972</v>
      </c>
    </row>
    <row r="133" spans="1:7" x14ac:dyDescent="0.2">
      <c r="A133" s="127">
        <v>43018</v>
      </c>
      <c r="B133" s="161">
        <v>6.14</v>
      </c>
      <c r="C133" s="162">
        <v>5.4258129000000004</v>
      </c>
      <c r="D133" s="163">
        <f t="shared" ref="D133:D196" si="5">(B133-C133)/C133</f>
        <v>0.13162766817853216</v>
      </c>
      <c r="E133" s="161">
        <v>8.16</v>
      </c>
      <c r="F133" s="168">
        <v>6.3343606000000001</v>
      </c>
      <c r="G133" s="163">
        <f t="shared" si="4"/>
        <v>0.28821210462820823</v>
      </c>
    </row>
    <row r="134" spans="1:7" x14ac:dyDescent="0.2">
      <c r="A134" s="127">
        <v>43017</v>
      </c>
      <c r="B134" s="161">
        <v>6.1</v>
      </c>
      <c r="C134" s="162">
        <v>5.3836288000000003</v>
      </c>
      <c r="D134" s="163">
        <f t="shared" si="5"/>
        <v>0.13306474621727249</v>
      </c>
      <c r="E134" s="161">
        <v>8.1199999999999992</v>
      </c>
      <c r="F134" s="168">
        <v>6.3121343999999997</v>
      </c>
      <c r="G134" s="163">
        <f t="shared" ref="G134:G197" si="6">(E134-F134)/F134</f>
        <v>0.28641113852075134</v>
      </c>
    </row>
    <row r="135" spans="1:7" x14ac:dyDescent="0.2">
      <c r="A135" s="127">
        <v>43007</v>
      </c>
      <c r="B135" s="161">
        <v>6</v>
      </c>
      <c r="C135" s="162">
        <v>4.9280280000000003</v>
      </c>
      <c r="D135" s="163">
        <f t="shared" si="5"/>
        <v>0.21752554977366192</v>
      </c>
      <c r="E135" s="161">
        <v>8.02</v>
      </c>
      <c r="F135" s="168">
        <v>6.0835656</v>
      </c>
      <c r="G135" s="163">
        <f t="shared" si="6"/>
        <v>0.31830583038341848</v>
      </c>
    </row>
    <row r="136" spans="1:7" x14ac:dyDescent="0.2">
      <c r="A136" s="127">
        <v>43006</v>
      </c>
      <c r="B136" s="161">
        <v>6.05</v>
      </c>
      <c r="C136" s="162">
        <v>4.8726859999999999</v>
      </c>
      <c r="D136" s="163">
        <f t="shared" si="5"/>
        <v>0.24161499427625749</v>
      </c>
      <c r="E136" s="161">
        <v>7.99</v>
      </c>
      <c r="F136" s="168">
        <v>6.1884810000000003</v>
      </c>
      <c r="G136" s="163">
        <f t="shared" si="6"/>
        <v>0.29110843193992192</v>
      </c>
    </row>
    <row r="137" spans="1:7" x14ac:dyDescent="0.2">
      <c r="A137" s="127">
        <v>43005</v>
      </c>
      <c r="B137" s="161">
        <v>6.02</v>
      </c>
      <c r="C137" s="162">
        <v>4.9226387000000003</v>
      </c>
      <c r="D137" s="163">
        <f t="shared" si="5"/>
        <v>0.22292135719812206</v>
      </c>
      <c r="E137" s="161">
        <v>8.01</v>
      </c>
      <c r="F137" s="168">
        <v>6.2274345000000002</v>
      </c>
      <c r="G137" s="163">
        <f t="shared" si="6"/>
        <v>0.28624395808578951</v>
      </c>
    </row>
    <row r="138" spans="1:7" x14ac:dyDescent="0.2">
      <c r="A138" s="127">
        <v>43004</v>
      </c>
      <c r="B138" s="161">
        <v>6.07</v>
      </c>
      <c r="C138" s="162">
        <v>4.8539161999999996</v>
      </c>
      <c r="D138" s="163">
        <f t="shared" si="5"/>
        <v>0.25053662854748104</v>
      </c>
      <c r="E138" s="161">
        <v>8.0500000000000007</v>
      </c>
      <c r="F138" s="168">
        <v>6.1730989999999997</v>
      </c>
      <c r="G138" s="163">
        <f t="shared" si="6"/>
        <v>0.30404518054870028</v>
      </c>
    </row>
    <row r="139" spans="1:7" x14ac:dyDescent="0.2">
      <c r="A139" s="127">
        <v>43003</v>
      </c>
      <c r="B139" s="161">
        <v>6.11</v>
      </c>
      <c r="C139" s="162">
        <v>4.8220378999999998</v>
      </c>
      <c r="D139" s="163">
        <f t="shared" si="5"/>
        <v>0.26709912421053361</v>
      </c>
      <c r="E139" s="161">
        <v>8.16</v>
      </c>
      <c r="F139" s="168">
        <v>6.1732218999999997</v>
      </c>
      <c r="G139" s="163">
        <f t="shared" si="6"/>
        <v>0.32183811503681742</v>
      </c>
    </row>
    <row r="140" spans="1:7" x14ac:dyDescent="0.2">
      <c r="A140" s="127">
        <v>43000</v>
      </c>
      <c r="B140" s="161">
        <v>5.98</v>
      </c>
      <c r="C140" s="162">
        <v>4.9272663999999997</v>
      </c>
      <c r="D140" s="163">
        <f t="shared" si="5"/>
        <v>0.21365469502521739</v>
      </c>
      <c r="E140" s="161">
        <v>8.18</v>
      </c>
      <c r="F140" s="168">
        <v>6.2772024000000002</v>
      </c>
      <c r="G140" s="163">
        <f t="shared" si="6"/>
        <v>0.30312828530110791</v>
      </c>
    </row>
    <row r="141" spans="1:7" x14ac:dyDescent="0.2">
      <c r="A141" s="127">
        <v>42999</v>
      </c>
      <c r="B141" s="161">
        <v>5.95</v>
      </c>
      <c r="C141" s="162">
        <v>4.9644252</v>
      </c>
      <c r="D141" s="163">
        <f t="shared" si="5"/>
        <v>0.19852747504383794</v>
      </c>
      <c r="E141" s="161">
        <v>8.23</v>
      </c>
      <c r="F141" s="168">
        <v>6.3152891999999996</v>
      </c>
      <c r="G141" s="163">
        <f t="shared" si="6"/>
        <v>0.30318655874065131</v>
      </c>
    </row>
    <row r="142" spans="1:7" x14ac:dyDescent="0.2">
      <c r="A142" s="127">
        <v>42998</v>
      </c>
      <c r="B142" s="161">
        <v>5.79</v>
      </c>
      <c r="C142" s="162">
        <v>4.9224240000000004</v>
      </c>
      <c r="D142" s="163">
        <f t="shared" si="5"/>
        <v>0.17624975012311</v>
      </c>
      <c r="E142" s="161">
        <v>8.25</v>
      </c>
      <c r="F142" s="168">
        <v>6.479088</v>
      </c>
      <c r="G142" s="163">
        <f t="shared" si="6"/>
        <v>0.27332735718360363</v>
      </c>
    </row>
    <row r="143" spans="1:7" x14ac:dyDescent="0.2">
      <c r="A143" s="127">
        <v>42997</v>
      </c>
      <c r="B143" s="161">
        <v>5.78</v>
      </c>
      <c r="C143" s="162">
        <v>4.8709878</v>
      </c>
      <c r="D143" s="163">
        <f t="shared" si="5"/>
        <v>0.18661763020634137</v>
      </c>
      <c r="E143" s="161">
        <v>8.25</v>
      </c>
      <c r="F143" s="168">
        <v>6.4890612000000001</v>
      </c>
      <c r="G143" s="163">
        <f t="shared" si="6"/>
        <v>0.27137034861067422</v>
      </c>
    </row>
    <row r="144" spans="1:7" x14ac:dyDescent="0.2">
      <c r="A144" s="127">
        <v>42996</v>
      </c>
      <c r="B144" s="161">
        <v>5.76</v>
      </c>
      <c r="C144" s="162">
        <v>4.85344</v>
      </c>
      <c r="D144" s="163">
        <f t="shared" si="5"/>
        <v>0.18678710358014106</v>
      </c>
      <c r="E144" s="161">
        <v>8.25</v>
      </c>
      <c r="F144" s="168">
        <v>6.5019359999999997</v>
      </c>
      <c r="G144" s="163">
        <f t="shared" si="6"/>
        <v>0.26885284629070483</v>
      </c>
    </row>
    <row r="145" spans="1:7" x14ac:dyDescent="0.2">
      <c r="A145" s="127">
        <v>42993</v>
      </c>
      <c r="B145" s="161">
        <v>5.77</v>
      </c>
      <c r="C145" s="162">
        <v>4.7983593000000004</v>
      </c>
      <c r="D145" s="163">
        <f t="shared" si="5"/>
        <v>0.20249436093708095</v>
      </c>
      <c r="E145" s="161">
        <v>8.23</v>
      </c>
      <c r="F145" s="168">
        <v>6.4229346999999999</v>
      </c>
      <c r="G145" s="163">
        <f t="shared" si="6"/>
        <v>0.28134573748663527</v>
      </c>
    </row>
    <row r="146" spans="1:7" x14ac:dyDescent="0.2">
      <c r="A146" s="127">
        <v>42992</v>
      </c>
      <c r="B146" s="161">
        <v>5.88</v>
      </c>
      <c r="C146" s="162">
        <v>4.8012243000000003</v>
      </c>
      <c r="D146" s="163">
        <f t="shared" si="5"/>
        <v>0.22468762811185461</v>
      </c>
      <c r="E146" s="161">
        <v>8.24</v>
      </c>
      <c r="F146" s="168">
        <v>6.4938025000000001</v>
      </c>
      <c r="G146" s="163">
        <f t="shared" si="6"/>
        <v>0.26890215709516885</v>
      </c>
    </row>
    <row r="147" spans="1:7" x14ac:dyDescent="0.2">
      <c r="A147" s="127">
        <v>42991</v>
      </c>
      <c r="B147" s="161">
        <v>5.93</v>
      </c>
      <c r="C147" s="162">
        <v>4.8371085999999996</v>
      </c>
      <c r="D147" s="163">
        <f t="shared" si="5"/>
        <v>0.22593898346627986</v>
      </c>
      <c r="E147" s="161">
        <v>8.2899999999999991</v>
      </c>
      <c r="F147" s="168">
        <v>6.5108486000000001</v>
      </c>
      <c r="G147" s="163">
        <f t="shared" si="6"/>
        <v>0.27325952564770112</v>
      </c>
    </row>
    <row r="148" spans="1:7" x14ac:dyDescent="0.2">
      <c r="A148" s="127">
        <v>42990</v>
      </c>
      <c r="B148" s="161">
        <v>5.93</v>
      </c>
      <c r="C148" s="162">
        <v>4.8957369999999996</v>
      </c>
      <c r="D148" s="163">
        <f t="shared" si="5"/>
        <v>0.21125787598475984</v>
      </c>
      <c r="E148" s="161">
        <v>8.33</v>
      </c>
      <c r="F148" s="168">
        <v>6.4914465000000003</v>
      </c>
      <c r="G148" s="163">
        <f t="shared" si="6"/>
        <v>0.28322708967870253</v>
      </c>
    </row>
    <row r="149" spans="1:7" x14ac:dyDescent="0.2">
      <c r="A149" s="127">
        <v>42989</v>
      </c>
      <c r="B149" s="161">
        <v>5.89</v>
      </c>
      <c r="C149" s="162">
        <v>4.8827834000000001</v>
      </c>
      <c r="D149" s="163">
        <f t="shared" si="5"/>
        <v>0.20627918903795722</v>
      </c>
      <c r="E149" s="161">
        <v>8.33</v>
      </c>
      <c r="F149" s="168">
        <v>6.4715596</v>
      </c>
      <c r="G149" s="163">
        <f t="shared" si="6"/>
        <v>0.28717040634223628</v>
      </c>
    </row>
    <row r="150" spans="1:7" x14ac:dyDescent="0.2">
      <c r="A150" s="127">
        <v>42986</v>
      </c>
      <c r="B150" s="161">
        <v>5.9</v>
      </c>
      <c r="C150" s="162">
        <v>4.8502134000000003</v>
      </c>
      <c r="D150" s="163">
        <f t="shared" si="5"/>
        <v>0.21644132194265925</v>
      </c>
      <c r="E150" s="161">
        <v>8.3000000000000007</v>
      </c>
      <c r="F150" s="168">
        <v>6.4586174999999999</v>
      </c>
      <c r="G150" s="163">
        <f t="shared" si="6"/>
        <v>0.28510474571376937</v>
      </c>
    </row>
    <row r="151" spans="1:7" x14ac:dyDescent="0.2">
      <c r="A151" s="127">
        <v>42985</v>
      </c>
      <c r="B151" s="161">
        <v>5.88</v>
      </c>
      <c r="C151" s="162">
        <v>4.8045888000000003</v>
      </c>
      <c r="D151" s="163">
        <f t="shared" si="5"/>
        <v>0.22383001850231168</v>
      </c>
      <c r="E151" s="161">
        <v>8.3000000000000007</v>
      </c>
      <c r="F151" s="168">
        <v>6.4144597000000001</v>
      </c>
      <c r="G151" s="163">
        <f t="shared" si="6"/>
        <v>0.29395153889578579</v>
      </c>
    </row>
    <row r="152" spans="1:7" x14ac:dyDescent="0.2">
      <c r="A152" s="127">
        <v>42984</v>
      </c>
      <c r="B152" s="161">
        <v>5.9</v>
      </c>
      <c r="C152" s="162">
        <v>4.7906614000000003</v>
      </c>
      <c r="D152" s="163">
        <f t="shared" si="5"/>
        <v>0.23156272325988222</v>
      </c>
      <c r="E152" s="161">
        <v>8.34</v>
      </c>
      <c r="F152" s="168">
        <v>6.4181508999999997</v>
      </c>
      <c r="G152" s="163">
        <f t="shared" si="6"/>
        <v>0.2994396875274466</v>
      </c>
    </row>
    <row r="153" spans="1:7" x14ac:dyDescent="0.2">
      <c r="A153" s="127">
        <v>42983</v>
      </c>
      <c r="B153" s="161">
        <v>5.95</v>
      </c>
      <c r="C153" s="162">
        <v>4.8453200000000001</v>
      </c>
      <c r="D153" s="163">
        <f t="shared" si="5"/>
        <v>0.22798906986535464</v>
      </c>
      <c r="E153" s="161">
        <v>8.4</v>
      </c>
      <c r="F153" s="168">
        <v>6.4576419999999999</v>
      </c>
      <c r="G153" s="163">
        <f t="shared" si="6"/>
        <v>0.30078440396664918</v>
      </c>
    </row>
    <row r="154" spans="1:7" x14ac:dyDescent="0.2">
      <c r="A154" s="127">
        <v>42982</v>
      </c>
      <c r="B154" s="161">
        <v>5.88</v>
      </c>
      <c r="C154" s="162">
        <v>4.8421839999999996</v>
      </c>
      <c r="D154" s="163">
        <f t="shared" si="5"/>
        <v>0.21432808005643741</v>
      </c>
      <c r="E154" s="161">
        <v>8.3800000000000008</v>
      </c>
      <c r="F154" s="168">
        <v>6.5038</v>
      </c>
      <c r="G154" s="163">
        <f t="shared" si="6"/>
        <v>0.28847750545834755</v>
      </c>
    </row>
    <row r="155" spans="1:7" x14ac:dyDescent="0.2">
      <c r="A155" s="127">
        <v>42979</v>
      </c>
      <c r="B155" s="161">
        <v>5.79</v>
      </c>
      <c r="C155" s="162">
        <v>4.8851079999999998</v>
      </c>
      <c r="D155" s="163">
        <f t="shared" si="5"/>
        <v>0.18523479931252293</v>
      </c>
      <c r="E155" s="161">
        <v>8.3699999999999992</v>
      </c>
      <c r="F155" s="168">
        <v>6.5612054000000004</v>
      </c>
      <c r="G155" s="163">
        <f t="shared" si="6"/>
        <v>0.27568022790446384</v>
      </c>
    </row>
    <row r="156" spans="1:7" x14ac:dyDescent="0.2">
      <c r="A156" s="127">
        <v>42978</v>
      </c>
      <c r="B156" s="161">
        <v>5.9</v>
      </c>
      <c r="C156" s="162">
        <v>4.9433787999999996</v>
      </c>
      <c r="D156" s="163">
        <f t="shared" si="5"/>
        <v>0.1935156577521433</v>
      </c>
      <c r="E156" s="161">
        <v>8.4</v>
      </c>
      <c r="F156" s="168">
        <v>6.5883598000000001</v>
      </c>
      <c r="G156" s="163">
        <f t="shared" si="6"/>
        <v>0.27497590523213383</v>
      </c>
    </row>
    <row r="157" spans="1:7" x14ac:dyDescent="0.2">
      <c r="A157" s="127">
        <v>42977</v>
      </c>
      <c r="B157" s="161">
        <v>5.97</v>
      </c>
      <c r="C157" s="162">
        <v>5.0853348</v>
      </c>
      <c r="D157" s="163">
        <f t="shared" si="5"/>
        <v>0.17396400331400003</v>
      </c>
      <c r="E157" s="161">
        <v>8.44</v>
      </c>
      <c r="F157" s="168">
        <v>6.6481038000000003</v>
      </c>
      <c r="G157" s="163">
        <f t="shared" si="6"/>
        <v>0.26953493114833721</v>
      </c>
    </row>
    <row r="158" spans="1:7" x14ac:dyDescent="0.2">
      <c r="A158" s="127">
        <v>42976</v>
      </c>
      <c r="B158" s="161">
        <v>6.08</v>
      </c>
      <c r="C158" s="162">
        <v>5.0247855000000001</v>
      </c>
      <c r="D158" s="163">
        <f t="shared" si="5"/>
        <v>0.21000189958357424</v>
      </c>
      <c r="E158" s="161">
        <v>8.43</v>
      </c>
      <c r="F158" s="168">
        <v>6.6093299999999999</v>
      </c>
      <c r="G158" s="163">
        <f t="shared" si="6"/>
        <v>0.2754696769566658</v>
      </c>
    </row>
    <row r="159" spans="1:7" x14ac:dyDescent="0.2">
      <c r="A159" s="127">
        <v>42975</v>
      </c>
      <c r="B159" s="161">
        <v>6.05</v>
      </c>
      <c r="C159" s="162">
        <v>5.0215215999999998</v>
      </c>
      <c r="D159" s="163">
        <f t="shared" si="5"/>
        <v>0.20481409459634706</v>
      </c>
      <c r="E159" s="161">
        <v>8.4499999999999993</v>
      </c>
      <c r="F159" s="168">
        <v>6.7773576999999996</v>
      </c>
      <c r="G159" s="163">
        <f t="shared" si="6"/>
        <v>0.24679858641665023</v>
      </c>
    </row>
    <row r="160" spans="1:7" x14ac:dyDescent="0.2">
      <c r="A160" s="127">
        <v>42972</v>
      </c>
      <c r="B160" s="161">
        <v>6.16</v>
      </c>
      <c r="C160" s="162">
        <v>5.0714832000000003</v>
      </c>
      <c r="D160" s="163">
        <f t="shared" si="5"/>
        <v>0.21463480348313088</v>
      </c>
      <c r="E160" s="161">
        <v>8.3800000000000008</v>
      </c>
      <c r="F160" s="168">
        <v>6.6967404000000004</v>
      </c>
      <c r="G160" s="163">
        <f t="shared" si="6"/>
        <v>0.25135506223296339</v>
      </c>
    </row>
    <row r="161" spans="1:7" x14ac:dyDescent="0.2">
      <c r="A161" s="127">
        <v>42971</v>
      </c>
      <c r="B161" s="161">
        <v>5.92</v>
      </c>
      <c r="C161" s="162">
        <v>4.8968064</v>
      </c>
      <c r="D161" s="163">
        <f t="shared" si="5"/>
        <v>0.20895120542237486</v>
      </c>
      <c r="E161" s="161">
        <v>8.19</v>
      </c>
      <c r="F161" s="168">
        <v>6.5545793999999997</v>
      </c>
      <c r="G161" s="163">
        <f t="shared" si="6"/>
        <v>0.24950809200663582</v>
      </c>
    </row>
    <row r="162" spans="1:7" x14ac:dyDescent="0.2">
      <c r="A162" s="127">
        <v>42970</v>
      </c>
      <c r="B162" s="161">
        <v>5.85</v>
      </c>
      <c r="C162" s="162">
        <v>4.7835754000000001</v>
      </c>
      <c r="D162" s="163">
        <f t="shared" si="5"/>
        <v>0.22293462751731674</v>
      </c>
      <c r="E162" s="161">
        <v>8.24</v>
      </c>
      <c r="F162" s="168">
        <v>6.5454973000000001</v>
      </c>
      <c r="G162" s="163">
        <f t="shared" si="6"/>
        <v>0.25888066595031672</v>
      </c>
    </row>
    <row r="163" spans="1:7" x14ac:dyDescent="0.2">
      <c r="A163" s="127">
        <v>42969</v>
      </c>
      <c r="B163" s="161">
        <v>5.69</v>
      </c>
      <c r="C163" s="162">
        <v>4.7835754000000001</v>
      </c>
      <c r="D163" s="163">
        <f t="shared" si="5"/>
        <v>0.18948684283308259</v>
      </c>
      <c r="E163" s="161">
        <v>8.1999999999999993</v>
      </c>
      <c r="F163" s="168">
        <v>6.5454973000000001</v>
      </c>
      <c r="G163" s="163">
        <f t="shared" si="6"/>
        <v>0.252769594756383</v>
      </c>
    </row>
    <row r="164" spans="1:7" x14ac:dyDescent="0.2">
      <c r="A164" s="127">
        <v>42968</v>
      </c>
      <c r="B164" s="161">
        <v>5.63</v>
      </c>
      <c r="C164" s="162">
        <v>4.6730700000000001</v>
      </c>
      <c r="D164" s="163">
        <f t="shared" si="5"/>
        <v>0.20477544740395495</v>
      </c>
      <c r="E164" s="161">
        <v>8.19</v>
      </c>
      <c r="F164" s="168">
        <v>6.4809000000000001</v>
      </c>
      <c r="G164" s="163">
        <f t="shared" si="6"/>
        <v>0.263713373142619</v>
      </c>
    </row>
    <row r="165" spans="1:7" x14ac:dyDescent="0.2">
      <c r="A165" s="127">
        <v>42965</v>
      </c>
      <c r="B165" s="161">
        <v>5.62</v>
      </c>
      <c r="C165" s="162">
        <v>4.675262</v>
      </c>
      <c r="D165" s="163">
        <f t="shared" si="5"/>
        <v>0.20207166999410944</v>
      </c>
      <c r="E165" s="161">
        <v>8.2100000000000009</v>
      </c>
      <c r="F165" s="168">
        <v>6.4754085000000003</v>
      </c>
      <c r="G165" s="163">
        <f t="shared" si="6"/>
        <v>0.26787367932077188</v>
      </c>
    </row>
    <row r="166" spans="1:7" x14ac:dyDescent="0.2">
      <c r="A166" s="127">
        <v>42964</v>
      </c>
      <c r="B166" s="161">
        <v>5.62</v>
      </c>
      <c r="C166" s="162">
        <v>4.7763520000000002</v>
      </c>
      <c r="D166" s="163">
        <f t="shared" si="5"/>
        <v>0.17663019810935207</v>
      </c>
      <c r="E166" s="161">
        <v>8.2200000000000006</v>
      </c>
      <c r="F166" s="168">
        <v>6.5077796000000001</v>
      </c>
      <c r="G166" s="163">
        <f t="shared" si="6"/>
        <v>0.26310362446816737</v>
      </c>
    </row>
    <row r="167" spans="1:7" x14ac:dyDescent="0.2">
      <c r="A167" s="127">
        <v>42963</v>
      </c>
      <c r="B167" s="161">
        <v>5.63</v>
      </c>
      <c r="C167" s="162">
        <v>4.8227270000000004</v>
      </c>
      <c r="D167" s="163">
        <f t="shared" si="5"/>
        <v>0.16738932143577676</v>
      </c>
      <c r="E167" s="161">
        <v>8.17</v>
      </c>
      <c r="F167" s="168">
        <v>6.5640302000000004</v>
      </c>
      <c r="G167" s="163">
        <f t="shared" si="6"/>
        <v>0.2446621589279098</v>
      </c>
    </row>
    <row r="168" spans="1:7" x14ac:dyDescent="0.2">
      <c r="A168" s="127">
        <v>42962</v>
      </c>
      <c r="B168" s="161">
        <v>5.61</v>
      </c>
      <c r="C168" s="162">
        <v>4.7323184999999999</v>
      </c>
      <c r="D168" s="163">
        <f t="shared" si="5"/>
        <v>0.18546543306415247</v>
      </c>
      <c r="E168" s="161">
        <v>8.23</v>
      </c>
      <c r="F168" s="168">
        <v>6.5314522000000004</v>
      </c>
      <c r="G168" s="163">
        <f t="shared" si="6"/>
        <v>0.26005668387192665</v>
      </c>
    </row>
    <row r="169" spans="1:7" x14ac:dyDescent="0.2">
      <c r="A169" s="127">
        <v>42961</v>
      </c>
      <c r="B169" s="161">
        <v>5.49</v>
      </c>
      <c r="C169" s="162">
        <v>4.599774</v>
      </c>
      <c r="D169" s="163">
        <f t="shared" si="5"/>
        <v>0.19353689985638428</v>
      </c>
      <c r="E169" s="161">
        <v>8.18</v>
      </c>
      <c r="F169" s="168">
        <v>6.5419007999999996</v>
      </c>
      <c r="G169" s="163">
        <f t="shared" si="6"/>
        <v>0.25040110666306653</v>
      </c>
    </row>
    <row r="170" spans="1:7" x14ac:dyDescent="0.2">
      <c r="A170" s="127">
        <v>42958</v>
      </c>
      <c r="B170" s="161">
        <v>5.55</v>
      </c>
      <c r="C170" s="162">
        <v>4.5175080000000003</v>
      </c>
      <c r="D170" s="163">
        <f t="shared" si="5"/>
        <v>0.22855344141061831</v>
      </c>
      <c r="E170" s="161">
        <v>8.18</v>
      </c>
      <c r="F170" s="168">
        <v>6.5035068000000003</v>
      </c>
      <c r="G170" s="163">
        <f t="shared" si="6"/>
        <v>0.25778295488212594</v>
      </c>
    </row>
    <row r="171" spans="1:7" x14ac:dyDescent="0.2">
      <c r="A171" s="127">
        <v>42957</v>
      </c>
      <c r="B171" s="161">
        <v>5.52</v>
      </c>
      <c r="C171" s="162">
        <v>4.6735680000000004</v>
      </c>
      <c r="D171" s="163">
        <f t="shared" si="5"/>
        <v>0.18111044923279154</v>
      </c>
      <c r="E171" s="161">
        <v>8.34</v>
      </c>
      <c r="F171" s="168">
        <v>6.5959680000000001</v>
      </c>
      <c r="G171" s="163">
        <f t="shared" si="6"/>
        <v>0.26440880246841703</v>
      </c>
    </row>
    <row r="172" spans="1:7" x14ac:dyDescent="0.2">
      <c r="A172" s="127">
        <v>42956</v>
      </c>
      <c r="B172" s="161">
        <v>5.54</v>
      </c>
      <c r="C172" s="162">
        <v>4.8174640000000002</v>
      </c>
      <c r="D172" s="163">
        <f t="shared" si="5"/>
        <v>0.14998264647125537</v>
      </c>
      <c r="E172" s="161">
        <v>8.36</v>
      </c>
      <c r="F172" s="168">
        <v>6.7118760000000002</v>
      </c>
      <c r="G172" s="163">
        <f t="shared" si="6"/>
        <v>0.24555340414513011</v>
      </c>
    </row>
    <row r="173" spans="1:7" x14ac:dyDescent="0.2">
      <c r="A173" s="127">
        <v>42955</v>
      </c>
      <c r="B173" s="161">
        <v>5.68</v>
      </c>
      <c r="C173" s="162">
        <v>4.8533499999999998</v>
      </c>
      <c r="D173" s="163">
        <f t="shared" si="5"/>
        <v>0.17032565135421923</v>
      </c>
      <c r="E173" s="161">
        <v>8.56</v>
      </c>
      <c r="F173" s="168">
        <v>6.8462300000000003</v>
      </c>
      <c r="G173" s="163">
        <f t="shared" si="6"/>
        <v>0.25032317056248476</v>
      </c>
    </row>
    <row r="174" spans="1:7" x14ac:dyDescent="0.2">
      <c r="A174" s="127">
        <v>42954</v>
      </c>
      <c r="B174" s="161">
        <v>5.66</v>
      </c>
      <c r="C174" s="162">
        <v>4.8579829999999999</v>
      </c>
      <c r="D174" s="163">
        <f t="shared" si="5"/>
        <v>0.16509259089626296</v>
      </c>
      <c r="E174" s="161">
        <v>8.57</v>
      </c>
      <c r="F174" s="168">
        <v>6.8527654</v>
      </c>
      <c r="G174" s="163">
        <f t="shared" si="6"/>
        <v>0.2505900172797394</v>
      </c>
    </row>
    <row r="175" spans="1:7" x14ac:dyDescent="0.2">
      <c r="A175" s="127">
        <v>42951</v>
      </c>
      <c r="B175" s="161">
        <v>5.67</v>
      </c>
      <c r="C175" s="162">
        <v>4.8344246999999996</v>
      </c>
      <c r="D175" s="163">
        <f t="shared" si="5"/>
        <v>0.17283862131516919</v>
      </c>
      <c r="E175" s="161">
        <v>8.56</v>
      </c>
      <c r="F175" s="168">
        <v>6.8179986000000001</v>
      </c>
      <c r="G175" s="163">
        <f t="shared" si="6"/>
        <v>0.25550040447353572</v>
      </c>
    </row>
    <row r="176" spans="1:7" x14ac:dyDescent="0.2">
      <c r="A176" s="127">
        <v>42950</v>
      </c>
      <c r="B176" s="161">
        <v>5.66</v>
      </c>
      <c r="C176" s="162">
        <v>4.832357</v>
      </c>
      <c r="D176" s="163">
        <f t="shared" si="5"/>
        <v>0.17127107951668308</v>
      </c>
      <c r="E176" s="161">
        <v>8.58</v>
      </c>
      <c r="F176" s="168">
        <v>6.8358074999999996</v>
      </c>
      <c r="G176" s="163">
        <f t="shared" si="6"/>
        <v>0.25515529803903936</v>
      </c>
    </row>
    <row r="177" spans="1:7" x14ac:dyDescent="0.2">
      <c r="A177" s="127">
        <v>42949</v>
      </c>
      <c r="B177" s="161">
        <v>5.7</v>
      </c>
      <c r="C177" s="162">
        <v>4.773555</v>
      </c>
      <c r="D177" s="163">
        <f t="shared" si="5"/>
        <v>0.19407862693527156</v>
      </c>
      <c r="E177" s="161">
        <v>8.68</v>
      </c>
      <c r="F177" s="168">
        <v>6.9410069999999999</v>
      </c>
      <c r="G177" s="163">
        <f t="shared" si="6"/>
        <v>0.25053900680405594</v>
      </c>
    </row>
    <row r="178" spans="1:7" x14ac:dyDescent="0.2">
      <c r="A178" s="127">
        <v>42948</v>
      </c>
      <c r="B178" s="161">
        <v>5.56</v>
      </c>
      <c r="C178" s="162">
        <v>4.7629596000000003</v>
      </c>
      <c r="D178" s="163">
        <f t="shared" si="5"/>
        <v>0.16734141519907061</v>
      </c>
      <c r="E178" s="161">
        <v>8.69</v>
      </c>
      <c r="F178" s="168">
        <v>6.9123096000000004</v>
      </c>
      <c r="G178" s="163">
        <f t="shared" si="6"/>
        <v>0.2571774852214373</v>
      </c>
    </row>
    <row r="179" spans="1:7" x14ac:dyDescent="0.2">
      <c r="A179" s="127">
        <v>42947</v>
      </c>
      <c r="B179" s="161">
        <v>5.51</v>
      </c>
      <c r="C179" s="162">
        <v>4.7128426000000001</v>
      </c>
      <c r="D179" s="163">
        <f t="shared" si="5"/>
        <v>0.16914577202302483</v>
      </c>
      <c r="E179" s="161">
        <v>8.6</v>
      </c>
      <c r="F179" s="168">
        <v>6.7720187999999997</v>
      </c>
      <c r="G179" s="163">
        <f t="shared" si="6"/>
        <v>0.26993150107616359</v>
      </c>
    </row>
    <row r="180" spans="1:7" x14ac:dyDescent="0.2">
      <c r="A180" s="127">
        <v>42944</v>
      </c>
      <c r="B180" s="161">
        <v>5.55</v>
      </c>
      <c r="C180" s="162">
        <v>4.6763218000000002</v>
      </c>
      <c r="D180" s="163">
        <f t="shared" si="5"/>
        <v>0.18683021343826245</v>
      </c>
      <c r="E180" s="161">
        <v>8.5299999999999994</v>
      </c>
      <c r="F180" s="168">
        <v>6.7815294000000002</v>
      </c>
      <c r="G180" s="163">
        <f t="shared" si="6"/>
        <v>0.2578283594848087</v>
      </c>
    </row>
    <row r="181" spans="1:7" x14ac:dyDescent="0.2">
      <c r="A181" s="127">
        <v>42943</v>
      </c>
      <c r="B181" s="161">
        <v>5.53</v>
      </c>
      <c r="C181" s="162">
        <v>4.7231572000000002</v>
      </c>
      <c r="D181" s="163">
        <f t="shared" si="5"/>
        <v>0.17082700529213807</v>
      </c>
      <c r="E181" s="161">
        <v>8.5</v>
      </c>
      <c r="F181" s="168">
        <v>6.8347876999999997</v>
      </c>
      <c r="G181" s="163">
        <f t="shared" si="6"/>
        <v>0.24363775044541625</v>
      </c>
    </row>
    <row r="182" spans="1:7" x14ac:dyDescent="0.2">
      <c r="A182" s="127">
        <v>42942</v>
      </c>
      <c r="B182" s="161">
        <v>5.6</v>
      </c>
      <c r="C182" s="162">
        <v>4.7304012999999996</v>
      </c>
      <c r="D182" s="163">
        <f t="shared" si="5"/>
        <v>0.18383190872199365</v>
      </c>
      <c r="E182" s="161">
        <v>8.59</v>
      </c>
      <c r="F182" s="168">
        <v>6.9010242000000002</v>
      </c>
      <c r="G182" s="163">
        <f t="shared" si="6"/>
        <v>0.24474277310895384</v>
      </c>
    </row>
    <row r="183" spans="1:7" x14ac:dyDescent="0.2">
      <c r="A183" s="127">
        <v>42941</v>
      </c>
      <c r="B183" s="161">
        <v>5.48</v>
      </c>
      <c r="C183" s="162">
        <v>4.6678680000000004</v>
      </c>
      <c r="D183" s="163">
        <f t="shared" si="5"/>
        <v>0.17398349739110017</v>
      </c>
      <c r="E183" s="161">
        <v>8.6199999999999992</v>
      </c>
      <c r="F183" s="168">
        <v>6.8980715999999997</v>
      </c>
      <c r="G183" s="163">
        <f t="shared" si="6"/>
        <v>0.24962460523025007</v>
      </c>
    </row>
    <row r="184" spans="1:7" x14ac:dyDescent="0.2">
      <c r="A184" s="127">
        <v>42940</v>
      </c>
      <c r="B184" s="161">
        <v>5.39</v>
      </c>
      <c r="C184" s="162">
        <v>4.6529714000000002</v>
      </c>
      <c r="D184" s="163">
        <f t="shared" si="5"/>
        <v>0.15839955517457069</v>
      </c>
      <c r="E184" s="161">
        <v>8.69</v>
      </c>
      <c r="F184" s="168">
        <v>6.8888147999999996</v>
      </c>
      <c r="G184" s="163">
        <f t="shared" si="6"/>
        <v>0.261465179757772</v>
      </c>
    </row>
    <row r="185" spans="1:7" x14ac:dyDescent="0.2">
      <c r="A185" s="127">
        <v>42937</v>
      </c>
      <c r="B185" s="161">
        <v>5.33</v>
      </c>
      <c r="C185" s="162">
        <v>4.6265912</v>
      </c>
      <c r="D185" s="163">
        <f t="shared" si="5"/>
        <v>0.1520360822023783</v>
      </c>
      <c r="E185" s="161">
        <v>8.5399999999999991</v>
      </c>
      <c r="F185" s="168">
        <v>6.8794649000000003</v>
      </c>
      <c r="G185" s="163">
        <f t="shared" si="6"/>
        <v>0.24137561919968495</v>
      </c>
    </row>
    <row r="186" spans="1:7" x14ac:dyDescent="0.2">
      <c r="A186" s="127">
        <v>42936</v>
      </c>
      <c r="B186" s="161">
        <v>5.29</v>
      </c>
      <c r="C186" s="162">
        <v>4.6486428000000002</v>
      </c>
      <c r="D186" s="163">
        <f t="shared" si="5"/>
        <v>0.13796654799977315</v>
      </c>
      <c r="E186" s="161">
        <v>8.61</v>
      </c>
      <c r="F186" s="168">
        <v>6.8951988000000002</v>
      </c>
      <c r="G186" s="163">
        <f t="shared" si="6"/>
        <v>0.24869496148537432</v>
      </c>
    </row>
    <row r="187" spans="1:7" x14ac:dyDescent="0.2">
      <c r="A187" s="127">
        <v>42935</v>
      </c>
      <c r="B187" s="161">
        <v>5.27</v>
      </c>
      <c r="C187" s="162">
        <v>4.6150415999999996</v>
      </c>
      <c r="D187" s="163">
        <f t="shared" si="5"/>
        <v>0.1419182006940089</v>
      </c>
      <c r="E187" s="161">
        <v>8.67</v>
      </c>
      <c r="F187" s="168">
        <v>6.9484896000000003</v>
      </c>
      <c r="G187" s="163">
        <f t="shared" si="6"/>
        <v>0.24775318077758937</v>
      </c>
    </row>
    <row r="188" spans="1:7" x14ac:dyDescent="0.2">
      <c r="A188" s="127">
        <v>42934</v>
      </c>
      <c r="B188" s="161">
        <v>5.28</v>
      </c>
      <c r="C188" s="162">
        <v>4.592079</v>
      </c>
      <c r="D188" s="163">
        <f t="shared" si="5"/>
        <v>0.14980600290195362</v>
      </c>
      <c r="E188" s="161">
        <v>8.5500000000000007</v>
      </c>
      <c r="F188" s="168">
        <v>6.8881185</v>
      </c>
      <c r="G188" s="163">
        <f t="shared" si="6"/>
        <v>0.24126784404188178</v>
      </c>
    </row>
    <row r="189" spans="1:7" x14ac:dyDescent="0.2">
      <c r="A189" s="127">
        <v>42933</v>
      </c>
      <c r="B189" s="161">
        <v>5.34</v>
      </c>
      <c r="C189" s="162">
        <v>4.5788653000000004</v>
      </c>
      <c r="D189" s="163">
        <f t="shared" si="5"/>
        <v>0.1662277988391577</v>
      </c>
      <c r="E189" s="161">
        <v>8.59</v>
      </c>
      <c r="F189" s="168">
        <v>6.9678385</v>
      </c>
      <c r="G189" s="163">
        <f t="shared" si="6"/>
        <v>0.23280698885314288</v>
      </c>
    </row>
    <row r="190" spans="1:7" x14ac:dyDescent="0.2">
      <c r="A190" s="127">
        <v>42930</v>
      </c>
      <c r="B190" s="161">
        <v>5.17</v>
      </c>
      <c r="C190" s="162">
        <v>4.5736749000000003</v>
      </c>
      <c r="D190" s="163">
        <f t="shared" si="5"/>
        <v>0.13038204792386962</v>
      </c>
      <c r="E190" s="161">
        <v>8.5500000000000007</v>
      </c>
      <c r="F190" s="168">
        <v>6.9689961</v>
      </c>
      <c r="G190" s="163">
        <f t="shared" si="6"/>
        <v>0.22686250319468548</v>
      </c>
    </row>
    <row r="191" spans="1:7" x14ac:dyDescent="0.2">
      <c r="A191" s="127">
        <v>42929</v>
      </c>
      <c r="B191" s="161">
        <v>5.16</v>
      </c>
      <c r="C191" s="162">
        <v>4.566732</v>
      </c>
      <c r="D191" s="163">
        <f t="shared" si="5"/>
        <v>0.12991084215145537</v>
      </c>
      <c r="E191" s="161">
        <v>8.41</v>
      </c>
      <c r="F191" s="168">
        <v>6.8587800000000003</v>
      </c>
      <c r="G191" s="163">
        <f t="shared" si="6"/>
        <v>0.22616558629960426</v>
      </c>
    </row>
    <row r="192" spans="1:7" x14ac:dyDescent="0.2">
      <c r="A192" s="127">
        <v>42928</v>
      </c>
      <c r="B192" s="161">
        <v>5.08</v>
      </c>
      <c r="C192" s="162">
        <v>4.5087605999999996</v>
      </c>
      <c r="D192" s="163">
        <f t="shared" si="5"/>
        <v>0.12669543820978221</v>
      </c>
      <c r="E192" s="161">
        <v>8.1999999999999993</v>
      </c>
      <c r="F192" s="168">
        <v>6.8022342</v>
      </c>
      <c r="G192" s="163">
        <f t="shared" si="6"/>
        <v>0.2054862797873086</v>
      </c>
    </row>
    <row r="193" spans="1:7" x14ac:dyDescent="0.2">
      <c r="A193" s="127">
        <v>42927</v>
      </c>
      <c r="B193" s="161">
        <v>5.0599999999999996</v>
      </c>
      <c r="C193" s="162">
        <v>4.3681028</v>
      </c>
      <c r="D193" s="163">
        <f t="shared" si="5"/>
        <v>0.15839764576969198</v>
      </c>
      <c r="E193" s="161">
        <v>8.1300000000000008</v>
      </c>
      <c r="F193" s="168">
        <v>6.7609877999999997</v>
      </c>
      <c r="G193" s="163">
        <f t="shared" si="6"/>
        <v>0.20248700936866076</v>
      </c>
    </row>
    <row r="194" spans="1:7" x14ac:dyDescent="0.2">
      <c r="A194" s="127">
        <v>42926</v>
      </c>
      <c r="B194" s="161">
        <v>5.23</v>
      </c>
      <c r="C194" s="162">
        <v>4.2372408999999998</v>
      </c>
      <c r="D194" s="163">
        <f t="shared" si="5"/>
        <v>0.23429375941311262</v>
      </c>
      <c r="E194" s="161">
        <v>8.0399999999999991</v>
      </c>
      <c r="F194" s="168">
        <v>6.6212327000000002</v>
      </c>
      <c r="G194" s="163">
        <f t="shared" si="6"/>
        <v>0.21427540222230806</v>
      </c>
    </row>
    <row r="195" spans="1:7" x14ac:dyDescent="0.2">
      <c r="A195" s="127">
        <v>42923</v>
      </c>
      <c r="B195" s="161">
        <v>5.21</v>
      </c>
      <c r="C195" s="162">
        <v>4.2431112000000004</v>
      </c>
      <c r="D195" s="163">
        <f t="shared" si="5"/>
        <v>0.22787260442290541</v>
      </c>
      <c r="E195" s="161">
        <v>8.0299999999999994</v>
      </c>
      <c r="F195" s="168">
        <v>6.6342087000000003</v>
      </c>
      <c r="G195" s="163">
        <f t="shared" si="6"/>
        <v>0.21039303451517874</v>
      </c>
    </row>
    <row r="196" spans="1:7" x14ac:dyDescent="0.2">
      <c r="A196" s="127">
        <v>42922</v>
      </c>
      <c r="B196" s="161">
        <v>5.23</v>
      </c>
      <c r="C196" s="162">
        <v>4.2999736000000004</v>
      </c>
      <c r="D196" s="163">
        <f t="shared" si="5"/>
        <v>0.21628653720106558</v>
      </c>
      <c r="E196" s="161">
        <v>8.06</v>
      </c>
      <c r="F196" s="168">
        <v>6.7285012000000002</v>
      </c>
      <c r="G196" s="163">
        <f t="shared" si="6"/>
        <v>0.19788936056071452</v>
      </c>
    </row>
    <row r="197" spans="1:7" x14ac:dyDescent="0.2">
      <c r="A197" s="127">
        <v>42921</v>
      </c>
      <c r="B197" s="161">
        <v>5.23</v>
      </c>
      <c r="C197" s="162">
        <v>4.3149024000000002</v>
      </c>
      <c r="D197" s="163">
        <f t="shared" ref="D197:D260" si="7">(B197-C197)/C197</f>
        <v>0.21207840066092806</v>
      </c>
      <c r="E197" s="161">
        <v>8.1999999999999993</v>
      </c>
      <c r="F197" s="168">
        <v>6.7855319999999999</v>
      </c>
      <c r="G197" s="163">
        <f t="shared" si="6"/>
        <v>0.20845351550917443</v>
      </c>
    </row>
    <row r="198" spans="1:7" x14ac:dyDescent="0.2">
      <c r="A198" s="127">
        <v>42920</v>
      </c>
      <c r="B198" s="161">
        <v>5.25</v>
      </c>
      <c r="C198" s="162">
        <v>4.3099423999999997</v>
      </c>
      <c r="D198" s="163">
        <f t="shared" si="7"/>
        <v>0.21811372699551632</v>
      </c>
      <c r="E198" s="161">
        <v>8.17</v>
      </c>
      <c r="F198" s="168">
        <v>6.7429743999999996</v>
      </c>
      <c r="G198" s="163">
        <f t="shared" ref="G198:G261" si="8">(E198-F198)/F198</f>
        <v>0.21163147230693927</v>
      </c>
    </row>
    <row r="199" spans="1:7" x14ac:dyDescent="0.2">
      <c r="A199" s="127">
        <v>42919</v>
      </c>
      <c r="B199" s="161">
        <v>5.24</v>
      </c>
      <c r="C199" s="162">
        <v>4.3666938999999996</v>
      </c>
      <c r="D199" s="163">
        <f t="shared" si="7"/>
        <v>0.19999251607720905</v>
      </c>
      <c r="E199" s="161">
        <v>8.23</v>
      </c>
      <c r="F199" s="168">
        <v>6.7887766000000003</v>
      </c>
      <c r="G199" s="163">
        <f t="shared" si="8"/>
        <v>0.2122950105619914</v>
      </c>
    </row>
    <row r="200" spans="1:7" x14ac:dyDescent="0.2">
      <c r="A200" s="127">
        <v>42916</v>
      </c>
      <c r="B200" s="161">
        <v>5.25</v>
      </c>
      <c r="C200" s="162">
        <v>4.5739384000000003</v>
      </c>
      <c r="D200" s="163">
        <f t="shared" si="7"/>
        <v>0.14780732508334604</v>
      </c>
      <c r="E200" s="161">
        <v>8.2200000000000006</v>
      </c>
      <c r="F200" s="168">
        <v>6.7610967999999998</v>
      </c>
      <c r="G200" s="163">
        <f t="shared" si="8"/>
        <v>0.21577907300484159</v>
      </c>
    </row>
    <row r="201" spans="1:7" x14ac:dyDescent="0.2">
      <c r="A201" s="127">
        <v>42915</v>
      </c>
      <c r="B201" s="161">
        <v>5.18</v>
      </c>
      <c r="C201" s="162">
        <v>4.5970319999999996</v>
      </c>
      <c r="D201" s="163">
        <f t="shared" si="7"/>
        <v>0.12681399650905198</v>
      </c>
      <c r="E201" s="161">
        <v>8.25</v>
      </c>
      <c r="F201" s="168">
        <v>6.7910700000000004</v>
      </c>
      <c r="G201" s="163">
        <f t="shared" si="8"/>
        <v>0.21483065260702652</v>
      </c>
    </row>
    <row r="202" spans="1:7" x14ac:dyDescent="0.2">
      <c r="A202" s="127">
        <v>42914</v>
      </c>
      <c r="B202" s="161">
        <v>5.07</v>
      </c>
      <c r="C202" s="162">
        <v>4.5366879999999998</v>
      </c>
      <c r="D202" s="163">
        <f t="shared" si="7"/>
        <v>0.11755536197331633</v>
      </c>
      <c r="E202" s="161">
        <v>8.27</v>
      </c>
      <c r="F202" s="168">
        <v>6.7701343999999999</v>
      </c>
      <c r="G202" s="163">
        <f t="shared" si="8"/>
        <v>0.22154148077178493</v>
      </c>
    </row>
    <row r="203" spans="1:7" x14ac:dyDescent="0.2">
      <c r="A203" s="127">
        <v>42913</v>
      </c>
      <c r="B203" s="161">
        <v>5.09</v>
      </c>
      <c r="C203" s="162">
        <v>4.5708929999999999</v>
      </c>
      <c r="D203" s="163">
        <f t="shared" si="7"/>
        <v>0.11356796144648322</v>
      </c>
      <c r="E203" s="161">
        <v>8.18</v>
      </c>
      <c r="F203" s="168">
        <v>6.8300700000000001</v>
      </c>
      <c r="G203" s="163">
        <f t="shared" si="8"/>
        <v>0.19764511930331602</v>
      </c>
    </row>
    <row r="204" spans="1:7" x14ac:dyDescent="0.2">
      <c r="A204" s="127">
        <v>42912</v>
      </c>
      <c r="B204" s="161">
        <v>5.1100000000000003</v>
      </c>
      <c r="C204" s="162">
        <v>4.5922799999999997</v>
      </c>
      <c r="D204" s="163">
        <f t="shared" si="7"/>
        <v>0.11273702822998612</v>
      </c>
      <c r="E204" s="161">
        <v>8.1199999999999992</v>
      </c>
      <c r="F204" s="168">
        <v>6.8665520000000004</v>
      </c>
      <c r="G204" s="163">
        <f t="shared" si="8"/>
        <v>0.18254401918167934</v>
      </c>
    </row>
    <row r="205" spans="1:7" x14ac:dyDescent="0.2">
      <c r="A205" s="127">
        <v>42909</v>
      </c>
      <c r="B205" s="161">
        <v>5.14</v>
      </c>
      <c r="C205" s="162">
        <v>4.5497920000000001</v>
      </c>
      <c r="D205" s="163">
        <f t="shared" si="7"/>
        <v>0.12972197410343145</v>
      </c>
      <c r="E205" s="161">
        <v>8.11</v>
      </c>
      <c r="F205" s="168">
        <v>6.8159384000000003</v>
      </c>
      <c r="G205" s="163">
        <f t="shared" si="8"/>
        <v>0.18985817125342552</v>
      </c>
    </row>
    <row r="206" spans="1:7" x14ac:dyDescent="0.2">
      <c r="A206" s="127">
        <v>42908</v>
      </c>
      <c r="B206" s="161">
        <v>5.0999999999999996</v>
      </c>
      <c r="C206" s="162">
        <v>4.5026450000000002</v>
      </c>
      <c r="D206" s="163">
        <f t="shared" si="7"/>
        <v>0.13266757650225575</v>
      </c>
      <c r="E206" s="161">
        <v>8.14</v>
      </c>
      <c r="F206" s="168">
        <v>6.802054</v>
      </c>
      <c r="G206" s="163">
        <f t="shared" si="8"/>
        <v>0.19669735053558829</v>
      </c>
    </row>
    <row r="207" spans="1:7" x14ac:dyDescent="0.2">
      <c r="A207" s="127">
        <v>42907</v>
      </c>
      <c r="B207" s="161">
        <v>5.05</v>
      </c>
      <c r="C207" s="162">
        <v>4.4760064000000002</v>
      </c>
      <c r="D207" s="163">
        <f t="shared" si="7"/>
        <v>0.12823788634439837</v>
      </c>
      <c r="E207" s="161">
        <v>8.1</v>
      </c>
      <c r="F207" s="168">
        <v>6.6091031999999998</v>
      </c>
      <c r="G207" s="163">
        <f t="shared" si="8"/>
        <v>0.22558231501060536</v>
      </c>
    </row>
    <row r="208" spans="1:7" x14ac:dyDescent="0.2">
      <c r="A208" s="127">
        <v>42906</v>
      </c>
      <c r="B208" s="161">
        <v>5.04</v>
      </c>
      <c r="C208" s="162">
        <v>4.5229169999999996</v>
      </c>
      <c r="D208" s="163">
        <f t="shared" si="7"/>
        <v>0.11432511363794658</v>
      </c>
      <c r="E208" s="161">
        <v>8.1</v>
      </c>
      <c r="F208" s="168">
        <v>6.6708660000000002</v>
      </c>
      <c r="G208" s="163">
        <f t="shared" si="8"/>
        <v>0.21423515327695075</v>
      </c>
    </row>
    <row r="209" spans="1:7" x14ac:dyDescent="0.2">
      <c r="A209" s="127">
        <v>42905</v>
      </c>
      <c r="B209" s="161">
        <v>5</v>
      </c>
      <c r="C209" s="162">
        <v>4.5578403999999999</v>
      </c>
      <c r="D209" s="163">
        <f t="shared" si="7"/>
        <v>9.7010768520986404E-2</v>
      </c>
      <c r="E209" s="161">
        <v>8.1</v>
      </c>
      <c r="F209" s="168">
        <v>6.7888292000000003</v>
      </c>
      <c r="G209" s="163">
        <f t="shared" si="8"/>
        <v>0.1931365131413233</v>
      </c>
    </row>
    <row r="210" spans="1:7" x14ac:dyDescent="0.2">
      <c r="A210" s="127">
        <v>42902</v>
      </c>
      <c r="B210" s="161">
        <v>5.04</v>
      </c>
      <c r="C210" s="162">
        <v>4.5231368999999999</v>
      </c>
      <c r="D210" s="163">
        <f t="shared" si="7"/>
        <v>0.11427093882566326</v>
      </c>
      <c r="E210" s="161">
        <v>8.0299999999999994</v>
      </c>
      <c r="F210" s="168">
        <v>6.7193421000000004</v>
      </c>
      <c r="G210" s="163">
        <f t="shared" si="8"/>
        <v>0.19505747445125601</v>
      </c>
    </row>
    <row r="211" spans="1:7" x14ac:dyDescent="0.2">
      <c r="A211" s="127">
        <v>42901</v>
      </c>
      <c r="B211" s="161">
        <v>5.05</v>
      </c>
      <c r="C211" s="162">
        <v>4.4636129999999996</v>
      </c>
      <c r="D211" s="163">
        <f t="shared" si="7"/>
        <v>0.13137048395548634</v>
      </c>
      <c r="E211" s="161">
        <v>8.02</v>
      </c>
      <c r="F211" s="168">
        <v>6.6562650000000003</v>
      </c>
      <c r="G211" s="163">
        <f t="shared" si="8"/>
        <v>0.20487991388563995</v>
      </c>
    </row>
    <row r="212" spans="1:7" x14ac:dyDescent="0.2">
      <c r="A212" s="127">
        <v>42900</v>
      </c>
      <c r="B212" s="161">
        <v>5.15</v>
      </c>
      <c r="C212" s="162">
        <v>4.5388998999999997</v>
      </c>
      <c r="D212" s="163">
        <f t="shared" si="7"/>
        <v>0.13463617031959677</v>
      </c>
      <c r="E212" s="161">
        <v>8.06</v>
      </c>
      <c r="F212" s="168">
        <v>6.7778581999999998</v>
      </c>
      <c r="G212" s="163">
        <f t="shared" si="8"/>
        <v>0.18916621772937073</v>
      </c>
    </row>
    <row r="213" spans="1:7" x14ac:dyDescent="0.2">
      <c r="A213" s="127">
        <v>42899</v>
      </c>
      <c r="B213" s="161">
        <v>5.15</v>
      </c>
      <c r="C213" s="162">
        <v>4.5219950999999998</v>
      </c>
      <c r="D213" s="163">
        <f t="shared" si="7"/>
        <v>0.13887783735104015</v>
      </c>
      <c r="E213" s="161">
        <v>8.09</v>
      </c>
      <c r="F213" s="168">
        <v>6.7699233000000003</v>
      </c>
      <c r="G213" s="163">
        <f t="shared" si="8"/>
        <v>0.19499138195553847</v>
      </c>
    </row>
    <row r="214" spans="1:7" x14ac:dyDescent="0.2">
      <c r="A214" s="127">
        <v>42898</v>
      </c>
      <c r="B214" s="161">
        <v>5.15</v>
      </c>
      <c r="C214" s="162">
        <v>4.505655</v>
      </c>
      <c r="D214" s="163">
        <f t="shared" si="7"/>
        <v>0.14300806431029459</v>
      </c>
      <c r="E214" s="161">
        <v>8.0500000000000007</v>
      </c>
      <c r="F214" s="168">
        <v>6.7715550000000002</v>
      </c>
      <c r="G214" s="163">
        <f t="shared" si="8"/>
        <v>0.18879636951926115</v>
      </c>
    </row>
    <row r="215" spans="1:7" x14ac:dyDescent="0.2">
      <c r="A215" s="127">
        <v>42895</v>
      </c>
      <c r="B215" s="161">
        <v>5.16</v>
      </c>
      <c r="C215" s="162">
        <v>4.5503783999999996</v>
      </c>
      <c r="D215" s="163">
        <f t="shared" si="7"/>
        <v>0.13397162750245137</v>
      </c>
      <c r="E215" s="161">
        <v>8.1199999999999992</v>
      </c>
      <c r="F215" s="168">
        <v>6.8081332000000003</v>
      </c>
      <c r="G215" s="163">
        <f t="shared" si="8"/>
        <v>0.19269111832300795</v>
      </c>
    </row>
    <row r="216" spans="1:7" x14ac:dyDescent="0.2">
      <c r="A216" s="127">
        <v>42894</v>
      </c>
      <c r="B216" s="161">
        <v>5.16</v>
      </c>
      <c r="C216" s="162">
        <v>4.6185260000000001</v>
      </c>
      <c r="D216" s="163">
        <f t="shared" si="7"/>
        <v>0.1172395695076741</v>
      </c>
      <c r="E216" s="161">
        <v>8.06</v>
      </c>
      <c r="F216" s="168">
        <v>6.8232185999999997</v>
      </c>
      <c r="G216" s="163">
        <f t="shared" si="8"/>
        <v>0.18126070297674485</v>
      </c>
    </row>
    <row r="217" spans="1:7" x14ac:dyDescent="0.2">
      <c r="A217" s="127">
        <v>42893</v>
      </c>
      <c r="B217" s="161">
        <v>5.16</v>
      </c>
      <c r="C217" s="162">
        <v>4.6141269999999999</v>
      </c>
      <c r="D217" s="163">
        <f t="shared" si="7"/>
        <v>0.11830471939762392</v>
      </c>
      <c r="E217" s="161">
        <v>8.02</v>
      </c>
      <c r="F217" s="168">
        <v>6.7731902000000002</v>
      </c>
      <c r="G217" s="163">
        <f t="shared" si="8"/>
        <v>0.18408013996122527</v>
      </c>
    </row>
    <row r="218" spans="1:7" x14ac:dyDescent="0.2">
      <c r="A218" s="127">
        <v>42892</v>
      </c>
      <c r="B218" s="161">
        <v>5.14</v>
      </c>
      <c r="C218" s="162">
        <v>4.6553051999999999</v>
      </c>
      <c r="D218" s="163">
        <f t="shared" si="7"/>
        <v>0.10411665383399563</v>
      </c>
      <c r="E218" s="161">
        <v>7.93</v>
      </c>
      <c r="F218" s="168">
        <v>6.7650128</v>
      </c>
      <c r="G218" s="163">
        <f t="shared" si="8"/>
        <v>0.17220768599284833</v>
      </c>
    </row>
    <row r="219" spans="1:7" x14ac:dyDescent="0.2">
      <c r="A219" s="127">
        <v>42891</v>
      </c>
      <c r="B219" s="161">
        <v>5.14</v>
      </c>
      <c r="C219" s="162">
        <v>4.6569072</v>
      </c>
      <c r="D219" s="163">
        <f t="shared" si="7"/>
        <v>0.10373683203307114</v>
      </c>
      <c r="E219" s="161">
        <v>7.9</v>
      </c>
      <c r="F219" s="168">
        <v>6.7760616000000002</v>
      </c>
      <c r="G219" s="163">
        <f t="shared" si="8"/>
        <v>0.16586897616160987</v>
      </c>
    </row>
    <row r="220" spans="1:7" x14ac:dyDescent="0.2">
      <c r="A220" s="127">
        <v>42888</v>
      </c>
      <c r="B220" s="161">
        <v>5.3</v>
      </c>
      <c r="C220" s="162">
        <v>4.7177100000000003</v>
      </c>
      <c r="D220" s="163">
        <f t="shared" si="7"/>
        <v>0.12342640815141234</v>
      </c>
      <c r="E220" s="161">
        <v>8</v>
      </c>
      <c r="F220" s="168">
        <v>6.8057334999999997</v>
      </c>
      <c r="G220" s="163">
        <f t="shared" si="8"/>
        <v>0.17547946889192773</v>
      </c>
    </row>
    <row r="221" spans="1:7" x14ac:dyDescent="0.2">
      <c r="A221" s="127">
        <v>42887</v>
      </c>
      <c r="B221" s="161">
        <v>5.31</v>
      </c>
      <c r="C221" s="162">
        <v>4.631723</v>
      </c>
      <c r="D221" s="163">
        <f t="shared" si="7"/>
        <v>0.14644161578747253</v>
      </c>
      <c r="E221" s="161">
        <v>8.02</v>
      </c>
      <c r="F221" s="168">
        <v>6.8252370999999998</v>
      </c>
      <c r="G221" s="163">
        <f t="shared" si="8"/>
        <v>0.17505075391446837</v>
      </c>
    </row>
    <row r="222" spans="1:7" x14ac:dyDescent="0.2">
      <c r="A222" s="127">
        <v>42886</v>
      </c>
      <c r="B222" s="161">
        <v>5.25</v>
      </c>
      <c r="C222" s="162">
        <v>4.5887074999999999</v>
      </c>
      <c r="D222" s="163">
        <f t="shared" si="7"/>
        <v>0.14411302093236494</v>
      </c>
      <c r="E222" s="161">
        <v>8.0299999999999994</v>
      </c>
      <c r="F222" s="168">
        <v>7.0371924999999997</v>
      </c>
      <c r="G222" s="163">
        <f t="shared" si="8"/>
        <v>0.14108005429722145</v>
      </c>
    </row>
    <row r="223" spans="1:7" x14ac:dyDescent="0.2">
      <c r="A223" s="127">
        <v>42881</v>
      </c>
      <c r="B223" s="161">
        <v>5.23</v>
      </c>
      <c r="C223" s="162">
        <v>4.5760749000000001</v>
      </c>
      <c r="D223" s="163">
        <f t="shared" si="7"/>
        <v>0.14290087341009222</v>
      </c>
      <c r="E223" s="161">
        <v>8.01</v>
      </c>
      <c r="F223" s="168">
        <v>7.1330339</v>
      </c>
      <c r="G223" s="163">
        <f t="shared" si="8"/>
        <v>0.12294433368667991</v>
      </c>
    </row>
    <row r="224" spans="1:7" x14ac:dyDescent="0.2">
      <c r="A224" s="127">
        <v>42880</v>
      </c>
      <c r="B224" s="161">
        <v>5.16</v>
      </c>
      <c r="C224" s="162">
        <v>4.5512747999999998</v>
      </c>
      <c r="D224" s="163">
        <f t="shared" si="7"/>
        <v>0.13374828520571869</v>
      </c>
      <c r="E224" s="161">
        <v>8.11</v>
      </c>
      <c r="F224" s="168">
        <v>6.9592166999999998</v>
      </c>
      <c r="G224" s="163">
        <f t="shared" si="8"/>
        <v>0.16536103840537106</v>
      </c>
    </row>
    <row r="225" spans="1:7" x14ac:dyDescent="0.2">
      <c r="A225" s="127">
        <v>42879</v>
      </c>
      <c r="B225" s="161">
        <v>5.1100000000000003</v>
      </c>
      <c r="C225" s="162">
        <v>4.5116700999999999</v>
      </c>
      <c r="D225" s="163">
        <f t="shared" si="7"/>
        <v>0.13261827366322737</v>
      </c>
      <c r="E225" s="161">
        <v>7.82</v>
      </c>
      <c r="F225" s="168">
        <v>6.7895779000000003</v>
      </c>
      <c r="G225" s="163">
        <f t="shared" si="8"/>
        <v>0.15176526658601266</v>
      </c>
    </row>
    <row r="226" spans="1:7" x14ac:dyDescent="0.2">
      <c r="A226" s="127">
        <v>42878</v>
      </c>
      <c r="B226" s="161">
        <v>5.0999999999999996</v>
      </c>
      <c r="C226" s="162">
        <v>4.5153280000000002</v>
      </c>
      <c r="D226" s="163">
        <f t="shared" si="7"/>
        <v>0.12948605284045797</v>
      </c>
      <c r="E226" s="161">
        <v>7.89</v>
      </c>
      <c r="F226" s="168">
        <v>6.8170869999999999</v>
      </c>
      <c r="G226" s="163">
        <f t="shared" si="8"/>
        <v>0.15738584530313313</v>
      </c>
    </row>
    <row r="227" spans="1:7" x14ac:dyDescent="0.2">
      <c r="A227" s="127">
        <v>42877</v>
      </c>
      <c r="B227" s="161">
        <v>5.03</v>
      </c>
      <c r="C227" s="162">
        <v>4.5082464</v>
      </c>
      <c r="D227" s="163">
        <f t="shared" si="7"/>
        <v>0.11573315957175727</v>
      </c>
      <c r="E227" s="161">
        <v>7.77</v>
      </c>
      <c r="F227" s="168">
        <v>6.6962016000000002</v>
      </c>
      <c r="G227" s="163">
        <f t="shared" si="8"/>
        <v>0.16035932968326391</v>
      </c>
    </row>
    <row r="228" spans="1:7" x14ac:dyDescent="0.2">
      <c r="A228" s="127">
        <v>42874</v>
      </c>
      <c r="B228" s="161">
        <v>4.9800000000000004</v>
      </c>
      <c r="C228" s="162">
        <v>4.4808152999999997</v>
      </c>
      <c r="D228" s="163">
        <f t="shared" si="7"/>
        <v>0.11140488205349609</v>
      </c>
      <c r="E228" s="161">
        <v>7.81</v>
      </c>
      <c r="F228" s="168">
        <v>6.7168039999999998</v>
      </c>
      <c r="G228" s="163">
        <f t="shared" si="8"/>
        <v>0.16275538187507033</v>
      </c>
    </row>
    <row r="229" spans="1:7" x14ac:dyDescent="0.2">
      <c r="A229" s="127">
        <v>42873</v>
      </c>
      <c r="B229" s="161">
        <v>5</v>
      </c>
      <c r="C229" s="162">
        <v>4.477004</v>
      </c>
      <c r="D229" s="163">
        <f t="shared" si="7"/>
        <v>0.11681830081009532</v>
      </c>
      <c r="E229" s="161">
        <v>7.82</v>
      </c>
      <c r="F229" s="168">
        <v>6.7066929999999996</v>
      </c>
      <c r="G229" s="163">
        <f t="shared" si="8"/>
        <v>0.16599939791488902</v>
      </c>
    </row>
    <row r="230" spans="1:7" x14ac:dyDescent="0.2">
      <c r="A230" s="127">
        <v>42872</v>
      </c>
      <c r="B230" s="161">
        <v>4.96</v>
      </c>
      <c r="C230" s="162">
        <v>4.5209150999999999</v>
      </c>
      <c r="D230" s="163">
        <f t="shared" si="7"/>
        <v>9.7123013878318606E-2</v>
      </c>
      <c r="E230" s="161">
        <v>7.88</v>
      </c>
      <c r="F230" s="168">
        <v>6.7769662999999998</v>
      </c>
      <c r="G230" s="163">
        <f t="shared" si="8"/>
        <v>0.16276216394937659</v>
      </c>
    </row>
    <row r="231" spans="1:7" x14ac:dyDescent="0.2">
      <c r="A231" s="127">
        <v>42871</v>
      </c>
      <c r="B231" s="161">
        <v>5</v>
      </c>
      <c r="C231" s="162">
        <v>4.5401106000000002</v>
      </c>
      <c r="D231" s="163">
        <f t="shared" si="7"/>
        <v>0.10129475700437778</v>
      </c>
      <c r="E231" s="161">
        <v>7.94</v>
      </c>
      <c r="F231" s="168">
        <v>6.8101659000000003</v>
      </c>
      <c r="G231" s="163">
        <f t="shared" si="8"/>
        <v>0.16590404941530132</v>
      </c>
    </row>
    <row r="232" spans="1:7" x14ac:dyDescent="0.2">
      <c r="A232" s="127">
        <v>42870</v>
      </c>
      <c r="B232" s="161">
        <v>5.0999999999999996</v>
      </c>
      <c r="C232" s="162">
        <v>4.5494070000000004</v>
      </c>
      <c r="D232" s="163">
        <f t="shared" si="7"/>
        <v>0.12102522372696027</v>
      </c>
      <c r="E232" s="161">
        <v>7.95</v>
      </c>
      <c r="F232" s="168">
        <v>6.8108598000000002</v>
      </c>
      <c r="G232" s="163">
        <f t="shared" si="8"/>
        <v>0.16725350887416593</v>
      </c>
    </row>
    <row r="233" spans="1:7" x14ac:dyDescent="0.2">
      <c r="A233" s="127">
        <v>42867</v>
      </c>
      <c r="B233" s="161">
        <v>5.0599999999999996</v>
      </c>
      <c r="C233" s="162">
        <v>4.4961555999999998</v>
      </c>
      <c r="D233" s="163">
        <f t="shared" si="7"/>
        <v>0.12540589120180801</v>
      </c>
      <c r="E233" s="161">
        <v>7.99</v>
      </c>
      <c r="F233" s="168">
        <v>6.7619347999999997</v>
      </c>
      <c r="G233" s="163">
        <f t="shared" si="8"/>
        <v>0.18161446927882247</v>
      </c>
    </row>
    <row r="234" spans="1:7" x14ac:dyDescent="0.2">
      <c r="A234" s="127">
        <v>42866</v>
      </c>
      <c r="B234" s="161">
        <v>4.93</v>
      </c>
      <c r="C234" s="162">
        <v>4.5224760000000002</v>
      </c>
      <c r="D234" s="163">
        <f t="shared" si="7"/>
        <v>9.0110815402889816E-2</v>
      </c>
      <c r="E234" s="161">
        <v>7.79</v>
      </c>
      <c r="F234" s="168">
        <v>6.7571111999999998</v>
      </c>
      <c r="G234" s="163">
        <f t="shared" si="8"/>
        <v>0.15285952375624665</v>
      </c>
    </row>
    <row r="235" spans="1:7" x14ac:dyDescent="0.2">
      <c r="A235" s="127">
        <v>42865</v>
      </c>
      <c r="B235" s="161">
        <v>4.9000000000000004</v>
      </c>
      <c r="C235" s="162">
        <v>4.5250260000000004</v>
      </c>
      <c r="D235" s="163">
        <f t="shared" si="7"/>
        <v>8.2866706180251756E-2</v>
      </c>
      <c r="E235" s="161">
        <v>7.75</v>
      </c>
      <c r="F235" s="168">
        <v>6.7786663999999996</v>
      </c>
      <c r="G235" s="163">
        <f t="shared" si="8"/>
        <v>0.14329272790293979</v>
      </c>
    </row>
    <row r="236" spans="1:7" x14ac:dyDescent="0.2">
      <c r="A236" s="127">
        <v>42864</v>
      </c>
      <c r="B236" s="161">
        <v>4.87</v>
      </c>
      <c r="C236" s="162">
        <v>4.4695223999999998</v>
      </c>
      <c r="D236" s="163">
        <f t="shared" si="7"/>
        <v>8.9601877820323791E-2</v>
      </c>
      <c r="E236" s="161">
        <v>7.75</v>
      </c>
      <c r="F236" s="168">
        <v>6.6422068999999997</v>
      </c>
      <c r="G236" s="163">
        <f t="shared" si="8"/>
        <v>0.16678087820480275</v>
      </c>
    </row>
    <row r="237" spans="1:7" x14ac:dyDescent="0.2">
      <c r="A237" s="127">
        <v>42863</v>
      </c>
      <c r="B237" s="161">
        <v>4.9000000000000004</v>
      </c>
      <c r="C237" s="162">
        <v>4.4379581999999997</v>
      </c>
      <c r="D237" s="163">
        <f t="shared" si="7"/>
        <v>0.10411134561835229</v>
      </c>
      <c r="E237" s="161">
        <v>7.75</v>
      </c>
      <c r="F237" s="168">
        <v>6.5019188000000003</v>
      </c>
      <c r="G237" s="163">
        <f t="shared" si="8"/>
        <v>0.19195582694757732</v>
      </c>
    </row>
    <row r="238" spans="1:7" x14ac:dyDescent="0.2">
      <c r="A238" s="127">
        <v>42860</v>
      </c>
      <c r="B238" s="161">
        <v>4.8600000000000003</v>
      </c>
      <c r="C238" s="162">
        <v>4.3899471999999999</v>
      </c>
      <c r="D238" s="163">
        <f t="shared" si="7"/>
        <v>0.10707481857640574</v>
      </c>
      <c r="E238" s="161">
        <v>7.71</v>
      </c>
      <c r="F238" s="168">
        <v>6.4875631</v>
      </c>
      <c r="G238" s="163">
        <f t="shared" si="8"/>
        <v>0.1884277472384045</v>
      </c>
    </row>
    <row r="239" spans="1:7" x14ac:dyDescent="0.2">
      <c r="A239" s="127">
        <v>42859</v>
      </c>
      <c r="B239" s="161">
        <v>4.8099999999999996</v>
      </c>
      <c r="C239" s="162">
        <v>4.4576362999999999</v>
      </c>
      <c r="D239" s="163">
        <f t="shared" si="7"/>
        <v>7.9047207148775181E-2</v>
      </c>
      <c r="E239" s="161">
        <v>7.71</v>
      </c>
      <c r="F239" s="168">
        <v>6.5756781999999996</v>
      </c>
      <c r="G239" s="163">
        <f t="shared" si="8"/>
        <v>0.17250263250412717</v>
      </c>
    </row>
    <row r="240" spans="1:7" x14ac:dyDescent="0.2">
      <c r="A240" s="127">
        <v>42858</v>
      </c>
      <c r="B240" s="161">
        <v>4.8099999999999996</v>
      </c>
      <c r="C240" s="162">
        <v>4.4947071000000003</v>
      </c>
      <c r="D240" s="163">
        <f t="shared" si="7"/>
        <v>7.0147596491882486E-2</v>
      </c>
      <c r="E240" s="161">
        <v>7.78</v>
      </c>
      <c r="F240" s="168">
        <v>6.6933014999999996</v>
      </c>
      <c r="G240" s="163">
        <f t="shared" si="8"/>
        <v>0.16235612574751052</v>
      </c>
    </row>
    <row r="241" spans="1:7" x14ac:dyDescent="0.2">
      <c r="A241" s="127">
        <v>42857</v>
      </c>
      <c r="B241" s="161">
        <v>4.82</v>
      </c>
      <c r="C241" s="162">
        <v>4.4947071000000003</v>
      </c>
      <c r="D241" s="163">
        <f t="shared" si="7"/>
        <v>7.2372435569828336E-2</v>
      </c>
      <c r="E241" s="161">
        <v>7.86</v>
      </c>
      <c r="F241" s="168">
        <v>6.6933014999999996</v>
      </c>
      <c r="G241" s="163">
        <f t="shared" si="8"/>
        <v>0.17430837382717645</v>
      </c>
    </row>
    <row r="242" spans="1:7" x14ac:dyDescent="0.2">
      <c r="A242" s="127">
        <v>42853</v>
      </c>
      <c r="B242" s="161">
        <v>4.88</v>
      </c>
      <c r="C242" s="162">
        <v>4.5000672000000002</v>
      </c>
      <c r="D242" s="163">
        <f t="shared" si="7"/>
        <v>8.4428250315906339E-2</v>
      </c>
      <c r="E242" s="161">
        <v>7.87</v>
      </c>
      <c r="F242" s="168">
        <v>6.7855344000000004</v>
      </c>
      <c r="G242" s="163">
        <f t="shared" si="8"/>
        <v>0.15982021990780854</v>
      </c>
    </row>
    <row r="243" spans="1:7" x14ac:dyDescent="0.2">
      <c r="A243" s="127">
        <v>42852</v>
      </c>
      <c r="B243" s="161">
        <v>4.88</v>
      </c>
      <c r="C243" s="162">
        <v>4.5247006000000001</v>
      </c>
      <c r="D243" s="163">
        <f t="shared" si="7"/>
        <v>7.8524400045386383E-2</v>
      </c>
      <c r="E243" s="161">
        <v>7.87</v>
      </c>
      <c r="F243" s="168">
        <v>6.8711696</v>
      </c>
      <c r="G243" s="163">
        <f t="shared" si="8"/>
        <v>0.14536541202534137</v>
      </c>
    </row>
    <row r="244" spans="1:7" x14ac:dyDescent="0.2">
      <c r="A244" s="127">
        <v>42851</v>
      </c>
      <c r="B244" s="161">
        <v>4.87</v>
      </c>
      <c r="C244" s="162">
        <v>4.5477178</v>
      </c>
      <c r="D244" s="163">
        <f t="shared" si="7"/>
        <v>7.0866798287264013E-2</v>
      </c>
      <c r="E244" s="161">
        <v>7.71</v>
      </c>
      <c r="F244" s="168">
        <v>6.9719876000000003</v>
      </c>
      <c r="G244" s="163">
        <f t="shared" si="8"/>
        <v>0.10585394615446528</v>
      </c>
    </row>
    <row r="245" spans="1:7" x14ac:dyDescent="0.2">
      <c r="A245" s="127">
        <v>42850</v>
      </c>
      <c r="B245" s="161">
        <v>4.8099999999999996</v>
      </c>
      <c r="C245" s="162">
        <v>4.512378</v>
      </c>
      <c r="D245" s="163">
        <f t="shared" si="7"/>
        <v>6.5956797059111533E-2</v>
      </c>
      <c r="E245" s="161">
        <v>7.84</v>
      </c>
      <c r="F245" s="168">
        <v>7.1136312000000004</v>
      </c>
      <c r="G245" s="163">
        <f t="shared" si="8"/>
        <v>0.10210942619572398</v>
      </c>
    </row>
    <row r="246" spans="1:7" x14ac:dyDescent="0.2">
      <c r="A246" s="127">
        <v>42849</v>
      </c>
      <c r="B246" s="161">
        <v>4.82</v>
      </c>
      <c r="C246" s="162">
        <v>4.4069684000000002</v>
      </c>
      <c r="D246" s="163">
        <f t="shared" si="7"/>
        <v>9.3722387480699887E-2</v>
      </c>
      <c r="E246" s="161">
        <v>7.83</v>
      </c>
      <c r="F246" s="168">
        <v>7.0034587999999998</v>
      </c>
      <c r="G246" s="163">
        <f t="shared" si="8"/>
        <v>0.1180189994121191</v>
      </c>
    </row>
    <row r="247" spans="1:7" x14ac:dyDescent="0.2">
      <c r="A247" s="127">
        <v>42846</v>
      </c>
      <c r="B247" s="161">
        <v>4.8099999999999996</v>
      </c>
      <c r="C247" s="162">
        <v>4.3904927999999996</v>
      </c>
      <c r="D247" s="163">
        <f t="shared" si="7"/>
        <v>9.554900078642653E-2</v>
      </c>
      <c r="E247" s="161">
        <v>7.9</v>
      </c>
      <c r="F247" s="168">
        <v>7.0194774000000004</v>
      </c>
      <c r="G247" s="163">
        <f t="shared" si="8"/>
        <v>0.12543990810483982</v>
      </c>
    </row>
    <row r="248" spans="1:7" x14ac:dyDescent="0.2">
      <c r="A248" s="127">
        <v>42845</v>
      </c>
      <c r="B248" s="161">
        <v>4.7300000000000004</v>
      </c>
      <c r="C248" s="162">
        <v>4.3800569999999999</v>
      </c>
      <c r="D248" s="163">
        <f t="shared" si="7"/>
        <v>7.9894622375918989E-2</v>
      </c>
      <c r="E248" s="161">
        <v>7.84</v>
      </c>
      <c r="F248" s="168">
        <v>6.9107566</v>
      </c>
      <c r="G248" s="163">
        <f t="shared" si="8"/>
        <v>0.13446333792163942</v>
      </c>
    </row>
    <row r="249" spans="1:7" x14ac:dyDescent="0.2">
      <c r="A249" s="127">
        <v>42844</v>
      </c>
      <c r="B249" s="161">
        <v>4.74</v>
      </c>
      <c r="C249" s="162">
        <v>4.3368066000000001</v>
      </c>
      <c r="D249" s="163">
        <f t="shared" si="7"/>
        <v>9.2970113078134534E-2</v>
      </c>
      <c r="E249" s="161">
        <v>7.94</v>
      </c>
      <c r="F249" s="168">
        <v>6.8717627999999999</v>
      </c>
      <c r="G249" s="163">
        <f t="shared" si="8"/>
        <v>0.15545315388360034</v>
      </c>
    </row>
    <row r="250" spans="1:7" x14ac:dyDescent="0.2">
      <c r="A250" s="127">
        <v>42843</v>
      </c>
      <c r="B250" s="161">
        <v>4.79</v>
      </c>
      <c r="C250" s="162">
        <v>4.3667968000000004</v>
      </c>
      <c r="D250" s="163">
        <f t="shared" si="7"/>
        <v>9.6913875177338141E-2</v>
      </c>
      <c r="E250" s="161">
        <v>8.06</v>
      </c>
      <c r="F250" s="168">
        <v>6.9975040000000002</v>
      </c>
      <c r="G250" s="163">
        <f t="shared" si="8"/>
        <v>0.15183928440769742</v>
      </c>
    </row>
    <row r="251" spans="1:7" x14ac:dyDescent="0.2">
      <c r="A251" s="127">
        <v>42842</v>
      </c>
      <c r="B251" s="161">
        <v>4.83</v>
      </c>
      <c r="C251" s="162">
        <v>4.4346177999999998</v>
      </c>
      <c r="D251" s="163">
        <f t="shared" si="7"/>
        <v>8.9158123164526204E-2</v>
      </c>
      <c r="E251" s="161">
        <v>8.23</v>
      </c>
      <c r="F251" s="168">
        <v>7.1819607000000003</v>
      </c>
      <c r="G251" s="163">
        <f t="shared" si="8"/>
        <v>0.14592662697249237</v>
      </c>
    </row>
    <row r="252" spans="1:7" x14ac:dyDescent="0.2">
      <c r="A252" s="127">
        <v>42839</v>
      </c>
      <c r="B252" s="161">
        <v>4.8099999999999996</v>
      </c>
      <c r="C252" s="162">
        <v>4.4346177999999998</v>
      </c>
      <c r="D252" s="163">
        <f t="shared" si="7"/>
        <v>8.4648151640035307E-2</v>
      </c>
      <c r="E252" s="161">
        <v>8.1999999999999993</v>
      </c>
      <c r="F252" s="168">
        <v>7.1819607000000003</v>
      </c>
      <c r="G252" s="163">
        <f t="shared" si="8"/>
        <v>0.14174949467490108</v>
      </c>
    </row>
    <row r="253" spans="1:7" x14ac:dyDescent="0.2">
      <c r="A253" s="127">
        <v>42838</v>
      </c>
      <c r="B253" s="161">
        <v>4.8099999999999996</v>
      </c>
      <c r="C253" s="162">
        <v>4.4346177999999998</v>
      </c>
      <c r="D253" s="163">
        <f t="shared" si="7"/>
        <v>8.4648151640035307E-2</v>
      </c>
      <c r="E253" s="161">
        <v>8.33</v>
      </c>
      <c r="F253" s="168">
        <v>7.1819607000000003</v>
      </c>
      <c r="G253" s="163">
        <f t="shared" si="8"/>
        <v>0.15985040129779599</v>
      </c>
    </row>
    <row r="254" spans="1:7" x14ac:dyDescent="0.2">
      <c r="A254" s="127">
        <v>42837</v>
      </c>
      <c r="B254" s="161">
        <v>4.8499999999999996</v>
      </c>
      <c r="C254" s="162">
        <v>4.4535933999999999</v>
      </c>
      <c r="D254" s="163">
        <f t="shared" si="7"/>
        <v>8.9008260161333924E-2</v>
      </c>
      <c r="E254" s="161">
        <v>8.3699999999999992</v>
      </c>
      <c r="F254" s="168">
        <v>7.2304354999999996</v>
      </c>
      <c r="G254" s="163">
        <f t="shared" si="8"/>
        <v>0.15760661996085848</v>
      </c>
    </row>
    <row r="255" spans="1:7" x14ac:dyDescent="0.2">
      <c r="A255" s="127">
        <v>42836</v>
      </c>
      <c r="B255" s="161">
        <v>4.8</v>
      </c>
      <c r="C255" s="162">
        <v>4.4105768000000003</v>
      </c>
      <c r="D255" s="163">
        <f t="shared" si="7"/>
        <v>8.8293032330827914E-2</v>
      </c>
      <c r="E255" s="161">
        <v>8.41</v>
      </c>
      <c r="F255" s="168">
        <v>7.1793896000000004</v>
      </c>
      <c r="G255" s="163">
        <f t="shared" si="8"/>
        <v>0.17140877826159479</v>
      </c>
    </row>
    <row r="256" spans="1:7" x14ac:dyDescent="0.2">
      <c r="A256" s="127">
        <v>42835</v>
      </c>
      <c r="B256" s="161">
        <v>4.83</v>
      </c>
      <c r="C256" s="162">
        <v>4.4790479999999997</v>
      </c>
      <c r="D256" s="163">
        <f t="shared" si="7"/>
        <v>7.8354150256929683E-2</v>
      </c>
      <c r="E256" s="161">
        <v>8.43</v>
      </c>
      <c r="F256" s="168">
        <v>7.2162439999999997</v>
      </c>
      <c r="G256" s="163">
        <f t="shared" si="8"/>
        <v>0.16819774941091239</v>
      </c>
    </row>
    <row r="257" spans="1:7" x14ac:dyDescent="0.2">
      <c r="A257" s="127">
        <v>42832</v>
      </c>
      <c r="B257" s="161">
        <v>4.8600000000000003</v>
      </c>
      <c r="C257" s="162">
        <v>4.4458739999999999</v>
      </c>
      <c r="D257" s="163">
        <f t="shared" si="7"/>
        <v>9.3148388820735908E-2</v>
      </c>
      <c r="E257" s="161">
        <v>8.5</v>
      </c>
      <c r="F257" s="168">
        <v>7.23231</v>
      </c>
      <c r="G257" s="163">
        <f t="shared" si="8"/>
        <v>0.17528147991443951</v>
      </c>
    </row>
    <row r="258" spans="1:7" x14ac:dyDescent="0.2">
      <c r="A258" s="127">
        <v>42831</v>
      </c>
      <c r="B258" s="161">
        <v>4.83</v>
      </c>
      <c r="C258" s="162">
        <v>4.4627166000000003</v>
      </c>
      <c r="D258" s="163">
        <f t="shared" si="7"/>
        <v>8.2300408679323214E-2</v>
      </c>
      <c r="E258" s="161">
        <v>8.49</v>
      </c>
      <c r="F258" s="168">
        <v>7.2574595999999998</v>
      </c>
      <c r="G258" s="163">
        <f t="shared" si="8"/>
        <v>0.16983083171417179</v>
      </c>
    </row>
    <row r="259" spans="1:7" x14ac:dyDescent="0.2">
      <c r="A259" s="127">
        <v>42830</v>
      </c>
      <c r="B259" s="161">
        <v>4.8499999999999996</v>
      </c>
      <c r="C259" s="162">
        <v>4.5310880999999998</v>
      </c>
      <c r="D259" s="163">
        <f t="shared" si="7"/>
        <v>7.0383072004271963E-2</v>
      </c>
      <c r="E259" s="161">
        <v>8.51</v>
      </c>
      <c r="F259" s="168">
        <v>7.3064904000000004</v>
      </c>
      <c r="G259" s="163">
        <f t="shared" si="8"/>
        <v>0.16471787877802443</v>
      </c>
    </row>
    <row r="260" spans="1:7" x14ac:dyDescent="0.2">
      <c r="A260" s="127">
        <v>42825</v>
      </c>
      <c r="B260" s="161">
        <v>4.84</v>
      </c>
      <c r="C260" s="162">
        <v>4.5099732000000001</v>
      </c>
      <c r="D260" s="163">
        <f t="shared" si="7"/>
        <v>7.3177108901667023E-2</v>
      </c>
      <c r="E260" s="161">
        <v>8.48</v>
      </c>
      <c r="F260" s="168">
        <v>7.3686569999999998</v>
      </c>
      <c r="G260" s="163">
        <f t="shared" si="8"/>
        <v>0.15082029194736579</v>
      </c>
    </row>
    <row r="261" spans="1:7" x14ac:dyDescent="0.2">
      <c r="A261" s="127">
        <v>42824</v>
      </c>
      <c r="B261" s="161">
        <v>4.8099999999999996</v>
      </c>
      <c r="C261" s="162">
        <v>4.5398015999999997</v>
      </c>
      <c r="D261" s="163">
        <f t="shared" ref="D261:D324" si="9">(B261-C261)/C261</f>
        <v>5.9517667027563489E-2</v>
      </c>
      <c r="E261" s="161">
        <v>8.4600000000000009</v>
      </c>
      <c r="F261" s="168">
        <v>7.4303784000000004</v>
      </c>
      <c r="G261" s="163">
        <f t="shared" si="8"/>
        <v>0.13856920126705799</v>
      </c>
    </row>
    <row r="262" spans="1:7" x14ac:dyDescent="0.2">
      <c r="A262" s="127">
        <v>42823</v>
      </c>
      <c r="B262" s="161">
        <v>4.78</v>
      </c>
      <c r="C262" s="162">
        <v>4.5867205999999996</v>
      </c>
      <c r="D262" s="163">
        <f t="shared" si="9"/>
        <v>4.2138908570101406E-2</v>
      </c>
      <c r="E262" s="161">
        <v>8.52</v>
      </c>
      <c r="F262" s="168">
        <v>7.5232863999999999</v>
      </c>
      <c r="G262" s="163">
        <f t="shared" ref="G262:G325" si="10">(E262-F262)/F262</f>
        <v>0.13248380388655676</v>
      </c>
    </row>
    <row r="263" spans="1:7" x14ac:dyDescent="0.2">
      <c r="A263" s="127">
        <v>42822</v>
      </c>
      <c r="B263" s="161">
        <v>4.75</v>
      </c>
      <c r="C263" s="162">
        <v>4.5602220000000004</v>
      </c>
      <c r="D263" s="163">
        <f t="shared" si="9"/>
        <v>4.1615956416156834E-2</v>
      </c>
      <c r="E263" s="161">
        <v>8.5500000000000007</v>
      </c>
      <c r="F263" s="168">
        <v>7.5088704000000002</v>
      </c>
      <c r="G263" s="163">
        <f t="shared" si="10"/>
        <v>0.13865329197851126</v>
      </c>
    </row>
    <row r="264" spans="1:7" x14ac:dyDescent="0.2">
      <c r="A264" s="127">
        <v>42821</v>
      </c>
      <c r="B264" s="161">
        <v>4.75</v>
      </c>
      <c r="C264" s="162">
        <v>4.5289472000000002</v>
      </c>
      <c r="D264" s="163">
        <f t="shared" si="9"/>
        <v>4.8808871077145662E-2</v>
      </c>
      <c r="E264" s="161">
        <v>8.61</v>
      </c>
      <c r="F264" s="168">
        <v>7.4303039999999996</v>
      </c>
      <c r="G264" s="163">
        <f t="shared" si="10"/>
        <v>0.15876820113954959</v>
      </c>
    </row>
    <row r="265" spans="1:7" x14ac:dyDescent="0.2">
      <c r="A265" s="127">
        <v>42818</v>
      </c>
      <c r="B265" s="161">
        <v>4.6900000000000004</v>
      </c>
      <c r="C265" s="162">
        <v>4.5734111999999998</v>
      </c>
      <c r="D265" s="163">
        <f t="shared" si="9"/>
        <v>2.5492743797015369E-2</v>
      </c>
      <c r="E265" s="161">
        <v>8.6</v>
      </c>
      <c r="F265" s="168">
        <v>7.6046256000000003</v>
      </c>
      <c r="G265" s="163">
        <f t="shared" si="10"/>
        <v>0.13089065160551747</v>
      </c>
    </row>
    <row r="266" spans="1:7" x14ac:dyDescent="0.2">
      <c r="A266" s="127">
        <v>42817</v>
      </c>
      <c r="B266" s="161">
        <v>4.67</v>
      </c>
      <c r="C266" s="162">
        <v>4.5832050000000004</v>
      </c>
      <c r="D266" s="163">
        <f t="shared" si="9"/>
        <v>1.8937621162483351E-2</v>
      </c>
      <c r="E266" s="161">
        <v>8.59</v>
      </c>
      <c r="F266" s="168">
        <v>7.7125500000000002</v>
      </c>
      <c r="G266" s="163">
        <f t="shared" si="10"/>
        <v>0.11376911656974666</v>
      </c>
    </row>
    <row r="267" spans="1:7" x14ac:dyDescent="0.2">
      <c r="A267" s="127">
        <v>42816</v>
      </c>
      <c r="B267" s="161">
        <v>4.66</v>
      </c>
      <c r="C267" s="162">
        <v>4.5593855999999997</v>
      </c>
      <c r="D267" s="163">
        <f t="shared" si="9"/>
        <v>2.2067534713449209E-2</v>
      </c>
      <c r="E267" s="161">
        <v>8.5500000000000007</v>
      </c>
      <c r="F267" s="168">
        <v>7.7083776000000004</v>
      </c>
      <c r="G267" s="163">
        <f t="shared" si="10"/>
        <v>0.109182819482014</v>
      </c>
    </row>
    <row r="268" spans="1:7" x14ac:dyDescent="0.2">
      <c r="A268" s="127">
        <v>42815</v>
      </c>
      <c r="B268" s="161">
        <v>4.71</v>
      </c>
      <c r="C268" s="162">
        <v>4.6427202000000003</v>
      </c>
      <c r="D268" s="163">
        <f t="shared" si="9"/>
        <v>1.4491461277377788E-2</v>
      </c>
      <c r="E268" s="161">
        <v>8.67</v>
      </c>
      <c r="F268" s="168">
        <v>7.8090197999999997</v>
      </c>
      <c r="G268" s="163">
        <f t="shared" si="10"/>
        <v>0.1102545802227317</v>
      </c>
    </row>
    <row r="269" spans="1:7" x14ac:dyDescent="0.2">
      <c r="A269" s="127">
        <v>42814</v>
      </c>
      <c r="B269" s="161">
        <v>4.71</v>
      </c>
      <c r="C269" s="162">
        <v>4.6130277</v>
      </c>
      <c r="D269" s="163">
        <f t="shared" si="9"/>
        <v>2.1021399893176453E-2</v>
      </c>
      <c r="E269" s="161">
        <v>8.7100000000000009</v>
      </c>
      <c r="F269" s="168">
        <v>7.8217040000000004</v>
      </c>
      <c r="G269" s="163">
        <f t="shared" si="10"/>
        <v>0.11356809206791772</v>
      </c>
    </row>
    <row r="270" spans="1:7" x14ac:dyDescent="0.2">
      <c r="A270" s="127">
        <v>42811</v>
      </c>
      <c r="B270" s="161">
        <v>4.6900000000000004</v>
      </c>
      <c r="C270" s="162">
        <v>4.5788292000000004</v>
      </c>
      <c r="D270" s="163">
        <f t="shared" si="9"/>
        <v>2.4279307033335074E-2</v>
      </c>
      <c r="E270" s="161">
        <v>8.81</v>
      </c>
      <c r="F270" s="168">
        <v>7.7999822999999999</v>
      </c>
      <c r="G270" s="163">
        <f t="shared" si="10"/>
        <v>0.12948974256005691</v>
      </c>
    </row>
    <row r="271" spans="1:7" x14ac:dyDescent="0.2">
      <c r="A271" s="127">
        <v>42810</v>
      </c>
      <c r="B271" s="161">
        <v>4.7</v>
      </c>
      <c r="C271" s="162">
        <v>4.6018692000000003</v>
      </c>
      <c r="D271" s="163">
        <f t="shared" si="9"/>
        <v>2.1324117599865692E-2</v>
      </c>
      <c r="E271" s="161">
        <v>8.8800000000000008</v>
      </c>
      <c r="F271" s="168">
        <v>7.8559847999999999</v>
      </c>
      <c r="G271" s="163">
        <f t="shared" si="10"/>
        <v>0.13034841920773585</v>
      </c>
    </row>
    <row r="272" spans="1:7" x14ac:dyDescent="0.2">
      <c r="A272" s="127">
        <v>42809</v>
      </c>
      <c r="B272" s="161">
        <v>4.75</v>
      </c>
      <c r="C272" s="162">
        <v>4.5017807999999997</v>
      </c>
      <c r="D272" s="163">
        <f t="shared" si="9"/>
        <v>5.5138002276787959E-2</v>
      </c>
      <c r="E272" s="161">
        <v>8.86</v>
      </c>
      <c r="F272" s="168">
        <v>7.6512479999999998</v>
      </c>
      <c r="G272" s="163">
        <f t="shared" si="10"/>
        <v>0.15798102479490922</v>
      </c>
    </row>
    <row r="273" spans="1:7" x14ac:dyDescent="0.2">
      <c r="A273" s="127">
        <v>42808</v>
      </c>
      <c r="B273" s="161">
        <v>4.76</v>
      </c>
      <c r="C273" s="162">
        <v>4.5306090000000001</v>
      </c>
      <c r="D273" s="163">
        <f t="shared" si="9"/>
        <v>5.0631383109864404E-2</v>
      </c>
      <c r="E273" s="161">
        <v>8.84</v>
      </c>
      <c r="F273" s="168">
        <v>7.6815629999999997</v>
      </c>
      <c r="G273" s="163">
        <f t="shared" si="10"/>
        <v>0.1508074593673189</v>
      </c>
    </row>
    <row r="274" spans="1:7" x14ac:dyDescent="0.2">
      <c r="A274" s="127">
        <v>42807</v>
      </c>
      <c r="B274" s="161">
        <v>4.7300000000000004</v>
      </c>
      <c r="C274" s="162">
        <v>4.4959112000000001</v>
      </c>
      <c r="D274" s="163">
        <f t="shared" si="9"/>
        <v>5.2067042605289958E-2</v>
      </c>
      <c r="E274" s="161">
        <v>8.86</v>
      </c>
      <c r="F274" s="168">
        <v>7.5879608000000003</v>
      </c>
      <c r="G274" s="163">
        <f t="shared" si="10"/>
        <v>0.16763913698657998</v>
      </c>
    </row>
    <row r="275" spans="1:7" x14ac:dyDescent="0.2">
      <c r="A275" s="127">
        <v>42804</v>
      </c>
      <c r="B275" s="161">
        <v>4.71</v>
      </c>
      <c r="C275" s="162">
        <v>4.3704400999999997</v>
      </c>
      <c r="D275" s="163">
        <f t="shared" si="9"/>
        <v>7.769466969699465E-2</v>
      </c>
      <c r="E275" s="161">
        <v>8.84</v>
      </c>
      <c r="F275" s="168">
        <v>7.5125283999999999</v>
      </c>
      <c r="G275" s="163">
        <f t="shared" si="10"/>
        <v>0.17670104248790594</v>
      </c>
    </row>
    <row r="276" spans="1:7" x14ac:dyDescent="0.2">
      <c r="A276" s="127">
        <v>42803</v>
      </c>
      <c r="B276" s="161">
        <v>4.7</v>
      </c>
      <c r="C276" s="162">
        <v>4.3877493000000003</v>
      </c>
      <c r="D276" s="163">
        <f t="shared" si="9"/>
        <v>7.1164207125507348E-2</v>
      </c>
      <c r="E276" s="161">
        <v>8.8699999999999992</v>
      </c>
      <c r="F276" s="168">
        <v>7.5294846</v>
      </c>
      <c r="G276" s="163">
        <f t="shared" si="10"/>
        <v>0.17803547934741765</v>
      </c>
    </row>
    <row r="277" spans="1:7" x14ac:dyDescent="0.2">
      <c r="A277" s="127">
        <v>42802</v>
      </c>
      <c r="B277" s="161">
        <v>4.6900000000000004</v>
      </c>
      <c r="C277" s="162">
        <v>4.4631816000000004</v>
      </c>
      <c r="D277" s="163">
        <f t="shared" si="9"/>
        <v>5.0819890456619547E-2</v>
      </c>
      <c r="E277" s="161">
        <v>8.92</v>
      </c>
      <c r="F277" s="168">
        <v>7.6727603999999996</v>
      </c>
      <c r="G277" s="163">
        <f t="shared" si="10"/>
        <v>0.16255422233698325</v>
      </c>
    </row>
    <row r="278" spans="1:7" x14ac:dyDescent="0.2">
      <c r="A278" s="127">
        <v>42801</v>
      </c>
      <c r="B278" s="161">
        <v>4.68</v>
      </c>
      <c r="C278" s="162">
        <v>4.4140060999999999</v>
      </c>
      <c r="D278" s="163">
        <f t="shared" si="9"/>
        <v>6.0261334935626798E-2</v>
      </c>
      <c r="E278" s="161">
        <v>8.9700000000000006</v>
      </c>
      <c r="F278" s="168">
        <v>7.7089683999999998</v>
      </c>
      <c r="G278" s="163">
        <f t="shared" si="10"/>
        <v>0.16357981179427339</v>
      </c>
    </row>
    <row r="279" spans="1:7" x14ac:dyDescent="0.2">
      <c r="A279" s="127">
        <v>42800</v>
      </c>
      <c r="B279" s="161">
        <v>4.6399999999999997</v>
      </c>
      <c r="C279" s="162">
        <v>4.3857989999999996</v>
      </c>
      <c r="D279" s="163">
        <f t="shared" si="9"/>
        <v>5.7960020511655948E-2</v>
      </c>
      <c r="E279" s="161">
        <v>8.9600000000000009</v>
      </c>
      <c r="F279" s="168">
        <v>7.6109118000000002</v>
      </c>
      <c r="G279" s="163">
        <f t="shared" si="10"/>
        <v>0.1772571060408295</v>
      </c>
    </row>
    <row r="280" spans="1:7" x14ac:dyDescent="0.2">
      <c r="A280" s="127">
        <v>42797</v>
      </c>
      <c r="B280" s="161">
        <v>4.6500000000000004</v>
      </c>
      <c r="C280" s="162">
        <v>4.3757694000000003</v>
      </c>
      <c r="D280" s="163">
        <f t="shared" si="9"/>
        <v>6.2670258629259595E-2</v>
      </c>
      <c r="E280" s="161">
        <v>8.9700000000000006</v>
      </c>
      <c r="F280" s="168">
        <v>7.5710573999999999</v>
      </c>
      <c r="G280" s="163">
        <f t="shared" si="10"/>
        <v>0.18477506193520613</v>
      </c>
    </row>
    <row r="281" spans="1:7" x14ac:dyDescent="0.2">
      <c r="A281" s="127">
        <v>42796</v>
      </c>
      <c r="B281" s="161">
        <v>4.67</v>
      </c>
      <c r="C281" s="162">
        <v>4.4407638</v>
      </c>
      <c r="D281" s="163">
        <f t="shared" si="9"/>
        <v>5.1620894585746688E-2</v>
      </c>
      <c r="E281" s="161">
        <v>8.9700000000000006</v>
      </c>
      <c r="F281" s="168">
        <v>7.7380974</v>
      </c>
      <c r="G281" s="163">
        <f t="shared" si="10"/>
        <v>0.1591996761374444</v>
      </c>
    </row>
    <row r="282" spans="1:7" x14ac:dyDescent="0.2">
      <c r="A282" s="127">
        <v>42795</v>
      </c>
      <c r="B282" s="161">
        <v>4.68</v>
      </c>
      <c r="C282" s="162">
        <v>4.4669015999999999</v>
      </c>
      <c r="D282" s="163">
        <f t="shared" si="9"/>
        <v>4.7706087817112379E-2</v>
      </c>
      <c r="E282" s="161">
        <v>9.0399999999999991</v>
      </c>
      <c r="F282" s="168">
        <v>7.7816261999999998</v>
      </c>
      <c r="G282" s="163">
        <f t="shared" si="10"/>
        <v>0.16171090305005903</v>
      </c>
    </row>
    <row r="283" spans="1:7" x14ac:dyDescent="0.2">
      <c r="A283" s="127">
        <v>42794</v>
      </c>
      <c r="B283" s="161">
        <v>4.6900000000000004</v>
      </c>
      <c r="C283" s="162">
        <v>4.5087219999999997</v>
      </c>
      <c r="D283" s="163">
        <f t="shared" si="9"/>
        <v>4.0206071698366132E-2</v>
      </c>
      <c r="E283" s="161">
        <v>9.0299999999999994</v>
      </c>
      <c r="F283" s="168">
        <v>7.8481880000000004</v>
      </c>
      <c r="G283" s="163">
        <f t="shared" si="10"/>
        <v>0.15058405838392236</v>
      </c>
    </row>
    <row r="284" spans="1:7" x14ac:dyDescent="0.2">
      <c r="A284" s="127">
        <v>42793</v>
      </c>
      <c r="B284" s="161">
        <v>4.6900000000000004</v>
      </c>
      <c r="C284" s="162">
        <v>4.5043344000000003</v>
      </c>
      <c r="D284" s="163">
        <f t="shared" si="9"/>
        <v>4.1219319773416488E-2</v>
      </c>
      <c r="E284" s="161">
        <v>9.0399999999999991</v>
      </c>
      <c r="F284" s="168">
        <v>7.7850504000000003</v>
      </c>
      <c r="G284" s="163">
        <f t="shared" si="10"/>
        <v>0.16119993262985155</v>
      </c>
    </row>
    <row r="285" spans="1:7" x14ac:dyDescent="0.2">
      <c r="A285" s="127">
        <v>42790</v>
      </c>
      <c r="B285" s="161">
        <v>4.7</v>
      </c>
      <c r="C285" s="162">
        <v>4.5478719999999999</v>
      </c>
      <c r="D285" s="163">
        <f t="shared" si="9"/>
        <v>3.3450369755349374E-2</v>
      </c>
      <c r="E285" s="161">
        <v>9.07</v>
      </c>
      <c r="F285" s="168">
        <v>7.8127839999999997</v>
      </c>
      <c r="G285" s="163">
        <f t="shared" si="10"/>
        <v>0.16091779831619568</v>
      </c>
    </row>
    <row r="286" spans="1:7" x14ac:dyDescent="0.2">
      <c r="A286" s="127">
        <v>42789</v>
      </c>
      <c r="B286" s="161">
        <v>4.71</v>
      </c>
      <c r="C286" s="162">
        <v>4.5939284999999996</v>
      </c>
      <c r="D286" s="163">
        <f t="shared" si="9"/>
        <v>2.5266283530533905E-2</v>
      </c>
      <c r="E286" s="161">
        <v>9.08</v>
      </c>
      <c r="F286" s="168">
        <v>7.8778350000000001</v>
      </c>
      <c r="G286" s="163">
        <f t="shared" si="10"/>
        <v>0.15260093667866867</v>
      </c>
    </row>
    <row r="287" spans="1:7" x14ac:dyDescent="0.2">
      <c r="A287" s="127">
        <v>42788</v>
      </c>
      <c r="B287" s="161">
        <v>4.7</v>
      </c>
      <c r="C287" s="162">
        <v>4.5939348000000004</v>
      </c>
      <c r="D287" s="163">
        <f t="shared" si="9"/>
        <v>2.3088094328199811E-2</v>
      </c>
      <c r="E287" s="161">
        <v>9.09</v>
      </c>
      <c r="F287" s="168">
        <v>7.9728713999999998</v>
      </c>
      <c r="G287" s="163">
        <f t="shared" si="10"/>
        <v>0.14011621960941198</v>
      </c>
    </row>
    <row r="288" spans="1:7" x14ac:dyDescent="0.2">
      <c r="A288" s="127">
        <v>42787</v>
      </c>
      <c r="B288" s="161">
        <v>4.68</v>
      </c>
      <c r="C288" s="162">
        <v>4.4937944999999999</v>
      </c>
      <c r="D288" s="163">
        <f t="shared" si="9"/>
        <v>4.1436140437663492E-2</v>
      </c>
      <c r="E288" s="161">
        <v>9.1300000000000008</v>
      </c>
      <c r="F288" s="168">
        <v>8.0126039999999996</v>
      </c>
      <c r="G288" s="163">
        <f t="shared" si="10"/>
        <v>0.13945478897996222</v>
      </c>
    </row>
    <row r="289" spans="1:7" x14ac:dyDescent="0.2">
      <c r="A289" s="127">
        <v>42786</v>
      </c>
      <c r="B289" s="161">
        <v>4.67</v>
      </c>
      <c r="C289" s="162">
        <v>4.5260803000000003</v>
      </c>
      <c r="D289" s="163">
        <f t="shared" si="9"/>
        <v>3.1797867130196437E-2</v>
      </c>
      <c r="E289" s="161">
        <v>9.14</v>
      </c>
      <c r="F289" s="168">
        <v>8.0247138000000007</v>
      </c>
      <c r="G289" s="163">
        <f t="shared" si="10"/>
        <v>0.13898143009162517</v>
      </c>
    </row>
    <row r="290" spans="1:7" x14ac:dyDescent="0.2">
      <c r="A290" s="127">
        <v>42783</v>
      </c>
      <c r="B290" s="161">
        <v>4.6399999999999997</v>
      </c>
      <c r="C290" s="162">
        <v>4.4639319999999998</v>
      </c>
      <c r="D290" s="163">
        <f t="shared" si="9"/>
        <v>3.9442357096837473E-2</v>
      </c>
      <c r="E290" s="161">
        <v>9.0299999999999994</v>
      </c>
      <c r="F290" s="168">
        <v>7.9309779999999996</v>
      </c>
      <c r="G290" s="163">
        <f t="shared" si="10"/>
        <v>0.13857332601351305</v>
      </c>
    </row>
    <row r="291" spans="1:7" x14ac:dyDescent="0.2">
      <c r="A291" s="127">
        <v>42782</v>
      </c>
      <c r="B291" s="161">
        <v>4.68</v>
      </c>
      <c r="C291" s="162">
        <v>4.5365102999999998</v>
      </c>
      <c r="D291" s="163">
        <f t="shared" si="9"/>
        <v>3.1629973374027155E-2</v>
      </c>
      <c r="E291" s="161">
        <v>9.1199999999999992</v>
      </c>
      <c r="F291" s="168">
        <v>8.1356520000000003</v>
      </c>
      <c r="G291" s="163">
        <f t="shared" si="10"/>
        <v>0.12099190083351634</v>
      </c>
    </row>
    <row r="292" spans="1:7" x14ac:dyDescent="0.2">
      <c r="A292" s="127">
        <v>42781</v>
      </c>
      <c r="B292" s="161">
        <v>4.68</v>
      </c>
      <c r="C292" s="162">
        <v>4.5110520000000003</v>
      </c>
      <c r="D292" s="163">
        <f t="shared" si="9"/>
        <v>3.7452017844174582E-2</v>
      </c>
      <c r="E292" s="161">
        <v>9.15</v>
      </c>
      <c r="F292" s="168">
        <v>8.0933580000000003</v>
      </c>
      <c r="G292" s="163">
        <f t="shared" si="10"/>
        <v>0.13055668611224167</v>
      </c>
    </row>
    <row r="293" spans="1:7" x14ac:dyDescent="0.2">
      <c r="A293" s="127">
        <v>42780</v>
      </c>
      <c r="B293" s="161">
        <v>4.62</v>
      </c>
      <c r="C293" s="162">
        <v>4.3980319999999997</v>
      </c>
      <c r="D293" s="163">
        <f t="shared" si="9"/>
        <v>5.0469846513167799E-2</v>
      </c>
      <c r="E293" s="161">
        <v>9.1</v>
      </c>
      <c r="F293" s="168">
        <v>7.9182309999999996</v>
      </c>
      <c r="G293" s="163">
        <f t="shared" si="10"/>
        <v>0.14924659308373298</v>
      </c>
    </row>
    <row r="294" spans="1:7" x14ac:dyDescent="0.2">
      <c r="A294" s="127">
        <v>42779</v>
      </c>
      <c r="B294" s="161">
        <v>4.62</v>
      </c>
      <c r="C294" s="162">
        <v>4.3870164000000003</v>
      </c>
      <c r="D294" s="163">
        <f t="shared" si="9"/>
        <v>5.3107528843521039E-2</v>
      </c>
      <c r="E294" s="161">
        <v>9.14</v>
      </c>
      <c r="F294" s="168">
        <v>7.9658981999999998</v>
      </c>
      <c r="G294" s="163">
        <f t="shared" si="10"/>
        <v>0.14739101235313309</v>
      </c>
    </row>
    <row r="295" spans="1:7" x14ac:dyDescent="0.2">
      <c r="A295" s="127">
        <v>42776</v>
      </c>
      <c r="B295" s="161">
        <v>4.59</v>
      </c>
      <c r="C295" s="162">
        <v>4.3111601999999998</v>
      </c>
      <c r="D295" s="163">
        <f t="shared" si="9"/>
        <v>6.4678598582349159E-2</v>
      </c>
      <c r="E295" s="161">
        <v>9.11</v>
      </c>
      <c r="F295" s="168">
        <v>7.7973452999999999</v>
      </c>
      <c r="G295" s="163">
        <f t="shared" si="10"/>
        <v>0.16834636013875126</v>
      </c>
    </row>
    <row r="296" spans="1:7" x14ac:dyDescent="0.2">
      <c r="A296" s="127">
        <v>42775</v>
      </c>
      <c r="B296" s="161">
        <v>4.57</v>
      </c>
      <c r="C296" s="162">
        <v>4.3124824000000004</v>
      </c>
      <c r="D296" s="163">
        <f t="shared" si="9"/>
        <v>5.9714469791227409E-2</v>
      </c>
      <c r="E296" s="161">
        <v>9.1199999999999992</v>
      </c>
      <c r="F296" s="168">
        <v>7.7925760000000004</v>
      </c>
      <c r="G296" s="163">
        <f t="shared" si="10"/>
        <v>0.17034469731190285</v>
      </c>
    </row>
    <row r="297" spans="1:7" x14ac:dyDescent="0.2">
      <c r="A297" s="127">
        <v>42774</v>
      </c>
      <c r="B297" s="161">
        <v>4.5599999999999996</v>
      </c>
      <c r="C297" s="162">
        <v>4.2771716</v>
      </c>
      <c r="D297" s="163">
        <f t="shared" si="9"/>
        <v>6.6125100054437766E-2</v>
      </c>
      <c r="E297" s="161">
        <v>9.1199999999999992</v>
      </c>
      <c r="F297" s="168">
        <v>7.6314679999999999</v>
      </c>
      <c r="G297" s="163">
        <f t="shared" si="10"/>
        <v>0.1950518563400907</v>
      </c>
    </row>
    <row r="298" spans="1:7" x14ac:dyDescent="0.2">
      <c r="A298" s="127">
        <v>42773</v>
      </c>
      <c r="B298" s="161">
        <v>4.55</v>
      </c>
      <c r="C298" s="162">
        <v>4.2094583999999999</v>
      </c>
      <c r="D298" s="163">
        <f t="shared" si="9"/>
        <v>8.0899148451021613E-2</v>
      </c>
      <c r="E298" s="161">
        <v>9.14</v>
      </c>
      <c r="F298" s="168">
        <v>7.4461427999999996</v>
      </c>
      <c r="G298" s="163">
        <f t="shared" si="10"/>
        <v>0.22748115977577021</v>
      </c>
    </row>
    <row r="299" spans="1:7" x14ac:dyDescent="0.2">
      <c r="A299" s="127">
        <v>42772</v>
      </c>
      <c r="B299" s="161">
        <v>4.5599999999999996</v>
      </c>
      <c r="C299" s="162">
        <v>4.1917242000000003</v>
      </c>
      <c r="D299" s="163">
        <f t="shared" si="9"/>
        <v>8.7857831867850289E-2</v>
      </c>
      <c r="E299" s="161">
        <v>9.16</v>
      </c>
      <c r="F299" s="168">
        <v>7.4283720000000004</v>
      </c>
      <c r="G299" s="163">
        <f t="shared" si="10"/>
        <v>0.2331100273384262</v>
      </c>
    </row>
    <row r="300" spans="1:7" x14ac:dyDescent="0.2">
      <c r="A300" s="127">
        <v>42769</v>
      </c>
      <c r="B300" s="161">
        <v>4.5599999999999996</v>
      </c>
      <c r="C300" s="162">
        <v>4.1526379999999996</v>
      </c>
      <c r="D300" s="163">
        <f t="shared" si="9"/>
        <v>9.8097161370675715E-2</v>
      </c>
      <c r="E300" s="161">
        <v>9.17</v>
      </c>
      <c r="F300" s="168">
        <v>7.4040651999999998</v>
      </c>
      <c r="G300" s="163">
        <f t="shared" si="10"/>
        <v>0.23850881269927232</v>
      </c>
    </row>
    <row r="301" spans="1:7" x14ac:dyDescent="0.2">
      <c r="A301" s="127">
        <v>42761</v>
      </c>
      <c r="B301" s="161">
        <v>4.5999999999999996</v>
      </c>
      <c r="C301" s="162">
        <v>4.2439200000000001</v>
      </c>
      <c r="D301" s="163">
        <f t="shared" si="9"/>
        <v>8.390356085882851E-2</v>
      </c>
      <c r="E301" s="161">
        <v>9.25</v>
      </c>
      <c r="F301" s="168">
        <v>7.5860070000000004</v>
      </c>
      <c r="G301" s="163">
        <f t="shared" si="10"/>
        <v>0.21935031169889502</v>
      </c>
    </row>
    <row r="302" spans="1:7" x14ac:dyDescent="0.2">
      <c r="A302" s="127">
        <v>42760</v>
      </c>
      <c r="B302" s="161">
        <v>4.5599999999999996</v>
      </c>
      <c r="C302" s="162">
        <v>4.1738960000000001</v>
      </c>
      <c r="D302" s="163">
        <f t="shared" si="9"/>
        <v>9.2504461059882553E-2</v>
      </c>
      <c r="E302" s="161">
        <v>9.2200000000000006</v>
      </c>
      <c r="F302" s="168">
        <v>7.4634919999999996</v>
      </c>
      <c r="G302" s="163">
        <f t="shared" si="10"/>
        <v>0.23534667150443803</v>
      </c>
    </row>
    <row r="303" spans="1:7" x14ac:dyDescent="0.2">
      <c r="A303" s="127">
        <v>42759</v>
      </c>
      <c r="B303" s="161">
        <v>4.55</v>
      </c>
      <c r="C303" s="162">
        <v>4.1667988999999999</v>
      </c>
      <c r="D303" s="163">
        <f t="shared" si="9"/>
        <v>9.1965345387798769E-2</v>
      </c>
      <c r="E303" s="161">
        <v>9.27</v>
      </c>
      <c r="F303" s="168">
        <v>7.4526678000000004</v>
      </c>
      <c r="G303" s="163">
        <f t="shared" si="10"/>
        <v>0.24384988688211745</v>
      </c>
    </row>
    <row r="304" spans="1:7" x14ac:dyDescent="0.2">
      <c r="A304" s="127">
        <v>42758</v>
      </c>
      <c r="B304" s="161">
        <v>4.53</v>
      </c>
      <c r="C304" s="162">
        <v>4.1808943000000003</v>
      </c>
      <c r="D304" s="163">
        <f t="shared" si="9"/>
        <v>8.3500245390083161E-2</v>
      </c>
      <c r="E304" s="161">
        <v>9.2200000000000006</v>
      </c>
      <c r="F304" s="168">
        <v>7.3806485000000004</v>
      </c>
      <c r="G304" s="163">
        <f t="shared" si="10"/>
        <v>0.24921272161924526</v>
      </c>
    </row>
    <row r="305" spans="1:7" x14ac:dyDescent="0.2">
      <c r="A305" s="127">
        <v>42755</v>
      </c>
      <c r="B305" s="161">
        <v>4.5199999999999996</v>
      </c>
      <c r="C305" s="162">
        <v>4.1707992000000003</v>
      </c>
      <c r="D305" s="163">
        <f t="shared" si="9"/>
        <v>8.3725152723727214E-2</v>
      </c>
      <c r="E305" s="161">
        <v>9.2200000000000006</v>
      </c>
      <c r="F305" s="168">
        <v>7.4029471999999998</v>
      </c>
      <c r="G305" s="163">
        <f t="shared" si="10"/>
        <v>0.2454499202695922</v>
      </c>
    </row>
    <row r="306" spans="1:7" x14ac:dyDescent="0.2">
      <c r="A306" s="127">
        <v>42754</v>
      </c>
      <c r="B306" s="161">
        <v>4.53</v>
      </c>
      <c r="C306" s="162">
        <v>4.2256156000000002</v>
      </c>
      <c r="D306" s="163">
        <f t="shared" si="9"/>
        <v>7.2033149442178313E-2</v>
      </c>
      <c r="E306" s="161">
        <v>9.18</v>
      </c>
      <c r="F306" s="168">
        <v>7.5053298000000002</v>
      </c>
      <c r="G306" s="163">
        <f t="shared" si="10"/>
        <v>0.22313079433231561</v>
      </c>
    </row>
    <row r="307" spans="1:7" x14ac:dyDescent="0.2">
      <c r="A307" s="127">
        <v>42753</v>
      </c>
      <c r="B307" s="161">
        <v>4.53</v>
      </c>
      <c r="C307" s="162">
        <v>4.2145811999999996</v>
      </c>
      <c r="D307" s="163">
        <f t="shared" si="9"/>
        <v>7.4839891565026836E-2</v>
      </c>
      <c r="E307" s="161">
        <v>9.18</v>
      </c>
      <c r="F307" s="168">
        <v>7.5809448000000001</v>
      </c>
      <c r="G307" s="163">
        <f t="shared" si="10"/>
        <v>0.21093085917206514</v>
      </c>
    </row>
    <row r="308" spans="1:7" x14ac:dyDescent="0.2">
      <c r="A308" s="127">
        <v>42752</v>
      </c>
      <c r="B308" s="161">
        <v>4.53</v>
      </c>
      <c r="C308" s="162">
        <v>4.2167513999999997</v>
      </c>
      <c r="D308" s="163">
        <f t="shared" si="9"/>
        <v>7.4286712752381037E-2</v>
      </c>
      <c r="E308" s="161">
        <v>9.15</v>
      </c>
      <c r="F308" s="168">
        <v>7.5438928000000001</v>
      </c>
      <c r="G308" s="163">
        <f t="shared" si="10"/>
        <v>0.21290164674662401</v>
      </c>
    </row>
    <row r="309" spans="1:7" x14ac:dyDescent="0.2">
      <c r="A309" s="127">
        <v>42751</v>
      </c>
      <c r="B309" s="161">
        <v>4.55</v>
      </c>
      <c r="C309" s="162">
        <v>4.2008076000000001</v>
      </c>
      <c r="D309" s="163">
        <f t="shared" si="9"/>
        <v>8.3125063856768808E-2</v>
      </c>
      <c r="E309" s="161">
        <v>9.1999999999999993</v>
      </c>
      <c r="F309" s="168">
        <v>7.5756636000000004</v>
      </c>
      <c r="G309" s="163">
        <f t="shared" si="10"/>
        <v>0.21441506457599291</v>
      </c>
    </row>
    <row r="310" spans="1:7" x14ac:dyDescent="0.2">
      <c r="A310" s="127">
        <v>42748</v>
      </c>
      <c r="B310" s="161">
        <v>4.49</v>
      </c>
      <c r="C310" s="162">
        <v>4.2386220000000003</v>
      </c>
      <c r="D310" s="163">
        <f t="shared" si="9"/>
        <v>5.9306538776045581E-2</v>
      </c>
      <c r="E310" s="161">
        <v>9.08</v>
      </c>
      <c r="F310" s="168">
        <v>7.6330739999999997</v>
      </c>
      <c r="G310" s="163">
        <f t="shared" si="10"/>
        <v>0.18956006452970328</v>
      </c>
    </row>
    <row r="311" spans="1:7" x14ac:dyDescent="0.2">
      <c r="A311" s="127">
        <v>42747</v>
      </c>
      <c r="B311" s="161">
        <v>4.47</v>
      </c>
      <c r="C311" s="162">
        <v>4.2528842999999998</v>
      </c>
      <c r="D311" s="163">
        <f t="shared" si="9"/>
        <v>5.1051400575369499E-2</v>
      </c>
      <c r="E311" s="161">
        <v>9</v>
      </c>
      <c r="F311" s="168">
        <v>7.6409263000000003</v>
      </c>
      <c r="G311" s="163">
        <f t="shared" si="10"/>
        <v>0.17786766245867333</v>
      </c>
    </row>
    <row r="312" spans="1:7" x14ac:dyDescent="0.2">
      <c r="A312" s="127">
        <v>42746</v>
      </c>
      <c r="B312" s="161">
        <v>4.47</v>
      </c>
      <c r="C312" s="162">
        <v>4.2497280000000002</v>
      </c>
      <c r="D312" s="163">
        <f t="shared" si="9"/>
        <v>5.1832023131833278E-2</v>
      </c>
      <c r="E312" s="161">
        <v>8.99</v>
      </c>
      <c r="F312" s="168">
        <v>7.5888</v>
      </c>
      <c r="G312" s="163">
        <f t="shared" si="10"/>
        <v>0.18464052287581703</v>
      </c>
    </row>
    <row r="313" spans="1:7" x14ac:dyDescent="0.2">
      <c r="A313" s="127">
        <v>42745</v>
      </c>
      <c r="B313" s="161">
        <v>4.46</v>
      </c>
      <c r="C313" s="162">
        <v>4.2045228000000003</v>
      </c>
      <c r="D313" s="163">
        <f t="shared" si="9"/>
        <v>6.0762472259634222E-2</v>
      </c>
      <c r="E313" s="161">
        <v>9.0299999999999994</v>
      </c>
      <c r="F313" s="168">
        <v>7.5074388000000001</v>
      </c>
      <c r="G313" s="163">
        <f t="shared" si="10"/>
        <v>0.20280700789728706</v>
      </c>
    </row>
    <row r="314" spans="1:7" x14ac:dyDescent="0.2">
      <c r="A314" s="127">
        <v>42744</v>
      </c>
      <c r="B314" s="161">
        <v>4.46</v>
      </c>
      <c r="C314" s="162">
        <v>4.1796144000000002</v>
      </c>
      <c r="D314" s="163">
        <f t="shared" si="9"/>
        <v>6.7084083163269748E-2</v>
      </c>
      <c r="E314" s="161">
        <v>9.02</v>
      </c>
      <c r="F314" s="168">
        <v>7.5375952000000002</v>
      </c>
      <c r="G314" s="163">
        <f t="shared" si="10"/>
        <v>0.19666813627773475</v>
      </c>
    </row>
    <row r="315" spans="1:7" x14ac:dyDescent="0.2">
      <c r="A315" s="127">
        <v>42741</v>
      </c>
      <c r="B315" s="161">
        <v>4.4400000000000004</v>
      </c>
      <c r="C315" s="162">
        <v>4.1885095999999997</v>
      </c>
      <c r="D315" s="163">
        <f t="shared" si="9"/>
        <v>6.0042932693767898E-2</v>
      </c>
      <c r="E315" s="161">
        <v>9.01</v>
      </c>
      <c r="F315" s="168">
        <v>7.4826439999999996</v>
      </c>
      <c r="G315" s="163">
        <f t="shared" si="10"/>
        <v>0.20411982716269814</v>
      </c>
    </row>
    <row r="316" spans="1:7" x14ac:dyDescent="0.2">
      <c r="A316" s="127">
        <v>42740</v>
      </c>
      <c r="B316" s="161">
        <v>4.4400000000000004</v>
      </c>
      <c r="C316" s="162">
        <v>4.2095624999999997</v>
      </c>
      <c r="D316" s="163">
        <f t="shared" si="9"/>
        <v>5.4741436907042182E-2</v>
      </c>
      <c r="E316" s="161">
        <v>9.08</v>
      </c>
      <c r="F316" s="168">
        <v>7.6058124999999999</v>
      </c>
      <c r="G316" s="163">
        <f t="shared" si="10"/>
        <v>0.19382380251945472</v>
      </c>
    </row>
    <row r="317" spans="1:7" x14ac:dyDescent="0.2">
      <c r="A317" s="127">
        <v>42739</v>
      </c>
      <c r="B317" s="161">
        <v>4.43</v>
      </c>
      <c r="C317" s="162">
        <v>4.1681670000000004</v>
      </c>
      <c r="D317" s="163">
        <f t="shared" si="9"/>
        <v>6.2817300746347088E-2</v>
      </c>
      <c r="E317" s="161">
        <v>9.11</v>
      </c>
      <c r="F317" s="168">
        <v>7.4937367999999998</v>
      </c>
      <c r="G317" s="163">
        <f t="shared" si="10"/>
        <v>0.21568187449551202</v>
      </c>
    </row>
    <row r="318" spans="1:7" x14ac:dyDescent="0.2">
      <c r="A318" s="127">
        <v>42738</v>
      </c>
      <c r="B318" s="161">
        <v>4.43</v>
      </c>
      <c r="C318" s="162">
        <v>4.1926247999999999</v>
      </c>
      <c r="D318" s="163">
        <f t="shared" si="9"/>
        <v>5.6617324784225813E-2</v>
      </c>
      <c r="E318" s="161">
        <v>9.11</v>
      </c>
      <c r="F318" s="168">
        <v>7.5341826000000003</v>
      </c>
      <c r="G318" s="163">
        <f t="shared" si="10"/>
        <v>0.20915572181645811</v>
      </c>
    </row>
    <row r="319" spans="1:7" x14ac:dyDescent="0.2">
      <c r="A319" s="127">
        <v>42734</v>
      </c>
      <c r="B319" s="161">
        <v>4.41</v>
      </c>
      <c r="C319" s="162">
        <v>4.1594715000000004</v>
      </c>
      <c r="D319" s="163">
        <f t="shared" si="9"/>
        <v>6.0230849039355043E-2</v>
      </c>
      <c r="E319" s="161">
        <v>9.08</v>
      </c>
      <c r="F319" s="168">
        <v>7.4154878999999996</v>
      </c>
      <c r="G319" s="163">
        <f t="shared" si="10"/>
        <v>0.22446427294419841</v>
      </c>
    </row>
    <row r="320" spans="1:7" x14ac:dyDescent="0.2">
      <c r="A320" s="127">
        <v>42733</v>
      </c>
      <c r="B320" s="161">
        <v>4.38</v>
      </c>
      <c r="C320" s="162">
        <v>4.1029014000000004</v>
      </c>
      <c r="D320" s="163">
        <f t="shared" si="9"/>
        <v>6.7537231092124103E-2</v>
      </c>
      <c r="E320" s="161">
        <v>9.06</v>
      </c>
      <c r="F320" s="168">
        <v>7.4353889999999998</v>
      </c>
      <c r="G320" s="163">
        <f t="shared" si="10"/>
        <v>0.21849710889369753</v>
      </c>
    </row>
    <row r="321" spans="1:7" x14ac:dyDescent="0.2">
      <c r="A321" s="127">
        <v>42732</v>
      </c>
      <c r="B321" s="161">
        <v>4.37</v>
      </c>
      <c r="C321" s="162">
        <v>4.0660239999999996</v>
      </c>
      <c r="D321" s="163">
        <f t="shared" si="9"/>
        <v>7.4760011254237674E-2</v>
      </c>
      <c r="E321" s="161">
        <v>9.0500000000000007</v>
      </c>
      <c r="F321" s="168">
        <v>7.3887</v>
      </c>
      <c r="G321" s="163">
        <f t="shared" si="10"/>
        <v>0.22484334185986718</v>
      </c>
    </row>
    <row r="322" spans="1:7" x14ac:dyDescent="0.2">
      <c r="A322" s="127">
        <v>42731</v>
      </c>
      <c r="B322" s="161">
        <v>4.3899999999999997</v>
      </c>
      <c r="C322" s="162">
        <v>4.0183255000000004</v>
      </c>
      <c r="D322" s="163">
        <f t="shared" si="9"/>
        <v>9.2494871308956728E-2</v>
      </c>
      <c r="E322" s="161">
        <v>9.09</v>
      </c>
      <c r="F322" s="168">
        <v>7.1864485</v>
      </c>
      <c r="G322" s="163">
        <f t="shared" si="10"/>
        <v>0.26488069872065456</v>
      </c>
    </row>
    <row r="323" spans="1:7" x14ac:dyDescent="0.2">
      <c r="A323" s="127">
        <v>42730</v>
      </c>
      <c r="B323" s="161">
        <v>4.41</v>
      </c>
      <c r="C323" s="162">
        <v>4.0183255000000004</v>
      </c>
      <c r="D323" s="163">
        <f t="shared" si="9"/>
        <v>9.7472068900341616E-2</v>
      </c>
      <c r="E323" s="161">
        <v>9.14</v>
      </c>
      <c r="F323" s="168">
        <v>7.1864485</v>
      </c>
      <c r="G323" s="163">
        <f t="shared" si="10"/>
        <v>0.27183823831757792</v>
      </c>
    </row>
    <row r="324" spans="1:7" x14ac:dyDescent="0.2">
      <c r="A324" s="127">
        <v>42727</v>
      </c>
      <c r="B324" s="161">
        <v>4.4000000000000004</v>
      </c>
      <c r="C324" s="162">
        <v>4.0183255000000004</v>
      </c>
      <c r="D324" s="163">
        <f t="shared" si="9"/>
        <v>9.4983470104649276E-2</v>
      </c>
      <c r="E324" s="161">
        <v>9.16</v>
      </c>
      <c r="F324" s="168">
        <v>7.1864485</v>
      </c>
      <c r="G324" s="163">
        <f t="shared" si="10"/>
        <v>0.27462125415634719</v>
      </c>
    </row>
    <row r="325" spans="1:7" x14ac:dyDescent="0.2">
      <c r="A325" s="127">
        <v>42726</v>
      </c>
      <c r="B325" s="161">
        <v>4.4000000000000004</v>
      </c>
      <c r="C325" s="162">
        <v>4.0172479000000001</v>
      </c>
      <c r="D325" s="163">
        <f t="shared" ref="D325:D388" si="11">(B325-C325)/C325</f>
        <v>9.52771921294676E-2</v>
      </c>
      <c r="E325" s="161">
        <v>9.18</v>
      </c>
      <c r="F325" s="168">
        <v>7.2829394000000001</v>
      </c>
      <c r="G325" s="163">
        <f t="shared" si="10"/>
        <v>0.26048007484450575</v>
      </c>
    </row>
    <row r="326" spans="1:7" x14ac:dyDescent="0.2">
      <c r="A326" s="127">
        <v>42725</v>
      </c>
      <c r="B326" s="161">
        <v>4.42</v>
      </c>
      <c r="C326" s="162">
        <v>4.0801512000000004</v>
      </c>
      <c r="D326" s="163">
        <f t="shared" si="11"/>
        <v>8.3293187762257304E-2</v>
      </c>
      <c r="E326" s="161">
        <v>9.24</v>
      </c>
      <c r="F326" s="168">
        <v>7.3550094000000001</v>
      </c>
      <c r="G326" s="163">
        <f t="shared" ref="G326:G389" si="12">(E326-F326)/F326</f>
        <v>0.25628663370572985</v>
      </c>
    </row>
    <row r="327" spans="1:7" x14ac:dyDescent="0.2">
      <c r="A327" s="127">
        <v>42724</v>
      </c>
      <c r="B327" s="161">
        <v>4.41</v>
      </c>
      <c r="C327" s="162">
        <v>4.0695655000000004</v>
      </c>
      <c r="D327" s="163">
        <f t="shared" si="11"/>
        <v>8.3653770900112001E-2</v>
      </c>
      <c r="E327" s="161">
        <v>9.25</v>
      </c>
      <c r="F327" s="168">
        <v>7.3609942999999998</v>
      </c>
      <c r="G327" s="163">
        <f t="shared" si="12"/>
        <v>0.25662371454356381</v>
      </c>
    </row>
    <row r="328" spans="1:7" x14ac:dyDescent="0.2">
      <c r="A328" s="127">
        <v>42723</v>
      </c>
      <c r="B328" s="161">
        <v>4.4400000000000004</v>
      </c>
      <c r="C328" s="162">
        <v>4.0700735999999997</v>
      </c>
      <c r="D328" s="163">
        <f t="shared" si="11"/>
        <v>9.0889363769736414E-2</v>
      </c>
      <c r="E328" s="161">
        <v>9.26</v>
      </c>
      <c r="F328" s="168">
        <v>7.3636200000000001</v>
      </c>
      <c r="G328" s="163">
        <f t="shared" si="12"/>
        <v>0.25753365871677242</v>
      </c>
    </row>
    <row r="329" spans="1:7" x14ac:dyDescent="0.2">
      <c r="A329" s="127">
        <v>42720</v>
      </c>
      <c r="B329" s="161">
        <v>4.43</v>
      </c>
      <c r="C329" s="162">
        <v>4.0936688999999999</v>
      </c>
      <c r="D329" s="163">
        <f t="shared" si="11"/>
        <v>8.2158842890298178E-2</v>
      </c>
      <c r="E329" s="161">
        <v>9.33</v>
      </c>
      <c r="F329" s="168">
        <v>7.4348910000000004</v>
      </c>
      <c r="G329" s="163">
        <f t="shared" si="12"/>
        <v>0.25489398566838434</v>
      </c>
    </row>
    <row r="330" spans="1:7" x14ac:dyDescent="0.2">
      <c r="A330" s="127">
        <v>42719</v>
      </c>
      <c r="B330" s="161">
        <v>4.46</v>
      </c>
      <c r="C330" s="162">
        <v>4.0816955000000004</v>
      </c>
      <c r="D330" s="163">
        <f t="shared" si="11"/>
        <v>9.2683175410806506E-2</v>
      </c>
      <c r="E330" s="161">
        <v>9.51</v>
      </c>
      <c r="F330" s="168">
        <v>7.4845969999999999</v>
      </c>
      <c r="G330" s="163">
        <f t="shared" si="12"/>
        <v>0.27060949306956672</v>
      </c>
    </row>
    <row r="331" spans="1:7" x14ac:dyDescent="0.2">
      <c r="A331" s="127">
        <v>42718</v>
      </c>
      <c r="B331" s="161">
        <v>4.57</v>
      </c>
      <c r="C331" s="162">
        <v>4.1913818999999997</v>
      </c>
      <c r="D331" s="163">
        <f t="shared" si="11"/>
        <v>9.0332522550617647E-2</v>
      </c>
      <c r="E331" s="161">
        <v>9.85</v>
      </c>
      <c r="F331" s="168">
        <v>7.6708518000000003</v>
      </c>
      <c r="G331" s="163">
        <f t="shared" si="12"/>
        <v>0.28408164527438778</v>
      </c>
    </row>
    <row r="332" spans="1:7" x14ac:dyDescent="0.2">
      <c r="A332" s="127">
        <v>42717</v>
      </c>
      <c r="B332" s="161">
        <v>4.5599999999999996</v>
      </c>
      <c r="C332" s="162">
        <v>4.2293076000000003</v>
      </c>
      <c r="D332" s="163">
        <f t="shared" si="11"/>
        <v>7.8190671210578142E-2</v>
      </c>
      <c r="E332" s="161">
        <v>9.67</v>
      </c>
      <c r="F332" s="168">
        <v>7.7922326999999996</v>
      </c>
      <c r="G332" s="163">
        <f t="shared" si="12"/>
        <v>0.24097936654278823</v>
      </c>
    </row>
    <row r="333" spans="1:7" x14ac:dyDescent="0.2">
      <c r="A333" s="127">
        <v>42716</v>
      </c>
      <c r="B333" s="161">
        <v>4.63</v>
      </c>
      <c r="C333" s="162">
        <v>4.2646328000000002</v>
      </c>
      <c r="D333" s="163">
        <f t="shared" si="11"/>
        <v>8.5673777118630154E-2</v>
      </c>
      <c r="E333" s="161">
        <v>9.74</v>
      </c>
      <c r="F333" s="168">
        <v>7.8437191999999998</v>
      </c>
      <c r="G333" s="163">
        <f t="shared" si="12"/>
        <v>0.24175786405000327</v>
      </c>
    </row>
    <row r="334" spans="1:7" x14ac:dyDescent="0.2">
      <c r="A334" s="127">
        <v>42713</v>
      </c>
      <c r="B334" s="161">
        <v>4.59</v>
      </c>
      <c r="C334" s="162">
        <v>4.3127655000000003</v>
      </c>
      <c r="D334" s="163">
        <f t="shared" si="11"/>
        <v>6.4282303315587083E-2</v>
      </c>
      <c r="E334" s="161">
        <v>9.7200000000000006</v>
      </c>
      <c r="F334" s="168">
        <v>8.0030699999999992</v>
      </c>
      <c r="G334" s="163">
        <f t="shared" si="12"/>
        <v>0.2145339226071997</v>
      </c>
    </row>
    <row r="335" spans="1:7" x14ac:dyDescent="0.2">
      <c r="A335" s="127">
        <v>42712</v>
      </c>
      <c r="B335" s="161">
        <v>4.54</v>
      </c>
      <c r="C335" s="162">
        <v>4.297682</v>
      </c>
      <c r="D335" s="163">
        <f t="shared" si="11"/>
        <v>5.6383417851762888E-2</v>
      </c>
      <c r="E335" s="161">
        <v>9.66</v>
      </c>
      <c r="F335" s="168">
        <v>7.9573575999999999</v>
      </c>
      <c r="G335" s="163">
        <f t="shared" si="12"/>
        <v>0.2139708287082637</v>
      </c>
    </row>
    <row r="336" spans="1:7" x14ac:dyDescent="0.2">
      <c r="A336" s="127">
        <v>42711</v>
      </c>
      <c r="B336" s="161">
        <v>4.53</v>
      </c>
      <c r="C336" s="162">
        <v>4.2852725999999999</v>
      </c>
      <c r="D336" s="163">
        <f t="shared" si="11"/>
        <v>5.7108945647938565E-2</v>
      </c>
      <c r="E336" s="161">
        <v>9.35</v>
      </c>
      <c r="F336" s="168">
        <v>7.7720472000000003</v>
      </c>
      <c r="G336" s="163">
        <f t="shared" si="12"/>
        <v>0.203029235334546</v>
      </c>
    </row>
    <row r="337" spans="1:7" x14ac:dyDescent="0.2">
      <c r="A337" s="127">
        <v>42710</v>
      </c>
      <c r="B337" s="161">
        <v>4.54</v>
      </c>
      <c r="C337" s="162">
        <v>4.2620849999999999</v>
      </c>
      <c r="D337" s="163">
        <f t="shared" si="11"/>
        <v>6.520634853598653E-2</v>
      </c>
      <c r="E337" s="161">
        <v>9.42</v>
      </c>
      <c r="F337" s="168">
        <v>7.6222349999999999</v>
      </c>
      <c r="G337" s="163">
        <f t="shared" si="12"/>
        <v>0.23585798653544532</v>
      </c>
    </row>
    <row r="338" spans="1:7" x14ac:dyDescent="0.2">
      <c r="A338" s="127">
        <v>42709</v>
      </c>
      <c r="B338" s="161">
        <v>4.5599999999999996</v>
      </c>
      <c r="C338" s="162">
        <v>4.2357123000000003</v>
      </c>
      <c r="D338" s="163">
        <f t="shared" si="11"/>
        <v>7.6560369787154636E-2</v>
      </c>
      <c r="E338" s="161">
        <v>9.43</v>
      </c>
      <c r="F338" s="168">
        <v>7.6544737999999999</v>
      </c>
      <c r="G338" s="163">
        <f t="shared" si="12"/>
        <v>0.23195927589431423</v>
      </c>
    </row>
    <row r="339" spans="1:7" x14ac:dyDescent="0.2">
      <c r="A339" s="127">
        <v>42706</v>
      </c>
      <c r="B339" s="161">
        <v>4.5199999999999996</v>
      </c>
      <c r="C339" s="162">
        <v>4.2132975000000004</v>
      </c>
      <c r="D339" s="163">
        <f t="shared" si="11"/>
        <v>7.279393396739707E-2</v>
      </c>
      <c r="E339" s="161">
        <v>9.43</v>
      </c>
      <c r="F339" s="168">
        <v>7.7347272</v>
      </c>
      <c r="G339" s="163">
        <f t="shared" si="12"/>
        <v>0.21917680561507066</v>
      </c>
    </row>
    <row r="340" spans="1:7" x14ac:dyDescent="0.2">
      <c r="A340" s="127">
        <v>42705</v>
      </c>
      <c r="B340" s="161">
        <v>4.5199999999999996</v>
      </c>
      <c r="C340" s="162">
        <v>4.2587890000000002</v>
      </c>
      <c r="D340" s="163">
        <f t="shared" si="11"/>
        <v>6.1334571870078423E-2</v>
      </c>
      <c r="E340" s="161">
        <v>9.43</v>
      </c>
      <c r="F340" s="168">
        <v>7.7529519999999996</v>
      </c>
      <c r="G340" s="163">
        <f t="shared" si="12"/>
        <v>0.21631089680421087</v>
      </c>
    </row>
    <row r="341" spans="1:7" x14ac:dyDescent="0.2">
      <c r="A341" s="127">
        <v>42704</v>
      </c>
      <c r="B341" s="161">
        <v>4.5199999999999996</v>
      </c>
      <c r="C341" s="162">
        <v>4.2177150000000001</v>
      </c>
      <c r="D341" s="163">
        <f t="shared" si="11"/>
        <v>7.1670323860194313E-2</v>
      </c>
      <c r="E341" s="161">
        <v>9.5</v>
      </c>
      <c r="F341" s="168">
        <v>7.7783543999999996</v>
      </c>
      <c r="G341" s="163">
        <f t="shared" si="12"/>
        <v>0.22133802491694138</v>
      </c>
    </row>
    <row r="342" spans="1:7" x14ac:dyDescent="0.2">
      <c r="A342" s="127">
        <v>42703</v>
      </c>
      <c r="B342" s="161">
        <v>4.57</v>
      </c>
      <c r="C342" s="162">
        <v>4.2456915999999998</v>
      </c>
      <c r="D342" s="163">
        <f t="shared" si="11"/>
        <v>7.6385293741071655E-2</v>
      </c>
      <c r="E342" s="161">
        <v>9.4700000000000006</v>
      </c>
      <c r="F342" s="168">
        <v>7.7097496000000003</v>
      </c>
      <c r="G342" s="163">
        <f t="shared" si="12"/>
        <v>0.22831485992748718</v>
      </c>
    </row>
    <row r="343" spans="1:7" x14ac:dyDescent="0.2">
      <c r="A343" s="127">
        <v>42702</v>
      </c>
      <c r="B343" s="161">
        <v>4.55</v>
      </c>
      <c r="C343" s="162">
        <v>4.237114</v>
      </c>
      <c r="D343" s="163">
        <f t="shared" si="11"/>
        <v>7.3844130698395127E-2</v>
      </c>
      <c r="E343" s="161">
        <v>9.4</v>
      </c>
      <c r="F343" s="168">
        <v>7.8244185000000002</v>
      </c>
      <c r="G343" s="163">
        <f t="shared" si="12"/>
        <v>0.20136723259370651</v>
      </c>
    </row>
    <row r="344" spans="1:7" x14ac:dyDescent="0.2">
      <c r="A344" s="127">
        <v>42699</v>
      </c>
      <c r="B344" s="161">
        <v>4.5</v>
      </c>
      <c r="C344" s="162">
        <v>4.1646593000000003</v>
      </c>
      <c r="D344" s="163">
        <f t="shared" si="11"/>
        <v>8.0520560229260463E-2</v>
      </c>
      <c r="E344" s="161">
        <v>9.41</v>
      </c>
      <c r="F344" s="168">
        <v>7.7585730000000002</v>
      </c>
      <c r="G344" s="163">
        <f t="shared" si="12"/>
        <v>0.21285189944078634</v>
      </c>
    </row>
    <row r="345" spans="1:7" x14ac:dyDescent="0.2">
      <c r="A345" s="127">
        <v>42698</v>
      </c>
      <c r="B345" s="161">
        <v>4.4400000000000004</v>
      </c>
      <c r="C345" s="162">
        <v>4.1061269999999999</v>
      </c>
      <c r="D345" s="163">
        <f t="shared" si="11"/>
        <v>8.1310928765720242E-2</v>
      </c>
      <c r="E345" s="161">
        <v>9.35</v>
      </c>
      <c r="F345" s="168">
        <v>7.775811</v>
      </c>
      <c r="G345" s="163">
        <f t="shared" si="12"/>
        <v>0.20244692161370687</v>
      </c>
    </row>
    <row r="346" spans="1:7" x14ac:dyDescent="0.2">
      <c r="A346" s="127">
        <v>42697</v>
      </c>
      <c r="B346" s="161">
        <v>4.45</v>
      </c>
      <c r="C346" s="162">
        <v>4.1223152000000001</v>
      </c>
      <c r="D346" s="163">
        <f t="shared" si="11"/>
        <v>7.949047661372427E-2</v>
      </c>
      <c r="E346" s="161">
        <v>9.3699999999999992</v>
      </c>
      <c r="F346" s="168">
        <v>7.7737625000000001</v>
      </c>
      <c r="G346" s="163">
        <f t="shared" si="12"/>
        <v>0.20533654070342375</v>
      </c>
    </row>
    <row r="347" spans="1:7" x14ac:dyDescent="0.2">
      <c r="A347" s="127">
        <v>42696</v>
      </c>
      <c r="B347" s="161">
        <v>4.43</v>
      </c>
      <c r="C347" s="162">
        <v>4.0792799999999998</v>
      </c>
      <c r="D347" s="163">
        <f t="shared" si="11"/>
        <v>8.5975956541350415E-2</v>
      </c>
      <c r="E347" s="161">
        <v>9.31</v>
      </c>
      <c r="F347" s="168">
        <v>7.7683679999999997</v>
      </c>
      <c r="G347" s="163">
        <f t="shared" si="12"/>
        <v>0.19844991895337616</v>
      </c>
    </row>
    <row r="348" spans="1:7" x14ac:dyDescent="0.2">
      <c r="A348" s="127">
        <v>42695</v>
      </c>
      <c r="B348" s="161">
        <v>4.42</v>
      </c>
      <c r="C348" s="162">
        <v>3.9930468000000001</v>
      </c>
      <c r="D348" s="163">
        <f t="shared" si="11"/>
        <v>0.10692416627824142</v>
      </c>
      <c r="E348" s="161">
        <v>9.2799999999999994</v>
      </c>
      <c r="F348" s="168">
        <v>7.6303656000000002</v>
      </c>
      <c r="G348" s="163">
        <f t="shared" si="12"/>
        <v>0.21619336300216063</v>
      </c>
    </row>
    <row r="349" spans="1:7" x14ac:dyDescent="0.2">
      <c r="A349" s="127">
        <v>42692</v>
      </c>
      <c r="B349" s="161">
        <v>4.3899999999999997</v>
      </c>
      <c r="C349" s="162">
        <v>3.9732224</v>
      </c>
      <c r="D349" s="163">
        <f t="shared" si="11"/>
        <v>0.10489661993247587</v>
      </c>
      <c r="E349" s="161">
        <v>9.1999999999999993</v>
      </c>
      <c r="F349" s="168">
        <v>7.6892496000000001</v>
      </c>
      <c r="G349" s="163">
        <f t="shared" si="12"/>
        <v>0.1964756612920979</v>
      </c>
    </row>
    <row r="350" spans="1:7" x14ac:dyDescent="0.2">
      <c r="A350" s="127">
        <v>42691</v>
      </c>
      <c r="B350" s="161">
        <v>4.3899999999999997</v>
      </c>
      <c r="C350" s="162">
        <v>3.9493299999999998</v>
      </c>
      <c r="D350" s="163">
        <f t="shared" si="11"/>
        <v>0.11158095170573235</v>
      </c>
      <c r="E350" s="161">
        <v>9.1999999999999993</v>
      </c>
      <c r="F350" s="168">
        <v>7.7569800000000004</v>
      </c>
      <c r="G350" s="163">
        <f t="shared" si="12"/>
        <v>0.1860285832888571</v>
      </c>
    </row>
    <row r="351" spans="1:7" x14ac:dyDescent="0.2">
      <c r="A351" s="127">
        <v>42690</v>
      </c>
      <c r="B351" s="161">
        <v>4.4000000000000004</v>
      </c>
      <c r="C351" s="162">
        <v>3.9614848</v>
      </c>
      <c r="D351" s="163">
        <f t="shared" si="11"/>
        <v>0.11069465671053448</v>
      </c>
      <c r="E351" s="161">
        <v>9.19</v>
      </c>
      <c r="F351" s="168">
        <v>7.7991732000000003</v>
      </c>
      <c r="G351" s="163">
        <f t="shared" si="12"/>
        <v>0.17833003118843407</v>
      </c>
    </row>
    <row r="352" spans="1:7" x14ac:dyDescent="0.2">
      <c r="A352" s="127">
        <v>42689</v>
      </c>
      <c r="B352" s="161">
        <v>4.4000000000000004</v>
      </c>
      <c r="C352" s="162">
        <v>3.9733649999999998</v>
      </c>
      <c r="D352" s="163">
        <f t="shared" si="11"/>
        <v>0.10737372478994518</v>
      </c>
      <c r="E352" s="161">
        <v>9.2100000000000009</v>
      </c>
      <c r="F352" s="168">
        <v>7.7348172000000002</v>
      </c>
      <c r="G352" s="163">
        <f t="shared" si="12"/>
        <v>0.19071980136776867</v>
      </c>
    </row>
    <row r="353" spans="1:7" x14ac:dyDescent="0.2">
      <c r="A353" s="127">
        <v>42688</v>
      </c>
      <c r="B353" s="161">
        <v>4.4000000000000004</v>
      </c>
      <c r="C353" s="162">
        <v>3.9697019999999998</v>
      </c>
      <c r="D353" s="163">
        <f t="shared" si="11"/>
        <v>0.10839554203313008</v>
      </c>
      <c r="E353" s="161">
        <v>9.2200000000000006</v>
      </c>
      <c r="F353" s="168">
        <v>7.6137300000000003</v>
      </c>
      <c r="G353" s="163">
        <f t="shared" si="12"/>
        <v>0.21097018150105143</v>
      </c>
    </row>
    <row r="354" spans="1:7" x14ac:dyDescent="0.2">
      <c r="A354" s="127">
        <v>42685</v>
      </c>
      <c r="B354" s="161">
        <v>4.41</v>
      </c>
      <c r="C354" s="162">
        <v>4.0397660000000002</v>
      </c>
      <c r="D354" s="163">
        <f t="shared" si="11"/>
        <v>9.16473874971966E-2</v>
      </c>
      <c r="E354" s="161">
        <v>9.1999999999999993</v>
      </c>
      <c r="F354" s="168">
        <v>7.6755554000000004</v>
      </c>
      <c r="G354" s="163">
        <f t="shared" si="12"/>
        <v>0.19861033118202742</v>
      </c>
    </row>
    <row r="355" spans="1:7" x14ac:dyDescent="0.2">
      <c r="A355" s="127">
        <v>42684</v>
      </c>
      <c r="B355" s="161">
        <v>4.43</v>
      </c>
      <c r="C355" s="162">
        <v>4.0791310000000003</v>
      </c>
      <c r="D355" s="163">
        <f t="shared" si="11"/>
        <v>8.6015624406276581E-2</v>
      </c>
      <c r="E355" s="161">
        <v>9.16</v>
      </c>
      <c r="F355" s="168">
        <v>7.7643544999999996</v>
      </c>
      <c r="G355" s="163">
        <f t="shared" si="12"/>
        <v>0.17975035786941473</v>
      </c>
    </row>
    <row r="356" spans="1:7" x14ac:dyDescent="0.2">
      <c r="A356" s="127">
        <v>42683</v>
      </c>
      <c r="B356" s="161">
        <v>4.4000000000000004</v>
      </c>
      <c r="C356" s="162">
        <v>4.0061260000000001</v>
      </c>
      <c r="D356" s="163">
        <f t="shared" si="11"/>
        <v>9.8317926096183769E-2</v>
      </c>
      <c r="E356" s="161">
        <v>9.11</v>
      </c>
      <c r="F356" s="168">
        <v>7.6623720000000004</v>
      </c>
      <c r="G356" s="163">
        <f t="shared" si="12"/>
        <v>0.18892687538532441</v>
      </c>
    </row>
    <row r="357" spans="1:7" x14ac:dyDescent="0.2">
      <c r="A357" s="127">
        <v>42682</v>
      </c>
      <c r="B357" s="161">
        <v>4.4400000000000004</v>
      </c>
      <c r="C357" s="162">
        <v>4.1447982000000003</v>
      </c>
      <c r="D357" s="163">
        <f t="shared" si="11"/>
        <v>7.1222237068140029E-2</v>
      </c>
      <c r="E357" s="161">
        <v>9.17</v>
      </c>
      <c r="F357" s="168">
        <v>7.8611256999999997</v>
      </c>
      <c r="G357" s="163">
        <f t="shared" si="12"/>
        <v>0.16649960195904262</v>
      </c>
    </row>
    <row r="358" spans="1:7" x14ac:dyDescent="0.2">
      <c r="A358" s="127">
        <v>42681</v>
      </c>
      <c r="B358" s="161">
        <v>4.41</v>
      </c>
      <c r="C358" s="162">
        <v>4.0952142</v>
      </c>
      <c r="D358" s="163">
        <f t="shared" si="11"/>
        <v>7.6866748508539584E-2</v>
      </c>
      <c r="E358" s="161">
        <v>9.16</v>
      </c>
      <c r="F358" s="168">
        <v>7.7713020000000004</v>
      </c>
      <c r="G358" s="163">
        <f t="shared" si="12"/>
        <v>0.17869566772723539</v>
      </c>
    </row>
    <row r="359" spans="1:7" x14ac:dyDescent="0.2">
      <c r="A359" s="127">
        <v>42678</v>
      </c>
      <c r="B359" s="161">
        <v>4.41</v>
      </c>
      <c r="C359" s="162">
        <v>4.0481040000000004</v>
      </c>
      <c r="D359" s="163">
        <f t="shared" si="11"/>
        <v>8.9398888961350731E-2</v>
      </c>
      <c r="E359" s="161">
        <v>9.16</v>
      </c>
      <c r="F359" s="168">
        <v>7.7131616000000003</v>
      </c>
      <c r="G359" s="163">
        <f t="shared" si="12"/>
        <v>0.18758045987264158</v>
      </c>
    </row>
    <row r="360" spans="1:7" x14ac:dyDescent="0.2">
      <c r="A360" s="127">
        <v>42677</v>
      </c>
      <c r="B360" s="161">
        <v>4.42</v>
      </c>
      <c r="C360" s="162">
        <v>4.0380992000000004</v>
      </c>
      <c r="D360" s="163">
        <f t="shared" si="11"/>
        <v>9.4574397776062427E-2</v>
      </c>
      <c r="E360" s="161">
        <v>9.19</v>
      </c>
      <c r="F360" s="168">
        <v>7.6758696000000004</v>
      </c>
      <c r="G360" s="163">
        <f t="shared" si="12"/>
        <v>0.19725848391171197</v>
      </c>
    </row>
    <row r="361" spans="1:7" x14ac:dyDescent="0.2">
      <c r="A361" s="127">
        <v>42676</v>
      </c>
      <c r="B361" s="161">
        <v>4.42</v>
      </c>
      <c r="C361" s="162">
        <v>4.0507545</v>
      </c>
      <c r="D361" s="163">
        <f t="shared" si="11"/>
        <v>9.1154746603379661E-2</v>
      </c>
      <c r="E361" s="161">
        <v>9.16</v>
      </c>
      <c r="F361" s="168">
        <v>7.7356344000000004</v>
      </c>
      <c r="G361" s="163">
        <f t="shared" si="12"/>
        <v>0.18413041857303905</v>
      </c>
    </row>
    <row r="362" spans="1:7" x14ac:dyDescent="0.2">
      <c r="A362" s="127">
        <v>42675</v>
      </c>
      <c r="B362" s="161">
        <v>4.4400000000000004</v>
      </c>
      <c r="C362" s="162">
        <v>4.1487924999999999</v>
      </c>
      <c r="D362" s="163">
        <f t="shared" si="11"/>
        <v>7.019090494402902E-2</v>
      </c>
      <c r="E362" s="161">
        <v>9.2100000000000009</v>
      </c>
      <c r="F362" s="168">
        <v>7.8346670999999999</v>
      </c>
      <c r="G362" s="163">
        <f t="shared" si="12"/>
        <v>0.17554452313615226</v>
      </c>
    </row>
    <row r="363" spans="1:7" x14ac:dyDescent="0.2">
      <c r="A363" s="127">
        <v>42674</v>
      </c>
      <c r="B363" s="161">
        <v>4.43</v>
      </c>
      <c r="C363" s="162">
        <v>4.0734075000000001</v>
      </c>
      <c r="D363" s="163">
        <f t="shared" si="11"/>
        <v>8.7541572995090633E-2</v>
      </c>
      <c r="E363" s="161">
        <v>9.1999999999999993</v>
      </c>
      <c r="F363" s="168">
        <v>7.7194124999999998</v>
      </c>
      <c r="G363" s="163">
        <f t="shared" si="12"/>
        <v>0.19180054181584408</v>
      </c>
    </row>
    <row r="364" spans="1:7" x14ac:dyDescent="0.2">
      <c r="A364" s="127">
        <v>42671</v>
      </c>
      <c r="B364" s="161">
        <v>4.4400000000000004</v>
      </c>
      <c r="C364" s="162">
        <v>4.0515277999999997</v>
      </c>
      <c r="D364" s="163">
        <f t="shared" si="11"/>
        <v>9.5882891387293639E-2</v>
      </c>
      <c r="E364" s="161">
        <v>9.31</v>
      </c>
      <c r="F364" s="168">
        <v>7.7355304</v>
      </c>
      <c r="G364" s="163">
        <f t="shared" si="12"/>
        <v>0.20353738122469281</v>
      </c>
    </row>
    <row r="365" spans="1:7" x14ac:dyDescent="0.2">
      <c r="A365" s="127">
        <v>42670</v>
      </c>
      <c r="B365" s="161">
        <v>4.42</v>
      </c>
      <c r="C365" s="162">
        <v>4.0955893999999997</v>
      </c>
      <c r="D365" s="163">
        <f t="shared" si="11"/>
        <v>7.9209746953637555E-2</v>
      </c>
      <c r="E365" s="161">
        <v>9.27</v>
      </c>
      <c r="F365" s="168">
        <v>7.8069443999999999</v>
      </c>
      <c r="G365" s="163">
        <f t="shared" si="12"/>
        <v>0.18740438320529088</v>
      </c>
    </row>
    <row r="366" spans="1:7" x14ac:dyDescent="0.2">
      <c r="A366" s="127">
        <v>42669</v>
      </c>
      <c r="B366" s="161">
        <v>4.42</v>
      </c>
      <c r="C366" s="162">
        <v>4.1200407999999999</v>
      </c>
      <c r="D366" s="163">
        <f t="shared" si="11"/>
        <v>7.2804910087298155E-2</v>
      </c>
      <c r="E366" s="161">
        <v>9.2799999999999994</v>
      </c>
      <c r="F366" s="168">
        <v>7.8472811</v>
      </c>
      <c r="G366" s="163">
        <f t="shared" si="12"/>
        <v>0.18257519792428481</v>
      </c>
    </row>
    <row r="367" spans="1:7" x14ac:dyDescent="0.2">
      <c r="A367" s="127">
        <v>42668</v>
      </c>
      <c r="B367" s="161">
        <v>4.45</v>
      </c>
      <c r="C367" s="162">
        <v>4.1831069999999997</v>
      </c>
      <c r="D367" s="163">
        <f t="shared" si="11"/>
        <v>6.3802575454082452E-2</v>
      </c>
      <c r="E367" s="161">
        <v>9.36</v>
      </c>
      <c r="F367" s="168">
        <v>7.9208309999999997</v>
      </c>
      <c r="G367" s="163">
        <f t="shared" si="12"/>
        <v>0.18169419345015692</v>
      </c>
    </row>
    <row r="368" spans="1:7" x14ac:dyDescent="0.2">
      <c r="A368" s="127">
        <v>42667</v>
      </c>
      <c r="B368" s="161">
        <v>4.43</v>
      </c>
      <c r="C368" s="162">
        <v>4.1968693000000004</v>
      </c>
      <c r="D368" s="163">
        <f t="shared" si="11"/>
        <v>5.554871580108519E-2</v>
      </c>
      <c r="E368" s="161">
        <v>9.3699999999999992</v>
      </c>
      <c r="F368" s="168">
        <v>7.9661989000000002</v>
      </c>
      <c r="G368" s="163">
        <f t="shared" si="12"/>
        <v>0.17621968992011974</v>
      </c>
    </row>
    <row r="369" spans="1:7" x14ac:dyDescent="0.2">
      <c r="A369" s="127">
        <v>42664</v>
      </c>
      <c r="B369" s="161">
        <v>4.41</v>
      </c>
      <c r="C369" s="162">
        <v>4.0952136000000001</v>
      </c>
      <c r="D369" s="163">
        <f t="shared" si="11"/>
        <v>7.6866906282983635E-2</v>
      </c>
      <c r="E369" s="161">
        <v>9.2899999999999991</v>
      </c>
      <c r="F369" s="168">
        <v>7.8433751999999997</v>
      </c>
      <c r="G369" s="163">
        <f t="shared" si="12"/>
        <v>0.18443906648760083</v>
      </c>
    </row>
    <row r="370" spans="1:7" x14ac:dyDescent="0.2">
      <c r="A370" s="127">
        <v>42663</v>
      </c>
      <c r="B370" s="161">
        <v>4.3899999999999997</v>
      </c>
      <c r="C370" s="162">
        <v>4.0952136000000001</v>
      </c>
      <c r="D370" s="163">
        <f t="shared" si="11"/>
        <v>7.1983156141110574E-2</v>
      </c>
      <c r="E370" s="161">
        <v>9.2899999999999991</v>
      </c>
      <c r="F370" s="168">
        <v>7.8433751999999997</v>
      </c>
      <c r="G370" s="163">
        <f t="shared" si="12"/>
        <v>0.18443906648760083</v>
      </c>
    </row>
    <row r="371" spans="1:7" x14ac:dyDescent="0.2">
      <c r="A371" s="127">
        <v>42662</v>
      </c>
      <c r="B371" s="161">
        <v>4.41</v>
      </c>
      <c r="C371" s="162">
        <v>4.0869141000000004</v>
      </c>
      <c r="D371" s="163">
        <f t="shared" si="11"/>
        <v>7.9053753539865115E-2</v>
      </c>
      <c r="E371" s="161">
        <v>9.2799999999999994</v>
      </c>
      <c r="F371" s="168">
        <v>7.7399731999999997</v>
      </c>
      <c r="G371" s="163">
        <f t="shared" si="12"/>
        <v>0.19897055974302336</v>
      </c>
    </row>
    <row r="372" spans="1:7" x14ac:dyDescent="0.2">
      <c r="A372" s="127">
        <v>42661</v>
      </c>
      <c r="B372" s="161">
        <v>4.41</v>
      </c>
      <c r="C372" s="162">
        <v>4.1379273000000003</v>
      </c>
      <c r="D372" s="163">
        <f t="shared" si="11"/>
        <v>6.5750961840243011E-2</v>
      </c>
      <c r="E372" s="161">
        <v>9.27</v>
      </c>
      <c r="F372" s="168">
        <v>7.7033111999999999</v>
      </c>
      <c r="G372" s="163">
        <f t="shared" si="12"/>
        <v>0.20337861983298813</v>
      </c>
    </row>
    <row r="373" spans="1:7" x14ac:dyDescent="0.2">
      <c r="A373" s="127">
        <v>42660</v>
      </c>
      <c r="B373" s="161">
        <v>4.38</v>
      </c>
      <c r="C373" s="162">
        <v>4.0644396</v>
      </c>
      <c r="D373" s="163">
        <f t="shared" si="11"/>
        <v>7.763933802829788E-2</v>
      </c>
      <c r="E373" s="161">
        <v>9.24</v>
      </c>
      <c r="F373" s="168">
        <v>7.5817430999999997</v>
      </c>
      <c r="G373" s="163">
        <f t="shared" si="12"/>
        <v>0.21871710477765996</v>
      </c>
    </row>
    <row r="374" spans="1:7" x14ac:dyDescent="0.2">
      <c r="A374" s="127">
        <v>42657</v>
      </c>
      <c r="B374" s="161">
        <v>4.42</v>
      </c>
      <c r="C374" s="162">
        <v>4.0862455999999998</v>
      </c>
      <c r="D374" s="163">
        <f t="shared" si="11"/>
        <v>8.1677518355724912E-2</v>
      </c>
      <c r="E374" s="161">
        <v>9.24</v>
      </c>
      <c r="F374" s="168">
        <v>7.5231937000000002</v>
      </c>
      <c r="G374" s="163">
        <f t="shared" si="12"/>
        <v>0.22820179413963512</v>
      </c>
    </row>
    <row r="375" spans="1:7" x14ac:dyDescent="0.2">
      <c r="A375" s="127">
        <v>42656</v>
      </c>
      <c r="B375" s="161">
        <v>4.42</v>
      </c>
      <c r="C375" s="162">
        <v>4.0684342999999998</v>
      </c>
      <c r="D375" s="163">
        <f t="shared" si="11"/>
        <v>8.641302134337038E-2</v>
      </c>
      <c r="E375" s="161">
        <v>9.19</v>
      </c>
      <c r="F375" s="168">
        <v>7.4862660999999999</v>
      </c>
      <c r="G375" s="163">
        <f t="shared" si="12"/>
        <v>0.22758126377580937</v>
      </c>
    </row>
    <row r="376" spans="1:7" x14ac:dyDescent="0.2">
      <c r="A376" s="127">
        <v>42655</v>
      </c>
      <c r="B376" s="161">
        <v>4.43</v>
      </c>
      <c r="C376" s="162">
        <v>4.1783615999999997</v>
      </c>
      <c r="D376" s="163">
        <f t="shared" si="11"/>
        <v>6.0224179735904153E-2</v>
      </c>
      <c r="E376" s="161">
        <v>9.27</v>
      </c>
      <c r="F376" s="168">
        <v>7.6372128000000004</v>
      </c>
      <c r="G376" s="163">
        <f t="shared" si="12"/>
        <v>0.21379359758052036</v>
      </c>
    </row>
    <row r="377" spans="1:7" x14ac:dyDescent="0.2">
      <c r="A377" s="127">
        <v>42654</v>
      </c>
      <c r="B377" s="161">
        <v>4.45</v>
      </c>
      <c r="C377" s="162">
        <v>4.2463153</v>
      </c>
      <c r="D377" s="163">
        <f t="shared" si="11"/>
        <v>4.7967398935260454E-2</v>
      </c>
      <c r="E377" s="161">
        <v>9.31</v>
      </c>
      <c r="F377" s="168">
        <v>7.6623938000000003</v>
      </c>
      <c r="G377" s="163">
        <f t="shared" si="12"/>
        <v>0.21502499649652571</v>
      </c>
    </row>
    <row r="378" spans="1:7" x14ac:dyDescent="0.2">
      <c r="A378" s="127">
        <v>42653</v>
      </c>
      <c r="B378" s="161">
        <v>4.46</v>
      </c>
      <c r="C378" s="162">
        <v>4.3048500000000001</v>
      </c>
      <c r="D378" s="163">
        <f t="shared" si="11"/>
        <v>3.6040744741396305E-2</v>
      </c>
      <c r="E378" s="161">
        <v>9.33</v>
      </c>
      <c r="F378" s="168">
        <v>7.7142911999999999</v>
      </c>
      <c r="G378" s="163">
        <f t="shared" si="12"/>
        <v>0.20944358439567334</v>
      </c>
    </row>
    <row r="379" spans="1:7" x14ac:dyDescent="0.2">
      <c r="A379" s="127">
        <v>42643</v>
      </c>
      <c r="B379" s="161">
        <v>4.43</v>
      </c>
      <c r="C379" s="162">
        <v>4.1757045000000002</v>
      </c>
      <c r="D379" s="163">
        <f t="shared" si="11"/>
        <v>6.0898825575420756E-2</v>
      </c>
      <c r="E379" s="161">
        <v>9.26</v>
      </c>
      <c r="F379" s="168">
        <v>7.6970717999999998</v>
      </c>
      <c r="G379" s="163">
        <f t="shared" si="12"/>
        <v>0.20305490719210909</v>
      </c>
    </row>
    <row r="380" spans="1:7" x14ac:dyDescent="0.2">
      <c r="A380" s="127">
        <v>42642</v>
      </c>
      <c r="B380" s="161">
        <v>4.4400000000000004</v>
      </c>
      <c r="C380" s="162">
        <v>4.2925477000000001</v>
      </c>
      <c r="D380" s="163">
        <f t="shared" si="11"/>
        <v>3.4350765630397143E-2</v>
      </c>
      <c r="E380" s="161">
        <v>9.23</v>
      </c>
      <c r="F380" s="168">
        <v>7.7076608000000002</v>
      </c>
      <c r="G380" s="163">
        <f t="shared" si="12"/>
        <v>0.19750988523002988</v>
      </c>
    </row>
    <row r="381" spans="1:7" x14ac:dyDescent="0.2">
      <c r="A381" s="127">
        <v>42641</v>
      </c>
      <c r="B381" s="161">
        <v>4.43</v>
      </c>
      <c r="C381" s="162">
        <v>4.2735538999999996</v>
      </c>
      <c r="D381" s="163">
        <f t="shared" si="11"/>
        <v>3.6607962286377194E-2</v>
      </c>
      <c r="E381" s="161">
        <v>9.1999999999999993</v>
      </c>
      <c r="F381" s="168">
        <v>7.6786390999999998</v>
      </c>
      <c r="G381" s="163">
        <f t="shared" si="12"/>
        <v>0.19812897574519417</v>
      </c>
    </row>
    <row r="382" spans="1:7" x14ac:dyDescent="0.2">
      <c r="A382" s="127">
        <v>42640</v>
      </c>
      <c r="B382" s="161">
        <v>4.4400000000000004</v>
      </c>
      <c r="C382" s="162">
        <v>4.2709197999999997</v>
      </c>
      <c r="D382" s="163">
        <f t="shared" si="11"/>
        <v>3.9588708736698987E-2</v>
      </c>
      <c r="E382" s="161">
        <v>9.31</v>
      </c>
      <c r="F382" s="168">
        <v>7.6567194000000001</v>
      </c>
      <c r="G382" s="163">
        <f t="shared" si="12"/>
        <v>0.21592545235496033</v>
      </c>
    </row>
    <row r="383" spans="1:7" x14ac:dyDescent="0.2">
      <c r="A383" s="127">
        <v>42639</v>
      </c>
      <c r="B383" s="161">
        <v>4.41</v>
      </c>
      <c r="C383" s="162">
        <v>4.1735705000000003</v>
      </c>
      <c r="D383" s="163">
        <f t="shared" si="11"/>
        <v>5.6649216779733287E-2</v>
      </c>
      <c r="E383" s="161">
        <v>9.31</v>
      </c>
      <c r="F383" s="168">
        <v>7.6501117000000001</v>
      </c>
      <c r="G383" s="163">
        <f t="shared" si="12"/>
        <v>0.21697569461632835</v>
      </c>
    </row>
    <row r="384" spans="1:7" x14ac:dyDescent="0.2">
      <c r="A384" s="127">
        <v>42636</v>
      </c>
      <c r="B384" s="161">
        <v>4.4400000000000004</v>
      </c>
      <c r="C384" s="162">
        <v>4.1949455999999996</v>
      </c>
      <c r="D384" s="163">
        <f t="shared" si="11"/>
        <v>5.8416585902806656E-2</v>
      </c>
      <c r="E384" s="161">
        <v>9.3800000000000008</v>
      </c>
      <c r="F384" s="168">
        <v>7.6334255999999998</v>
      </c>
      <c r="G384" s="163">
        <f t="shared" si="12"/>
        <v>0.22880610770608689</v>
      </c>
    </row>
    <row r="385" spans="1:7" x14ac:dyDescent="0.2">
      <c r="A385" s="127">
        <v>42635</v>
      </c>
      <c r="B385" s="161">
        <v>4.4400000000000004</v>
      </c>
      <c r="C385" s="162">
        <v>4.3140298000000001</v>
      </c>
      <c r="D385" s="163">
        <f t="shared" si="11"/>
        <v>2.9200122817881383E-2</v>
      </c>
      <c r="E385" s="161">
        <v>9.3699999999999992</v>
      </c>
      <c r="F385" s="168">
        <v>7.5817144000000001</v>
      </c>
      <c r="G385" s="163">
        <f t="shared" si="12"/>
        <v>0.23586823581748201</v>
      </c>
    </row>
    <row r="386" spans="1:7" x14ac:dyDescent="0.2">
      <c r="A386" s="127">
        <v>42634</v>
      </c>
      <c r="B386" s="161">
        <v>4.41</v>
      </c>
      <c r="C386" s="162">
        <v>4.3275604999999997</v>
      </c>
      <c r="D386" s="163">
        <f t="shared" si="11"/>
        <v>1.9049878101068823E-2</v>
      </c>
      <c r="E386" s="161">
        <v>9.33</v>
      </c>
      <c r="F386" s="168">
        <v>7.5968904999999998</v>
      </c>
      <c r="G386" s="163">
        <f t="shared" si="12"/>
        <v>0.22813406353560056</v>
      </c>
    </row>
    <row r="387" spans="1:7" x14ac:dyDescent="0.2">
      <c r="A387" s="127">
        <v>42633</v>
      </c>
      <c r="B387" s="161">
        <v>4.4000000000000004</v>
      </c>
      <c r="C387" s="162">
        <v>4.2664467999999998</v>
      </c>
      <c r="D387" s="163">
        <f t="shared" si="11"/>
        <v>3.1303144340156921E-2</v>
      </c>
      <c r="E387" s="161">
        <v>9.32</v>
      </c>
      <c r="F387" s="168">
        <v>7.4684280000000003</v>
      </c>
      <c r="G387" s="163">
        <f t="shared" si="12"/>
        <v>0.2479199103211546</v>
      </c>
    </row>
    <row r="388" spans="1:7" x14ac:dyDescent="0.2">
      <c r="A388" s="127">
        <v>42632</v>
      </c>
      <c r="B388" s="161">
        <v>4.4000000000000004</v>
      </c>
      <c r="C388" s="162">
        <v>4.2352835999999998</v>
      </c>
      <c r="D388" s="163">
        <f t="shared" si="11"/>
        <v>3.8891468802703215E-2</v>
      </c>
      <c r="E388" s="161">
        <v>9.33</v>
      </c>
      <c r="F388" s="168">
        <v>7.4892209999999997</v>
      </c>
      <c r="G388" s="163">
        <f t="shared" si="12"/>
        <v>0.24579045003479005</v>
      </c>
    </row>
    <row r="389" spans="1:7" x14ac:dyDescent="0.2">
      <c r="A389" s="127">
        <v>42627</v>
      </c>
      <c r="B389" s="161">
        <v>4.37</v>
      </c>
      <c r="C389" s="162">
        <v>4.1387039999999997</v>
      </c>
      <c r="D389" s="163">
        <f t="shared" ref="D389:D452" si="13">(B389-C389)/C389</f>
        <v>5.5886093811009535E-2</v>
      </c>
      <c r="E389" s="161">
        <v>9.31</v>
      </c>
      <c r="F389" s="168">
        <v>7.3203326999999998</v>
      </c>
      <c r="G389" s="163">
        <f t="shared" si="12"/>
        <v>0.27180011913939384</v>
      </c>
    </row>
    <row r="390" spans="1:7" x14ac:dyDescent="0.2">
      <c r="A390" s="127">
        <v>42626</v>
      </c>
      <c r="B390" s="161">
        <v>4.43</v>
      </c>
      <c r="C390" s="162">
        <v>4.1370810000000002</v>
      </c>
      <c r="D390" s="163">
        <f t="shared" si="13"/>
        <v>7.0803303101872911E-2</v>
      </c>
      <c r="E390" s="161">
        <v>9.31</v>
      </c>
      <c r="F390" s="168">
        <v>7.233441</v>
      </c>
      <c r="G390" s="163">
        <f t="shared" ref="G390:G453" si="14">(E390-F390)/F390</f>
        <v>0.28707761631013518</v>
      </c>
    </row>
    <row r="391" spans="1:7" x14ac:dyDescent="0.2">
      <c r="A391" s="127">
        <v>42625</v>
      </c>
      <c r="B391" s="161">
        <v>4.45</v>
      </c>
      <c r="C391" s="162">
        <v>4.1661647999999998</v>
      </c>
      <c r="D391" s="163">
        <f t="shared" si="13"/>
        <v>6.8128653960112293E-2</v>
      </c>
      <c r="E391" s="161">
        <v>9.3000000000000007</v>
      </c>
      <c r="F391" s="168">
        <v>7.2110016000000003</v>
      </c>
      <c r="G391" s="163">
        <f t="shared" si="14"/>
        <v>0.28969601116161176</v>
      </c>
    </row>
    <row r="392" spans="1:7" x14ac:dyDescent="0.2">
      <c r="A392" s="127">
        <v>42622</v>
      </c>
      <c r="B392" s="161">
        <v>4.4800000000000004</v>
      </c>
      <c r="C392" s="162">
        <v>4.3497278000000001</v>
      </c>
      <c r="D392" s="163">
        <f t="shared" si="13"/>
        <v>2.9949506265656504E-2</v>
      </c>
      <c r="E392" s="161">
        <v>9.3000000000000007</v>
      </c>
      <c r="F392" s="168">
        <v>7.5131661999999997</v>
      </c>
      <c r="G392" s="163">
        <f t="shared" si="14"/>
        <v>0.23782700294850406</v>
      </c>
    </row>
    <row r="393" spans="1:7" x14ac:dyDescent="0.2">
      <c r="A393" s="127">
        <v>42621</v>
      </c>
      <c r="B393" s="161">
        <v>4.49</v>
      </c>
      <c r="C393" s="162">
        <v>4.3464894000000003</v>
      </c>
      <c r="D393" s="163">
        <f t="shared" si="13"/>
        <v>3.3017588861484377E-2</v>
      </c>
      <c r="E393" s="161">
        <v>9.32</v>
      </c>
      <c r="F393" s="168">
        <v>7.4216736000000001</v>
      </c>
      <c r="G393" s="163">
        <f t="shared" si="14"/>
        <v>0.2557814453063525</v>
      </c>
    </row>
    <row r="394" spans="1:7" x14ac:dyDescent="0.2">
      <c r="A394" s="127">
        <v>42620</v>
      </c>
      <c r="B394" s="161">
        <v>4.4800000000000004</v>
      </c>
      <c r="C394" s="162">
        <v>4.3426438000000003</v>
      </c>
      <c r="D394" s="163">
        <f t="shared" si="13"/>
        <v>3.1629626173806873E-2</v>
      </c>
      <c r="E394" s="161">
        <v>9.33</v>
      </c>
      <c r="F394" s="168">
        <v>7.3979426000000004</v>
      </c>
      <c r="G394" s="163">
        <f t="shared" si="14"/>
        <v>0.26116144777873779</v>
      </c>
    </row>
    <row r="395" spans="1:7" x14ac:dyDescent="0.2">
      <c r="A395" s="127">
        <v>42619</v>
      </c>
      <c r="B395" s="161">
        <v>4.46</v>
      </c>
      <c r="C395" s="162">
        <v>4.34199</v>
      </c>
      <c r="D395" s="163">
        <f t="shared" si="13"/>
        <v>2.7178782079184879E-2</v>
      </c>
      <c r="E395" s="161">
        <v>9.32</v>
      </c>
      <c r="F395" s="168">
        <v>7.3340940000000003</v>
      </c>
      <c r="G395" s="163">
        <f t="shared" si="14"/>
        <v>0.27077727664794043</v>
      </c>
    </row>
    <row r="396" spans="1:7" x14ac:dyDescent="0.2">
      <c r="A396" s="127">
        <v>42618</v>
      </c>
      <c r="B396" s="161">
        <v>4.53</v>
      </c>
      <c r="C396" s="162">
        <v>4.2940050000000003</v>
      </c>
      <c r="D396" s="163">
        <f t="shared" si="13"/>
        <v>5.4959181463458927E-2</v>
      </c>
      <c r="E396" s="161">
        <v>9.35</v>
      </c>
      <c r="F396" s="168">
        <v>7.3377474999999999</v>
      </c>
      <c r="G396" s="163">
        <f t="shared" si="14"/>
        <v>0.27423299861435674</v>
      </c>
    </row>
    <row r="397" spans="1:7" x14ac:dyDescent="0.2">
      <c r="A397" s="127">
        <v>42615</v>
      </c>
      <c r="B397" s="161">
        <v>4.53</v>
      </c>
      <c r="C397" s="162">
        <v>4.214931</v>
      </c>
      <c r="D397" s="163">
        <f t="shared" si="13"/>
        <v>7.4750689868944536E-2</v>
      </c>
      <c r="E397" s="161">
        <v>9.31</v>
      </c>
      <c r="F397" s="168">
        <v>7.2600036000000001</v>
      </c>
      <c r="G397" s="163">
        <f t="shared" si="14"/>
        <v>0.28236851012029807</v>
      </c>
    </row>
    <row r="398" spans="1:7" x14ac:dyDescent="0.2">
      <c r="A398" s="127">
        <v>42614</v>
      </c>
      <c r="B398" s="161">
        <v>4.5199999999999996</v>
      </c>
      <c r="C398" s="162">
        <v>4.2790208999999999</v>
      </c>
      <c r="D398" s="163">
        <f t="shared" si="13"/>
        <v>5.6316411074318347E-2</v>
      </c>
      <c r="E398" s="161">
        <v>9.2799999999999994</v>
      </c>
      <c r="F398" s="168">
        <v>7.1632704</v>
      </c>
      <c r="G398" s="163">
        <f t="shared" si="14"/>
        <v>0.29549765425579905</v>
      </c>
    </row>
    <row r="399" spans="1:7" x14ac:dyDescent="0.2">
      <c r="A399" s="127">
        <v>42613</v>
      </c>
      <c r="B399" s="161">
        <v>4.53</v>
      </c>
      <c r="C399" s="162">
        <v>4.2521250000000004</v>
      </c>
      <c r="D399" s="163">
        <f t="shared" si="13"/>
        <v>6.5349678102125372E-2</v>
      </c>
      <c r="E399" s="161">
        <v>9.31</v>
      </c>
      <c r="F399" s="168">
        <v>7.1932499999999999</v>
      </c>
      <c r="G399" s="163">
        <f t="shared" si="14"/>
        <v>0.29426893267994308</v>
      </c>
    </row>
    <row r="400" spans="1:7" x14ac:dyDescent="0.2">
      <c r="A400" s="127">
        <v>42612</v>
      </c>
      <c r="B400" s="161">
        <v>4.51</v>
      </c>
      <c r="C400" s="162">
        <v>4.2986854000000001</v>
      </c>
      <c r="D400" s="163">
        <f t="shared" si="13"/>
        <v>4.915795884946586E-2</v>
      </c>
      <c r="E400" s="161">
        <v>9.35</v>
      </c>
      <c r="F400" s="168">
        <v>7.1931909999999997</v>
      </c>
      <c r="G400" s="163">
        <f t="shared" si="14"/>
        <v>0.29984036292099014</v>
      </c>
    </row>
    <row r="401" spans="1:7" x14ac:dyDescent="0.2">
      <c r="A401" s="127">
        <v>42611</v>
      </c>
      <c r="B401" s="161">
        <v>4.49</v>
      </c>
      <c r="C401" s="162">
        <v>4.2578354000000003</v>
      </c>
      <c r="D401" s="163">
        <f t="shared" si="13"/>
        <v>5.4526438480923881E-2</v>
      </c>
      <c r="E401" s="161">
        <v>9.24</v>
      </c>
      <c r="F401" s="168">
        <v>7.0590428999999997</v>
      </c>
      <c r="G401" s="163">
        <f t="shared" si="14"/>
        <v>0.30895932081670741</v>
      </c>
    </row>
    <row r="402" spans="1:7" x14ac:dyDescent="0.2">
      <c r="A402" s="127">
        <v>42608</v>
      </c>
      <c r="B402" s="161">
        <v>4.5</v>
      </c>
      <c r="C402" s="162">
        <v>4.2353584</v>
      </c>
      <c r="D402" s="163">
        <f t="shared" si="13"/>
        <v>6.2483873855870148E-2</v>
      </c>
      <c r="E402" s="161">
        <v>9.3000000000000007</v>
      </c>
      <c r="F402" s="168">
        <v>7.0989408000000003</v>
      </c>
      <c r="G402" s="163">
        <f t="shared" si="14"/>
        <v>0.31005459293307536</v>
      </c>
    </row>
    <row r="403" spans="1:7" x14ac:dyDescent="0.2">
      <c r="A403" s="127">
        <v>42607</v>
      </c>
      <c r="B403" s="161">
        <v>4.5199999999999996</v>
      </c>
      <c r="C403" s="162">
        <v>4.2346234999999997</v>
      </c>
      <c r="D403" s="163">
        <f t="shared" si="13"/>
        <v>6.7391233246592033E-2</v>
      </c>
      <c r="E403" s="161">
        <v>9.3000000000000007</v>
      </c>
      <c r="F403" s="168">
        <v>7.0433899999999996</v>
      </c>
      <c r="G403" s="163">
        <f t="shared" si="14"/>
        <v>0.32038691595950264</v>
      </c>
    </row>
    <row r="404" spans="1:7" x14ac:dyDescent="0.2">
      <c r="A404" s="127">
        <v>42606</v>
      </c>
      <c r="B404" s="161">
        <v>4.5199999999999996</v>
      </c>
      <c r="C404" s="162">
        <v>4.1976339999999999</v>
      </c>
      <c r="D404" s="163">
        <f t="shared" si="13"/>
        <v>7.6797071874298642E-2</v>
      </c>
      <c r="E404" s="161">
        <v>9.27</v>
      </c>
      <c r="F404" s="168">
        <v>7.0845782000000002</v>
      </c>
      <c r="G404" s="163">
        <f t="shared" si="14"/>
        <v>0.30847592309729877</v>
      </c>
    </row>
    <row r="405" spans="1:7" x14ac:dyDescent="0.2">
      <c r="A405" s="127">
        <v>42605</v>
      </c>
      <c r="B405" s="161">
        <v>4.5199999999999996</v>
      </c>
      <c r="C405" s="162">
        <v>4.2938999999999998</v>
      </c>
      <c r="D405" s="163">
        <f t="shared" si="13"/>
        <v>5.2656093528028074E-2</v>
      </c>
      <c r="E405" s="161">
        <v>9.3000000000000007</v>
      </c>
      <c r="F405" s="168">
        <v>7.1364618000000002</v>
      </c>
      <c r="G405" s="163">
        <f t="shared" si="14"/>
        <v>0.30316678777710271</v>
      </c>
    </row>
    <row r="406" spans="1:7" x14ac:dyDescent="0.2">
      <c r="A406" s="127">
        <v>42604</v>
      </c>
      <c r="B406" s="161">
        <v>4.47</v>
      </c>
      <c r="C406" s="162">
        <v>4.2637152</v>
      </c>
      <c r="D406" s="163">
        <f t="shared" si="13"/>
        <v>4.8381467880406204E-2</v>
      </c>
      <c r="E406" s="161">
        <v>9.2799999999999994</v>
      </c>
      <c r="F406" s="168">
        <v>7.1434422</v>
      </c>
      <c r="G406" s="163">
        <f t="shared" si="14"/>
        <v>0.29909359384191553</v>
      </c>
    </row>
    <row r="407" spans="1:7" x14ac:dyDescent="0.2">
      <c r="A407" s="127">
        <v>42601</v>
      </c>
      <c r="B407" s="161">
        <v>4.4400000000000004</v>
      </c>
      <c r="C407" s="162">
        <v>4.1930417999999996</v>
      </c>
      <c r="D407" s="163">
        <f t="shared" si="13"/>
        <v>5.889714717368208E-2</v>
      </c>
      <c r="E407" s="161">
        <v>9.34</v>
      </c>
      <c r="F407" s="168">
        <v>7.1392727999999996</v>
      </c>
      <c r="G407" s="163">
        <f t="shared" si="14"/>
        <v>0.30825649357452767</v>
      </c>
    </row>
    <row r="408" spans="1:7" x14ac:dyDescent="0.2">
      <c r="A408" s="127">
        <v>42600</v>
      </c>
      <c r="B408" s="161">
        <v>4.43</v>
      </c>
      <c r="C408" s="162">
        <v>4.1877849999999999</v>
      </c>
      <c r="D408" s="163">
        <f t="shared" si="13"/>
        <v>5.783845159195132E-2</v>
      </c>
      <c r="E408" s="161">
        <v>9.36</v>
      </c>
      <c r="F408" s="168">
        <v>7.1876065000000002</v>
      </c>
      <c r="G408" s="163">
        <f t="shared" si="14"/>
        <v>0.30224157374224636</v>
      </c>
    </row>
    <row r="409" spans="1:7" x14ac:dyDescent="0.2">
      <c r="A409" s="127">
        <v>42599</v>
      </c>
      <c r="B409" s="161">
        <v>4.4400000000000004</v>
      </c>
      <c r="C409" s="162">
        <v>4.1570280000000004</v>
      </c>
      <c r="D409" s="163">
        <f t="shared" si="13"/>
        <v>6.8070746696919038E-2</v>
      </c>
      <c r="E409" s="161">
        <v>9.41</v>
      </c>
      <c r="F409" s="168">
        <v>7.2066509999999999</v>
      </c>
      <c r="G409" s="163">
        <f t="shared" si="14"/>
        <v>0.30573826871871557</v>
      </c>
    </row>
    <row r="410" spans="1:7" x14ac:dyDescent="0.2">
      <c r="A410" s="127">
        <v>42598</v>
      </c>
      <c r="B410" s="161">
        <v>4.4400000000000004</v>
      </c>
      <c r="C410" s="162">
        <v>4.1460224999999999</v>
      </c>
      <c r="D410" s="163">
        <f t="shared" si="13"/>
        <v>7.0905910423785801E-2</v>
      </c>
      <c r="E410" s="161">
        <v>9.41</v>
      </c>
      <c r="F410" s="168">
        <v>7.1807400000000001</v>
      </c>
      <c r="G410" s="163">
        <f t="shared" si="14"/>
        <v>0.31044989792138417</v>
      </c>
    </row>
    <row r="411" spans="1:7" x14ac:dyDescent="0.2">
      <c r="A411" s="127">
        <v>42597</v>
      </c>
      <c r="B411" s="161">
        <v>4.58</v>
      </c>
      <c r="C411" s="162">
        <v>4.1713011</v>
      </c>
      <c r="D411" s="163">
        <f t="shared" si="13"/>
        <v>9.7978757754984436E-2</v>
      </c>
      <c r="E411" s="161">
        <v>9.7100000000000009</v>
      </c>
      <c r="F411" s="168">
        <v>7.2376785000000003</v>
      </c>
      <c r="G411" s="163">
        <f t="shared" si="14"/>
        <v>0.34159040084469078</v>
      </c>
    </row>
    <row r="412" spans="1:7" x14ac:dyDescent="0.2">
      <c r="A412" s="127">
        <v>42594</v>
      </c>
      <c r="B412" s="161">
        <v>4.5</v>
      </c>
      <c r="C412" s="162">
        <v>4.1094847000000003</v>
      </c>
      <c r="D412" s="163">
        <f t="shared" si="13"/>
        <v>9.5027802390893354E-2</v>
      </c>
      <c r="E412" s="161">
        <v>9.49</v>
      </c>
      <c r="F412" s="168">
        <v>7.2409292000000001</v>
      </c>
      <c r="G412" s="163">
        <f t="shared" si="14"/>
        <v>0.31060527425126599</v>
      </c>
    </row>
    <row r="413" spans="1:7" x14ac:dyDescent="0.2">
      <c r="A413" s="127">
        <v>42593</v>
      </c>
      <c r="B413" s="161">
        <v>4.42</v>
      </c>
      <c r="C413" s="162">
        <v>4.0488131999999997</v>
      </c>
      <c r="D413" s="163">
        <f t="shared" si="13"/>
        <v>9.1677926756413536E-2</v>
      </c>
      <c r="E413" s="161">
        <v>9.31</v>
      </c>
      <c r="F413" s="168">
        <v>7.1751120000000004</v>
      </c>
      <c r="G413" s="163">
        <f t="shared" si="14"/>
        <v>0.29754072131556969</v>
      </c>
    </row>
    <row r="414" spans="1:7" x14ac:dyDescent="0.2">
      <c r="A414" s="127">
        <v>42592</v>
      </c>
      <c r="B414" s="161">
        <v>4.38</v>
      </c>
      <c r="C414" s="162">
        <v>3.9797280000000002</v>
      </c>
      <c r="D414" s="163">
        <f t="shared" si="13"/>
        <v>0.10057772792512445</v>
      </c>
      <c r="E414" s="161">
        <v>9.24</v>
      </c>
      <c r="F414" s="168">
        <v>7.1875260000000001</v>
      </c>
      <c r="G414" s="163">
        <f t="shared" si="14"/>
        <v>0.28556056701568805</v>
      </c>
    </row>
    <row r="415" spans="1:7" x14ac:dyDescent="0.2">
      <c r="A415" s="127">
        <v>42591</v>
      </c>
      <c r="B415" s="161">
        <v>4.37</v>
      </c>
      <c r="C415" s="162">
        <v>3.9320216000000001</v>
      </c>
      <c r="D415" s="163">
        <f t="shared" si="13"/>
        <v>0.11138758749443288</v>
      </c>
      <c r="E415" s="161">
        <v>9.24</v>
      </c>
      <c r="F415" s="168">
        <v>7.1257159999999997</v>
      </c>
      <c r="G415" s="163">
        <f t="shared" si="14"/>
        <v>0.29671179710221407</v>
      </c>
    </row>
    <row r="416" spans="1:7" x14ac:dyDescent="0.2">
      <c r="A416" s="127">
        <v>42590</v>
      </c>
      <c r="B416" s="161">
        <v>4.34</v>
      </c>
      <c r="C416" s="162">
        <v>3.9169032000000001</v>
      </c>
      <c r="D416" s="163">
        <f t="shared" si="13"/>
        <v>0.10801819151415325</v>
      </c>
      <c r="E416" s="161">
        <v>9.23</v>
      </c>
      <c r="F416" s="168">
        <v>7.1036818999999998</v>
      </c>
      <c r="G416" s="163">
        <f t="shared" si="14"/>
        <v>0.29932619871393745</v>
      </c>
    </row>
    <row r="417" spans="1:7" x14ac:dyDescent="0.2">
      <c r="A417" s="127">
        <v>42587</v>
      </c>
      <c r="B417" s="161">
        <v>4.33</v>
      </c>
      <c r="C417" s="162">
        <v>3.8356864000000002</v>
      </c>
      <c r="D417" s="163">
        <f t="shared" si="13"/>
        <v>0.12887226651271591</v>
      </c>
      <c r="E417" s="161">
        <v>9.3000000000000007</v>
      </c>
      <c r="F417" s="168">
        <v>7.0549232000000002</v>
      </c>
      <c r="G417" s="163">
        <f t="shared" si="14"/>
        <v>0.31822838269876569</v>
      </c>
    </row>
    <row r="418" spans="1:7" x14ac:dyDescent="0.2">
      <c r="A418" s="127">
        <v>42586</v>
      </c>
      <c r="B418" s="161">
        <v>4.33</v>
      </c>
      <c r="C418" s="162">
        <v>3.7765035</v>
      </c>
      <c r="D418" s="163">
        <f t="shared" si="13"/>
        <v>0.14656321647788756</v>
      </c>
      <c r="E418" s="161">
        <v>9.14</v>
      </c>
      <c r="F418" s="168">
        <v>7.0135065000000001</v>
      </c>
      <c r="G418" s="163">
        <f t="shared" si="14"/>
        <v>0.30319976177394298</v>
      </c>
    </row>
    <row r="419" spans="1:7" x14ac:dyDescent="0.2">
      <c r="A419" s="127">
        <v>42585</v>
      </c>
      <c r="B419" s="161">
        <v>4.33</v>
      </c>
      <c r="C419" s="162">
        <v>3.7446700000000002</v>
      </c>
      <c r="D419" s="163">
        <f t="shared" si="13"/>
        <v>0.15631016885333016</v>
      </c>
      <c r="E419" s="161">
        <v>9.15</v>
      </c>
      <c r="F419" s="168">
        <v>6.9604800000000004</v>
      </c>
      <c r="G419" s="163">
        <f t="shared" si="14"/>
        <v>0.3145645127922212</v>
      </c>
    </row>
    <row r="420" spans="1:7" x14ac:dyDescent="0.2">
      <c r="A420" s="127">
        <v>42584</v>
      </c>
      <c r="B420" s="161">
        <v>4.34</v>
      </c>
      <c r="C420" s="162">
        <v>3.8188103999999998</v>
      </c>
      <c r="D420" s="163">
        <f t="shared" si="13"/>
        <v>0.13647956965865601</v>
      </c>
      <c r="E420" s="161">
        <v>9.1999999999999993</v>
      </c>
      <c r="F420" s="168">
        <v>7.0481400000000001</v>
      </c>
      <c r="G420" s="163">
        <f t="shared" si="14"/>
        <v>0.30530891838130331</v>
      </c>
    </row>
    <row r="421" spans="1:7" x14ac:dyDescent="0.2">
      <c r="A421" s="127">
        <v>42583</v>
      </c>
      <c r="B421" s="161">
        <v>4.33</v>
      </c>
      <c r="C421" s="162">
        <v>3.8188103999999998</v>
      </c>
      <c r="D421" s="163">
        <f t="shared" si="13"/>
        <v>0.13386095313870525</v>
      </c>
      <c r="E421" s="161">
        <v>9.2200000000000006</v>
      </c>
      <c r="F421" s="168">
        <v>7.0481400000000001</v>
      </c>
      <c r="G421" s="163">
        <f t="shared" si="14"/>
        <v>0.30814654646474116</v>
      </c>
    </row>
    <row r="422" spans="1:7" x14ac:dyDescent="0.2">
      <c r="A422" s="127">
        <v>42580</v>
      </c>
      <c r="B422" s="161">
        <v>4.3</v>
      </c>
      <c r="C422" s="162">
        <v>3.7644688999999998</v>
      </c>
      <c r="D422" s="163">
        <f t="shared" si="13"/>
        <v>0.14225940344466653</v>
      </c>
      <c r="E422" s="161">
        <v>9.16</v>
      </c>
      <c r="F422" s="168">
        <v>6.9372559000000003</v>
      </c>
      <c r="G422" s="163">
        <f t="shared" si="14"/>
        <v>0.32040681964752082</v>
      </c>
    </row>
    <row r="423" spans="1:7" x14ac:dyDescent="0.2">
      <c r="A423" s="127">
        <v>42579</v>
      </c>
      <c r="B423" s="161">
        <v>4.29</v>
      </c>
      <c r="C423" s="162">
        <v>3.803598</v>
      </c>
      <c r="D423" s="163">
        <f t="shared" si="13"/>
        <v>0.12787944467317525</v>
      </c>
      <c r="E423" s="161">
        <v>9.1300000000000008</v>
      </c>
      <c r="F423" s="168">
        <v>7.0405199999999999</v>
      </c>
      <c r="G423" s="163">
        <f t="shared" si="14"/>
        <v>0.29677921517160677</v>
      </c>
    </row>
    <row r="424" spans="1:7" x14ac:dyDescent="0.2">
      <c r="A424" s="127">
        <v>42578</v>
      </c>
      <c r="B424" s="161">
        <v>4.3099999999999996</v>
      </c>
      <c r="C424" s="162">
        <v>3.8248639999999998</v>
      </c>
      <c r="D424" s="163">
        <f t="shared" si="13"/>
        <v>0.1268374509525044</v>
      </c>
      <c r="E424" s="161">
        <v>9.24</v>
      </c>
      <c r="F424" s="168">
        <v>7.0824448000000002</v>
      </c>
      <c r="G424" s="163">
        <f t="shared" si="14"/>
        <v>0.30463424155455471</v>
      </c>
    </row>
    <row r="425" spans="1:7" x14ac:dyDescent="0.2">
      <c r="A425" s="127">
        <v>42577</v>
      </c>
      <c r="B425" s="161">
        <v>4.3099999999999996</v>
      </c>
      <c r="C425" s="162">
        <v>3.7964807999999999</v>
      </c>
      <c r="D425" s="163">
        <f t="shared" si="13"/>
        <v>0.13526189833489999</v>
      </c>
      <c r="E425" s="161">
        <v>9.23</v>
      </c>
      <c r="F425" s="168">
        <v>6.9559103999999996</v>
      </c>
      <c r="G425" s="163">
        <f t="shared" si="14"/>
        <v>0.32692911053023355</v>
      </c>
    </row>
    <row r="426" spans="1:7" x14ac:dyDescent="0.2">
      <c r="A426" s="127">
        <v>42576</v>
      </c>
      <c r="B426" s="161">
        <v>4.29</v>
      </c>
      <c r="C426" s="162">
        <v>3.7752534</v>
      </c>
      <c r="D426" s="163">
        <f t="shared" si="13"/>
        <v>0.13634756278876539</v>
      </c>
      <c r="E426" s="161">
        <v>9.19</v>
      </c>
      <c r="F426" s="168">
        <v>7.0247295000000003</v>
      </c>
      <c r="G426" s="163">
        <f t="shared" si="14"/>
        <v>0.30823542742820192</v>
      </c>
    </row>
    <row r="427" spans="1:7" x14ac:dyDescent="0.2">
      <c r="A427" s="127">
        <v>42573</v>
      </c>
      <c r="B427" s="161">
        <v>4.28</v>
      </c>
      <c r="C427" s="162">
        <v>3.7736000999999999</v>
      </c>
      <c r="D427" s="163">
        <f t="shared" si="13"/>
        <v>0.13419543316208846</v>
      </c>
      <c r="E427" s="161">
        <v>9.2200000000000006</v>
      </c>
      <c r="F427" s="168">
        <v>6.9884667</v>
      </c>
      <c r="G427" s="163">
        <f t="shared" si="14"/>
        <v>0.31931658199072488</v>
      </c>
    </row>
    <row r="428" spans="1:7" x14ac:dyDescent="0.2">
      <c r="A428" s="127">
        <v>42572</v>
      </c>
      <c r="B428" s="161">
        <v>4.28</v>
      </c>
      <c r="C428" s="162">
        <v>3.7765236</v>
      </c>
      <c r="D428" s="163">
        <f t="shared" si="13"/>
        <v>0.13331742452238357</v>
      </c>
      <c r="E428" s="161">
        <v>9.31</v>
      </c>
      <c r="F428" s="168">
        <v>6.9926041999999997</v>
      </c>
      <c r="G428" s="163">
        <f t="shared" si="14"/>
        <v>0.33140668822639796</v>
      </c>
    </row>
    <row r="429" spans="1:7" x14ac:dyDescent="0.2">
      <c r="A429" s="127">
        <v>42571</v>
      </c>
      <c r="B429" s="161">
        <v>4.28</v>
      </c>
      <c r="C429" s="162">
        <v>3.7635084000000001</v>
      </c>
      <c r="D429" s="163">
        <f t="shared" si="13"/>
        <v>0.13723673368179545</v>
      </c>
      <c r="E429" s="161">
        <v>9.2899999999999991</v>
      </c>
      <c r="F429" s="168">
        <v>6.9227838000000004</v>
      </c>
      <c r="G429" s="163">
        <f t="shared" si="14"/>
        <v>0.34194570687011755</v>
      </c>
    </row>
    <row r="430" spans="1:7" x14ac:dyDescent="0.2">
      <c r="A430" s="127">
        <v>42570</v>
      </c>
      <c r="B430" s="161">
        <v>4.3</v>
      </c>
      <c r="C430" s="162">
        <v>3.7393879999999999</v>
      </c>
      <c r="D430" s="163">
        <f t="shared" si="13"/>
        <v>0.14992078917726642</v>
      </c>
      <c r="E430" s="161">
        <v>9.5</v>
      </c>
      <c r="F430" s="168">
        <v>6.8224400000000003</v>
      </c>
      <c r="G430" s="163">
        <f t="shared" si="14"/>
        <v>0.39246369334138514</v>
      </c>
    </row>
    <row r="431" spans="1:7" x14ac:dyDescent="0.2">
      <c r="A431" s="127">
        <v>42569</v>
      </c>
      <c r="B431" s="161">
        <v>4.34</v>
      </c>
      <c r="C431" s="162">
        <v>3.7649908000000001</v>
      </c>
      <c r="D431" s="163">
        <f t="shared" si="13"/>
        <v>0.152725260311393</v>
      </c>
      <c r="E431" s="161">
        <v>9.5399999999999991</v>
      </c>
      <c r="F431" s="168">
        <v>6.8996047000000003</v>
      </c>
      <c r="G431" s="163">
        <f t="shared" si="14"/>
        <v>0.38268790964212757</v>
      </c>
    </row>
    <row r="432" spans="1:7" x14ac:dyDescent="0.2">
      <c r="A432" s="127">
        <v>42566</v>
      </c>
      <c r="B432" s="161">
        <v>4.32</v>
      </c>
      <c r="C432" s="162">
        <v>3.7391703999999999</v>
      </c>
      <c r="D432" s="163">
        <f t="shared" si="13"/>
        <v>0.15533648854302023</v>
      </c>
      <c r="E432" s="161">
        <v>9.25</v>
      </c>
      <c r="F432" s="168">
        <v>6.6426276</v>
      </c>
      <c r="G432" s="163">
        <f t="shared" si="14"/>
        <v>0.39252123662630134</v>
      </c>
    </row>
    <row r="433" spans="1:7" x14ac:dyDescent="0.2">
      <c r="A433" s="127">
        <v>42565</v>
      </c>
      <c r="B433" s="161">
        <v>4.3099999999999996</v>
      </c>
      <c r="C433" s="162">
        <v>3.7747715999999998</v>
      </c>
      <c r="D433" s="163">
        <f t="shared" si="13"/>
        <v>0.14179093643705484</v>
      </c>
      <c r="E433" s="161">
        <v>9.3000000000000007</v>
      </c>
      <c r="F433" s="168">
        <v>6.5929229999999999</v>
      </c>
      <c r="G433" s="163">
        <f t="shared" si="14"/>
        <v>0.41060346071082598</v>
      </c>
    </row>
    <row r="434" spans="1:7" x14ac:dyDescent="0.2">
      <c r="A434" s="127">
        <v>42564</v>
      </c>
      <c r="B434" s="161">
        <v>4.3499999999999996</v>
      </c>
      <c r="C434" s="162">
        <v>3.7160820000000001</v>
      </c>
      <c r="D434" s="163">
        <f t="shared" si="13"/>
        <v>0.17058773191764862</v>
      </c>
      <c r="E434" s="161">
        <v>9.16</v>
      </c>
      <c r="F434" s="168">
        <v>6.544098</v>
      </c>
      <c r="G434" s="163">
        <f t="shared" si="14"/>
        <v>0.3997345394277409</v>
      </c>
    </row>
    <row r="435" spans="1:7" x14ac:dyDescent="0.2">
      <c r="A435" s="127">
        <v>42563</v>
      </c>
      <c r="B435" s="161">
        <v>4.34</v>
      </c>
      <c r="C435" s="162">
        <v>3.7020555000000002</v>
      </c>
      <c r="D435" s="163">
        <f t="shared" si="13"/>
        <v>0.17232170074165545</v>
      </c>
      <c r="E435" s="161">
        <v>9.1300000000000008</v>
      </c>
      <c r="F435" s="168">
        <v>6.5066430000000004</v>
      </c>
      <c r="G435" s="163">
        <f t="shared" si="14"/>
        <v>0.40318133329275946</v>
      </c>
    </row>
    <row r="436" spans="1:7" x14ac:dyDescent="0.2">
      <c r="A436" s="127">
        <v>42562</v>
      </c>
      <c r="B436" s="161">
        <v>4.2699999999999996</v>
      </c>
      <c r="C436" s="162">
        <v>3.6532263999999999</v>
      </c>
      <c r="D436" s="163">
        <f t="shared" si="13"/>
        <v>0.16882983217245986</v>
      </c>
      <c r="E436" s="161">
        <v>8.99</v>
      </c>
      <c r="F436" s="168">
        <v>6.4103783999999999</v>
      </c>
      <c r="G436" s="163">
        <f t="shared" si="14"/>
        <v>0.40241331151371662</v>
      </c>
    </row>
    <row r="437" spans="1:7" x14ac:dyDescent="0.2">
      <c r="A437" s="127">
        <v>42559</v>
      </c>
      <c r="B437" s="161">
        <v>4.29</v>
      </c>
      <c r="C437" s="162">
        <v>3.5674380000000001</v>
      </c>
      <c r="D437" s="163">
        <f t="shared" si="13"/>
        <v>0.20254367419980387</v>
      </c>
      <c r="E437" s="161">
        <v>8.93</v>
      </c>
      <c r="F437" s="168">
        <v>6.3421120000000002</v>
      </c>
      <c r="G437" s="163">
        <f t="shared" si="14"/>
        <v>0.40804829684496258</v>
      </c>
    </row>
    <row r="438" spans="1:7" x14ac:dyDescent="0.2">
      <c r="A438" s="127">
        <v>42558</v>
      </c>
      <c r="B438" s="161">
        <v>4.59</v>
      </c>
      <c r="C438" s="162">
        <v>3.6088889000000002</v>
      </c>
      <c r="D438" s="163">
        <f t="shared" si="13"/>
        <v>0.27185960199550607</v>
      </c>
      <c r="E438" s="161">
        <v>8.9600000000000009</v>
      </c>
      <c r="F438" s="168">
        <v>6.3478547000000001</v>
      </c>
      <c r="G438" s="163">
        <f t="shared" si="14"/>
        <v>0.41150048692828473</v>
      </c>
    </row>
    <row r="439" spans="1:7" x14ac:dyDescent="0.2">
      <c r="A439" s="127">
        <v>42557</v>
      </c>
      <c r="B439" s="161">
        <v>4.5599999999999996</v>
      </c>
      <c r="C439" s="162">
        <v>3.6018642000000001</v>
      </c>
      <c r="D439" s="163">
        <f t="shared" si="13"/>
        <v>0.26601108392703965</v>
      </c>
      <c r="E439" s="161">
        <v>8.93</v>
      </c>
      <c r="F439" s="168">
        <v>6.2817201000000003</v>
      </c>
      <c r="G439" s="163">
        <f t="shared" si="14"/>
        <v>0.42158514830993493</v>
      </c>
    </row>
    <row r="440" spans="1:7" x14ac:dyDescent="0.2">
      <c r="A440" s="127">
        <v>42556</v>
      </c>
      <c r="B440" s="161">
        <v>4.55</v>
      </c>
      <c r="C440" s="162">
        <v>3.6051120000000001</v>
      </c>
      <c r="D440" s="163">
        <f t="shared" si="13"/>
        <v>0.26209671155847575</v>
      </c>
      <c r="E440" s="161">
        <v>8.9700000000000006</v>
      </c>
      <c r="F440" s="168">
        <v>6.3604475999999996</v>
      </c>
      <c r="G440" s="163">
        <f t="shared" si="14"/>
        <v>0.41027810684266958</v>
      </c>
    </row>
    <row r="441" spans="1:7" x14ac:dyDescent="0.2">
      <c r="A441" s="127">
        <v>42555</v>
      </c>
      <c r="B441" s="161">
        <v>4.54</v>
      </c>
      <c r="C441" s="162">
        <v>3.6671895999999999</v>
      </c>
      <c r="D441" s="163">
        <f t="shared" si="13"/>
        <v>0.23800525612310858</v>
      </c>
      <c r="E441" s="161">
        <v>9.02</v>
      </c>
      <c r="F441" s="168">
        <v>6.4090135999999998</v>
      </c>
      <c r="G441" s="163">
        <f t="shared" si="14"/>
        <v>0.40739286307646466</v>
      </c>
    </row>
    <row r="442" spans="1:7" x14ac:dyDescent="0.2">
      <c r="A442" s="127">
        <v>42552</v>
      </c>
      <c r="B442" s="161">
        <v>4.47</v>
      </c>
      <c r="C442" s="162">
        <v>3.6665342999999999</v>
      </c>
      <c r="D442" s="163">
        <f t="shared" si="13"/>
        <v>0.21913491986151606</v>
      </c>
      <c r="E442" s="161">
        <v>8.93</v>
      </c>
      <c r="F442" s="168">
        <v>6.3929315999999998</v>
      </c>
      <c r="G442" s="163">
        <f t="shared" si="14"/>
        <v>0.39685523930836364</v>
      </c>
    </row>
    <row r="443" spans="1:7" x14ac:dyDescent="0.2">
      <c r="A443" s="127">
        <v>42551</v>
      </c>
      <c r="B443" s="161">
        <v>4.4400000000000004</v>
      </c>
      <c r="C443" s="162">
        <v>3.6665342999999999</v>
      </c>
      <c r="D443" s="163">
        <f t="shared" si="13"/>
        <v>0.21095280630539867</v>
      </c>
      <c r="E443" s="161">
        <v>8.93</v>
      </c>
      <c r="F443" s="168">
        <v>6.3929315999999998</v>
      </c>
      <c r="G443" s="163">
        <f t="shared" si="14"/>
        <v>0.39685523930836364</v>
      </c>
    </row>
    <row r="444" spans="1:7" x14ac:dyDescent="0.2">
      <c r="A444" s="127">
        <v>42550</v>
      </c>
      <c r="B444" s="161">
        <v>4.42</v>
      </c>
      <c r="C444" s="162">
        <v>3.6244367999999998</v>
      </c>
      <c r="D444" s="163">
        <f t="shared" si="13"/>
        <v>0.21949981304681604</v>
      </c>
      <c r="E444" s="161">
        <v>9.14</v>
      </c>
      <c r="F444" s="168">
        <v>6.3598607999999999</v>
      </c>
      <c r="G444" s="163">
        <f t="shared" si="14"/>
        <v>0.43713837258828064</v>
      </c>
    </row>
    <row r="445" spans="1:7" x14ac:dyDescent="0.2">
      <c r="A445" s="127">
        <v>42549</v>
      </c>
      <c r="B445" s="161">
        <v>4.42</v>
      </c>
      <c r="C445" s="162">
        <v>3.7809575999999998</v>
      </c>
      <c r="D445" s="163">
        <f t="shared" si="13"/>
        <v>0.16901601858746054</v>
      </c>
      <c r="E445" s="161">
        <v>8.84</v>
      </c>
      <c r="F445" s="168">
        <v>6.2758751999999998</v>
      </c>
      <c r="G445" s="163">
        <f t="shared" si="14"/>
        <v>0.40856848141275981</v>
      </c>
    </row>
    <row r="446" spans="1:7" x14ac:dyDescent="0.2">
      <c r="A446" s="127">
        <v>42548</v>
      </c>
      <c r="B446" s="161">
        <v>4.42</v>
      </c>
      <c r="C446" s="162">
        <v>3.7715201999999999</v>
      </c>
      <c r="D446" s="163">
        <f t="shared" si="13"/>
        <v>0.17194122412495633</v>
      </c>
      <c r="E446" s="161">
        <v>8.8699999999999992</v>
      </c>
      <c r="F446" s="168">
        <v>6.243106</v>
      </c>
      <c r="G446" s="163">
        <f t="shared" si="14"/>
        <v>0.42076716301148803</v>
      </c>
    </row>
    <row r="447" spans="1:7" x14ac:dyDescent="0.2">
      <c r="A447" s="127">
        <v>42545</v>
      </c>
      <c r="B447" s="161">
        <v>4.4000000000000004</v>
      </c>
      <c r="C447" s="162">
        <v>3.6544921000000001</v>
      </c>
      <c r="D447" s="163">
        <f t="shared" si="13"/>
        <v>0.20399767726957194</v>
      </c>
      <c r="E447" s="161">
        <v>8.84</v>
      </c>
      <c r="F447" s="168">
        <v>6.1049519999999999</v>
      </c>
      <c r="G447" s="163">
        <f t="shared" si="14"/>
        <v>0.44800483279803016</v>
      </c>
    </row>
    <row r="448" spans="1:7" x14ac:dyDescent="0.2">
      <c r="A448" s="127">
        <v>42544</v>
      </c>
      <c r="B448" s="161">
        <v>4.4400000000000004</v>
      </c>
      <c r="C448" s="162">
        <v>3.766302</v>
      </c>
      <c r="D448" s="163">
        <f t="shared" si="13"/>
        <v>0.17887519375769664</v>
      </c>
      <c r="E448" s="161">
        <v>9.09</v>
      </c>
      <c r="F448" s="168">
        <v>6.2207460000000001</v>
      </c>
      <c r="G448" s="163">
        <f t="shared" si="14"/>
        <v>0.46123953622282599</v>
      </c>
    </row>
    <row r="449" spans="1:7" x14ac:dyDescent="0.2">
      <c r="A449" s="127">
        <v>42543</v>
      </c>
      <c r="B449" s="161">
        <v>4.4400000000000004</v>
      </c>
      <c r="C449" s="162">
        <v>3.7221677999999998</v>
      </c>
      <c r="D449" s="163">
        <f t="shared" si="13"/>
        <v>0.19285326147843218</v>
      </c>
      <c r="E449" s="161">
        <v>9.08</v>
      </c>
      <c r="F449" s="168">
        <v>6.2970921000000004</v>
      </c>
      <c r="G449" s="163">
        <f t="shared" si="14"/>
        <v>0.4419353974511504</v>
      </c>
    </row>
    <row r="450" spans="1:7" x14ac:dyDescent="0.2">
      <c r="A450" s="127">
        <v>42542</v>
      </c>
      <c r="B450" s="161">
        <v>4.41</v>
      </c>
      <c r="C450" s="162">
        <v>3.6295974000000002</v>
      </c>
      <c r="D450" s="163">
        <f t="shared" si="13"/>
        <v>0.21501078879988175</v>
      </c>
      <c r="E450" s="161">
        <v>9.08</v>
      </c>
      <c r="F450" s="168">
        <v>6.2608439999999996</v>
      </c>
      <c r="G450" s="163">
        <f t="shared" si="14"/>
        <v>0.45028369976955196</v>
      </c>
    </row>
    <row r="451" spans="1:7" x14ac:dyDescent="0.2">
      <c r="A451" s="127">
        <v>42541</v>
      </c>
      <c r="B451" s="161">
        <v>4.3899999999999997</v>
      </c>
      <c r="C451" s="162">
        <v>3.5565180000000001</v>
      </c>
      <c r="D451" s="163">
        <f t="shared" si="13"/>
        <v>0.23435337597054187</v>
      </c>
      <c r="E451" s="161">
        <v>9.0500000000000007</v>
      </c>
      <c r="F451" s="168">
        <v>6.2493102</v>
      </c>
      <c r="G451" s="163">
        <f t="shared" si="14"/>
        <v>0.44815983050417318</v>
      </c>
    </row>
    <row r="452" spans="1:7" x14ac:dyDescent="0.2">
      <c r="A452" s="127">
        <v>42538</v>
      </c>
      <c r="B452" s="161">
        <v>4.37</v>
      </c>
      <c r="C452" s="162">
        <v>3.4852389000000001</v>
      </c>
      <c r="D452" s="163">
        <f t="shared" si="13"/>
        <v>0.25385952739136475</v>
      </c>
      <c r="E452" s="161">
        <v>9.08</v>
      </c>
      <c r="F452" s="168">
        <v>6.0631285000000004</v>
      </c>
      <c r="G452" s="163">
        <f t="shared" si="14"/>
        <v>0.49757670483150729</v>
      </c>
    </row>
    <row r="453" spans="1:7" x14ac:dyDescent="0.2">
      <c r="A453" s="127">
        <v>42537</v>
      </c>
      <c r="B453" s="161">
        <v>4.37</v>
      </c>
      <c r="C453" s="162">
        <v>3.4309574999999999</v>
      </c>
      <c r="D453" s="163">
        <f t="shared" ref="D453:D516" si="15">(B453-C453)/C453</f>
        <v>0.2736969198831522</v>
      </c>
      <c r="E453" s="161">
        <v>9.02</v>
      </c>
      <c r="F453" s="168">
        <v>5.946993</v>
      </c>
      <c r="G453" s="163">
        <f t="shared" si="14"/>
        <v>0.51673291022874912</v>
      </c>
    </row>
    <row r="454" spans="1:7" x14ac:dyDescent="0.2">
      <c r="A454" s="127">
        <v>42536</v>
      </c>
      <c r="B454" s="161">
        <v>4.3899999999999997</v>
      </c>
      <c r="C454" s="162">
        <v>3.4949796000000002</v>
      </c>
      <c r="D454" s="163">
        <f t="shared" si="15"/>
        <v>0.25608744611842638</v>
      </c>
      <c r="E454" s="161">
        <v>9.0500000000000007</v>
      </c>
      <c r="F454" s="168">
        <v>5.9610235999999999</v>
      </c>
      <c r="G454" s="163">
        <f t="shared" ref="G454:G517" si="16">(E454-F454)/F454</f>
        <v>0.51819563338081753</v>
      </c>
    </row>
    <row r="455" spans="1:7" x14ac:dyDescent="0.2">
      <c r="A455" s="127">
        <v>42535</v>
      </c>
      <c r="B455" s="161">
        <v>4.4000000000000004</v>
      </c>
      <c r="C455" s="162">
        <v>3.5002162999999999</v>
      </c>
      <c r="D455" s="163">
        <f t="shared" si="15"/>
        <v>0.25706517051531941</v>
      </c>
      <c r="E455" s="161">
        <v>9.0299999999999994</v>
      </c>
      <c r="F455" s="168">
        <v>5.9834205999999996</v>
      </c>
      <c r="G455" s="163">
        <f t="shared" si="16"/>
        <v>0.50917018937294833</v>
      </c>
    </row>
    <row r="456" spans="1:7" x14ac:dyDescent="0.2">
      <c r="A456" s="127">
        <v>42534</v>
      </c>
      <c r="B456" s="161">
        <v>4.37</v>
      </c>
      <c r="C456" s="162">
        <v>3.4839237000000001</v>
      </c>
      <c r="D456" s="163">
        <f t="shared" si="15"/>
        <v>0.25433286613021977</v>
      </c>
      <c r="E456" s="161">
        <v>8.9499999999999993</v>
      </c>
      <c r="F456" s="168">
        <v>5.9675967999999999</v>
      </c>
      <c r="G456" s="163">
        <f t="shared" si="16"/>
        <v>0.499766204043812</v>
      </c>
    </row>
    <row r="457" spans="1:7" x14ac:dyDescent="0.2">
      <c r="A457" s="127">
        <v>42529</v>
      </c>
      <c r="B457" s="161">
        <v>4.3899999999999997</v>
      </c>
      <c r="C457" s="162">
        <v>3.6148023999999999</v>
      </c>
      <c r="D457" s="163">
        <f t="shared" si="15"/>
        <v>0.21445089225347416</v>
      </c>
      <c r="E457" s="161">
        <v>9</v>
      </c>
      <c r="F457" s="168">
        <v>6.4272537999999999</v>
      </c>
      <c r="G457" s="163">
        <f t="shared" si="16"/>
        <v>0.40028700904887249</v>
      </c>
    </row>
    <row r="458" spans="1:7" x14ac:dyDescent="0.2">
      <c r="A458" s="127">
        <v>42528</v>
      </c>
      <c r="B458" s="161">
        <v>4.4000000000000004</v>
      </c>
      <c r="C458" s="162">
        <v>3.5986775999999998</v>
      </c>
      <c r="D458" s="163">
        <f t="shared" si="15"/>
        <v>0.2226713501648496</v>
      </c>
      <c r="E458" s="161">
        <v>9</v>
      </c>
      <c r="F458" s="168">
        <v>6.3948331999999999</v>
      </c>
      <c r="G458" s="163">
        <f t="shared" si="16"/>
        <v>0.40738620047196855</v>
      </c>
    </row>
    <row r="459" spans="1:7" x14ac:dyDescent="0.2">
      <c r="A459" s="127">
        <v>42527</v>
      </c>
      <c r="B459" s="161">
        <v>4.38</v>
      </c>
      <c r="C459" s="162">
        <v>3.5244087999999998</v>
      </c>
      <c r="D459" s="163">
        <f t="shared" si="15"/>
        <v>0.24276162288551775</v>
      </c>
      <c r="E459" s="161">
        <v>9.01</v>
      </c>
      <c r="F459" s="168">
        <v>6.3236999999999997</v>
      </c>
      <c r="G459" s="163">
        <f t="shared" si="16"/>
        <v>0.42479877287031331</v>
      </c>
    </row>
    <row r="460" spans="1:7" x14ac:dyDescent="0.2">
      <c r="A460" s="127">
        <v>42524</v>
      </c>
      <c r="B460" s="161">
        <v>4.37</v>
      </c>
      <c r="C460" s="162">
        <v>3.5480081999999999</v>
      </c>
      <c r="D460" s="163">
        <f t="shared" si="15"/>
        <v>0.23167697301263288</v>
      </c>
      <c r="E460" s="161">
        <v>8.99</v>
      </c>
      <c r="F460" s="168">
        <v>6.2407686</v>
      </c>
      <c r="G460" s="163">
        <f t="shared" si="16"/>
        <v>0.44052769397666824</v>
      </c>
    </row>
    <row r="461" spans="1:7" x14ac:dyDescent="0.2">
      <c r="A461" s="127">
        <v>42523</v>
      </c>
      <c r="B461" s="161">
        <v>4.34</v>
      </c>
      <c r="C461" s="162">
        <v>3.5170720000000002</v>
      </c>
      <c r="D461" s="163">
        <f t="shared" si="15"/>
        <v>0.23398099328077435</v>
      </c>
      <c r="E461" s="161">
        <v>8.9700000000000006</v>
      </c>
      <c r="F461" s="168">
        <v>6.1717849999999999</v>
      </c>
      <c r="G461" s="163">
        <f t="shared" si="16"/>
        <v>0.4533882823202689</v>
      </c>
    </row>
    <row r="462" spans="1:7" x14ac:dyDescent="0.2">
      <c r="A462" s="127">
        <v>42522</v>
      </c>
      <c r="B462" s="161">
        <v>4.34</v>
      </c>
      <c r="C462" s="162">
        <v>3.4933068</v>
      </c>
      <c r="D462" s="163">
        <f t="shared" si="15"/>
        <v>0.24237584857991853</v>
      </c>
      <c r="E462" s="161">
        <v>8.98</v>
      </c>
      <c r="F462" s="168">
        <v>6.1811180999999999</v>
      </c>
      <c r="G462" s="163">
        <f t="shared" si="16"/>
        <v>0.45281158759933748</v>
      </c>
    </row>
    <row r="463" spans="1:7" x14ac:dyDescent="0.2">
      <c r="A463" s="127">
        <v>42521</v>
      </c>
      <c r="B463" s="161">
        <v>4.3600000000000003</v>
      </c>
      <c r="C463" s="162">
        <v>3.4890219999999998</v>
      </c>
      <c r="D463" s="163">
        <f t="shared" si="15"/>
        <v>0.24963385154923085</v>
      </c>
      <c r="E463" s="161">
        <v>9.09</v>
      </c>
      <c r="F463" s="168">
        <v>6.1989419999999997</v>
      </c>
      <c r="G463" s="163">
        <f t="shared" si="16"/>
        <v>0.46637926278387509</v>
      </c>
    </row>
    <row r="464" spans="1:7" x14ac:dyDescent="0.2">
      <c r="A464" s="127">
        <v>42520</v>
      </c>
      <c r="B464" s="161">
        <v>4.3</v>
      </c>
      <c r="C464" s="162">
        <v>3.4727000000000001</v>
      </c>
      <c r="D464" s="163">
        <f t="shared" si="15"/>
        <v>0.23822961960434236</v>
      </c>
      <c r="E464" s="161">
        <v>8.9499999999999993</v>
      </c>
      <c r="F464" s="168">
        <v>6.2423900000000003</v>
      </c>
      <c r="G464" s="163">
        <f t="shared" si="16"/>
        <v>0.43374572879938594</v>
      </c>
    </row>
    <row r="465" spans="1:7" x14ac:dyDescent="0.2">
      <c r="A465" s="127">
        <v>42517</v>
      </c>
      <c r="B465" s="161">
        <v>4.29</v>
      </c>
      <c r="C465" s="162">
        <v>3.4407047999999998</v>
      </c>
      <c r="D465" s="163">
        <f t="shared" si="15"/>
        <v>0.24683756653578659</v>
      </c>
      <c r="E465" s="161">
        <v>8.91</v>
      </c>
      <c r="F465" s="168">
        <v>6.1898954000000002</v>
      </c>
      <c r="G465" s="163">
        <f t="shared" si="16"/>
        <v>0.43944274082563656</v>
      </c>
    </row>
    <row r="466" spans="1:7" x14ac:dyDescent="0.2">
      <c r="A466" s="127">
        <v>42516</v>
      </c>
      <c r="B466" s="161">
        <v>4.28</v>
      </c>
      <c r="C466" s="162">
        <v>3.3941664</v>
      </c>
      <c r="D466" s="163">
        <f t="shared" si="15"/>
        <v>0.2609870865494397</v>
      </c>
      <c r="E466" s="161">
        <v>8.9</v>
      </c>
      <c r="F466" s="168">
        <v>6.1719792</v>
      </c>
      <c r="G466" s="163">
        <f t="shared" si="16"/>
        <v>0.4420009710985417</v>
      </c>
    </row>
    <row r="467" spans="1:7" x14ac:dyDescent="0.2">
      <c r="A467" s="127">
        <v>42515</v>
      </c>
      <c r="B467" s="161">
        <v>4.26</v>
      </c>
      <c r="C467" s="162">
        <v>3.3999953999999999</v>
      </c>
      <c r="D467" s="163">
        <f t="shared" si="15"/>
        <v>0.25294287162859103</v>
      </c>
      <c r="E467" s="161">
        <v>8.86</v>
      </c>
      <c r="F467" s="168">
        <v>6.2502402999999997</v>
      </c>
      <c r="G467" s="163">
        <f t="shared" si="16"/>
        <v>0.41754549821068476</v>
      </c>
    </row>
    <row r="468" spans="1:7" x14ac:dyDescent="0.2">
      <c r="A468" s="127">
        <v>42514</v>
      </c>
      <c r="B468" s="161">
        <v>4.26</v>
      </c>
      <c r="C468" s="162">
        <v>3.2873489999999999</v>
      </c>
      <c r="D468" s="163">
        <f t="shared" si="15"/>
        <v>0.29587701214565293</v>
      </c>
      <c r="E468" s="161">
        <v>8.68</v>
      </c>
      <c r="F468" s="168">
        <v>6.0352356</v>
      </c>
      <c r="G468" s="163">
        <f t="shared" si="16"/>
        <v>0.43822057253241276</v>
      </c>
    </row>
    <row r="469" spans="1:7" x14ac:dyDescent="0.2">
      <c r="A469" s="127">
        <v>42513</v>
      </c>
      <c r="B469" s="161">
        <v>4.26</v>
      </c>
      <c r="C469" s="162">
        <v>3.269676</v>
      </c>
      <c r="D469" s="163">
        <f t="shared" si="15"/>
        <v>0.3028813864125986</v>
      </c>
      <c r="E469" s="161">
        <v>8.8699999999999992</v>
      </c>
      <c r="F469" s="168">
        <v>6.0421589999999998</v>
      </c>
      <c r="G469" s="163">
        <f t="shared" si="16"/>
        <v>0.46801830272920647</v>
      </c>
    </row>
    <row r="470" spans="1:7" x14ac:dyDescent="0.2">
      <c r="A470" s="127">
        <v>42510</v>
      </c>
      <c r="B470" s="161">
        <v>4.25</v>
      </c>
      <c r="C470" s="162">
        <v>3.2642289</v>
      </c>
      <c r="D470" s="163">
        <f t="shared" si="15"/>
        <v>0.30199202635574973</v>
      </c>
      <c r="E470" s="161">
        <v>9</v>
      </c>
      <c r="F470" s="168">
        <v>5.9548981999999997</v>
      </c>
      <c r="G470" s="163">
        <f t="shared" si="16"/>
        <v>0.51136084912417146</v>
      </c>
    </row>
    <row r="471" spans="1:7" x14ac:dyDescent="0.2">
      <c r="A471" s="127">
        <v>42509</v>
      </c>
      <c r="B471" s="161">
        <v>4.24</v>
      </c>
      <c r="C471" s="162">
        <v>3.2314476000000001</v>
      </c>
      <c r="D471" s="163">
        <f t="shared" si="15"/>
        <v>0.31210544772565713</v>
      </c>
      <c r="E471" s="161">
        <v>9</v>
      </c>
      <c r="F471" s="168">
        <v>5.90604</v>
      </c>
      <c r="G471" s="163">
        <f t="shared" si="16"/>
        <v>0.52386370563016849</v>
      </c>
    </row>
    <row r="472" spans="1:7" x14ac:dyDescent="0.2">
      <c r="A472" s="127">
        <v>42508</v>
      </c>
      <c r="B472" s="161">
        <v>4.24</v>
      </c>
      <c r="C472" s="162">
        <v>3.2345004999999998</v>
      </c>
      <c r="D472" s="163">
        <f t="shared" si="15"/>
        <v>0.3108670102230624</v>
      </c>
      <c r="E472" s="161">
        <v>9.1300000000000008</v>
      </c>
      <c r="F472" s="168">
        <v>5.8893113000000001</v>
      </c>
      <c r="G472" s="163">
        <f t="shared" si="16"/>
        <v>0.55026615760657793</v>
      </c>
    </row>
    <row r="473" spans="1:7" x14ac:dyDescent="0.2">
      <c r="A473" s="127">
        <v>42507</v>
      </c>
      <c r="B473" s="161">
        <v>4.25</v>
      </c>
      <c r="C473" s="162">
        <v>3.275649</v>
      </c>
      <c r="D473" s="163">
        <f t="shared" si="15"/>
        <v>0.29745281011488106</v>
      </c>
      <c r="E473" s="161">
        <v>9.08</v>
      </c>
      <c r="F473" s="168">
        <v>6.0305537999999999</v>
      </c>
      <c r="G473" s="163">
        <f t="shared" si="16"/>
        <v>0.50566603020770673</v>
      </c>
    </row>
    <row r="474" spans="1:7" x14ac:dyDescent="0.2">
      <c r="A474" s="127">
        <v>42506</v>
      </c>
      <c r="B474" s="161">
        <v>4.25</v>
      </c>
      <c r="C474" s="162">
        <v>3.2568758999999998</v>
      </c>
      <c r="D474" s="163">
        <f t="shared" si="15"/>
        <v>0.30493151427722509</v>
      </c>
      <c r="E474" s="161">
        <v>9.1999999999999993</v>
      </c>
      <c r="F474" s="168">
        <v>5.9246527999999996</v>
      </c>
      <c r="G474" s="163">
        <f t="shared" si="16"/>
        <v>0.55283361077293847</v>
      </c>
    </row>
    <row r="475" spans="1:7" x14ac:dyDescent="0.2">
      <c r="A475" s="127">
        <v>42503</v>
      </c>
      <c r="B475" s="161">
        <v>4.22</v>
      </c>
      <c r="C475" s="162">
        <v>3.2535864000000001</v>
      </c>
      <c r="D475" s="163">
        <f t="shared" si="15"/>
        <v>0.29703025559733087</v>
      </c>
      <c r="E475" s="161">
        <v>9.19</v>
      </c>
      <c r="F475" s="168">
        <v>5.9354832000000002</v>
      </c>
      <c r="G475" s="163">
        <f t="shared" si="16"/>
        <v>0.54831539241826166</v>
      </c>
    </row>
    <row r="476" spans="1:7" x14ac:dyDescent="0.2">
      <c r="A476" s="127">
        <v>42502</v>
      </c>
      <c r="B476" s="161">
        <v>4.18</v>
      </c>
      <c r="C476" s="162">
        <v>3.2813536000000001</v>
      </c>
      <c r="D476" s="163">
        <f t="shared" si="15"/>
        <v>0.27386454175496344</v>
      </c>
      <c r="E476" s="161">
        <v>9.27</v>
      </c>
      <c r="F476" s="168">
        <v>5.9014139999999999</v>
      </c>
      <c r="G476" s="163">
        <f t="shared" si="16"/>
        <v>0.57080997876102235</v>
      </c>
    </row>
    <row r="477" spans="1:7" x14ac:dyDescent="0.2">
      <c r="A477" s="127">
        <v>42501</v>
      </c>
      <c r="B477" s="161">
        <v>4.1900000000000004</v>
      </c>
      <c r="C477" s="162">
        <v>3.3188295000000001</v>
      </c>
      <c r="D477" s="163">
        <f t="shared" si="15"/>
        <v>0.26249329771234114</v>
      </c>
      <c r="E477" s="161">
        <v>9.2799999999999994</v>
      </c>
      <c r="F477" s="168">
        <v>5.9990994000000004</v>
      </c>
      <c r="G477" s="163">
        <f t="shared" si="16"/>
        <v>0.5468988561849798</v>
      </c>
    </row>
    <row r="478" spans="1:7" x14ac:dyDescent="0.2">
      <c r="A478" s="127">
        <v>42500</v>
      </c>
      <c r="B478" s="161">
        <v>4.16</v>
      </c>
      <c r="C478" s="162">
        <v>3.3526373999999999</v>
      </c>
      <c r="D478" s="163">
        <f t="shared" si="15"/>
        <v>0.24081417214996179</v>
      </c>
      <c r="E478" s="161">
        <v>9.26</v>
      </c>
      <c r="F478" s="168">
        <v>6.0414694000000004</v>
      </c>
      <c r="G478" s="163">
        <f t="shared" si="16"/>
        <v>0.5327397007092346</v>
      </c>
    </row>
    <row r="479" spans="1:7" x14ac:dyDescent="0.2">
      <c r="A479" s="127">
        <v>42499</v>
      </c>
      <c r="B479" s="161">
        <v>4.17</v>
      </c>
      <c r="C479" s="162">
        <v>3.3224003999999998</v>
      </c>
      <c r="D479" s="163">
        <f t="shared" si="15"/>
        <v>0.25511663193876338</v>
      </c>
      <c r="E479" s="161">
        <v>9.2200000000000006</v>
      </c>
      <c r="F479" s="168">
        <v>5.9232693999999997</v>
      </c>
      <c r="G479" s="163">
        <f t="shared" si="16"/>
        <v>0.55657279407213878</v>
      </c>
    </row>
    <row r="480" spans="1:7" x14ac:dyDescent="0.2">
      <c r="A480" s="127">
        <v>42496</v>
      </c>
      <c r="B480" s="161">
        <v>4.24</v>
      </c>
      <c r="C480" s="162">
        <v>3.3436378000000002</v>
      </c>
      <c r="D480" s="163">
        <f t="shared" si="15"/>
        <v>0.26807993377751621</v>
      </c>
      <c r="E480" s="161">
        <v>9.26</v>
      </c>
      <c r="F480" s="168">
        <v>5.9311765999999997</v>
      </c>
      <c r="G480" s="163">
        <f t="shared" si="16"/>
        <v>0.56124165987571506</v>
      </c>
    </row>
    <row r="481" spans="1:7" x14ac:dyDescent="0.2">
      <c r="A481" s="127">
        <v>42495</v>
      </c>
      <c r="B481" s="161">
        <v>4.28</v>
      </c>
      <c r="C481" s="162">
        <v>3.3813715000000002</v>
      </c>
      <c r="D481" s="163">
        <f t="shared" si="15"/>
        <v>0.26575858346236136</v>
      </c>
      <c r="E481" s="161">
        <v>9.36</v>
      </c>
      <c r="F481" s="168">
        <v>5.957255</v>
      </c>
      <c r="G481" s="163">
        <f t="shared" si="16"/>
        <v>0.57119344396034744</v>
      </c>
    </row>
    <row r="482" spans="1:7" x14ac:dyDescent="0.2">
      <c r="A482" s="127">
        <v>42494</v>
      </c>
      <c r="B482" s="161">
        <v>4.2699999999999996</v>
      </c>
      <c r="C482" s="162">
        <v>3.3887160000000001</v>
      </c>
      <c r="D482" s="163">
        <f t="shared" si="15"/>
        <v>0.26006428393527209</v>
      </c>
      <c r="E482" s="161">
        <v>9.3800000000000008</v>
      </c>
      <c r="F482" s="168">
        <v>5.9909151999999999</v>
      </c>
      <c r="G482" s="163">
        <f t="shared" si="16"/>
        <v>0.56570401797708658</v>
      </c>
    </row>
    <row r="483" spans="1:7" x14ac:dyDescent="0.2">
      <c r="A483" s="127">
        <v>42493</v>
      </c>
      <c r="B483" s="161">
        <v>4.28</v>
      </c>
      <c r="C483" s="162">
        <v>3.41161</v>
      </c>
      <c r="D483" s="163">
        <f t="shared" si="15"/>
        <v>0.25453964550461516</v>
      </c>
      <c r="E483" s="161">
        <v>9.3800000000000008</v>
      </c>
      <c r="F483" s="168">
        <v>5.9578360000000004</v>
      </c>
      <c r="G483" s="163">
        <f t="shared" si="16"/>
        <v>0.57439714688353294</v>
      </c>
    </row>
    <row r="484" spans="1:7" x14ac:dyDescent="0.2">
      <c r="A484" s="127">
        <v>42489</v>
      </c>
      <c r="B484" s="161">
        <v>4.26</v>
      </c>
      <c r="C484" s="162">
        <v>3.5051196999999998</v>
      </c>
      <c r="D484" s="163">
        <f t="shared" si="15"/>
        <v>0.21536505586385538</v>
      </c>
      <c r="E484" s="161">
        <v>9.3000000000000007</v>
      </c>
      <c r="F484" s="168">
        <v>6.0860867000000001</v>
      </c>
      <c r="G484" s="163">
        <f t="shared" si="16"/>
        <v>0.52807550375514711</v>
      </c>
    </row>
    <row r="485" spans="1:7" x14ac:dyDescent="0.2">
      <c r="A485" s="127">
        <v>42488</v>
      </c>
      <c r="B485" s="161">
        <v>4.28</v>
      </c>
      <c r="C485" s="162">
        <v>3.5756553000000002</v>
      </c>
      <c r="D485" s="163">
        <f t="shared" si="15"/>
        <v>0.19698338931048529</v>
      </c>
      <c r="E485" s="161">
        <v>9.3699999999999992</v>
      </c>
      <c r="F485" s="168">
        <v>6.2134337999999998</v>
      </c>
      <c r="G485" s="163">
        <f t="shared" si="16"/>
        <v>0.50802282628327022</v>
      </c>
    </row>
    <row r="486" spans="1:7" x14ac:dyDescent="0.2">
      <c r="A486" s="127">
        <v>42487</v>
      </c>
      <c r="B486" s="161">
        <v>4.28</v>
      </c>
      <c r="C486" s="162">
        <v>3.5362800000000001</v>
      </c>
      <c r="D486" s="163">
        <f t="shared" si="15"/>
        <v>0.21031140068094159</v>
      </c>
      <c r="E486" s="161">
        <v>9.39</v>
      </c>
      <c r="F486" s="168">
        <v>6.1613199999999999</v>
      </c>
      <c r="G486" s="163">
        <f t="shared" si="16"/>
        <v>0.52402407276362872</v>
      </c>
    </row>
    <row r="487" spans="1:7" x14ac:dyDescent="0.2">
      <c r="A487" s="127">
        <v>42486</v>
      </c>
      <c r="B487" s="161">
        <v>4.28</v>
      </c>
      <c r="C487" s="162">
        <v>3.5383526999999999</v>
      </c>
      <c r="D487" s="163">
        <f t="shared" si="15"/>
        <v>0.2096024231840993</v>
      </c>
      <c r="E487" s="161">
        <v>9.4600000000000009</v>
      </c>
      <c r="F487" s="168">
        <v>6.0729173999999997</v>
      </c>
      <c r="G487" s="163">
        <f t="shared" si="16"/>
        <v>0.55773566095267513</v>
      </c>
    </row>
    <row r="488" spans="1:7" x14ac:dyDescent="0.2">
      <c r="A488" s="127">
        <v>42485</v>
      </c>
      <c r="B488" s="161">
        <v>4.2699999999999996</v>
      </c>
      <c r="C488" s="162">
        <v>3.5680025</v>
      </c>
      <c r="D488" s="163">
        <f t="shared" si="15"/>
        <v>0.19674804039515095</v>
      </c>
      <c r="E488" s="161">
        <v>9.44</v>
      </c>
      <c r="F488" s="168">
        <v>6.0698018999999999</v>
      </c>
      <c r="G488" s="163">
        <f t="shared" si="16"/>
        <v>0.55524021302902815</v>
      </c>
    </row>
    <row r="489" spans="1:7" x14ac:dyDescent="0.2">
      <c r="A489" s="127">
        <v>42482</v>
      </c>
      <c r="B489" s="161">
        <v>4.28</v>
      </c>
      <c r="C489" s="162">
        <v>3.6054873999999999</v>
      </c>
      <c r="D489" s="163">
        <f t="shared" si="15"/>
        <v>0.18707945006270174</v>
      </c>
      <c r="E489" s="161">
        <v>9.4</v>
      </c>
      <c r="F489" s="168">
        <v>6.1569343999999999</v>
      </c>
      <c r="G489" s="163">
        <f t="shared" si="16"/>
        <v>0.5267338238978152</v>
      </c>
    </row>
    <row r="490" spans="1:7" x14ac:dyDescent="0.2">
      <c r="A490" s="127">
        <v>42481</v>
      </c>
      <c r="B490" s="161">
        <v>4.3</v>
      </c>
      <c r="C490" s="162">
        <v>3.6678449999999998</v>
      </c>
      <c r="D490" s="163">
        <f t="shared" si="15"/>
        <v>0.17235052190046202</v>
      </c>
      <c r="E490" s="161">
        <v>9.3000000000000007</v>
      </c>
      <c r="F490" s="168">
        <v>6.2411849999999998</v>
      </c>
      <c r="G490" s="163">
        <f t="shared" si="16"/>
        <v>0.49010163935214246</v>
      </c>
    </row>
    <row r="491" spans="1:7" x14ac:dyDescent="0.2">
      <c r="A491" s="127">
        <v>42480</v>
      </c>
      <c r="B491" s="161">
        <v>4.29</v>
      </c>
      <c r="C491" s="162">
        <v>3.6138745999999999</v>
      </c>
      <c r="D491" s="163">
        <f t="shared" si="15"/>
        <v>0.18709154988388366</v>
      </c>
      <c r="E491" s="161">
        <v>9.32</v>
      </c>
      <c r="F491" s="168">
        <v>6.1702329000000002</v>
      </c>
      <c r="G491" s="163">
        <f t="shared" si="16"/>
        <v>0.51047782977527478</v>
      </c>
    </row>
    <row r="492" spans="1:7" x14ac:dyDescent="0.2">
      <c r="A492" s="127">
        <v>42479</v>
      </c>
      <c r="B492" s="161">
        <v>4.29</v>
      </c>
      <c r="C492" s="162">
        <v>3.6541464000000001</v>
      </c>
      <c r="D492" s="163">
        <f t="shared" si="15"/>
        <v>0.17400879176597847</v>
      </c>
      <c r="E492" s="161">
        <v>9.1999999999999993</v>
      </c>
      <c r="F492" s="168">
        <v>6.2320716000000003</v>
      </c>
      <c r="G492" s="163">
        <f t="shared" si="16"/>
        <v>0.4762346440307263</v>
      </c>
    </row>
    <row r="493" spans="1:7" x14ac:dyDescent="0.2">
      <c r="A493" s="127">
        <v>42478</v>
      </c>
      <c r="B493" s="161">
        <v>4.29</v>
      </c>
      <c r="C493" s="162">
        <v>3.5755547999999999</v>
      </c>
      <c r="D493" s="163">
        <f t="shared" si="15"/>
        <v>0.1998138023223697</v>
      </c>
      <c r="E493" s="161">
        <v>9.19</v>
      </c>
      <c r="F493" s="168">
        <v>6.0984930000000004</v>
      </c>
      <c r="G493" s="163">
        <f t="shared" si="16"/>
        <v>0.50692966278718343</v>
      </c>
    </row>
    <row r="494" spans="1:7" x14ac:dyDescent="0.2">
      <c r="A494" s="127">
        <v>42475</v>
      </c>
      <c r="B494" s="161">
        <v>4.3</v>
      </c>
      <c r="C494" s="162">
        <v>3.6400800000000002</v>
      </c>
      <c r="D494" s="163">
        <f t="shared" si="15"/>
        <v>0.18129271884134404</v>
      </c>
      <c r="E494" s="161">
        <v>9.2100000000000009</v>
      </c>
      <c r="F494" s="168">
        <v>6.1504799999999999</v>
      </c>
      <c r="G494" s="163">
        <f t="shared" si="16"/>
        <v>0.49744410192375244</v>
      </c>
    </row>
    <row r="495" spans="1:7" x14ac:dyDescent="0.2">
      <c r="A495" s="127">
        <v>42474</v>
      </c>
      <c r="B495" s="161">
        <v>4.3099999999999996</v>
      </c>
      <c r="C495" s="162">
        <v>3.6220883000000001</v>
      </c>
      <c r="D495" s="163">
        <f t="shared" si="15"/>
        <v>0.18992129485081835</v>
      </c>
      <c r="E495" s="161">
        <v>9.11</v>
      </c>
      <c r="F495" s="168">
        <v>6.0981579000000004</v>
      </c>
      <c r="G495" s="163">
        <f t="shared" si="16"/>
        <v>0.49389375437457905</v>
      </c>
    </row>
    <row r="496" spans="1:7" x14ac:dyDescent="0.2">
      <c r="A496" s="127">
        <v>42473</v>
      </c>
      <c r="B496" s="161">
        <v>4.32</v>
      </c>
      <c r="C496" s="162">
        <v>3.5981711999999999</v>
      </c>
      <c r="D496" s="163">
        <f t="shared" si="15"/>
        <v>0.20060990983419588</v>
      </c>
      <c r="E496" s="161">
        <v>9.11</v>
      </c>
      <c r="F496" s="168">
        <v>6.0635848000000001</v>
      </c>
      <c r="G496" s="163">
        <f t="shared" si="16"/>
        <v>0.50241157672933001</v>
      </c>
    </row>
    <row r="497" spans="1:7" x14ac:dyDescent="0.2">
      <c r="A497" s="127">
        <v>42472</v>
      </c>
      <c r="B497" s="161">
        <v>4.28</v>
      </c>
      <c r="C497" s="162">
        <v>3.4577800000000001</v>
      </c>
      <c r="D497" s="163">
        <f t="shared" si="15"/>
        <v>0.23778840759099773</v>
      </c>
      <c r="E497" s="161">
        <v>9.0299999999999994</v>
      </c>
      <c r="F497" s="168">
        <v>5.8990559999999999</v>
      </c>
      <c r="G497" s="163">
        <f t="shared" si="16"/>
        <v>0.53075339511949027</v>
      </c>
    </row>
    <row r="498" spans="1:7" x14ac:dyDescent="0.2">
      <c r="A498" s="127">
        <v>42471</v>
      </c>
      <c r="B498" s="161">
        <v>4.29</v>
      </c>
      <c r="C498" s="162">
        <v>3.4499447999999999</v>
      </c>
      <c r="D498" s="163">
        <f t="shared" si="15"/>
        <v>0.2434981568400747</v>
      </c>
      <c r="E498" s="161">
        <v>9.01</v>
      </c>
      <c r="F498" s="168">
        <v>5.9332383999999996</v>
      </c>
      <c r="G498" s="163">
        <f t="shared" si="16"/>
        <v>0.51856362286066249</v>
      </c>
    </row>
    <row r="499" spans="1:7" x14ac:dyDescent="0.2">
      <c r="A499" s="127">
        <v>42468</v>
      </c>
      <c r="B499" s="161">
        <v>4.26</v>
      </c>
      <c r="C499" s="162">
        <v>3.4287264</v>
      </c>
      <c r="D499" s="163">
        <f t="shared" si="15"/>
        <v>0.24244384153836243</v>
      </c>
      <c r="E499" s="161">
        <v>8.99</v>
      </c>
      <c r="F499" s="168">
        <v>5.9064192000000002</v>
      </c>
      <c r="G499" s="163">
        <f t="shared" si="16"/>
        <v>0.5220727983547121</v>
      </c>
    </row>
    <row r="500" spans="1:7" x14ac:dyDescent="0.2">
      <c r="A500" s="127">
        <v>42467</v>
      </c>
      <c r="B500" s="161">
        <v>4.26</v>
      </c>
      <c r="C500" s="162">
        <v>3.3958452000000001</v>
      </c>
      <c r="D500" s="163">
        <f t="shared" si="15"/>
        <v>0.25447414387440265</v>
      </c>
      <c r="E500" s="161">
        <v>8.99</v>
      </c>
      <c r="F500" s="168">
        <v>5.8572072000000004</v>
      </c>
      <c r="G500" s="163">
        <f t="shared" si="16"/>
        <v>0.53486118776880553</v>
      </c>
    </row>
    <row r="501" spans="1:7" x14ac:dyDescent="0.2">
      <c r="A501" s="127">
        <v>42466</v>
      </c>
      <c r="B501" s="161">
        <v>4.29</v>
      </c>
      <c r="C501" s="162">
        <v>3.4313568000000001</v>
      </c>
      <c r="D501" s="163">
        <f t="shared" si="15"/>
        <v>0.2502343096468429</v>
      </c>
      <c r="E501" s="161">
        <v>9.0500000000000007</v>
      </c>
      <c r="F501" s="168">
        <v>5.8358112000000002</v>
      </c>
      <c r="G501" s="163">
        <f t="shared" si="16"/>
        <v>0.5507698398467723</v>
      </c>
    </row>
    <row r="502" spans="1:7" x14ac:dyDescent="0.2">
      <c r="A502" s="127">
        <v>42465</v>
      </c>
      <c r="B502" s="161">
        <v>4.32</v>
      </c>
      <c r="C502" s="162">
        <v>3.4438418</v>
      </c>
      <c r="D502" s="163">
        <f t="shared" si="15"/>
        <v>0.25441302210804234</v>
      </c>
      <c r="E502" s="161">
        <v>9.2200000000000006</v>
      </c>
      <c r="F502" s="168">
        <v>5.8370199999999999</v>
      </c>
      <c r="G502" s="163">
        <f t="shared" si="16"/>
        <v>0.57957313834799273</v>
      </c>
    </row>
    <row r="503" spans="1:7" x14ac:dyDescent="0.2">
      <c r="A503" s="127">
        <v>42461</v>
      </c>
      <c r="B503" s="161">
        <v>4.3</v>
      </c>
      <c r="C503" s="162">
        <v>3.5144160000000002</v>
      </c>
      <c r="D503" s="163">
        <f t="shared" si="15"/>
        <v>0.22353187556623905</v>
      </c>
      <c r="E503" s="161">
        <v>9.24</v>
      </c>
      <c r="F503" s="168">
        <v>5.8712400000000002</v>
      </c>
      <c r="G503" s="163">
        <f t="shared" si="16"/>
        <v>0.57377317227706581</v>
      </c>
    </row>
    <row r="504" spans="1:7" x14ac:dyDescent="0.2">
      <c r="A504" s="127">
        <v>42460</v>
      </c>
      <c r="B504" s="161">
        <v>4.29</v>
      </c>
      <c r="C504" s="162">
        <v>3.6163050000000001</v>
      </c>
      <c r="D504" s="163">
        <f t="shared" si="15"/>
        <v>0.18629374458183143</v>
      </c>
      <c r="E504" s="161">
        <v>9.11</v>
      </c>
      <c r="F504" s="168">
        <v>6.0327299999999999</v>
      </c>
      <c r="G504" s="163">
        <f t="shared" si="16"/>
        <v>0.51009576095731113</v>
      </c>
    </row>
    <row r="505" spans="1:7" x14ac:dyDescent="0.2">
      <c r="A505" s="127">
        <v>42459</v>
      </c>
      <c r="B505" s="161">
        <v>4.32</v>
      </c>
      <c r="C505" s="162">
        <v>3.6617676000000001</v>
      </c>
      <c r="D505" s="163">
        <f t="shared" si="15"/>
        <v>0.17975810370925782</v>
      </c>
      <c r="E505" s="161">
        <v>9.14</v>
      </c>
      <c r="F505" s="168">
        <v>6.0862255999999997</v>
      </c>
      <c r="G505" s="163">
        <f t="shared" si="16"/>
        <v>0.50175175892264012</v>
      </c>
    </row>
    <row r="506" spans="1:7" x14ac:dyDescent="0.2">
      <c r="A506" s="127">
        <v>42458</v>
      </c>
      <c r="B506" s="161">
        <v>4.25</v>
      </c>
      <c r="C506" s="162">
        <v>3.5642624999999999</v>
      </c>
      <c r="D506" s="163">
        <f t="shared" si="15"/>
        <v>0.19239253562272704</v>
      </c>
      <c r="E506" s="161">
        <v>8.94</v>
      </c>
      <c r="F506" s="168">
        <v>5.9879610000000003</v>
      </c>
      <c r="G506" s="163">
        <f t="shared" si="16"/>
        <v>0.49299569586375047</v>
      </c>
    </row>
    <row r="507" spans="1:7" x14ac:dyDescent="0.2">
      <c r="A507" s="127">
        <v>42457</v>
      </c>
      <c r="B507" s="161">
        <v>4.3</v>
      </c>
      <c r="C507" s="162">
        <v>3.5518464000000001</v>
      </c>
      <c r="D507" s="163">
        <f t="shared" si="15"/>
        <v>0.21063793749639617</v>
      </c>
      <c r="E507" s="161">
        <v>8.93</v>
      </c>
      <c r="F507" s="168">
        <v>5.9869184000000004</v>
      </c>
      <c r="G507" s="163">
        <f t="shared" si="16"/>
        <v>0.49158538723360573</v>
      </c>
    </row>
    <row r="508" spans="1:7" x14ac:dyDescent="0.2">
      <c r="A508" s="127">
        <v>42454</v>
      </c>
      <c r="B508" s="161">
        <v>4.28</v>
      </c>
      <c r="C508" s="162">
        <v>3.5518464000000001</v>
      </c>
      <c r="D508" s="163">
        <f t="shared" si="15"/>
        <v>0.20500706336850608</v>
      </c>
      <c r="E508" s="161">
        <v>9.09</v>
      </c>
      <c r="F508" s="168">
        <v>5.9869184000000004</v>
      </c>
      <c r="G508" s="163">
        <f t="shared" si="16"/>
        <v>0.51831032138336797</v>
      </c>
    </row>
    <row r="509" spans="1:7" x14ac:dyDescent="0.2">
      <c r="A509" s="127">
        <v>42453</v>
      </c>
      <c r="B509" s="161">
        <v>4.26</v>
      </c>
      <c r="C509" s="162">
        <v>3.5518464000000001</v>
      </c>
      <c r="D509" s="163">
        <f t="shared" si="15"/>
        <v>0.19937618924061573</v>
      </c>
      <c r="E509" s="161">
        <v>9.09</v>
      </c>
      <c r="F509" s="168">
        <v>5.9869184000000004</v>
      </c>
      <c r="G509" s="163">
        <f t="shared" si="16"/>
        <v>0.51831032138336797</v>
      </c>
    </row>
    <row r="510" spans="1:7" x14ac:dyDescent="0.2">
      <c r="A510" s="127">
        <v>42452</v>
      </c>
      <c r="B510" s="161">
        <v>4.3</v>
      </c>
      <c r="C510" s="162">
        <v>3.6011639999999998</v>
      </c>
      <c r="D510" s="163">
        <f t="shared" si="15"/>
        <v>0.19405836557290923</v>
      </c>
      <c r="E510" s="161">
        <v>9.16</v>
      </c>
      <c r="F510" s="168">
        <v>6.0633552000000002</v>
      </c>
      <c r="G510" s="163">
        <f t="shared" si="16"/>
        <v>0.51071472771379123</v>
      </c>
    </row>
    <row r="511" spans="1:7" x14ac:dyDescent="0.2">
      <c r="A511" s="127">
        <v>42451</v>
      </c>
      <c r="B511" s="161">
        <v>4.29</v>
      </c>
      <c r="C511" s="162">
        <v>3.6114782999999999</v>
      </c>
      <c r="D511" s="163">
        <f t="shared" si="15"/>
        <v>0.18787921278663092</v>
      </c>
      <c r="E511" s="161">
        <v>9.19</v>
      </c>
      <c r="F511" s="168">
        <v>6.1001304000000003</v>
      </c>
      <c r="G511" s="163">
        <f t="shared" si="16"/>
        <v>0.50652517198648717</v>
      </c>
    </row>
    <row r="512" spans="1:7" x14ac:dyDescent="0.2">
      <c r="A512" s="127">
        <v>42450</v>
      </c>
      <c r="B512" s="161">
        <v>4.3099999999999996</v>
      </c>
      <c r="C512" s="162">
        <v>3.6112608000000002</v>
      </c>
      <c r="D512" s="163">
        <f t="shared" si="15"/>
        <v>0.19348898866567582</v>
      </c>
      <c r="E512" s="161">
        <v>9.1999999999999993</v>
      </c>
      <c r="F512" s="168">
        <v>6.1775966000000002</v>
      </c>
      <c r="G512" s="163">
        <f t="shared" si="16"/>
        <v>0.48925230889954824</v>
      </c>
    </row>
    <row r="513" spans="1:7" x14ac:dyDescent="0.2">
      <c r="A513" s="127">
        <v>42447</v>
      </c>
      <c r="B513" s="161">
        <v>4.3</v>
      </c>
      <c r="C513" s="162">
        <v>3.6081889999999999</v>
      </c>
      <c r="D513" s="163">
        <f t="shared" si="15"/>
        <v>0.19173358158344808</v>
      </c>
      <c r="E513" s="161">
        <v>9.1300000000000008</v>
      </c>
      <c r="F513" s="168">
        <v>6.074757</v>
      </c>
      <c r="G513" s="163">
        <f t="shared" si="16"/>
        <v>0.50294077606725685</v>
      </c>
    </row>
    <row r="514" spans="1:7" x14ac:dyDescent="0.2">
      <c r="A514" s="127">
        <v>42446</v>
      </c>
      <c r="B514" s="161">
        <v>4.29</v>
      </c>
      <c r="C514" s="162">
        <v>3.6173951999999998</v>
      </c>
      <c r="D514" s="163">
        <f t="shared" si="15"/>
        <v>0.18593622283791394</v>
      </c>
      <c r="E514" s="161">
        <v>9.1999999999999993</v>
      </c>
      <c r="F514" s="168">
        <v>5.9787504</v>
      </c>
      <c r="G514" s="163">
        <f t="shared" si="16"/>
        <v>0.53878308751608017</v>
      </c>
    </row>
    <row r="515" spans="1:7" x14ac:dyDescent="0.2">
      <c r="A515" s="127">
        <v>42445</v>
      </c>
      <c r="B515" s="161">
        <v>4.32</v>
      </c>
      <c r="C515" s="162">
        <v>3.5525655</v>
      </c>
      <c r="D515" s="163">
        <f t="shared" si="15"/>
        <v>0.21602261802069525</v>
      </c>
      <c r="E515" s="161">
        <v>9.44</v>
      </c>
      <c r="F515" s="168">
        <v>5.9545364999999997</v>
      </c>
      <c r="G515" s="163">
        <f t="shared" si="16"/>
        <v>0.58534589552016347</v>
      </c>
    </row>
    <row r="516" spans="1:7" x14ac:dyDescent="0.2">
      <c r="A516" s="127">
        <v>42444</v>
      </c>
      <c r="B516" s="161">
        <v>4.26</v>
      </c>
      <c r="C516" s="162">
        <v>3.5310112</v>
      </c>
      <c r="D516" s="163">
        <f t="shared" si="15"/>
        <v>0.20645326755123286</v>
      </c>
      <c r="E516" s="161">
        <v>9.17</v>
      </c>
      <c r="F516" s="168">
        <v>5.9465247999999997</v>
      </c>
      <c r="G516" s="163">
        <f t="shared" si="16"/>
        <v>0.54207714731131706</v>
      </c>
    </row>
    <row r="517" spans="1:7" x14ac:dyDescent="0.2">
      <c r="A517" s="127">
        <v>42443</v>
      </c>
      <c r="B517" s="161">
        <v>4.3</v>
      </c>
      <c r="C517" s="162">
        <v>3.5383526999999999</v>
      </c>
      <c r="D517" s="163">
        <f t="shared" ref="D517:D580" si="17">(B517-C517)/C517</f>
        <v>0.2152547709559875</v>
      </c>
      <c r="E517" s="161">
        <v>9.0299999999999994</v>
      </c>
      <c r="F517" s="168">
        <v>5.9641736999999999</v>
      </c>
      <c r="G517" s="163">
        <f t="shared" si="16"/>
        <v>0.514040410996078</v>
      </c>
    </row>
    <row r="518" spans="1:7" x14ac:dyDescent="0.2">
      <c r="A518" s="127">
        <v>42440</v>
      </c>
      <c r="B518" s="161">
        <v>4.34</v>
      </c>
      <c r="C518" s="162">
        <v>3.4694829999999999</v>
      </c>
      <c r="D518" s="163">
        <f t="shared" si="17"/>
        <v>0.25090683539881881</v>
      </c>
      <c r="E518" s="161">
        <v>9.1199999999999992</v>
      </c>
      <c r="F518" s="168">
        <v>5.9608226000000002</v>
      </c>
      <c r="G518" s="163">
        <f t="shared" ref="G518:G581" si="18">(E518-F518)/F518</f>
        <v>0.52999017283285677</v>
      </c>
    </row>
    <row r="519" spans="1:7" x14ac:dyDescent="0.2">
      <c r="A519" s="127">
        <v>42439</v>
      </c>
      <c r="B519" s="161">
        <v>4.32</v>
      </c>
      <c r="C519" s="162">
        <v>3.4554852</v>
      </c>
      <c r="D519" s="163">
        <f t="shared" si="17"/>
        <v>0.25018622565653015</v>
      </c>
      <c r="E519" s="161">
        <v>9.0500000000000007</v>
      </c>
      <c r="F519" s="168">
        <v>5.8458087000000001</v>
      </c>
      <c r="G519" s="163">
        <f t="shared" si="18"/>
        <v>0.54811771380750118</v>
      </c>
    </row>
    <row r="520" spans="1:7" x14ac:dyDescent="0.2">
      <c r="A520" s="127">
        <v>42438</v>
      </c>
      <c r="B520" s="161">
        <v>4.41</v>
      </c>
      <c r="C520" s="162">
        <v>3.4536723999999999</v>
      </c>
      <c r="D520" s="163">
        <f t="shared" si="17"/>
        <v>0.27690165401906686</v>
      </c>
      <c r="E520" s="161">
        <v>9.34</v>
      </c>
      <c r="F520" s="168">
        <v>5.9098034999999998</v>
      </c>
      <c r="G520" s="163">
        <f t="shared" si="18"/>
        <v>0.58042479754191489</v>
      </c>
    </row>
    <row r="521" spans="1:7" x14ac:dyDescent="0.2">
      <c r="A521" s="127">
        <v>42437</v>
      </c>
      <c r="B521" s="161">
        <v>4.33</v>
      </c>
      <c r="C521" s="162">
        <v>3.4422071999999999</v>
      </c>
      <c r="D521" s="163">
        <f t="shared" si="17"/>
        <v>0.25791381762259985</v>
      </c>
      <c r="E521" s="161">
        <v>9.2899999999999991</v>
      </c>
      <c r="F521" s="168">
        <v>5.9128911999999998</v>
      </c>
      <c r="G521" s="163">
        <f t="shared" si="18"/>
        <v>0.57114340274010111</v>
      </c>
    </row>
    <row r="522" spans="1:7" x14ac:dyDescent="0.2">
      <c r="A522" s="127">
        <v>42436</v>
      </c>
      <c r="B522" s="161">
        <v>4.29</v>
      </c>
      <c r="C522" s="162">
        <v>3.4633354000000001</v>
      </c>
      <c r="D522" s="163">
        <f t="shared" si="17"/>
        <v>0.23869030992493537</v>
      </c>
      <c r="E522" s="161">
        <v>9.17</v>
      </c>
      <c r="F522" s="168">
        <v>5.9790754000000002</v>
      </c>
      <c r="G522" s="163">
        <f t="shared" si="18"/>
        <v>0.53368194687760584</v>
      </c>
    </row>
    <row r="523" spans="1:7" x14ac:dyDescent="0.2">
      <c r="A523" s="127">
        <v>42433</v>
      </c>
      <c r="B523" s="161">
        <v>4.3099999999999996</v>
      </c>
      <c r="C523" s="162">
        <v>3.4367861</v>
      </c>
      <c r="D523" s="163">
        <f t="shared" si="17"/>
        <v>0.25407862886782501</v>
      </c>
      <c r="E523" s="161">
        <v>9.33</v>
      </c>
      <c r="F523" s="168">
        <v>5.8820300000000003</v>
      </c>
      <c r="G523" s="163">
        <f t="shared" si="18"/>
        <v>0.58618708167078371</v>
      </c>
    </row>
    <row r="524" spans="1:7" x14ac:dyDescent="0.2">
      <c r="A524" s="127">
        <v>42432</v>
      </c>
      <c r="B524" s="161">
        <v>4.13</v>
      </c>
      <c r="C524" s="162">
        <v>3.3999024000000002</v>
      </c>
      <c r="D524" s="163">
        <f t="shared" si="17"/>
        <v>0.21474075255807332</v>
      </c>
      <c r="E524" s="161">
        <v>8.6999999999999993</v>
      </c>
      <c r="F524" s="168">
        <v>5.6721143999999999</v>
      </c>
      <c r="G524" s="163">
        <f t="shared" si="18"/>
        <v>0.53381955765913314</v>
      </c>
    </row>
    <row r="525" spans="1:7" x14ac:dyDescent="0.2">
      <c r="A525" s="127">
        <v>42431</v>
      </c>
      <c r="B525" s="161">
        <v>4.1100000000000003</v>
      </c>
      <c r="C525" s="162">
        <v>3.4033364000000002</v>
      </c>
      <c r="D525" s="163">
        <f t="shared" si="17"/>
        <v>0.20763848087423861</v>
      </c>
      <c r="E525" s="161">
        <v>8.56</v>
      </c>
      <c r="F525" s="168">
        <v>5.6441470000000002</v>
      </c>
      <c r="G525" s="163">
        <f t="shared" si="18"/>
        <v>0.51661535392327662</v>
      </c>
    </row>
    <row r="526" spans="1:7" x14ac:dyDescent="0.2">
      <c r="A526" s="127">
        <v>42430</v>
      </c>
      <c r="B526" s="161">
        <v>4.03</v>
      </c>
      <c r="C526" s="162">
        <v>3.2888573999999999</v>
      </c>
      <c r="D526" s="163">
        <f t="shared" si="17"/>
        <v>0.22534956973202921</v>
      </c>
      <c r="E526" s="161">
        <v>8.43</v>
      </c>
      <c r="F526" s="168">
        <v>5.4926442</v>
      </c>
      <c r="G526" s="163">
        <f t="shared" si="18"/>
        <v>0.53477991529107238</v>
      </c>
    </row>
    <row r="527" spans="1:7" x14ac:dyDescent="0.2">
      <c r="A527" s="127">
        <v>42429</v>
      </c>
      <c r="B527" s="161">
        <v>4.03</v>
      </c>
      <c r="C527" s="162">
        <v>3.2327423999999998</v>
      </c>
      <c r="D527" s="163">
        <f t="shared" si="17"/>
        <v>0.24661958837178011</v>
      </c>
      <c r="E527" s="161">
        <v>8.4499999999999993</v>
      </c>
      <c r="F527" s="168">
        <v>5.3710668000000004</v>
      </c>
      <c r="G527" s="163">
        <f t="shared" si="18"/>
        <v>0.57324425754675001</v>
      </c>
    </row>
    <row r="528" spans="1:7" x14ac:dyDescent="0.2">
      <c r="A528" s="127">
        <v>42426</v>
      </c>
      <c r="B528" s="161">
        <v>4.0199999999999996</v>
      </c>
      <c r="C528" s="162">
        <v>3.2547473999999998</v>
      </c>
      <c r="D528" s="163">
        <f t="shared" si="17"/>
        <v>0.23511889125404933</v>
      </c>
      <c r="E528" s="161">
        <v>8.31</v>
      </c>
      <c r="F528" s="168">
        <v>5.5423217999999999</v>
      </c>
      <c r="G528" s="163">
        <f t="shared" si="18"/>
        <v>0.49937161714428069</v>
      </c>
    </row>
    <row r="529" spans="1:7" x14ac:dyDescent="0.2">
      <c r="A529" s="127">
        <v>42425</v>
      </c>
      <c r="B529" s="161">
        <v>4.01</v>
      </c>
      <c r="C529" s="162">
        <v>3.2290176000000002</v>
      </c>
      <c r="D529" s="163">
        <f t="shared" si="17"/>
        <v>0.24186377924976302</v>
      </c>
      <c r="E529" s="161">
        <v>8.2100000000000009</v>
      </c>
      <c r="F529" s="168">
        <v>5.5330561999999999</v>
      </c>
      <c r="G529" s="163">
        <f t="shared" si="18"/>
        <v>0.48380925536234404</v>
      </c>
    </row>
    <row r="530" spans="1:7" x14ac:dyDescent="0.2">
      <c r="A530" s="127">
        <v>42424</v>
      </c>
      <c r="B530" s="161">
        <v>4.05</v>
      </c>
      <c r="C530" s="162">
        <v>3.3034401</v>
      </c>
      <c r="D530" s="163">
        <f t="shared" si="17"/>
        <v>0.22599468354216559</v>
      </c>
      <c r="E530" s="161">
        <v>8.5</v>
      </c>
      <c r="F530" s="168">
        <v>5.6906588999999999</v>
      </c>
      <c r="G530" s="163">
        <f t="shared" si="18"/>
        <v>0.49367589050188904</v>
      </c>
    </row>
    <row r="531" spans="1:7" x14ac:dyDescent="0.2">
      <c r="A531" s="127">
        <v>42423</v>
      </c>
      <c r="B531" s="161">
        <v>4.05</v>
      </c>
      <c r="C531" s="162">
        <v>3.3521985000000001</v>
      </c>
      <c r="D531" s="163">
        <f t="shared" si="17"/>
        <v>0.20816234480147872</v>
      </c>
      <c r="E531" s="161">
        <v>8.4700000000000006</v>
      </c>
      <c r="F531" s="168">
        <v>5.6962169999999999</v>
      </c>
      <c r="G531" s="163">
        <f t="shared" si="18"/>
        <v>0.4869517786980378</v>
      </c>
    </row>
    <row r="532" spans="1:7" x14ac:dyDescent="0.2">
      <c r="A532" s="127">
        <v>42422</v>
      </c>
      <c r="B532" s="161">
        <v>4.08</v>
      </c>
      <c r="C532" s="162">
        <v>3.3377075999999999</v>
      </c>
      <c r="D532" s="163">
        <f t="shared" si="17"/>
        <v>0.22239587434201852</v>
      </c>
      <c r="E532" s="161">
        <v>8.6</v>
      </c>
      <c r="F532" s="168">
        <v>5.7193883999999997</v>
      </c>
      <c r="G532" s="163">
        <f t="shared" si="18"/>
        <v>0.50365727915942904</v>
      </c>
    </row>
    <row r="533" spans="1:7" x14ac:dyDescent="0.2">
      <c r="A533" s="127">
        <v>42419</v>
      </c>
      <c r="B533" s="161">
        <v>4.0199999999999996</v>
      </c>
      <c r="C533" s="162">
        <v>3.2851167999999999</v>
      </c>
      <c r="D533" s="163">
        <f t="shared" si="17"/>
        <v>0.22370078287627387</v>
      </c>
      <c r="E533" s="161">
        <v>8.51</v>
      </c>
      <c r="F533" s="168">
        <v>5.5813464000000002</v>
      </c>
      <c r="G533" s="163">
        <f t="shared" si="18"/>
        <v>0.52472170514268734</v>
      </c>
    </row>
    <row r="534" spans="1:7" x14ac:dyDescent="0.2">
      <c r="A534" s="127">
        <v>42418</v>
      </c>
      <c r="B534" s="161">
        <v>4.0599999999999996</v>
      </c>
      <c r="C534" s="162">
        <v>3.3137279999999998</v>
      </c>
      <c r="D534" s="163">
        <f t="shared" si="17"/>
        <v>0.22520617262491063</v>
      </c>
      <c r="E534" s="161">
        <v>8.59</v>
      </c>
      <c r="F534" s="168">
        <v>5.6149279999999999</v>
      </c>
      <c r="G534" s="163">
        <f t="shared" si="18"/>
        <v>0.52985042728953957</v>
      </c>
    </row>
    <row r="535" spans="1:7" x14ac:dyDescent="0.2">
      <c r="A535" s="127">
        <v>42417</v>
      </c>
      <c r="B535" s="161">
        <v>4.04</v>
      </c>
      <c r="C535" s="162">
        <v>3.2818632000000001</v>
      </c>
      <c r="D535" s="163">
        <f t="shared" si="17"/>
        <v>0.23100804445474751</v>
      </c>
      <c r="E535" s="161">
        <v>8.56</v>
      </c>
      <c r="F535" s="168">
        <v>5.4837255000000003</v>
      </c>
      <c r="G535" s="163">
        <f t="shared" si="18"/>
        <v>0.56098258382918698</v>
      </c>
    </row>
    <row r="536" spans="1:7" x14ac:dyDescent="0.2">
      <c r="A536" s="127">
        <v>42416</v>
      </c>
      <c r="B536" s="161">
        <v>4.05</v>
      </c>
      <c r="C536" s="162">
        <v>3.3302649999999998</v>
      </c>
      <c r="D536" s="163">
        <f t="shared" si="17"/>
        <v>0.2161194379426262</v>
      </c>
      <c r="E536" s="161">
        <v>8.58</v>
      </c>
      <c r="F536" s="168">
        <v>5.4723449999999998</v>
      </c>
      <c r="G536" s="163">
        <f t="shared" si="18"/>
        <v>0.56788360382980252</v>
      </c>
    </row>
    <row r="537" spans="1:7" x14ac:dyDescent="0.2">
      <c r="A537" s="127">
        <v>42415</v>
      </c>
      <c r="B537" s="161">
        <v>3.97</v>
      </c>
      <c r="C537" s="162">
        <v>3.2692291999999998</v>
      </c>
      <c r="D537" s="163">
        <f t="shared" si="17"/>
        <v>0.21435352406616226</v>
      </c>
      <c r="E537" s="161">
        <v>8.4600000000000009</v>
      </c>
      <c r="F537" s="168">
        <v>5.3762515999999998</v>
      </c>
      <c r="G537" s="163">
        <f t="shared" si="18"/>
        <v>0.57358706947420413</v>
      </c>
    </row>
    <row r="538" spans="1:7" x14ac:dyDescent="0.2">
      <c r="A538" s="127">
        <v>42405</v>
      </c>
      <c r="B538" s="161">
        <v>4.01</v>
      </c>
      <c r="C538" s="162">
        <v>3.3472110000000002</v>
      </c>
      <c r="D538" s="163">
        <f t="shared" si="17"/>
        <v>0.1980123153275965</v>
      </c>
      <c r="E538" s="161">
        <v>8.43</v>
      </c>
      <c r="F538" s="168">
        <v>5.5870740000000003</v>
      </c>
      <c r="G538" s="163">
        <f t="shared" si="18"/>
        <v>0.50883986859669283</v>
      </c>
    </row>
    <row r="539" spans="1:7" x14ac:dyDescent="0.2">
      <c r="A539" s="127">
        <v>42404</v>
      </c>
      <c r="B539" s="161">
        <v>4.0199999999999996</v>
      </c>
      <c r="C539" s="162">
        <v>3.3087726000000002</v>
      </c>
      <c r="D539" s="163">
        <f t="shared" si="17"/>
        <v>0.21495203387503856</v>
      </c>
      <c r="E539" s="161">
        <v>8.4600000000000009</v>
      </c>
      <c r="F539" s="168">
        <v>5.5342161000000001</v>
      </c>
      <c r="G539" s="163">
        <f t="shared" si="18"/>
        <v>0.52867178424781802</v>
      </c>
    </row>
    <row r="540" spans="1:7" x14ac:dyDescent="0.2">
      <c r="A540" s="127">
        <v>42403</v>
      </c>
      <c r="B540" s="161">
        <v>4.01</v>
      </c>
      <c r="C540" s="162">
        <v>3.2594715999999999</v>
      </c>
      <c r="D540" s="163">
        <f t="shared" si="17"/>
        <v>0.23026075760255124</v>
      </c>
      <c r="E540" s="161">
        <v>8.44</v>
      </c>
      <c r="F540" s="168">
        <v>5.4352529000000001</v>
      </c>
      <c r="G540" s="163">
        <f t="shared" si="18"/>
        <v>0.55282562840820149</v>
      </c>
    </row>
    <row r="541" spans="1:7" x14ac:dyDescent="0.2">
      <c r="A541" s="127">
        <v>42402</v>
      </c>
      <c r="B541" s="161">
        <v>4.05</v>
      </c>
      <c r="C541" s="162">
        <v>3.2930410999999999</v>
      </c>
      <c r="D541" s="163">
        <f t="shared" si="17"/>
        <v>0.22986621697494145</v>
      </c>
      <c r="E541" s="161">
        <v>8.49</v>
      </c>
      <c r="F541" s="168">
        <v>5.6091186000000004</v>
      </c>
      <c r="G541" s="163">
        <f t="shared" si="18"/>
        <v>0.51360679020051381</v>
      </c>
    </row>
    <row r="542" spans="1:7" x14ac:dyDescent="0.2">
      <c r="A542" s="127">
        <v>42401</v>
      </c>
      <c r="B542" s="161">
        <v>4.03</v>
      </c>
      <c r="C542" s="162">
        <v>3.3682400000000001</v>
      </c>
      <c r="D542" s="163">
        <f t="shared" si="17"/>
        <v>0.19647056029261575</v>
      </c>
      <c r="E542" s="161">
        <v>8.5</v>
      </c>
      <c r="F542" s="168">
        <v>5.7091668000000002</v>
      </c>
      <c r="G542" s="163">
        <f t="shared" si="18"/>
        <v>0.48883371212766102</v>
      </c>
    </row>
    <row r="543" spans="1:7" x14ac:dyDescent="0.2">
      <c r="A543" s="127">
        <v>42398</v>
      </c>
      <c r="B543" s="161">
        <v>4.0999999999999996</v>
      </c>
      <c r="C543" s="162">
        <v>3.3888672999999998</v>
      </c>
      <c r="D543" s="163">
        <f t="shared" si="17"/>
        <v>0.20984377287360881</v>
      </c>
      <c r="E543" s="161">
        <v>8.59</v>
      </c>
      <c r="F543" s="168">
        <v>5.7518244000000003</v>
      </c>
      <c r="G543" s="163">
        <f t="shared" si="18"/>
        <v>0.49343919470142367</v>
      </c>
    </row>
    <row r="544" spans="1:7" x14ac:dyDescent="0.2">
      <c r="A544" s="127">
        <v>42397</v>
      </c>
      <c r="B544" s="161">
        <v>4.05</v>
      </c>
      <c r="C544" s="162">
        <v>3.2969944</v>
      </c>
      <c r="D544" s="163">
        <f t="shared" si="17"/>
        <v>0.22839153138992285</v>
      </c>
      <c r="E544" s="161">
        <v>8.5299999999999994</v>
      </c>
      <c r="F544" s="168">
        <v>5.6099369000000001</v>
      </c>
      <c r="G544" s="163">
        <f t="shared" si="18"/>
        <v>0.52051621115381874</v>
      </c>
    </row>
    <row r="545" spans="1:7" x14ac:dyDescent="0.2">
      <c r="A545" s="127">
        <v>42396</v>
      </c>
      <c r="B545" s="161">
        <v>4.1100000000000003</v>
      </c>
      <c r="C545" s="162">
        <v>3.2558696999999999</v>
      </c>
      <c r="D545" s="163">
        <f t="shared" si="17"/>
        <v>0.26233552896788237</v>
      </c>
      <c r="E545" s="161">
        <v>8.51</v>
      </c>
      <c r="F545" s="168">
        <v>5.6283639000000001</v>
      </c>
      <c r="G545" s="163">
        <f t="shared" si="18"/>
        <v>0.51198468172962297</v>
      </c>
    </row>
    <row r="546" spans="1:7" x14ac:dyDescent="0.2">
      <c r="A546" s="127">
        <v>42395</v>
      </c>
      <c r="B546" s="161">
        <v>4.08</v>
      </c>
      <c r="C546" s="162">
        <v>3.236926</v>
      </c>
      <c r="D546" s="163">
        <f t="shared" si="17"/>
        <v>0.26045513552055255</v>
      </c>
      <c r="E546" s="161">
        <v>8.36</v>
      </c>
      <c r="F546" s="168">
        <v>5.5742387999999998</v>
      </c>
      <c r="G546" s="163">
        <f t="shared" si="18"/>
        <v>0.49975634341320285</v>
      </c>
    </row>
    <row r="547" spans="1:7" x14ac:dyDescent="0.2">
      <c r="A547" s="127">
        <v>42394</v>
      </c>
      <c r="B547" s="161">
        <v>4.2300000000000004</v>
      </c>
      <c r="C547" s="162">
        <v>3.3210809999999999</v>
      </c>
      <c r="D547" s="163">
        <f t="shared" si="17"/>
        <v>0.27368167172074409</v>
      </c>
      <c r="E547" s="161">
        <v>8.51</v>
      </c>
      <c r="F547" s="168">
        <v>5.6332259999999996</v>
      </c>
      <c r="G547" s="163">
        <f t="shared" si="18"/>
        <v>0.51067967093810906</v>
      </c>
    </row>
    <row r="548" spans="1:7" x14ac:dyDescent="0.2">
      <c r="A548" s="127">
        <v>42391</v>
      </c>
      <c r="B548" s="161">
        <v>4.22</v>
      </c>
      <c r="C548" s="162">
        <v>3.2913888</v>
      </c>
      <c r="D548" s="163">
        <f t="shared" si="17"/>
        <v>0.28213354800259383</v>
      </c>
      <c r="E548" s="161">
        <v>8.5</v>
      </c>
      <c r="F548" s="168">
        <v>5.5836059999999996</v>
      </c>
      <c r="G548" s="163">
        <f t="shared" si="18"/>
        <v>0.52231371626149847</v>
      </c>
    </row>
    <row r="549" spans="1:7" x14ac:dyDescent="0.2">
      <c r="A549" s="127">
        <v>42390</v>
      </c>
      <c r="B549" s="161">
        <v>4.18</v>
      </c>
      <c r="C549" s="162">
        <v>3.2392348000000002</v>
      </c>
      <c r="D549" s="163">
        <f t="shared" si="17"/>
        <v>0.29042822088722914</v>
      </c>
      <c r="E549" s="161">
        <v>8.4600000000000009</v>
      </c>
      <c r="F549" s="168">
        <v>5.3707520000000004</v>
      </c>
      <c r="G549" s="163">
        <f t="shared" si="18"/>
        <v>0.57519840796968469</v>
      </c>
    </row>
    <row r="550" spans="1:7" x14ac:dyDescent="0.2">
      <c r="A550" s="127">
        <v>42389</v>
      </c>
      <c r="B550" s="161">
        <v>4.22</v>
      </c>
      <c r="C550" s="162">
        <v>3.2875079999999999</v>
      </c>
      <c r="D550" s="163">
        <f t="shared" si="17"/>
        <v>0.28364706641018056</v>
      </c>
      <c r="E550" s="161">
        <v>8.58</v>
      </c>
      <c r="F550" s="168">
        <v>5.4763845</v>
      </c>
      <c r="G550" s="163">
        <f t="shared" si="18"/>
        <v>0.56672709887335337</v>
      </c>
    </row>
    <row r="551" spans="1:7" x14ac:dyDescent="0.2">
      <c r="A551" s="127">
        <v>42388</v>
      </c>
      <c r="B551" s="161">
        <v>4.25</v>
      </c>
      <c r="C551" s="162">
        <v>3.3963472000000001</v>
      </c>
      <c r="D551" s="163">
        <f t="shared" si="17"/>
        <v>0.25134438552100913</v>
      </c>
      <c r="E551" s="161">
        <v>8.56</v>
      </c>
      <c r="F551" s="168">
        <v>5.7334376000000002</v>
      </c>
      <c r="G551" s="163">
        <f t="shared" si="18"/>
        <v>0.49299610411736233</v>
      </c>
    </row>
    <row r="552" spans="1:7" x14ac:dyDescent="0.2">
      <c r="A552" s="127">
        <v>42387</v>
      </c>
      <c r="B552" s="161">
        <v>4.1900000000000004</v>
      </c>
      <c r="C552" s="162">
        <v>3.3472993999999998</v>
      </c>
      <c r="D552" s="163">
        <f t="shared" si="17"/>
        <v>0.25175537031434969</v>
      </c>
      <c r="E552" s="161">
        <v>8.49</v>
      </c>
      <c r="F552" s="168">
        <v>5.6096700999999998</v>
      </c>
      <c r="G552" s="163">
        <f t="shared" si="18"/>
        <v>0.51345798391958919</v>
      </c>
    </row>
    <row r="553" spans="1:7" x14ac:dyDescent="0.2">
      <c r="A553" s="127">
        <v>42384</v>
      </c>
      <c r="B553" s="161">
        <v>4.2300000000000004</v>
      </c>
      <c r="C553" s="162">
        <v>3.4183620000000001</v>
      </c>
      <c r="D553" s="163">
        <f t="shared" si="17"/>
        <v>0.23743477139050817</v>
      </c>
      <c r="E553" s="161">
        <v>8.4700000000000006</v>
      </c>
      <c r="F553" s="168">
        <v>5.7057104000000001</v>
      </c>
      <c r="G553" s="163">
        <f t="shared" si="18"/>
        <v>0.48447772603390465</v>
      </c>
    </row>
    <row r="554" spans="1:7" x14ac:dyDescent="0.2">
      <c r="A554" s="127">
        <v>42383</v>
      </c>
      <c r="B554" s="161">
        <v>4.3099999999999996</v>
      </c>
      <c r="C554" s="162">
        <v>3.5086175000000002</v>
      </c>
      <c r="D554" s="163">
        <f t="shared" si="17"/>
        <v>0.22840406513391653</v>
      </c>
      <c r="E554" s="161">
        <v>8.49</v>
      </c>
      <c r="F554" s="168">
        <v>5.8674229999999996</v>
      </c>
      <c r="G554" s="163">
        <f t="shared" si="18"/>
        <v>0.44697254655067492</v>
      </c>
    </row>
    <row r="555" spans="1:7" x14ac:dyDescent="0.2">
      <c r="A555" s="127">
        <v>42382</v>
      </c>
      <c r="B555" s="161">
        <v>4.3</v>
      </c>
      <c r="C555" s="162">
        <v>3.5270693999999998</v>
      </c>
      <c r="D555" s="163">
        <f t="shared" si="17"/>
        <v>0.21914244159754839</v>
      </c>
      <c r="E555" s="161">
        <v>8.4499999999999993</v>
      </c>
      <c r="F555" s="168">
        <v>5.8699908000000001</v>
      </c>
      <c r="G555" s="163">
        <f t="shared" si="18"/>
        <v>0.4395252544518467</v>
      </c>
    </row>
    <row r="556" spans="1:7" x14ac:dyDescent="0.2">
      <c r="A556" s="127">
        <v>42381</v>
      </c>
      <c r="B556" s="161">
        <v>4.32</v>
      </c>
      <c r="C556" s="162">
        <v>3.5180288000000002</v>
      </c>
      <c r="D556" s="163">
        <f t="shared" si="17"/>
        <v>0.22796038508837679</v>
      </c>
      <c r="E556" s="161">
        <v>8.4700000000000006</v>
      </c>
      <c r="F556" s="168">
        <v>5.8605624000000001</v>
      </c>
      <c r="G556" s="163">
        <f t="shared" si="18"/>
        <v>0.44525378656492087</v>
      </c>
    </row>
    <row r="557" spans="1:7" x14ac:dyDescent="0.2">
      <c r="A557" s="127">
        <v>42380</v>
      </c>
      <c r="B557" s="161">
        <v>4.32</v>
      </c>
      <c r="C557" s="162">
        <v>3.5675880000000002</v>
      </c>
      <c r="D557" s="163">
        <f t="shared" si="17"/>
        <v>0.21090215574219895</v>
      </c>
      <c r="E557" s="161">
        <v>8.4600000000000009</v>
      </c>
      <c r="F557" s="168">
        <v>5.8332600000000001</v>
      </c>
      <c r="G557" s="163">
        <f t="shared" si="18"/>
        <v>0.45030394667818691</v>
      </c>
    </row>
    <row r="558" spans="1:7" x14ac:dyDescent="0.2">
      <c r="A558" s="127">
        <v>42377</v>
      </c>
      <c r="B558" s="161">
        <v>4.46</v>
      </c>
      <c r="C558" s="162">
        <v>3.6818835000000001</v>
      </c>
      <c r="D558" s="163">
        <f t="shared" si="17"/>
        <v>0.21133653468394636</v>
      </c>
      <c r="E558" s="161">
        <v>8.6999999999999993</v>
      </c>
      <c r="F558" s="168">
        <v>6.0518314999999996</v>
      </c>
      <c r="G558" s="163">
        <f t="shared" si="18"/>
        <v>0.43758133384910003</v>
      </c>
    </row>
    <row r="559" spans="1:7" x14ac:dyDescent="0.2">
      <c r="A559" s="127">
        <v>42376</v>
      </c>
      <c r="B559" s="161">
        <v>4.43</v>
      </c>
      <c r="C559" s="162">
        <v>3.6327720000000001</v>
      </c>
      <c r="D559" s="163">
        <f t="shared" si="17"/>
        <v>0.21945445516536671</v>
      </c>
      <c r="E559" s="161">
        <v>8.6</v>
      </c>
      <c r="F559" s="168">
        <v>5.9614719999999997</v>
      </c>
      <c r="G559" s="163">
        <f t="shared" si="18"/>
        <v>0.44259672778803627</v>
      </c>
    </row>
    <row r="560" spans="1:7" x14ac:dyDescent="0.2">
      <c r="A560" s="127">
        <v>42375</v>
      </c>
      <c r="B560" s="161">
        <v>4.51</v>
      </c>
      <c r="C560" s="162">
        <v>3.7159982999999999</v>
      </c>
      <c r="D560" s="163">
        <f t="shared" si="17"/>
        <v>0.21367116879466816</v>
      </c>
      <c r="E560" s="161">
        <v>9.15</v>
      </c>
      <c r="F560" s="168">
        <v>6.1596253000000001</v>
      </c>
      <c r="G560" s="163">
        <f t="shared" si="18"/>
        <v>0.48547996904941609</v>
      </c>
    </row>
    <row r="561" spans="1:7" x14ac:dyDescent="0.2">
      <c r="A561" s="127">
        <v>42374</v>
      </c>
      <c r="B561" s="161">
        <v>4.47</v>
      </c>
      <c r="C561" s="162">
        <v>3.7667839999999999</v>
      </c>
      <c r="D561" s="163">
        <f t="shared" si="17"/>
        <v>0.18668869783879294</v>
      </c>
      <c r="E561" s="161">
        <v>9.1199999999999992</v>
      </c>
      <c r="F561" s="168">
        <v>6.2303280000000001</v>
      </c>
      <c r="G561" s="163">
        <f t="shared" si="18"/>
        <v>0.46380736295103547</v>
      </c>
    </row>
    <row r="562" spans="1:7" x14ac:dyDescent="0.2">
      <c r="A562" s="127">
        <v>42373</v>
      </c>
      <c r="B562" s="161">
        <v>4.45</v>
      </c>
      <c r="C562" s="162">
        <v>3.7925512000000001</v>
      </c>
      <c r="D562" s="163">
        <f t="shared" si="17"/>
        <v>0.17335264979415441</v>
      </c>
      <c r="E562" s="161">
        <v>9.0299999999999994</v>
      </c>
      <c r="F562" s="168">
        <v>6.2426063999999997</v>
      </c>
      <c r="G562" s="163">
        <f t="shared" si="18"/>
        <v>0.44651118801915812</v>
      </c>
    </row>
    <row r="563" spans="1:7" x14ac:dyDescent="0.2">
      <c r="A563" s="127">
        <v>42369</v>
      </c>
      <c r="B563" s="161">
        <v>4.58</v>
      </c>
      <c r="C563" s="162">
        <v>3.9208104000000001</v>
      </c>
      <c r="D563" s="163">
        <f t="shared" si="17"/>
        <v>0.16812585479777342</v>
      </c>
      <c r="E563" s="161">
        <v>9.64</v>
      </c>
      <c r="F563" s="168">
        <v>6.4341504</v>
      </c>
      <c r="G563" s="163">
        <f t="shared" si="18"/>
        <v>0.49825530966761367</v>
      </c>
    </row>
    <row r="564" spans="1:7" x14ac:dyDescent="0.2">
      <c r="A564" s="127">
        <v>42368</v>
      </c>
      <c r="B564" s="161">
        <v>4.6100000000000003</v>
      </c>
      <c r="C564" s="162">
        <v>3.9187044000000002</v>
      </c>
      <c r="D564" s="163">
        <f t="shared" si="17"/>
        <v>0.17640922341578</v>
      </c>
      <c r="E564" s="161">
        <v>9.43</v>
      </c>
      <c r="F564" s="168">
        <v>6.3972011999999996</v>
      </c>
      <c r="G564" s="163">
        <f t="shared" si="18"/>
        <v>0.4740821345434626</v>
      </c>
    </row>
    <row r="565" spans="1:7" x14ac:dyDescent="0.2">
      <c r="A565" s="127">
        <v>42367</v>
      </c>
      <c r="B565" s="161">
        <v>4.6100000000000003</v>
      </c>
      <c r="C565" s="162">
        <v>3.9584896999999999</v>
      </c>
      <c r="D565" s="163">
        <f t="shared" si="17"/>
        <v>0.16458557413955135</v>
      </c>
      <c r="E565" s="161">
        <v>9.2100000000000009</v>
      </c>
      <c r="F565" s="168">
        <v>6.4607907999999998</v>
      </c>
      <c r="G565" s="163">
        <f t="shared" si="18"/>
        <v>0.42552208933928043</v>
      </c>
    </row>
    <row r="566" spans="1:7" x14ac:dyDescent="0.2">
      <c r="A566" s="127">
        <v>42366</v>
      </c>
      <c r="B566" s="161">
        <v>4.59</v>
      </c>
      <c r="C566" s="162">
        <v>3.9680550000000001</v>
      </c>
      <c r="D566" s="163">
        <f t="shared" si="17"/>
        <v>0.15673799884326192</v>
      </c>
      <c r="E566" s="161">
        <v>9.14</v>
      </c>
      <c r="F566" s="168">
        <v>6.4909026000000001</v>
      </c>
      <c r="G566" s="163">
        <f t="shared" si="18"/>
        <v>0.40812465742437737</v>
      </c>
    </row>
    <row r="567" spans="1:7" x14ac:dyDescent="0.2">
      <c r="A567" s="127">
        <v>42363</v>
      </c>
      <c r="B567" s="161">
        <v>4.6500000000000004</v>
      </c>
      <c r="C567" s="162">
        <v>4.0103039999999996</v>
      </c>
      <c r="D567" s="163">
        <f t="shared" si="17"/>
        <v>0.15951309426916283</v>
      </c>
      <c r="E567" s="161">
        <v>9.44</v>
      </c>
      <c r="F567" s="168">
        <v>6.5501632000000001</v>
      </c>
      <c r="G567" s="163">
        <f t="shared" si="18"/>
        <v>0.44118546542473924</v>
      </c>
    </row>
    <row r="568" spans="1:7" x14ac:dyDescent="0.2">
      <c r="A568" s="127">
        <v>42362</v>
      </c>
      <c r="B568" s="161">
        <v>4.6500000000000004</v>
      </c>
      <c r="C568" s="162">
        <v>4.0103039999999996</v>
      </c>
      <c r="D568" s="163">
        <f t="shared" si="17"/>
        <v>0.15951309426916283</v>
      </c>
      <c r="E568" s="161">
        <v>9.39</v>
      </c>
      <c r="F568" s="168">
        <v>6.5501632000000001</v>
      </c>
      <c r="G568" s="163">
        <f t="shared" si="18"/>
        <v>0.43355206783244737</v>
      </c>
    </row>
    <row r="569" spans="1:7" x14ac:dyDescent="0.2">
      <c r="A569" s="127">
        <v>42361</v>
      </c>
      <c r="B569" s="161">
        <v>4.67</v>
      </c>
      <c r="C569" s="162">
        <v>3.9995063000000002</v>
      </c>
      <c r="D569" s="163">
        <f t="shared" si="17"/>
        <v>0.16764411647507588</v>
      </c>
      <c r="E569" s="161">
        <v>9.52</v>
      </c>
      <c r="F569" s="168">
        <v>6.5712139000000001</v>
      </c>
      <c r="G569" s="163">
        <f t="shared" si="18"/>
        <v>0.44874297882770176</v>
      </c>
    </row>
    <row r="570" spans="1:7" x14ac:dyDescent="0.2">
      <c r="A570" s="127">
        <v>42360</v>
      </c>
      <c r="B570" s="161">
        <v>4.67</v>
      </c>
      <c r="C570" s="162">
        <v>3.9504486999999999</v>
      </c>
      <c r="D570" s="163">
        <f t="shared" si="17"/>
        <v>0.18214419541759902</v>
      </c>
      <c r="E570" s="161">
        <v>9.58</v>
      </c>
      <c r="F570" s="168">
        <v>6.4309630000000002</v>
      </c>
      <c r="G570" s="163">
        <f t="shared" si="18"/>
        <v>0.48966803261035707</v>
      </c>
    </row>
    <row r="571" spans="1:7" x14ac:dyDescent="0.2">
      <c r="A571" s="127">
        <v>42359</v>
      </c>
      <c r="B571" s="161">
        <v>4.6900000000000004</v>
      </c>
      <c r="C571" s="162">
        <v>3.9509216999999999</v>
      </c>
      <c r="D571" s="163">
        <f t="shared" si="17"/>
        <v>0.18706478035239235</v>
      </c>
      <c r="E571" s="161">
        <v>9.9700000000000006</v>
      </c>
      <c r="F571" s="168">
        <v>6.4400858999999997</v>
      </c>
      <c r="G571" s="163">
        <f t="shared" si="18"/>
        <v>0.54811599640309161</v>
      </c>
    </row>
    <row r="572" spans="1:7" x14ac:dyDescent="0.2">
      <c r="A572" s="127">
        <v>42356</v>
      </c>
      <c r="B572" s="161">
        <v>4.62</v>
      </c>
      <c r="C572" s="162">
        <v>3.9127139999999998</v>
      </c>
      <c r="D572" s="163">
        <f t="shared" si="17"/>
        <v>0.18076608717120657</v>
      </c>
      <c r="E572" s="161">
        <v>9.07</v>
      </c>
      <c r="F572" s="168">
        <v>6.287096</v>
      </c>
      <c r="G572" s="163">
        <f t="shared" si="18"/>
        <v>0.44263742751820556</v>
      </c>
    </row>
    <row r="573" spans="1:7" x14ac:dyDescent="0.2">
      <c r="A573" s="127">
        <v>42355</v>
      </c>
      <c r="B573" s="161">
        <v>4.62</v>
      </c>
      <c r="C573" s="162">
        <v>3.9019251000000001</v>
      </c>
      <c r="D573" s="163">
        <f t="shared" si="17"/>
        <v>0.18403092873310151</v>
      </c>
      <c r="E573" s="161">
        <v>8.74</v>
      </c>
      <c r="F573" s="168">
        <v>6.1912773000000003</v>
      </c>
      <c r="G573" s="163">
        <f t="shared" si="18"/>
        <v>0.41166347047643947</v>
      </c>
    </row>
    <row r="574" spans="1:7" x14ac:dyDescent="0.2">
      <c r="A574" s="127">
        <v>42354</v>
      </c>
      <c r="B574" s="161">
        <v>4.59</v>
      </c>
      <c r="C574" s="162">
        <v>3.8190330000000001</v>
      </c>
      <c r="D574" s="163">
        <f t="shared" si="17"/>
        <v>0.20187492488281711</v>
      </c>
      <c r="E574" s="161">
        <v>8.67</v>
      </c>
      <c r="F574" s="168">
        <v>6.0620894999999999</v>
      </c>
      <c r="G574" s="163">
        <f t="shared" si="18"/>
        <v>0.43019993353776781</v>
      </c>
    </row>
    <row r="575" spans="1:7" x14ac:dyDescent="0.2">
      <c r="A575" s="127">
        <v>42353</v>
      </c>
      <c r="B575" s="161">
        <v>4.5999999999999996</v>
      </c>
      <c r="C575" s="162">
        <v>3.7235100000000001</v>
      </c>
      <c r="D575" s="163">
        <f t="shared" si="17"/>
        <v>0.23539348625356171</v>
      </c>
      <c r="E575" s="161">
        <v>8.69</v>
      </c>
      <c r="F575" s="168">
        <v>5.9726100000000004</v>
      </c>
      <c r="G575" s="163">
        <f t="shared" si="18"/>
        <v>0.45497529555755339</v>
      </c>
    </row>
    <row r="576" spans="1:7" x14ac:dyDescent="0.2">
      <c r="A576" s="127">
        <v>42352</v>
      </c>
      <c r="B576" s="161">
        <v>4.6500000000000004</v>
      </c>
      <c r="C576" s="162">
        <v>3.7276736000000001</v>
      </c>
      <c r="D576" s="163">
        <f t="shared" si="17"/>
        <v>0.24742681333472979</v>
      </c>
      <c r="E576" s="161">
        <v>8.8000000000000007</v>
      </c>
      <c r="F576" s="168">
        <v>5.9909039999999996</v>
      </c>
      <c r="G576" s="163">
        <f t="shared" si="18"/>
        <v>0.46889350922665451</v>
      </c>
    </row>
    <row r="577" spans="1:7" x14ac:dyDescent="0.2">
      <c r="A577" s="127">
        <v>42349</v>
      </c>
      <c r="B577" s="161">
        <v>4.59</v>
      </c>
      <c r="C577" s="162">
        <v>3.7534079999999999</v>
      </c>
      <c r="D577" s="163">
        <f t="shared" si="17"/>
        <v>0.22288863880505397</v>
      </c>
      <c r="E577" s="161">
        <v>8.7100000000000009</v>
      </c>
      <c r="F577" s="168">
        <v>5.9705760000000003</v>
      </c>
      <c r="G577" s="163">
        <f t="shared" si="18"/>
        <v>0.45882072349468467</v>
      </c>
    </row>
    <row r="578" spans="1:7" x14ac:dyDescent="0.2">
      <c r="A578" s="127">
        <v>42348</v>
      </c>
      <c r="B578" s="161">
        <v>4.6100000000000003</v>
      </c>
      <c r="C578" s="162">
        <v>3.7628428</v>
      </c>
      <c r="D578" s="163">
        <f t="shared" si="17"/>
        <v>0.22513754760097879</v>
      </c>
      <c r="E578" s="161">
        <v>8.6999999999999993</v>
      </c>
      <c r="F578" s="168">
        <v>6.0420977999999996</v>
      </c>
      <c r="G578" s="163">
        <f t="shared" si="18"/>
        <v>0.43989724893231619</v>
      </c>
    </row>
    <row r="579" spans="1:7" x14ac:dyDescent="0.2">
      <c r="A579" s="127">
        <v>42347</v>
      </c>
      <c r="B579" s="161">
        <v>4.66</v>
      </c>
      <c r="C579" s="162">
        <v>3.7654890000000001</v>
      </c>
      <c r="D579" s="163">
        <f t="shared" si="17"/>
        <v>0.23755506920880662</v>
      </c>
      <c r="E579" s="161">
        <v>8.7100000000000009</v>
      </c>
      <c r="F579" s="168">
        <v>6.0992645999999997</v>
      </c>
      <c r="G579" s="163">
        <f t="shared" si="18"/>
        <v>0.42804101333790329</v>
      </c>
    </row>
    <row r="580" spans="1:7" x14ac:dyDescent="0.2">
      <c r="A580" s="127">
        <v>42346</v>
      </c>
      <c r="B580" s="161">
        <v>4.62</v>
      </c>
      <c r="C580" s="162">
        <v>3.8278525000000001</v>
      </c>
      <c r="D580" s="163">
        <f t="shared" si="17"/>
        <v>0.20694305749764391</v>
      </c>
      <c r="E580" s="161">
        <v>8.6999999999999993</v>
      </c>
      <c r="F580" s="168">
        <v>6.1262175000000001</v>
      </c>
      <c r="G580" s="163">
        <f t="shared" si="18"/>
        <v>0.4201258770195474</v>
      </c>
    </row>
    <row r="581" spans="1:7" x14ac:dyDescent="0.2">
      <c r="A581" s="127">
        <v>42345</v>
      </c>
      <c r="B581" s="161">
        <v>4.66</v>
      </c>
      <c r="C581" s="162">
        <v>3.8555986999999998</v>
      </c>
      <c r="D581" s="163">
        <f t="shared" ref="D581:D644" si="19">(B581-C581)/C581</f>
        <v>0.20863200830522127</v>
      </c>
      <c r="E581" s="161">
        <v>8.81</v>
      </c>
      <c r="F581" s="168">
        <v>6.1507944999999999</v>
      </c>
      <c r="G581" s="163">
        <f t="shared" si="18"/>
        <v>0.43233528611628963</v>
      </c>
    </row>
    <row r="582" spans="1:7" x14ac:dyDescent="0.2">
      <c r="A582" s="127">
        <v>42342</v>
      </c>
      <c r="B582" s="161">
        <v>4.6900000000000004</v>
      </c>
      <c r="C582" s="162">
        <v>3.8309489999999999</v>
      </c>
      <c r="D582" s="163">
        <f t="shared" si="19"/>
        <v>0.224239737986593</v>
      </c>
      <c r="E582" s="161">
        <v>8.76</v>
      </c>
      <c r="F582" s="168">
        <v>6.1130411999999996</v>
      </c>
      <c r="G582" s="163">
        <f t="shared" ref="G582:G645" si="20">(E582-F582)/F582</f>
        <v>0.43300195653842483</v>
      </c>
    </row>
    <row r="583" spans="1:7" x14ac:dyDescent="0.2">
      <c r="A583" s="127">
        <v>42341</v>
      </c>
      <c r="B583" s="161">
        <v>4.8600000000000003</v>
      </c>
      <c r="C583" s="162">
        <v>3.9047569000000002</v>
      </c>
      <c r="D583" s="163">
        <f t="shared" si="19"/>
        <v>0.24463574160020055</v>
      </c>
      <c r="E583" s="161">
        <v>8.93</v>
      </c>
      <c r="F583" s="168">
        <v>6.2575174000000002</v>
      </c>
      <c r="G583" s="163">
        <f t="shared" si="20"/>
        <v>0.42708352676734057</v>
      </c>
    </row>
    <row r="584" spans="1:7" x14ac:dyDescent="0.2">
      <c r="A584" s="127">
        <v>42340</v>
      </c>
      <c r="B584" s="161">
        <v>4.72</v>
      </c>
      <c r="C584" s="162">
        <v>3.91913</v>
      </c>
      <c r="D584" s="163">
        <f t="shared" si="19"/>
        <v>0.20434892437862479</v>
      </c>
      <c r="E584" s="161">
        <v>8.94</v>
      </c>
      <c r="F584" s="168">
        <v>6.2788588000000001</v>
      </c>
      <c r="G584" s="163">
        <f t="shared" si="20"/>
        <v>0.42382561620911102</v>
      </c>
    </row>
    <row r="585" spans="1:7" x14ac:dyDescent="0.2">
      <c r="A585" s="127">
        <v>42339</v>
      </c>
      <c r="B585" s="161">
        <v>4.55</v>
      </c>
      <c r="C585" s="162">
        <v>3.9121115999999998</v>
      </c>
      <c r="D585" s="163">
        <f t="shared" si="19"/>
        <v>0.16305475539092495</v>
      </c>
      <c r="E585" s="161">
        <v>8.57</v>
      </c>
      <c r="F585" s="168">
        <v>6.1817966000000002</v>
      </c>
      <c r="G585" s="163">
        <f t="shared" si="20"/>
        <v>0.3863283693287482</v>
      </c>
    </row>
    <row r="586" spans="1:7" x14ac:dyDescent="0.2">
      <c r="A586" s="127">
        <v>42338</v>
      </c>
      <c r="B586" s="161">
        <v>4.62</v>
      </c>
      <c r="C586" s="162">
        <v>3.8705631999999999</v>
      </c>
      <c r="D586" s="163">
        <f t="shared" si="19"/>
        <v>0.1936247417430105</v>
      </c>
      <c r="E586" s="161">
        <v>8.6300000000000008</v>
      </c>
      <c r="F586" s="168">
        <v>6.1318304000000001</v>
      </c>
      <c r="G586" s="163">
        <f t="shared" si="20"/>
        <v>0.40741009405609141</v>
      </c>
    </row>
    <row r="587" spans="1:7" x14ac:dyDescent="0.2">
      <c r="A587" s="127">
        <v>42335</v>
      </c>
      <c r="B587" s="161">
        <v>4.58</v>
      </c>
      <c r="C587" s="162">
        <v>3.8677022999999999</v>
      </c>
      <c r="D587" s="163">
        <f t="shared" si="19"/>
        <v>0.18416559619906633</v>
      </c>
      <c r="E587" s="161">
        <v>8.4600000000000009</v>
      </c>
      <c r="F587" s="168">
        <v>6.1520381999999998</v>
      </c>
      <c r="G587" s="163">
        <f t="shared" si="20"/>
        <v>0.37515400993446385</v>
      </c>
    </row>
    <row r="588" spans="1:7" x14ac:dyDescent="0.2">
      <c r="A588" s="127">
        <v>42334</v>
      </c>
      <c r="B588" s="161">
        <v>4.68</v>
      </c>
      <c r="C588" s="162">
        <v>3.9408232000000001</v>
      </c>
      <c r="D588" s="163">
        <f t="shared" si="19"/>
        <v>0.18756913530147701</v>
      </c>
      <c r="E588" s="161">
        <v>8.77</v>
      </c>
      <c r="F588" s="168">
        <v>6.3976544000000004</v>
      </c>
      <c r="G588" s="163">
        <f t="shared" si="20"/>
        <v>0.37081490366219205</v>
      </c>
    </row>
    <row r="589" spans="1:7" x14ac:dyDescent="0.2">
      <c r="A589" s="127">
        <v>42333</v>
      </c>
      <c r="B589" s="161">
        <v>4.66</v>
      </c>
      <c r="C589" s="162">
        <v>3.9149975000000001</v>
      </c>
      <c r="D589" s="163">
        <f t="shared" si="19"/>
        <v>0.19029450210376891</v>
      </c>
      <c r="E589" s="161">
        <v>8.8000000000000007</v>
      </c>
      <c r="F589" s="168">
        <v>6.4370801000000002</v>
      </c>
      <c r="G589" s="163">
        <f t="shared" si="20"/>
        <v>0.36707946200638397</v>
      </c>
    </row>
    <row r="590" spans="1:7" x14ac:dyDescent="0.2">
      <c r="A590" s="127">
        <v>42332</v>
      </c>
      <c r="B590" s="161">
        <v>4.6399999999999997</v>
      </c>
      <c r="C590" s="162">
        <v>3.9486365000000001</v>
      </c>
      <c r="D590" s="163">
        <f t="shared" si="19"/>
        <v>0.17508917318674422</v>
      </c>
      <c r="E590" s="161">
        <v>8.8000000000000007</v>
      </c>
      <c r="F590" s="168">
        <v>6.462904</v>
      </c>
      <c r="G590" s="163">
        <f t="shared" si="20"/>
        <v>0.36161700684398235</v>
      </c>
    </row>
    <row r="591" spans="1:7" x14ac:dyDescent="0.2">
      <c r="A591" s="127">
        <v>42331</v>
      </c>
      <c r="B591" s="161">
        <v>4.6500000000000004</v>
      </c>
      <c r="C591" s="162">
        <v>4.0049315999999999</v>
      </c>
      <c r="D591" s="163">
        <f t="shared" si="19"/>
        <v>0.16106851862338933</v>
      </c>
      <c r="E591" s="161">
        <v>8.84</v>
      </c>
      <c r="F591" s="168">
        <v>6.4771115999999997</v>
      </c>
      <c r="G591" s="163">
        <f t="shared" si="20"/>
        <v>0.36480588044831591</v>
      </c>
    </row>
    <row r="592" spans="1:7" x14ac:dyDescent="0.2">
      <c r="A592" s="127">
        <v>42328</v>
      </c>
      <c r="B592" s="161">
        <v>4.66</v>
      </c>
      <c r="C592" s="162">
        <v>4.0160448000000004</v>
      </c>
      <c r="D592" s="163">
        <f t="shared" si="19"/>
        <v>0.16034562164246766</v>
      </c>
      <c r="E592" s="161">
        <v>8.89</v>
      </c>
      <c r="F592" s="168">
        <v>6.5013839999999998</v>
      </c>
      <c r="G592" s="163">
        <f t="shared" si="20"/>
        <v>0.36740115643069243</v>
      </c>
    </row>
    <row r="593" spans="1:7" x14ac:dyDescent="0.2">
      <c r="A593" s="127">
        <v>42327</v>
      </c>
      <c r="B593" s="161">
        <v>4.68</v>
      </c>
      <c r="C593" s="162">
        <v>3.9918895000000001</v>
      </c>
      <c r="D593" s="163">
        <f t="shared" si="19"/>
        <v>0.17237714120092743</v>
      </c>
      <c r="E593" s="161">
        <v>8.8699999999999992</v>
      </c>
      <c r="F593" s="168">
        <v>6.3870231999999998</v>
      </c>
      <c r="G593" s="163">
        <f t="shared" si="20"/>
        <v>0.38875337105398328</v>
      </c>
    </row>
    <row r="594" spans="1:7" x14ac:dyDescent="0.2">
      <c r="A594" s="127">
        <v>42326</v>
      </c>
      <c r="B594" s="161">
        <v>4.68</v>
      </c>
      <c r="C594" s="162">
        <v>3.9096774999999999</v>
      </c>
      <c r="D594" s="163">
        <f t="shared" si="19"/>
        <v>0.19702967827909074</v>
      </c>
      <c r="E594" s="161">
        <v>8.83</v>
      </c>
      <c r="F594" s="168">
        <v>6.2637149000000001</v>
      </c>
      <c r="G594" s="163">
        <f t="shared" si="20"/>
        <v>0.40970656247461068</v>
      </c>
    </row>
    <row r="595" spans="1:7" x14ac:dyDescent="0.2">
      <c r="A595" s="127">
        <v>42325</v>
      </c>
      <c r="B595" s="161">
        <v>4.67</v>
      </c>
      <c r="C595" s="162">
        <v>3.9063050000000001</v>
      </c>
      <c r="D595" s="163">
        <f t="shared" si="19"/>
        <v>0.19550316731540412</v>
      </c>
      <c r="E595" s="161">
        <v>8.83</v>
      </c>
      <c r="F595" s="168">
        <v>6.2418642000000002</v>
      </c>
      <c r="G595" s="163">
        <f t="shared" si="20"/>
        <v>0.41464147842242383</v>
      </c>
    </row>
    <row r="596" spans="1:7" x14ac:dyDescent="0.2">
      <c r="A596" s="127">
        <v>42324</v>
      </c>
      <c r="B596" s="161">
        <v>4.6500000000000004</v>
      </c>
      <c r="C596" s="162">
        <v>3.8657970000000001</v>
      </c>
      <c r="D596" s="163">
        <f t="shared" si="19"/>
        <v>0.20285674596984793</v>
      </c>
      <c r="E596" s="161">
        <v>8.82</v>
      </c>
      <c r="F596" s="168">
        <v>6.1935003000000002</v>
      </c>
      <c r="G596" s="163">
        <f t="shared" si="20"/>
        <v>0.42407355659609802</v>
      </c>
    </row>
    <row r="597" spans="1:7" x14ac:dyDescent="0.2">
      <c r="A597" s="127">
        <v>42321</v>
      </c>
      <c r="B597" s="161">
        <v>4.5999999999999996</v>
      </c>
      <c r="C597" s="162">
        <v>3.9013650000000002</v>
      </c>
      <c r="D597" s="163">
        <f t="shared" si="19"/>
        <v>0.17907450341098549</v>
      </c>
      <c r="E597" s="161">
        <v>8.7899999999999991</v>
      </c>
      <c r="F597" s="168">
        <v>6.3078912000000003</v>
      </c>
      <c r="G597" s="163">
        <f t="shared" si="20"/>
        <v>0.39349264616358615</v>
      </c>
    </row>
    <row r="598" spans="1:7" x14ac:dyDescent="0.2">
      <c r="A598" s="127">
        <v>42320</v>
      </c>
      <c r="B598" s="161">
        <v>4.6500000000000004</v>
      </c>
      <c r="C598" s="162">
        <v>3.9980264999999999</v>
      </c>
      <c r="D598" s="163">
        <f t="shared" si="19"/>
        <v>0.1630738315516419</v>
      </c>
      <c r="E598" s="161">
        <v>8.8800000000000008</v>
      </c>
      <c r="F598" s="168">
        <v>6.3705720000000001</v>
      </c>
      <c r="G598" s="163">
        <f t="shared" si="20"/>
        <v>0.393909369519723</v>
      </c>
    </row>
    <row r="599" spans="1:7" x14ac:dyDescent="0.2">
      <c r="A599" s="127">
        <v>42319</v>
      </c>
      <c r="B599" s="161">
        <v>4.7</v>
      </c>
      <c r="C599" s="162">
        <v>3.9226592</v>
      </c>
      <c r="D599" s="163">
        <f t="shared" si="19"/>
        <v>0.198166794607087</v>
      </c>
      <c r="E599" s="161">
        <v>8.9</v>
      </c>
      <c r="F599" s="168">
        <v>6.3517536000000003</v>
      </c>
      <c r="G599" s="163">
        <f t="shared" si="20"/>
        <v>0.40118785464222034</v>
      </c>
    </row>
    <row r="600" spans="1:7" x14ac:dyDescent="0.2">
      <c r="A600" s="127">
        <v>42318</v>
      </c>
      <c r="B600" s="161">
        <v>4.7300000000000004</v>
      </c>
      <c r="C600" s="162">
        <v>3.9465088000000002</v>
      </c>
      <c r="D600" s="163">
        <f t="shared" si="19"/>
        <v>0.19852767083656325</v>
      </c>
      <c r="E600" s="161">
        <v>9.0399999999999991</v>
      </c>
      <c r="F600" s="168">
        <v>6.3997440000000001</v>
      </c>
      <c r="G600" s="163">
        <f t="shared" si="20"/>
        <v>0.41255650226009027</v>
      </c>
    </row>
    <row r="601" spans="1:7" x14ac:dyDescent="0.2">
      <c r="A601" s="127">
        <v>42317</v>
      </c>
      <c r="B601" s="161">
        <v>4.8</v>
      </c>
      <c r="C601" s="162">
        <v>4.0027223999999997</v>
      </c>
      <c r="D601" s="163">
        <f t="shared" si="19"/>
        <v>0.19918383548157129</v>
      </c>
      <c r="E601" s="161">
        <v>9.1300000000000008</v>
      </c>
      <c r="F601" s="168">
        <v>6.5044238999999999</v>
      </c>
      <c r="G601" s="163">
        <f t="shared" si="20"/>
        <v>0.40366005358291623</v>
      </c>
    </row>
    <row r="602" spans="1:7" x14ac:dyDescent="0.2">
      <c r="A602" s="127">
        <v>42314</v>
      </c>
      <c r="B602" s="161">
        <v>4.6500000000000004</v>
      </c>
      <c r="C602" s="162">
        <v>3.9873124999999998</v>
      </c>
      <c r="D602" s="163">
        <f t="shared" si="19"/>
        <v>0.16619903757229978</v>
      </c>
      <c r="E602" s="161">
        <v>8.89</v>
      </c>
      <c r="F602" s="168">
        <v>6.4763124999999997</v>
      </c>
      <c r="G602" s="163">
        <f t="shared" si="20"/>
        <v>0.37269472404242399</v>
      </c>
    </row>
    <row r="603" spans="1:7" x14ac:dyDescent="0.2">
      <c r="A603" s="127">
        <v>42313</v>
      </c>
      <c r="B603" s="161">
        <v>4.6399999999999997</v>
      </c>
      <c r="C603" s="162">
        <v>4.0643168999999997</v>
      </c>
      <c r="D603" s="163">
        <f t="shared" si="19"/>
        <v>0.14164326113448489</v>
      </c>
      <c r="E603" s="161">
        <v>8.86</v>
      </c>
      <c r="F603" s="168">
        <v>6.4603830000000002</v>
      </c>
      <c r="G603" s="163">
        <f t="shared" si="20"/>
        <v>0.37143571828481364</v>
      </c>
    </row>
    <row r="604" spans="1:7" x14ac:dyDescent="0.2">
      <c r="A604" s="127">
        <v>42312</v>
      </c>
      <c r="B604" s="161">
        <v>4.5599999999999996</v>
      </c>
      <c r="C604" s="162">
        <v>4.0700544000000001</v>
      </c>
      <c r="D604" s="163">
        <f t="shared" si="19"/>
        <v>0.12037814531422468</v>
      </c>
      <c r="E604" s="161">
        <v>8.74</v>
      </c>
      <c r="F604" s="168">
        <v>6.4319936000000002</v>
      </c>
      <c r="G604" s="163">
        <f t="shared" si="20"/>
        <v>0.35883219784298293</v>
      </c>
    </row>
    <row r="605" spans="1:7" x14ac:dyDescent="0.2">
      <c r="A605" s="127">
        <v>42311</v>
      </c>
      <c r="B605" s="161">
        <v>4.45</v>
      </c>
      <c r="C605" s="162">
        <v>3.9619165000000001</v>
      </c>
      <c r="D605" s="163">
        <f t="shared" si="19"/>
        <v>0.12319378765302098</v>
      </c>
      <c r="E605" s="161">
        <v>8.5399999999999991</v>
      </c>
      <c r="F605" s="168">
        <v>6.3308974999999998</v>
      </c>
      <c r="G605" s="163">
        <f t="shared" si="20"/>
        <v>0.34893986200218835</v>
      </c>
    </row>
    <row r="606" spans="1:7" x14ac:dyDescent="0.2">
      <c r="A606" s="127">
        <v>42310</v>
      </c>
      <c r="B606" s="161">
        <v>4.5199999999999996</v>
      </c>
      <c r="C606" s="162">
        <v>3.9440675999999999</v>
      </c>
      <c r="D606" s="163">
        <f t="shared" si="19"/>
        <v>0.14602498192475191</v>
      </c>
      <c r="E606" s="161">
        <v>8.5299999999999994</v>
      </c>
      <c r="F606" s="168">
        <v>6.2828018999999999</v>
      </c>
      <c r="G606" s="163">
        <f t="shared" si="20"/>
        <v>0.35767451143095874</v>
      </c>
    </row>
    <row r="607" spans="1:7" x14ac:dyDescent="0.2">
      <c r="A607" s="127">
        <v>42307</v>
      </c>
      <c r="B607" s="161">
        <v>4.57</v>
      </c>
      <c r="C607" s="162">
        <v>4.0554854999999996</v>
      </c>
      <c r="D607" s="163">
        <f t="shared" si="19"/>
        <v>0.12686878056893575</v>
      </c>
      <c r="E607" s="161">
        <v>8.6</v>
      </c>
      <c r="F607" s="168">
        <v>6.3986549000000004</v>
      </c>
      <c r="G607" s="163">
        <f t="shared" si="20"/>
        <v>0.34403247782592544</v>
      </c>
    </row>
    <row r="608" spans="1:7" x14ac:dyDescent="0.2">
      <c r="A608" s="127">
        <v>42306</v>
      </c>
      <c r="B608" s="161">
        <v>4.58</v>
      </c>
      <c r="C608" s="162">
        <v>4.0783322999999996</v>
      </c>
      <c r="D608" s="163">
        <f t="shared" si="19"/>
        <v>0.12300804914793249</v>
      </c>
      <c r="E608" s="161">
        <v>8.58</v>
      </c>
      <c r="F608" s="168">
        <v>6.3431607000000003</v>
      </c>
      <c r="G608" s="163">
        <f t="shared" si="20"/>
        <v>0.35263796800859853</v>
      </c>
    </row>
    <row r="609" spans="1:7" x14ac:dyDescent="0.2">
      <c r="A609" s="127">
        <v>42305</v>
      </c>
      <c r="B609" s="161">
        <v>4.6100000000000003</v>
      </c>
      <c r="C609" s="162">
        <v>4.0990500000000001</v>
      </c>
      <c r="D609" s="163">
        <f t="shared" si="19"/>
        <v>0.12465083372976671</v>
      </c>
      <c r="E609" s="161">
        <v>8.64</v>
      </c>
      <c r="F609" s="168">
        <v>6.4273103999999996</v>
      </c>
      <c r="G609" s="163">
        <f t="shared" si="20"/>
        <v>0.34426369076558072</v>
      </c>
    </row>
    <row r="610" spans="1:7" x14ac:dyDescent="0.2">
      <c r="A610" s="127">
        <v>42304</v>
      </c>
      <c r="B610" s="161">
        <v>4.63</v>
      </c>
      <c r="C610" s="162">
        <v>4.2028550999999998</v>
      </c>
      <c r="D610" s="163">
        <f t="shared" si="19"/>
        <v>0.10163207863149983</v>
      </c>
      <c r="E610" s="161">
        <v>8.69</v>
      </c>
      <c r="F610" s="168">
        <v>6.5050037999999999</v>
      </c>
      <c r="G610" s="163">
        <f t="shared" si="20"/>
        <v>0.33589468464261307</v>
      </c>
    </row>
    <row r="611" spans="1:7" x14ac:dyDescent="0.2">
      <c r="A611" s="127">
        <v>42303</v>
      </c>
      <c r="B611" s="161">
        <v>4.62</v>
      </c>
      <c r="C611" s="162">
        <v>4.2064973999999999</v>
      </c>
      <c r="D611" s="163">
        <f t="shared" si="19"/>
        <v>9.8300928463666754E-2</v>
      </c>
      <c r="E611" s="161">
        <v>8.75</v>
      </c>
      <c r="F611" s="168">
        <v>6.5270408</v>
      </c>
      <c r="G611" s="163">
        <f t="shared" si="20"/>
        <v>0.3405768813334214</v>
      </c>
    </row>
    <row r="612" spans="1:7" x14ac:dyDescent="0.2">
      <c r="A612" s="127">
        <v>42300</v>
      </c>
      <c r="B612" s="161">
        <v>4.6100000000000003</v>
      </c>
      <c r="C612" s="162">
        <v>4.2177812000000001</v>
      </c>
      <c r="D612" s="163">
        <f t="shared" si="19"/>
        <v>9.2991736982468459E-2</v>
      </c>
      <c r="E612" s="161">
        <v>8.73</v>
      </c>
      <c r="F612" s="168">
        <v>6.5236109999999998</v>
      </c>
      <c r="G612" s="163">
        <f t="shared" si="20"/>
        <v>0.33821590527086925</v>
      </c>
    </row>
    <row r="613" spans="1:7" x14ac:dyDescent="0.2">
      <c r="A613" s="127">
        <v>42299</v>
      </c>
      <c r="B613" s="161">
        <v>4.6500000000000004</v>
      </c>
      <c r="C613" s="162">
        <v>4.1620439999999999</v>
      </c>
      <c r="D613" s="163">
        <f t="shared" si="19"/>
        <v>0.11723951020219885</v>
      </c>
      <c r="E613" s="161">
        <v>8.75</v>
      </c>
      <c r="F613" s="168">
        <v>6.4315049999999996</v>
      </c>
      <c r="G613" s="163">
        <f t="shared" si="20"/>
        <v>0.36049027404938666</v>
      </c>
    </row>
    <row r="614" spans="1:7" x14ac:dyDescent="0.2">
      <c r="A614" s="127">
        <v>42298</v>
      </c>
      <c r="B614" s="161">
        <v>4.7699999999999996</v>
      </c>
      <c r="C614" s="162">
        <v>4.1287246</v>
      </c>
      <c r="D614" s="163">
        <f t="shared" si="19"/>
        <v>0.15532045901051372</v>
      </c>
      <c r="E614" s="161">
        <v>9</v>
      </c>
      <c r="F614" s="168">
        <v>6.5091026000000003</v>
      </c>
      <c r="G614" s="163">
        <f t="shared" si="20"/>
        <v>0.38267908083058938</v>
      </c>
    </row>
    <row r="615" spans="1:7" x14ac:dyDescent="0.2">
      <c r="A615" s="127">
        <v>42297</v>
      </c>
      <c r="B615" s="161">
        <v>4.5</v>
      </c>
      <c r="C615" s="162">
        <v>4.1287246</v>
      </c>
      <c r="D615" s="163">
        <f t="shared" si="19"/>
        <v>8.9924961330673403E-2</v>
      </c>
      <c r="E615" s="161">
        <v>8.57</v>
      </c>
      <c r="F615" s="168">
        <v>6.5091026000000003</v>
      </c>
      <c r="G615" s="163">
        <f t="shared" si="20"/>
        <v>0.3166177469686835</v>
      </c>
    </row>
    <row r="616" spans="1:7" x14ac:dyDescent="0.2">
      <c r="A616" s="127">
        <v>42296</v>
      </c>
      <c r="B616" s="161">
        <v>4.49</v>
      </c>
      <c r="C616" s="162">
        <v>4.1394849999999996</v>
      </c>
      <c r="D616" s="163">
        <f t="shared" si="19"/>
        <v>8.467599230339054E-2</v>
      </c>
      <c r="E616" s="161">
        <v>8.57</v>
      </c>
      <c r="F616" s="168">
        <v>6.5002209999999998</v>
      </c>
      <c r="G616" s="163">
        <f t="shared" si="20"/>
        <v>0.31841671229332058</v>
      </c>
    </row>
    <row r="617" spans="1:7" x14ac:dyDescent="0.2">
      <c r="A617" s="127">
        <v>42293</v>
      </c>
      <c r="B617" s="161">
        <v>4.5</v>
      </c>
      <c r="C617" s="162">
        <v>4.1253408</v>
      </c>
      <c r="D617" s="163">
        <f t="shared" si="19"/>
        <v>9.0818969429143886E-2</v>
      </c>
      <c r="E617" s="161">
        <v>8.6199999999999992</v>
      </c>
      <c r="F617" s="168">
        <v>6.4663079999999997</v>
      </c>
      <c r="G617" s="163">
        <f t="shared" si="20"/>
        <v>0.33306362765275016</v>
      </c>
    </row>
    <row r="618" spans="1:7" x14ac:dyDescent="0.2">
      <c r="A618" s="127">
        <v>42292</v>
      </c>
      <c r="B618" s="161">
        <v>4.49</v>
      </c>
      <c r="C618" s="162">
        <v>4.0904499999999997</v>
      </c>
      <c r="D618" s="163">
        <f t="shared" si="19"/>
        <v>9.7678739502988804E-2</v>
      </c>
      <c r="E618" s="161">
        <v>8.6</v>
      </c>
      <c r="F618" s="168">
        <v>6.3974637999999997</v>
      </c>
      <c r="G618" s="163">
        <f t="shared" si="20"/>
        <v>0.34428271403427091</v>
      </c>
    </row>
    <row r="619" spans="1:7" x14ac:dyDescent="0.2">
      <c r="A619" s="127">
        <v>42291</v>
      </c>
      <c r="B619" s="161">
        <v>4.43</v>
      </c>
      <c r="C619" s="162">
        <v>4.0172147000000002</v>
      </c>
      <c r="D619" s="163">
        <f t="shared" si="19"/>
        <v>0.10275410472833316</v>
      </c>
      <c r="E619" s="161">
        <v>8.5399999999999991</v>
      </c>
      <c r="F619" s="168">
        <v>6.2917272999999998</v>
      </c>
      <c r="G619" s="163">
        <f t="shared" si="20"/>
        <v>0.35733791259516279</v>
      </c>
    </row>
    <row r="620" spans="1:7" x14ac:dyDescent="0.2">
      <c r="A620" s="127">
        <v>42290</v>
      </c>
      <c r="B620" s="161">
        <v>4.45</v>
      </c>
      <c r="C620" s="162">
        <v>4.0711912999999997</v>
      </c>
      <c r="D620" s="163">
        <f t="shared" si="19"/>
        <v>9.3046155802111397E-2</v>
      </c>
      <c r="E620" s="161">
        <v>8.59</v>
      </c>
      <c r="F620" s="168">
        <v>6.3474686</v>
      </c>
      <c r="G620" s="163">
        <f t="shared" si="20"/>
        <v>0.35329539085864875</v>
      </c>
    </row>
    <row r="621" spans="1:7" x14ac:dyDescent="0.2">
      <c r="A621" s="127">
        <v>42289</v>
      </c>
      <c r="B621" s="161">
        <v>4.51</v>
      </c>
      <c r="C621" s="162">
        <v>4.1233751999999999</v>
      </c>
      <c r="D621" s="163">
        <f t="shared" si="19"/>
        <v>9.3764157091501127E-2</v>
      </c>
      <c r="E621" s="161">
        <v>8.65</v>
      </c>
      <c r="F621" s="168">
        <v>6.4468643999999999</v>
      </c>
      <c r="G621" s="163">
        <f t="shared" si="20"/>
        <v>0.34173754298291126</v>
      </c>
    </row>
    <row r="622" spans="1:7" x14ac:dyDescent="0.2">
      <c r="A622" s="127">
        <v>42286</v>
      </c>
      <c r="B622" s="161">
        <v>4.4400000000000004</v>
      </c>
      <c r="C622" s="162">
        <v>4.0799148000000001</v>
      </c>
      <c r="D622" s="163">
        <f t="shared" si="19"/>
        <v>8.8258019505701515E-2</v>
      </c>
      <c r="E622" s="161">
        <v>8.5</v>
      </c>
      <c r="F622" s="168">
        <v>6.3902279999999996</v>
      </c>
      <c r="G622" s="163">
        <f t="shared" si="20"/>
        <v>0.33015598191488638</v>
      </c>
    </row>
    <row r="623" spans="1:7" x14ac:dyDescent="0.2">
      <c r="A623" s="127">
        <v>42285</v>
      </c>
      <c r="B623" s="161">
        <v>4.38</v>
      </c>
      <c r="C623" s="162">
        <v>3.9905754</v>
      </c>
      <c r="D623" s="163">
        <f t="shared" si="19"/>
        <v>9.7586077436351629E-2</v>
      </c>
      <c r="E623" s="161">
        <v>8.48</v>
      </c>
      <c r="F623" s="168">
        <v>6.2112036000000002</v>
      </c>
      <c r="G623" s="163">
        <f t="shared" si="20"/>
        <v>0.36527483980721548</v>
      </c>
    </row>
    <row r="624" spans="1:7" x14ac:dyDescent="0.2">
      <c r="A624" s="127">
        <v>42277</v>
      </c>
      <c r="B624" s="161">
        <v>4.32</v>
      </c>
      <c r="C624" s="162">
        <v>3.6608125999999999</v>
      </c>
      <c r="D624" s="163">
        <f t="shared" si="19"/>
        <v>0.18006586843587691</v>
      </c>
      <c r="E624" s="161">
        <v>8.4499999999999993</v>
      </c>
      <c r="F624" s="168">
        <v>5.8605834000000003</v>
      </c>
      <c r="G624" s="163">
        <f t="shared" si="20"/>
        <v>0.44183597830891697</v>
      </c>
    </row>
    <row r="625" spans="1:7" x14ac:dyDescent="0.2">
      <c r="A625" s="127">
        <v>42276</v>
      </c>
      <c r="B625" s="161">
        <v>4.32</v>
      </c>
      <c r="C625" s="162">
        <v>3.61416</v>
      </c>
      <c r="D625" s="163">
        <f t="shared" si="19"/>
        <v>0.19529849259578996</v>
      </c>
      <c r="E625" s="161">
        <v>8.4700000000000006</v>
      </c>
      <c r="F625" s="168">
        <v>5.7990839999999997</v>
      </c>
      <c r="G625" s="163">
        <f t="shared" si="20"/>
        <v>0.46057549778551254</v>
      </c>
    </row>
    <row r="626" spans="1:7" x14ac:dyDescent="0.2">
      <c r="A626" s="127">
        <v>42275</v>
      </c>
      <c r="B626" s="161">
        <v>4.38</v>
      </c>
      <c r="C626" s="162">
        <v>3.7281447000000001</v>
      </c>
      <c r="D626" s="163">
        <f t="shared" si="19"/>
        <v>0.1748471029034897</v>
      </c>
      <c r="E626" s="161">
        <v>8.61</v>
      </c>
      <c r="F626" s="168">
        <v>5.9255279999999999</v>
      </c>
      <c r="G626" s="163">
        <f t="shared" si="20"/>
        <v>0.45303507130503806</v>
      </c>
    </row>
    <row r="627" spans="1:7" x14ac:dyDescent="0.2">
      <c r="A627" s="127">
        <v>42272</v>
      </c>
      <c r="B627" s="161">
        <v>4.45</v>
      </c>
      <c r="C627" s="162">
        <v>3.7281447000000001</v>
      </c>
      <c r="D627" s="163">
        <f t="shared" si="19"/>
        <v>0.19362319815537204</v>
      </c>
      <c r="E627" s="161">
        <v>8.81</v>
      </c>
      <c r="F627" s="168">
        <v>5.9255279999999999</v>
      </c>
      <c r="G627" s="163">
        <f t="shared" si="20"/>
        <v>0.48678733776973132</v>
      </c>
    </row>
    <row r="628" spans="1:7" x14ac:dyDescent="0.2">
      <c r="A628" s="127">
        <v>42271</v>
      </c>
      <c r="B628" s="161">
        <v>4.37</v>
      </c>
      <c r="C628" s="162">
        <v>3.695719</v>
      </c>
      <c r="D628" s="163">
        <f t="shared" si="19"/>
        <v>0.18244920677140231</v>
      </c>
      <c r="E628" s="161">
        <v>8.58</v>
      </c>
      <c r="F628" s="168">
        <v>5.8851649999999998</v>
      </c>
      <c r="G628" s="163">
        <f t="shared" si="20"/>
        <v>0.45790304944721183</v>
      </c>
    </row>
    <row r="629" spans="1:7" x14ac:dyDescent="0.2">
      <c r="A629" s="127">
        <v>42270</v>
      </c>
      <c r="B629" s="161">
        <v>4.37</v>
      </c>
      <c r="C629" s="162">
        <v>3.7441040000000001</v>
      </c>
      <c r="D629" s="163">
        <f t="shared" si="19"/>
        <v>0.1671684333554837</v>
      </c>
      <c r="E629" s="161">
        <v>8.61</v>
      </c>
      <c r="F629" s="168">
        <v>5.9329647999999997</v>
      </c>
      <c r="G629" s="163">
        <f t="shared" si="20"/>
        <v>0.45121373381483737</v>
      </c>
    </row>
    <row r="630" spans="1:7" x14ac:dyDescent="0.2">
      <c r="A630" s="127">
        <v>42269</v>
      </c>
      <c r="B630" s="161">
        <v>4.4400000000000004</v>
      </c>
      <c r="C630" s="162">
        <v>3.8479428000000002</v>
      </c>
      <c r="D630" s="163">
        <f t="shared" si="19"/>
        <v>0.15386330586826813</v>
      </c>
      <c r="E630" s="161">
        <v>8.7799999999999994</v>
      </c>
      <c r="F630" s="168">
        <v>6.1583528999999997</v>
      </c>
      <c r="G630" s="163">
        <f t="shared" si="20"/>
        <v>0.42570588963812056</v>
      </c>
    </row>
    <row r="631" spans="1:7" x14ac:dyDescent="0.2">
      <c r="A631" s="127">
        <v>42268</v>
      </c>
      <c r="B631" s="161">
        <v>4.42</v>
      </c>
      <c r="C631" s="162">
        <v>3.8863099000000001</v>
      </c>
      <c r="D631" s="163">
        <f t="shared" si="19"/>
        <v>0.13732566720940084</v>
      </c>
      <c r="E631" s="161">
        <v>8.76</v>
      </c>
      <c r="F631" s="168">
        <v>6.1786576000000002</v>
      </c>
      <c r="G631" s="163">
        <f t="shared" si="20"/>
        <v>0.41778369463295706</v>
      </c>
    </row>
    <row r="632" spans="1:7" x14ac:dyDescent="0.2">
      <c r="A632" s="127">
        <v>42265</v>
      </c>
      <c r="B632" s="161">
        <v>4.45</v>
      </c>
      <c r="C632" s="162">
        <v>3.8984200000000002</v>
      </c>
      <c r="D632" s="163">
        <f t="shared" si="19"/>
        <v>0.14148809004673688</v>
      </c>
      <c r="E632" s="161">
        <v>8.76</v>
      </c>
      <c r="F632" s="168">
        <v>6.2867151999999997</v>
      </c>
      <c r="G632" s="163">
        <f t="shared" si="20"/>
        <v>0.39341448138131024</v>
      </c>
    </row>
    <row r="633" spans="1:7" x14ac:dyDescent="0.2">
      <c r="A633" s="127">
        <v>42264</v>
      </c>
      <c r="B633" s="161">
        <v>4.5199999999999996</v>
      </c>
      <c r="C633" s="162">
        <v>3.9432</v>
      </c>
      <c r="D633" s="163">
        <f t="shared" si="19"/>
        <v>0.14627713532156611</v>
      </c>
      <c r="E633" s="161">
        <v>8.76</v>
      </c>
      <c r="F633" s="168">
        <v>6.2516150000000001</v>
      </c>
      <c r="G633" s="163">
        <f t="shared" si="20"/>
        <v>0.40123792012144055</v>
      </c>
    </row>
    <row r="634" spans="1:7" x14ac:dyDescent="0.2">
      <c r="A634" s="127">
        <v>42263</v>
      </c>
      <c r="B634" s="161">
        <v>4.53</v>
      </c>
      <c r="C634" s="162">
        <v>3.9788671999999998</v>
      </c>
      <c r="D634" s="163">
        <f t="shared" si="19"/>
        <v>0.13851500246100207</v>
      </c>
      <c r="E634" s="161">
        <v>8.98</v>
      </c>
      <c r="F634" s="168">
        <v>6.2313663999999998</v>
      </c>
      <c r="G634" s="163">
        <f t="shared" si="20"/>
        <v>0.4410964503708209</v>
      </c>
    </row>
    <row r="635" spans="1:7" x14ac:dyDescent="0.2">
      <c r="A635" s="127">
        <v>42262</v>
      </c>
      <c r="B635" s="161">
        <v>4.54</v>
      </c>
      <c r="C635" s="162">
        <v>3.8856004</v>
      </c>
      <c r="D635" s="163">
        <f t="shared" si="19"/>
        <v>0.16841659785705193</v>
      </c>
      <c r="E635" s="161">
        <v>9.0399999999999991</v>
      </c>
      <c r="F635" s="168">
        <v>6.0789520000000001</v>
      </c>
      <c r="G635" s="163">
        <f t="shared" si="20"/>
        <v>0.48709843407218861</v>
      </c>
    </row>
    <row r="636" spans="1:7" x14ac:dyDescent="0.2">
      <c r="A636" s="127">
        <v>42261</v>
      </c>
      <c r="B636" s="161">
        <v>4.5199999999999996</v>
      </c>
      <c r="C636" s="162">
        <v>3.8800287999999998</v>
      </c>
      <c r="D636" s="163">
        <f t="shared" si="19"/>
        <v>0.16493980663236307</v>
      </c>
      <c r="E636" s="161">
        <v>9.08</v>
      </c>
      <c r="F636" s="168">
        <v>6.0913164000000002</v>
      </c>
      <c r="G636" s="163">
        <f t="shared" si="20"/>
        <v>0.4906465866721354</v>
      </c>
    </row>
    <row r="637" spans="1:7" x14ac:dyDescent="0.2">
      <c r="A637" s="127">
        <v>42258</v>
      </c>
      <c r="B637" s="161">
        <v>4.43</v>
      </c>
      <c r="C637" s="162">
        <v>3.8642460000000001</v>
      </c>
      <c r="D637" s="163">
        <f t="shared" si="19"/>
        <v>0.146407345702111</v>
      </c>
      <c r="E637" s="161">
        <v>8.59</v>
      </c>
      <c r="F637" s="168">
        <v>6.0019140000000002</v>
      </c>
      <c r="G637" s="163">
        <f t="shared" si="20"/>
        <v>0.43121011064137199</v>
      </c>
    </row>
    <row r="638" spans="1:7" x14ac:dyDescent="0.2">
      <c r="A638" s="127">
        <v>42257</v>
      </c>
      <c r="B638" s="161">
        <v>4.47</v>
      </c>
      <c r="C638" s="162">
        <v>3.7845119999999999</v>
      </c>
      <c r="D638" s="163">
        <f t="shared" si="19"/>
        <v>0.18112982598549029</v>
      </c>
      <c r="E638" s="161">
        <v>8.6199999999999992</v>
      </c>
      <c r="F638" s="168">
        <v>6.0387648</v>
      </c>
      <c r="G638" s="163">
        <f t="shared" si="20"/>
        <v>0.42744423495347911</v>
      </c>
    </row>
    <row r="639" spans="1:7" x14ac:dyDescent="0.2">
      <c r="A639" s="127">
        <v>42256</v>
      </c>
      <c r="B639" s="161">
        <v>4.5</v>
      </c>
      <c r="C639" s="162">
        <v>3.8749783999999998</v>
      </c>
      <c r="D639" s="163">
        <f t="shared" si="19"/>
        <v>0.16129679587375254</v>
      </c>
      <c r="E639" s="161">
        <v>8.5</v>
      </c>
      <c r="F639" s="168">
        <v>6.1901137999999998</v>
      </c>
      <c r="G639" s="163">
        <f t="shared" si="20"/>
        <v>0.3731573077057162</v>
      </c>
    </row>
    <row r="640" spans="1:7" x14ac:dyDescent="0.2">
      <c r="A640" s="127">
        <v>42255</v>
      </c>
      <c r="B640" s="161">
        <v>4.5</v>
      </c>
      <c r="C640" s="162">
        <v>3.6787071999999998</v>
      </c>
      <c r="D640" s="163">
        <f t="shared" si="19"/>
        <v>0.22325582204530989</v>
      </c>
      <c r="E640" s="161">
        <v>8.4700000000000006</v>
      </c>
      <c r="F640" s="168">
        <v>5.8793623999999998</v>
      </c>
      <c r="G640" s="163">
        <f t="shared" si="20"/>
        <v>0.4406324059901463</v>
      </c>
    </row>
    <row r="641" spans="1:7" x14ac:dyDescent="0.2">
      <c r="A641" s="127">
        <v>42254</v>
      </c>
      <c r="B641" s="161">
        <v>4.5199999999999996</v>
      </c>
      <c r="C641" s="162">
        <v>3.5523753</v>
      </c>
      <c r="D641" s="163">
        <f t="shared" si="19"/>
        <v>0.27238808354511407</v>
      </c>
      <c r="E641" s="161">
        <v>8.42</v>
      </c>
      <c r="F641" s="168">
        <v>5.6362167000000003</v>
      </c>
      <c r="G641" s="163">
        <f t="shared" si="20"/>
        <v>0.49390991300955472</v>
      </c>
    </row>
    <row r="642" spans="1:7" x14ac:dyDescent="0.2">
      <c r="A642" s="127">
        <v>42249</v>
      </c>
      <c r="B642" s="161">
        <v>4.95</v>
      </c>
      <c r="C642" s="162">
        <v>3.6447516000000002</v>
      </c>
      <c r="D642" s="163">
        <f t="shared" si="19"/>
        <v>0.35811724453320765</v>
      </c>
      <c r="E642" s="161">
        <v>9.2799999999999994</v>
      </c>
      <c r="F642" s="168">
        <v>5.6969766000000002</v>
      </c>
      <c r="G642" s="163">
        <f t="shared" si="20"/>
        <v>0.62893419642973414</v>
      </c>
    </row>
    <row r="643" spans="1:7" x14ac:dyDescent="0.2">
      <c r="A643" s="127">
        <v>42248</v>
      </c>
      <c r="B643" s="161">
        <v>4.5</v>
      </c>
      <c r="C643" s="162">
        <v>3.7016550000000001</v>
      </c>
      <c r="D643" s="163">
        <f t="shared" si="19"/>
        <v>0.21567244921528339</v>
      </c>
      <c r="E643" s="161">
        <v>8.91</v>
      </c>
      <c r="F643" s="168">
        <v>5.9802293000000004</v>
      </c>
      <c r="G643" s="163">
        <f t="shared" si="20"/>
        <v>0.48990942537939131</v>
      </c>
    </row>
    <row r="644" spans="1:7" x14ac:dyDescent="0.2">
      <c r="A644" s="127">
        <v>42247</v>
      </c>
      <c r="B644" s="161">
        <v>4.1900000000000004</v>
      </c>
      <c r="C644" s="162">
        <v>3.7758436</v>
      </c>
      <c r="D644" s="163">
        <f t="shared" si="19"/>
        <v>0.10968579312977911</v>
      </c>
      <c r="E644" s="161">
        <v>8.57</v>
      </c>
      <c r="F644" s="168">
        <v>6.1913942000000004</v>
      </c>
      <c r="G644" s="163">
        <f t="shared" si="20"/>
        <v>0.38417935010502152</v>
      </c>
    </row>
    <row r="645" spans="1:7" x14ac:dyDescent="0.2">
      <c r="A645" s="127">
        <v>42244</v>
      </c>
      <c r="B645" s="161">
        <v>4.2300000000000004</v>
      </c>
      <c r="C645" s="162">
        <v>3.7318023999999999</v>
      </c>
      <c r="D645" s="163">
        <f t="shared" ref="D645:D708" si="21">(B645-C645)/C645</f>
        <v>0.13350053046752974</v>
      </c>
      <c r="E645" s="161">
        <v>8.1999999999999993</v>
      </c>
      <c r="F645" s="168">
        <v>6.2086623999999997</v>
      </c>
      <c r="G645" s="163">
        <f t="shared" si="20"/>
        <v>0.32073536483478304</v>
      </c>
    </row>
    <row r="646" spans="1:7" x14ac:dyDescent="0.2">
      <c r="A646" s="127">
        <v>42243</v>
      </c>
      <c r="B646" s="161">
        <v>4.24</v>
      </c>
      <c r="C646" s="162">
        <v>3.8941808999999998</v>
      </c>
      <c r="D646" s="163">
        <f t="shared" si="21"/>
        <v>8.8804066601014961E-2</v>
      </c>
      <c r="E646" s="161">
        <v>8.26</v>
      </c>
      <c r="F646" s="168">
        <v>6.4158904000000003</v>
      </c>
      <c r="G646" s="163">
        <f t="shared" ref="G646:G709" si="22">(E646-F646)/F646</f>
        <v>0.2874284760225953</v>
      </c>
    </row>
    <row r="647" spans="1:7" x14ac:dyDescent="0.2">
      <c r="A647" s="127">
        <v>42242</v>
      </c>
      <c r="B647" s="161">
        <v>4.05</v>
      </c>
      <c r="C647" s="162">
        <v>3.7924416000000001</v>
      </c>
      <c r="D647" s="163">
        <f t="shared" si="21"/>
        <v>6.7913610060600468E-2</v>
      </c>
      <c r="E647" s="161">
        <v>7.77</v>
      </c>
      <c r="F647" s="168">
        <v>6.2215872000000001</v>
      </c>
      <c r="G647" s="163">
        <f t="shared" si="22"/>
        <v>0.24887745686502624</v>
      </c>
    </row>
    <row r="648" spans="1:7" x14ac:dyDescent="0.2">
      <c r="A648" s="127">
        <v>42241</v>
      </c>
      <c r="B648" s="161">
        <v>3.89</v>
      </c>
      <c r="C648" s="162">
        <v>3.8216945999999998</v>
      </c>
      <c r="D648" s="163">
        <f t="shared" si="21"/>
        <v>1.7873066047716189E-2</v>
      </c>
      <c r="E648" s="161">
        <v>7.47</v>
      </c>
      <c r="F648" s="168">
        <v>6.1493789999999997</v>
      </c>
      <c r="G648" s="163">
        <f t="shared" si="22"/>
        <v>0.21475680715077086</v>
      </c>
    </row>
    <row r="649" spans="1:7" x14ac:dyDescent="0.2">
      <c r="A649" s="127">
        <v>42240</v>
      </c>
      <c r="B649" s="161">
        <v>4.0999999999999996</v>
      </c>
      <c r="C649" s="162">
        <v>3.871578</v>
      </c>
      <c r="D649" s="163">
        <f t="shared" si="21"/>
        <v>5.8999715361539841E-2</v>
      </c>
      <c r="E649" s="161">
        <v>7.92</v>
      </c>
      <c r="F649" s="168">
        <v>6.1286256000000003</v>
      </c>
      <c r="G649" s="163">
        <f t="shared" si="22"/>
        <v>0.29229626949311432</v>
      </c>
    </row>
    <row r="650" spans="1:7" x14ac:dyDescent="0.2">
      <c r="A650" s="127">
        <v>42237</v>
      </c>
      <c r="B650" s="161">
        <v>4.54</v>
      </c>
      <c r="C650" s="162">
        <v>4.0616791000000001</v>
      </c>
      <c r="D650" s="163">
        <f t="shared" si="21"/>
        <v>0.11776432559627863</v>
      </c>
      <c r="E650" s="161">
        <v>8.51</v>
      </c>
      <c r="F650" s="168">
        <v>6.5415277999999999</v>
      </c>
      <c r="G650" s="163">
        <f t="shared" si="22"/>
        <v>0.30091933569402546</v>
      </c>
    </row>
    <row r="651" spans="1:7" x14ac:dyDescent="0.2">
      <c r="A651" s="127">
        <v>42236</v>
      </c>
      <c r="B651" s="161">
        <v>4.55</v>
      </c>
      <c r="C651" s="162">
        <v>4.1303942999999999</v>
      </c>
      <c r="D651" s="163">
        <f t="shared" si="21"/>
        <v>0.10158974410748145</v>
      </c>
      <c r="E651" s="161">
        <v>8.76</v>
      </c>
      <c r="F651" s="168">
        <v>6.6366614999999998</v>
      </c>
      <c r="G651" s="163">
        <f t="shared" si="22"/>
        <v>0.31994075635769581</v>
      </c>
    </row>
    <row r="652" spans="1:7" x14ac:dyDescent="0.2">
      <c r="A652" s="127">
        <v>42235</v>
      </c>
      <c r="B652" s="161">
        <v>4.57</v>
      </c>
      <c r="C652" s="162">
        <v>4.1736903999999999</v>
      </c>
      <c r="D652" s="163">
        <f t="shared" si="21"/>
        <v>9.4954240017419686E-2</v>
      </c>
      <c r="E652" s="161">
        <v>8.93</v>
      </c>
      <c r="F652" s="168">
        <v>6.9286560000000001</v>
      </c>
      <c r="G652" s="163">
        <f t="shared" si="22"/>
        <v>0.28885024743615495</v>
      </c>
    </row>
    <row r="653" spans="1:7" x14ac:dyDescent="0.2">
      <c r="A653" s="127">
        <v>42234</v>
      </c>
      <c r="B653" s="161">
        <v>4.63</v>
      </c>
      <c r="C653" s="162">
        <v>4.2235392000000003</v>
      </c>
      <c r="D653" s="163">
        <f t="shared" si="21"/>
        <v>9.6237013734831581E-2</v>
      </c>
      <c r="E653" s="161">
        <v>8.7100000000000009</v>
      </c>
      <c r="F653" s="168">
        <v>6.9374931000000002</v>
      </c>
      <c r="G653" s="163">
        <f t="shared" si="22"/>
        <v>0.2554967442057709</v>
      </c>
    </row>
    <row r="654" spans="1:7" x14ac:dyDescent="0.2">
      <c r="A654" s="127">
        <v>42233</v>
      </c>
      <c r="B654" s="161">
        <v>4.71</v>
      </c>
      <c r="C654" s="162">
        <v>4.2642677000000004</v>
      </c>
      <c r="D654" s="163">
        <f t="shared" si="21"/>
        <v>0.10452727909178861</v>
      </c>
      <c r="E654" s="161">
        <v>8.9600000000000009</v>
      </c>
      <c r="F654" s="168">
        <v>7.0686216999999996</v>
      </c>
      <c r="G654" s="163">
        <f t="shared" si="22"/>
        <v>0.2675738468222173</v>
      </c>
    </row>
    <row r="655" spans="1:7" x14ac:dyDescent="0.2">
      <c r="A655" s="127">
        <v>42230</v>
      </c>
      <c r="B655" s="161">
        <v>4.7699999999999996</v>
      </c>
      <c r="C655" s="162">
        <v>4.3323524999999998</v>
      </c>
      <c r="D655" s="163">
        <f t="shared" si="21"/>
        <v>0.10101844205890444</v>
      </c>
      <c r="E655" s="161">
        <v>9.06</v>
      </c>
      <c r="F655" s="168">
        <v>7.1050580999999999</v>
      </c>
      <c r="G655" s="163">
        <f t="shared" si="22"/>
        <v>0.27514791187984805</v>
      </c>
    </row>
    <row r="656" spans="1:7" x14ac:dyDescent="0.2">
      <c r="A656" s="127">
        <v>42229</v>
      </c>
      <c r="B656" s="161">
        <v>4.79</v>
      </c>
      <c r="C656" s="162">
        <v>4.3340325000000002</v>
      </c>
      <c r="D656" s="163">
        <f t="shared" si="21"/>
        <v>0.10520629459977511</v>
      </c>
      <c r="E656" s="161">
        <v>9.1199999999999992</v>
      </c>
      <c r="F656" s="168">
        <v>7.1986216000000001</v>
      </c>
      <c r="G656" s="163">
        <f t="shared" si="22"/>
        <v>0.26690920939642099</v>
      </c>
    </row>
    <row r="657" spans="1:7" x14ac:dyDescent="0.2">
      <c r="A657" s="127">
        <v>42228</v>
      </c>
      <c r="B657" s="161">
        <v>4.8</v>
      </c>
      <c r="C657" s="162">
        <v>4.2912657999999997</v>
      </c>
      <c r="D657" s="163">
        <f t="shared" si="21"/>
        <v>0.11855108112855656</v>
      </c>
      <c r="E657" s="161">
        <v>9.18</v>
      </c>
      <c r="F657" s="168">
        <v>7.1303542000000002</v>
      </c>
      <c r="G657" s="163">
        <f t="shared" si="22"/>
        <v>0.28745357418569745</v>
      </c>
    </row>
    <row r="658" spans="1:7" x14ac:dyDescent="0.2">
      <c r="A658" s="127">
        <v>42227</v>
      </c>
      <c r="B658" s="161">
        <v>4.87</v>
      </c>
      <c r="C658" s="162">
        <v>4.2912239999999997</v>
      </c>
      <c r="D658" s="163">
        <f t="shared" si="21"/>
        <v>0.13487433888326511</v>
      </c>
      <c r="E658" s="161">
        <v>9.2799999999999994</v>
      </c>
      <c r="F658" s="168">
        <v>7.1841840000000001</v>
      </c>
      <c r="G658" s="163">
        <f t="shared" si="22"/>
        <v>0.29172638117286515</v>
      </c>
    </row>
    <row r="659" spans="1:7" x14ac:dyDescent="0.2">
      <c r="A659" s="127">
        <v>42226</v>
      </c>
      <c r="B659" s="161">
        <v>4.92</v>
      </c>
      <c r="C659" s="162">
        <v>4.2208290000000002</v>
      </c>
      <c r="D659" s="163">
        <f t="shared" si="21"/>
        <v>0.16564779099082189</v>
      </c>
      <c r="E659" s="161">
        <v>9.44</v>
      </c>
      <c r="F659" s="168">
        <v>7.0294553999999998</v>
      </c>
      <c r="G659" s="163">
        <f t="shared" si="22"/>
        <v>0.34292053407152989</v>
      </c>
    </row>
    <row r="660" spans="1:7" x14ac:dyDescent="0.2">
      <c r="A660" s="127">
        <v>42223</v>
      </c>
      <c r="B660" s="161">
        <v>4.84</v>
      </c>
      <c r="C660" s="162">
        <v>4.2537880000000001</v>
      </c>
      <c r="D660" s="163">
        <f t="shared" si="21"/>
        <v>0.13780940658067578</v>
      </c>
      <c r="E660" s="161">
        <v>9.33</v>
      </c>
      <c r="F660" s="168">
        <v>6.9844200000000001</v>
      </c>
      <c r="G660" s="163">
        <f t="shared" si="22"/>
        <v>0.33583031948250536</v>
      </c>
    </row>
    <row r="661" spans="1:7" x14ac:dyDescent="0.2">
      <c r="A661" s="127">
        <v>42222</v>
      </c>
      <c r="B661" s="161">
        <v>4.8099999999999996</v>
      </c>
      <c r="C661" s="162">
        <v>4.2144881999999999</v>
      </c>
      <c r="D661" s="163">
        <f t="shared" si="21"/>
        <v>0.14130109558735973</v>
      </c>
      <c r="E661" s="161">
        <v>9.36</v>
      </c>
      <c r="F661" s="168">
        <v>6.8820855999999999</v>
      </c>
      <c r="G661" s="163">
        <f t="shared" si="22"/>
        <v>0.36005283049661568</v>
      </c>
    </row>
    <row r="662" spans="1:7" x14ac:dyDescent="0.2">
      <c r="A662" s="127">
        <v>42221</v>
      </c>
      <c r="B662" s="161">
        <v>4.82</v>
      </c>
      <c r="C662" s="162">
        <v>4.213794</v>
      </c>
      <c r="D662" s="163">
        <f t="shared" si="21"/>
        <v>0.14386227708331262</v>
      </c>
      <c r="E662" s="161">
        <v>9.33</v>
      </c>
      <c r="F662" s="168">
        <v>6.9440799999999996</v>
      </c>
      <c r="G662" s="163">
        <f t="shared" si="22"/>
        <v>0.34359051163005044</v>
      </c>
    </row>
    <row r="663" spans="1:7" x14ac:dyDescent="0.2">
      <c r="A663" s="127">
        <v>42220</v>
      </c>
      <c r="B663" s="161">
        <v>4.87</v>
      </c>
      <c r="C663" s="162">
        <v>4.1664479999999999</v>
      </c>
      <c r="D663" s="163">
        <f t="shared" si="21"/>
        <v>0.16886134184321996</v>
      </c>
      <c r="E663" s="161">
        <v>9.4499999999999993</v>
      </c>
      <c r="F663" s="168">
        <v>6.9282979999999998</v>
      </c>
      <c r="G663" s="163">
        <f t="shared" si="22"/>
        <v>0.36397135342619491</v>
      </c>
    </row>
    <row r="664" spans="1:7" x14ac:dyDescent="0.2">
      <c r="A664" s="127">
        <v>42219</v>
      </c>
      <c r="B664" s="161">
        <v>4.87</v>
      </c>
      <c r="C664" s="162">
        <v>4.1896962000000002</v>
      </c>
      <c r="D664" s="163">
        <f t="shared" si="21"/>
        <v>0.16237544860651229</v>
      </c>
      <c r="E664" s="161">
        <v>9.34</v>
      </c>
      <c r="F664" s="168">
        <v>6.9197053999999998</v>
      </c>
      <c r="G664" s="163">
        <f t="shared" si="22"/>
        <v>0.34976844534450846</v>
      </c>
    </row>
    <row r="665" spans="1:7" x14ac:dyDescent="0.2">
      <c r="A665" s="127">
        <v>42216</v>
      </c>
      <c r="B665" s="161">
        <v>4.83</v>
      </c>
      <c r="C665" s="162">
        <v>4.2136871999999999</v>
      </c>
      <c r="D665" s="163">
        <f t="shared" si="21"/>
        <v>0.14626448778637394</v>
      </c>
      <c r="E665" s="161">
        <v>9.09</v>
      </c>
      <c r="F665" s="168">
        <v>6.8886684000000002</v>
      </c>
      <c r="G665" s="163">
        <f t="shared" si="22"/>
        <v>0.31955836341316696</v>
      </c>
    </row>
    <row r="666" spans="1:7" x14ac:dyDescent="0.2">
      <c r="A666" s="127">
        <v>42215</v>
      </c>
      <c r="B666" s="161">
        <v>4.79</v>
      </c>
      <c r="C666" s="162">
        <v>4.2297368000000004</v>
      </c>
      <c r="D666" s="163">
        <f t="shared" si="21"/>
        <v>0.1324581709197602</v>
      </c>
      <c r="E666" s="161">
        <v>9.0500000000000007</v>
      </c>
      <c r="F666" s="168">
        <v>6.8891049000000004</v>
      </c>
      <c r="G666" s="163">
        <f t="shared" si="22"/>
        <v>0.31366848543705583</v>
      </c>
    </row>
    <row r="667" spans="1:7" x14ac:dyDescent="0.2">
      <c r="A667" s="127">
        <v>42214</v>
      </c>
      <c r="B667" s="161">
        <v>4.8600000000000003</v>
      </c>
      <c r="C667" s="162">
        <v>4.3075577999999997</v>
      </c>
      <c r="D667" s="163">
        <f t="shared" si="21"/>
        <v>0.1282495153054013</v>
      </c>
      <c r="E667" s="161">
        <v>9.06</v>
      </c>
      <c r="F667" s="168">
        <v>6.9504732999999996</v>
      </c>
      <c r="G667" s="163">
        <f t="shared" si="22"/>
        <v>0.30350835244558105</v>
      </c>
    </row>
    <row r="668" spans="1:7" x14ac:dyDescent="0.2">
      <c r="A668" s="127">
        <v>42213</v>
      </c>
      <c r="B668" s="161">
        <v>4.83</v>
      </c>
      <c r="C668" s="162">
        <v>4.2606539999999997</v>
      </c>
      <c r="D668" s="163">
        <f t="shared" si="21"/>
        <v>0.1336287809336314</v>
      </c>
      <c r="E668" s="161">
        <v>9.11</v>
      </c>
      <c r="F668" s="168">
        <v>6.8170463999999997</v>
      </c>
      <c r="G668" s="163">
        <f t="shared" si="22"/>
        <v>0.33635587400431949</v>
      </c>
    </row>
    <row r="669" spans="1:7" x14ac:dyDescent="0.2">
      <c r="A669" s="127">
        <v>42212</v>
      </c>
      <c r="B669" s="161">
        <v>4.82</v>
      </c>
      <c r="C669" s="162">
        <v>4.2935743999999998</v>
      </c>
      <c r="D669" s="163">
        <f t="shared" si="21"/>
        <v>0.12260777407280994</v>
      </c>
      <c r="E669" s="161">
        <v>8.75</v>
      </c>
      <c r="F669" s="168">
        <v>6.9612731999999999</v>
      </c>
      <c r="G669" s="163">
        <f t="shared" si="22"/>
        <v>0.25695397215555338</v>
      </c>
    </row>
    <row r="670" spans="1:7" x14ac:dyDescent="0.2">
      <c r="A670" s="127">
        <v>42209</v>
      </c>
      <c r="B670" s="161">
        <v>5.0999999999999996</v>
      </c>
      <c r="C670" s="162">
        <v>4.3877851999999997</v>
      </c>
      <c r="D670" s="163">
        <f t="shared" si="21"/>
        <v>0.1623176084371678</v>
      </c>
      <c r="E670" s="161">
        <v>9.44</v>
      </c>
      <c r="F670" s="168">
        <v>7.1656636000000002</v>
      </c>
      <c r="G670" s="163">
        <f t="shared" si="22"/>
        <v>0.31739368842266041</v>
      </c>
    </row>
    <row r="671" spans="1:7" x14ac:dyDescent="0.2">
      <c r="A671" s="127">
        <v>42208</v>
      </c>
      <c r="B671" s="161">
        <v>5.15</v>
      </c>
      <c r="C671" s="162">
        <v>4.4120192999999999</v>
      </c>
      <c r="D671" s="163">
        <f t="shared" si="21"/>
        <v>0.16726597274857807</v>
      </c>
      <c r="E671" s="161">
        <v>9.65</v>
      </c>
      <c r="F671" s="168">
        <v>7.2297132</v>
      </c>
      <c r="G671" s="163">
        <f t="shared" si="22"/>
        <v>0.3347694068970814</v>
      </c>
    </row>
    <row r="672" spans="1:7" x14ac:dyDescent="0.2">
      <c r="A672" s="127">
        <v>42207</v>
      </c>
      <c r="B672" s="161">
        <v>5.12</v>
      </c>
      <c r="C672" s="162">
        <v>4.3957883000000004</v>
      </c>
      <c r="D672" s="163">
        <f t="shared" si="21"/>
        <v>0.16475126884522615</v>
      </c>
      <c r="E672" s="161">
        <v>9.5500000000000007</v>
      </c>
      <c r="F672" s="168">
        <v>7.0948181000000003</v>
      </c>
      <c r="G672" s="163">
        <f t="shared" si="22"/>
        <v>0.34605283255958319</v>
      </c>
    </row>
    <row r="673" spans="1:7" x14ac:dyDescent="0.2">
      <c r="A673" s="127">
        <v>42206</v>
      </c>
      <c r="B673" s="161">
        <v>5.15</v>
      </c>
      <c r="C673" s="162">
        <v>4.4610139999999996</v>
      </c>
      <c r="D673" s="163">
        <f t="shared" si="21"/>
        <v>0.1544460519514175</v>
      </c>
      <c r="E673" s="161">
        <v>9.6199999999999992</v>
      </c>
      <c r="F673" s="168">
        <v>7.2086828000000001</v>
      </c>
      <c r="G673" s="163">
        <f t="shared" si="22"/>
        <v>0.33450177610811216</v>
      </c>
    </row>
    <row r="674" spans="1:7" x14ac:dyDescent="0.2">
      <c r="A674" s="127">
        <v>42205</v>
      </c>
      <c r="B674" s="161">
        <v>5.17</v>
      </c>
      <c r="C674" s="162">
        <v>4.4770320000000003</v>
      </c>
      <c r="D674" s="163">
        <f t="shared" si="21"/>
        <v>0.15478290081464674</v>
      </c>
      <c r="E674" s="161">
        <v>9.73</v>
      </c>
      <c r="F674" s="168">
        <v>7.2169439999999998</v>
      </c>
      <c r="G674" s="163">
        <f t="shared" si="22"/>
        <v>0.3482160870307433</v>
      </c>
    </row>
    <row r="675" spans="1:7" x14ac:dyDescent="0.2">
      <c r="A675" s="127">
        <v>42202</v>
      </c>
      <c r="B675" s="161">
        <v>5.21</v>
      </c>
      <c r="C675" s="162">
        <v>4.4921411999999998</v>
      </c>
      <c r="D675" s="163">
        <f t="shared" si="21"/>
        <v>0.15980325818787713</v>
      </c>
      <c r="E675" s="161">
        <v>9.83</v>
      </c>
      <c r="F675" s="168">
        <v>7.2632159999999999</v>
      </c>
      <c r="G675" s="163">
        <f t="shared" si="22"/>
        <v>0.35339496994168978</v>
      </c>
    </row>
    <row r="676" spans="1:7" x14ac:dyDescent="0.2">
      <c r="A676" s="127">
        <v>42201</v>
      </c>
      <c r="B676" s="161">
        <v>5.22</v>
      </c>
      <c r="C676" s="162">
        <v>4.4828831999999998</v>
      </c>
      <c r="D676" s="163">
        <f t="shared" si="21"/>
        <v>0.16442917807896487</v>
      </c>
      <c r="E676" s="161">
        <v>9.8000000000000007</v>
      </c>
      <c r="F676" s="168">
        <v>7.2373307999999996</v>
      </c>
      <c r="G676" s="163">
        <f t="shared" si="22"/>
        <v>0.35409037818196748</v>
      </c>
    </row>
    <row r="677" spans="1:7" x14ac:dyDescent="0.2">
      <c r="A677" s="127">
        <v>42200</v>
      </c>
      <c r="B677" s="161">
        <v>5.27</v>
      </c>
      <c r="C677" s="162">
        <v>4.4652305999999999</v>
      </c>
      <c r="D677" s="163">
        <f t="shared" si="21"/>
        <v>0.18023019908535062</v>
      </c>
      <c r="E677" s="161">
        <v>10.050000000000001</v>
      </c>
      <c r="F677" s="168">
        <v>7.2579719999999996</v>
      </c>
      <c r="G677" s="163">
        <f t="shared" si="22"/>
        <v>0.38468431677609133</v>
      </c>
    </row>
    <row r="678" spans="1:7" x14ac:dyDescent="0.2">
      <c r="A678" s="127">
        <v>42199</v>
      </c>
      <c r="B678" s="161">
        <v>5.15</v>
      </c>
      <c r="C678" s="162">
        <v>4.5133660000000004</v>
      </c>
      <c r="D678" s="163">
        <f t="shared" si="21"/>
        <v>0.14105525676402045</v>
      </c>
      <c r="E678" s="161">
        <v>9.7100000000000009</v>
      </c>
      <c r="F678" s="168">
        <v>7.4249605000000001</v>
      </c>
      <c r="G678" s="163">
        <f t="shared" si="22"/>
        <v>0.3077510648036445</v>
      </c>
    </row>
    <row r="679" spans="1:7" x14ac:dyDescent="0.2">
      <c r="A679" s="127">
        <v>42198</v>
      </c>
      <c r="B679" s="161">
        <v>5.27</v>
      </c>
      <c r="C679" s="162">
        <v>4.5585703999999998</v>
      </c>
      <c r="D679" s="163">
        <f t="shared" si="21"/>
        <v>0.1560641906506478</v>
      </c>
      <c r="E679" s="161">
        <v>10.02</v>
      </c>
      <c r="F679" s="168">
        <v>7.2795164000000003</v>
      </c>
      <c r="G679" s="163">
        <f t="shared" si="22"/>
        <v>0.37646506298138144</v>
      </c>
    </row>
    <row r="680" spans="1:7" x14ac:dyDescent="0.2">
      <c r="A680" s="127">
        <v>42195</v>
      </c>
      <c r="B680" s="161">
        <v>5.54</v>
      </c>
      <c r="C680" s="162">
        <v>4.4650607999999998</v>
      </c>
      <c r="D680" s="163">
        <f t="shared" si="21"/>
        <v>0.24074458291810949</v>
      </c>
      <c r="E680" s="161">
        <v>10.41</v>
      </c>
      <c r="F680" s="168">
        <v>7.1945855999999999</v>
      </c>
      <c r="G680" s="163">
        <f t="shared" si="22"/>
        <v>0.44692141823984971</v>
      </c>
    </row>
    <row r="681" spans="1:7" x14ac:dyDescent="0.2">
      <c r="A681" s="127">
        <v>42194</v>
      </c>
      <c r="B681" s="161">
        <v>5.58</v>
      </c>
      <c r="C681" s="162">
        <v>4.3540103999999999</v>
      </c>
      <c r="D681" s="163">
        <f t="shared" si="21"/>
        <v>0.28157709499269917</v>
      </c>
      <c r="E681" s="161">
        <v>10.59</v>
      </c>
      <c r="F681" s="168">
        <v>6.7834219999999998</v>
      </c>
      <c r="G681" s="163">
        <f t="shared" si="22"/>
        <v>0.56115895487557754</v>
      </c>
    </row>
    <row r="682" spans="1:7" x14ac:dyDescent="0.2">
      <c r="A682" s="127">
        <v>42193</v>
      </c>
      <c r="B682" s="161">
        <v>5.47</v>
      </c>
      <c r="C682" s="162">
        <v>4.3386199999999997</v>
      </c>
      <c r="D682" s="163">
        <f t="shared" si="21"/>
        <v>0.26076955345248032</v>
      </c>
      <c r="E682" s="161">
        <v>10.19</v>
      </c>
      <c r="F682" s="168">
        <v>6.2949431999999996</v>
      </c>
      <c r="G682" s="163">
        <f t="shared" si="22"/>
        <v>0.6187596418661887</v>
      </c>
    </row>
    <row r="683" spans="1:7" x14ac:dyDescent="0.2">
      <c r="A683" s="127">
        <v>42192</v>
      </c>
      <c r="B683" s="161">
        <v>5.74</v>
      </c>
      <c r="C683" s="162">
        <v>4.6942525000000002</v>
      </c>
      <c r="D683" s="163">
        <f t="shared" si="21"/>
        <v>0.22277188966720474</v>
      </c>
      <c r="E683" s="161">
        <v>10.73</v>
      </c>
      <c r="F683" s="168">
        <v>7.0847709999999999</v>
      </c>
      <c r="G683" s="163">
        <f t="shared" si="22"/>
        <v>0.5145161360896493</v>
      </c>
    </row>
    <row r="684" spans="1:7" x14ac:dyDescent="0.2">
      <c r="A684" s="127">
        <v>42191</v>
      </c>
      <c r="B684" s="161">
        <v>5.79</v>
      </c>
      <c r="C684" s="162">
        <v>4.8211566000000001</v>
      </c>
      <c r="D684" s="163">
        <f t="shared" si="21"/>
        <v>0.20095663351818938</v>
      </c>
      <c r="E684" s="161">
        <v>9.86</v>
      </c>
      <c r="F684" s="168">
        <v>7.4645076000000001</v>
      </c>
      <c r="G684" s="163">
        <f t="shared" si="22"/>
        <v>0.32091767178319963</v>
      </c>
    </row>
    <row r="685" spans="1:7" x14ac:dyDescent="0.2">
      <c r="A685" s="127">
        <v>42188</v>
      </c>
      <c r="B685" s="161">
        <v>5.31</v>
      </c>
      <c r="C685" s="162">
        <v>4.8994416000000003</v>
      </c>
      <c r="D685" s="163">
        <f t="shared" si="21"/>
        <v>8.3796978006636366E-2</v>
      </c>
      <c r="E685" s="161">
        <v>9.27</v>
      </c>
      <c r="F685" s="168">
        <v>7.6686911999999996</v>
      </c>
      <c r="G685" s="163">
        <f t="shared" si="22"/>
        <v>0.20881122452811765</v>
      </c>
    </row>
    <row r="686" spans="1:7" x14ac:dyDescent="0.2">
      <c r="A686" s="127">
        <v>42187</v>
      </c>
      <c r="B686" s="161">
        <v>5.44</v>
      </c>
      <c r="C686" s="162">
        <v>4.8527189999999996</v>
      </c>
      <c r="D686" s="163">
        <f t="shared" si="21"/>
        <v>0.12102101935018304</v>
      </c>
      <c r="E686" s="161">
        <v>9.56</v>
      </c>
      <c r="F686" s="168">
        <v>7.8432563999999996</v>
      </c>
      <c r="G686" s="163">
        <f t="shared" si="22"/>
        <v>0.21888148397137713</v>
      </c>
    </row>
    <row r="687" spans="1:7" x14ac:dyDescent="0.2">
      <c r="A687" s="127">
        <v>42186</v>
      </c>
      <c r="B687" s="161">
        <v>5.14</v>
      </c>
      <c r="C687" s="162">
        <v>4.8578375999999999</v>
      </c>
      <c r="D687" s="163">
        <f t="shared" si="21"/>
        <v>5.8083950768547679E-2</v>
      </c>
      <c r="E687" s="161">
        <v>9.56</v>
      </c>
      <c r="F687" s="168">
        <v>8.0122776000000009</v>
      </c>
      <c r="G687" s="163">
        <f t="shared" si="22"/>
        <v>0.19316884377545773</v>
      </c>
    </row>
    <row r="688" spans="1:7" x14ac:dyDescent="0.2">
      <c r="A688" s="127">
        <v>42185</v>
      </c>
      <c r="B688" s="161">
        <v>5.28</v>
      </c>
      <c r="C688" s="162">
        <v>4.8578375999999999</v>
      </c>
      <c r="D688" s="163">
        <f t="shared" si="21"/>
        <v>8.690335798792459E-2</v>
      </c>
      <c r="E688" s="161">
        <v>9.94</v>
      </c>
      <c r="F688" s="168">
        <v>8.0122776000000009</v>
      </c>
      <c r="G688" s="163">
        <f t="shared" si="22"/>
        <v>0.24059605723096744</v>
      </c>
    </row>
    <row r="689" spans="1:7" x14ac:dyDescent="0.2">
      <c r="A689" s="127">
        <v>42184</v>
      </c>
      <c r="B689" s="161">
        <v>5.07</v>
      </c>
      <c r="C689" s="162">
        <v>4.8129</v>
      </c>
      <c r="D689" s="163">
        <f t="shared" si="21"/>
        <v>5.3418936607866431E-2</v>
      </c>
      <c r="E689" s="161">
        <v>9.41</v>
      </c>
      <c r="F689" s="168">
        <v>7.7637600000000004</v>
      </c>
      <c r="G689" s="163">
        <f t="shared" si="22"/>
        <v>0.21204158809648929</v>
      </c>
    </row>
    <row r="690" spans="1:7" x14ac:dyDescent="0.2">
      <c r="A690" s="127">
        <v>42181</v>
      </c>
      <c r="B690" s="161">
        <v>4.9800000000000004</v>
      </c>
      <c r="C690" s="162">
        <v>5.2054859999999996</v>
      </c>
      <c r="D690" s="163">
        <f t="shared" si="21"/>
        <v>-4.3316992880203541E-2</v>
      </c>
      <c r="E690" s="161">
        <v>9.08</v>
      </c>
      <c r="F690" s="168">
        <v>8.0290678</v>
      </c>
      <c r="G690" s="163">
        <f t="shared" si="22"/>
        <v>0.13089093605611352</v>
      </c>
    </row>
    <row r="691" spans="1:7" x14ac:dyDescent="0.2">
      <c r="A691" s="127">
        <v>42180</v>
      </c>
      <c r="B691" s="161">
        <v>5.15</v>
      </c>
      <c r="C691" s="162">
        <v>5.2846250000000001</v>
      </c>
      <c r="D691" s="163">
        <f t="shared" si="21"/>
        <v>-2.5474844478084967E-2</v>
      </c>
      <c r="E691" s="161">
        <v>9.4</v>
      </c>
      <c r="F691" s="168">
        <v>8.4080750000000002</v>
      </c>
      <c r="G691" s="163">
        <f t="shared" si="22"/>
        <v>0.11797290105047828</v>
      </c>
    </row>
    <row r="692" spans="1:7" x14ac:dyDescent="0.2">
      <c r="A692" s="127">
        <v>42179</v>
      </c>
      <c r="B692" s="161">
        <v>5.22</v>
      </c>
      <c r="C692" s="162">
        <v>5.2995264000000004</v>
      </c>
      <c r="D692" s="163">
        <f t="shared" si="21"/>
        <v>-1.5006322074365109E-2</v>
      </c>
      <c r="E692" s="161">
        <v>9.81</v>
      </c>
      <c r="F692" s="168">
        <v>8.2647376000000001</v>
      </c>
      <c r="G692" s="163">
        <f t="shared" si="22"/>
        <v>0.18697053370454259</v>
      </c>
    </row>
    <row r="693" spans="1:7" x14ac:dyDescent="0.2">
      <c r="A693" s="127">
        <v>42178</v>
      </c>
      <c r="B693" s="161">
        <v>5.18</v>
      </c>
      <c r="C693" s="162">
        <v>5.2278212999999996</v>
      </c>
      <c r="D693" s="163">
        <f t="shared" si="21"/>
        <v>-9.147462634195214E-3</v>
      </c>
      <c r="E693" s="161">
        <v>9.32</v>
      </c>
      <c r="F693" s="168">
        <v>8.2005040000000005</v>
      </c>
      <c r="G693" s="163">
        <f t="shared" si="22"/>
        <v>0.13651551172952295</v>
      </c>
    </row>
    <row r="694" spans="1:7" x14ac:dyDescent="0.2">
      <c r="A694" s="127">
        <v>42174</v>
      </c>
      <c r="B694" s="161">
        <v>4.97</v>
      </c>
      <c r="C694" s="162">
        <v>4.9969977999999999</v>
      </c>
      <c r="D694" s="163">
        <f t="shared" si="21"/>
        <v>-5.4028040596696249E-3</v>
      </c>
      <c r="E694" s="161">
        <v>9.16</v>
      </c>
      <c r="F694" s="168">
        <v>7.9447536000000003</v>
      </c>
      <c r="G694" s="163">
        <f t="shared" si="22"/>
        <v>0.15296212584868582</v>
      </c>
    </row>
    <row r="695" spans="1:7" x14ac:dyDescent="0.2">
      <c r="A695" s="127">
        <v>42173</v>
      </c>
      <c r="B695" s="161">
        <v>5.1100000000000003</v>
      </c>
      <c r="C695" s="162">
        <v>5.0226813000000003</v>
      </c>
      <c r="D695" s="163">
        <f t="shared" si="21"/>
        <v>1.7384877674798911E-2</v>
      </c>
      <c r="E695" s="161">
        <v>9.68</v>
      </c>
      <c r="F695" s="168">
        <v>7.963749</v>
      </c>
      <c r="G695" s="163">
        <f t="shared" si="22"/>
        <v>0.21550792221100887</v>
      </c>
    </row>
    <row r="696" spans="1:7" x14ac:dyDescent="0.2">
      <c r="A696" s="127">
        <v>42172</v>
      </c>
      <c r="B696" s="161">
        <v>5.29</v>
      </c>
      <c r="C696" s="162">
        <v>5.0726269999999998</v>
      </c>
      <c r="D696" s="163">
        <f t="shared" si="21"/>
        <v>4.2852155303356676E-2</v>
      </c>
      <c r="E696" s="161">
        <v>10.199999999999999</v>
      </c>
      <c r="F696" s="168">
        <v>8.0625579999999992</v>
      </c>
      <c r="G696" s="163">
        <f t="shared" si="22"/>
        <v>0.26510717814371076</v>
      </c>
    </row>
    <row r="697" spans="1:7" x14ac:dyDescent="0.2">
      <c r="A697" s="127">
        <v>42171</v>
      </c>
      <c r="B697" s="161">
        <v>5.23</v>
      </c>
      <c r="C697" s="162">
        <v>5.0406876</v>
      </c>
      <c r="D697" s="163">
        <f t="shared" si="21"/>
        <v>3.7556860298186376E-2</v>
      </c>
      <c r="E697" s="161">
        <v>10.18</v>
      </c>
      <c r="F697" s="168">
        <v>7.9041768000000001</v>
      </c>
      <c r="G697" s="163">
        <f t="shared" si="22"/>
        <v>0.28792665670130246</v>
      </c>
    </row>
    <row r="698" spans="1:7" x14ac:dyDescent="0.2">
      <c r="A698" s="127">
        <v>42170</v>
      </c>
      <c r="B698" s="161">
        <v>5.32</v>
      </c>
      <c r="C698" s="162">
        <v>5.1439539999999999</v>
      </c>
      <c r="D698" s="163">
        <f t="shared" si="21"/>
        <v>3.4223867476264443E-2</v>
      </c>
      <c r="E698" s="161">
        <v>10.48</v>
      </c>
      <c r="F698" s="168">
        <v>8.2839749999999999</v>
      </c>
      <c r="G698" s="163">
        <f t="shared" si="22"/>
        <v>0.26509314670795125</v>
      </c>
    </row>
    <row r="699" spans="1:7" x14ac:dyDescent="0.2">
      <c r="A699" s="127">
        <v>42167</v>
      </c>
      <c r="B699" s="161">
        <v>5.44</v>
      </c>
      <c r="C699" s="162">
        <v>5.2704532000000004</v>
      </c>
      <c r="D699" s="163">
        <f t="shared" si="21"/>
        <v>3.2169301873318977E-2</v>
      </c>
      <c r="E699" s="161">
        <v>10.99</v>
      </c>
      <c r="F699" s="168">
        <v>8.5526516000000008</v>
      </c>
      <c r="G699" s="163">
        <f t="shared" si="22"/>
        <v>0.28498160734151723</v>
      </c>
    </row>
    <row r="700" spans="1:7" x14ac:dyDescent="0.2">
      <c r="A700" s="127">
        <v>42166</v>
      </c>
      <c r="B700" s="161">
        <v>5.42</v>
      </c>
      <c r="C700" s="162">
        <v>5.1900408000000002</v>
      </c>
      <c r="D700" s="163">
        <f t="shared" si="21"/>
        <v>4.4307782705677319E-2</v>
      </c>
      <c r="E700" s="161">
        <v>10.93</v>
      </c>
      <c r="F700" s="168">
        <v>8.4239567999999991</v>
      </c>
      <c r="G700" s="163">
        <f t="shared" si="22"/>
        <v>0.29749003461176354</v>
      </c>
    </row>
    <row r="701" spans="1:7" x14ac:dyDescent="0.2">
      <c r="A701" s="127">
        <v>42165</v>
      </c>
      <c r="B701" s="161">
        <v>5.43</v>
      </c>
      <c r="C701" s="162">
        <v>5.1364551000000001</v>
      </c>
      <c r="D701" s="163">
        <f t="shared" si="21"/>
        <v>5.7149316850837392E-2</v>
      </c>
      <c r="E701" s="161">
        <v>11.01</v>
      </c>
      <c r="F701" s="168">
        <v>8.3950663999999993</v>
      </c>
      <c r="G701" s="163">
        <f t="shared" si="22"/>
        <v>0.31148456431506016</v>
      </c>
    </row>
    <row r="702" spans="1:7" x14ac:dyDescent="0.2">
      <c r="A702" s="127">
        <v>42164</v>
      </c>
      <c r="B702" s="161">
        <v>5.52</v>
      </c>
      <c r="C702" s="162">
        <v>5.2164798000000001</v>
      </c>
      <c r="D702" s="163">
        <f t="shared" si="21"/>
        <v>5.8184870187746048E-2</v>
      </c>
      <c r="E702" s="161">
        <v>10.86</v>
      </c>
      <c r="F702" s="168">
        <v>8.3968752000000002</v>
      </c>
      <c r="G702" s="163">
        <f t="shared" si="22"/>
        <v>0.29333826469160801</v>
      </c>
    </row>
    <row r="703" spans="1:7" x14ac:dyDescent="0.2">
      <c r="A703" s="127">
        <v>42163</v>
      </c>
      <c r="B703" s="161">
        <v>5.63</v>
      </c>
      <c r="C703" s="162">
        <v>5.2815542999999998</v>
      </c>
      <c r="D703" s="163">
        <f t="shared" si="21"/>
        <v>6.5974082667293626E-2</v>
      </c>
      <c r="E703" s="161">
        <v>11.1</v>
      </c>
      <c r="F703" s="168">
        <v>8.5104866000000001</v>
      </c>
      <c r="G703" s="163">
        <f t="shared" si="22"/>
        <v>0.30427324801850925</v>
      </c>
    </row>
    <row r="704" spans="1:7" x14ac:dyDescent="0.2">
      <c r="A704" s="127">
        <v>42160</v>
      </c>
      <c r="B704" s="161">
        <v>5.32</v>
      </c>
      <c r="C704" s="162">
        <v>5.2247687999999997</v>
      </c>
      <c r="D704" s="163">
        <f t="shared" si="21"/>
        <v>1.822687350299608E-2</v>
      </c>
      <c r="E704" s="161">
        <v>10.54</v>
      </c>
      <c r="F704" s="168">
        <v>8.3501592000000002</v>
      </c>
      <c r="G704" s="163">
        <f t="shared" si="22"/>
        <v>0.26225138318320912</v>
      </c>
    </row>
    <row r="705" spans="1:7" x14ac:dyDescent="0.2">
      <c r="A705" s="127">
        <v>42159</v>
      </c>
      <c r="B705" s="161">
        <v>5.34</v>
      </c>
      <c r="C705" s="162">
        <v>5.3249399999999998</v>
      </c>
      <c r="D705" s="163">
        <f t="shared" si="21"/>
        <v>2.8282008811367026E-3</v>
      </c>
      <c r="E705" s="161">
        <v>10.6</v>
      </c>
      <c r="F705" s="168">
        <v>8.3936831999999999</v>
      </c>
      <c r="G705" s="163">
        <f t="shared" si="22"/>
        <v>0.26285442843494494</v>
      </c>
    </row>
    <row r="706" spans="1:7" x14ac:dyDescent="0.2">
      <c r="A706" s="127">
        <v>42158</v>
      </c>
      <c r="B706" s="161">
        <v>5.2</v>
      </c>
      <c r="C706" s="162">
        <v>5.3008031999999998</v>
      </c>
      <c r="D706" s="163">
        <f t="shared" si="21"/>
        <v>-1.9016589787751344E-2</v>
      </c>
      <c r="E706" s="161">
        <v>10.43</v>
      </c>
      <c r="F706" s="168">
        <v>8.4087145999999997</v>
      </c>
      <c r="G706" s="163">
        <f t="shared" si="22"/>
        <v>0.24037983165702878</v>
      </c>
    </row>
    <row r="707" spans="1:7" x14ac:dyDescent="0.2">
      <c r="A707" s="127">
        <v>42157</v>
      </c>
      <c r="B707" s="161">
        <v>5.2</v>
      </c>
      <c r="C707" s="162">
        <v>5.3530134</v>
      </c>
      <c r="D707" s="163">
        <f t="shared" si="21"/>
        <v>-2.8584535207776585E-2</v>
      </c>
      <c r="E707" s="161">
        <v>10.51</v>
      </c>
      <c r="F707" s="168">
        <v>8.4479710000000008</v>
      </c>
      <c r="G707" s="163">
        <f t="shared" si="22"/>
        <v>0.24408571004801019</v>
      </c>
    </row>
    <row r="708" spans="1:7" x14ac:dyDescent="0.2">
      <c r="A708" s="127">
        <v>42156</v>
      </c>
      <c r="B708" s="161">
        <v>5.23</v>
      </c>
      <c r="C708" s="162">
        <v>5.3841853999999998</v>
      </c>
      <c r="D708" s="163">
        <f t="shared" si="21"/>
        <v>-2.8636718193247833E-2</v>
      </c>
      <c r="E708" s="161">
        <v>10.4</v>
      </c>
      <c r="F708" s="168">
        <v>8.4631184000000008</v>
      </c>
      <c r="G708" s="163">
        <f t="shared" si="22"/>
        <v>0.2288614560798298</v>
      </c>
    </row>
    <row r="709" spans="1:7" x14ac:dyDescent="0.2">
      <c r="A709" s="127">
        <v>42153</v>
      </c>
      <c r="B709" s="161">
        <v>5.07</v>
      </c>
      <c r="C709" s="162">
        <v>5.3275724999999996</v>
      </c>
      <c r="D709" s="163">
        <f t="shared" ref="D709:D772" si="23">(B709-C709)/C709</f>
        <v>-4.8347066135655467E-2</v>
      </c>
      <c r="E709" s="161">
        <v>10.02</v>
      </c>
      <c r="F709" s="168">
        <v>8.4294036000000006</v>
      </c>
      <c r="G709" s="163">
        <f t="shared" si="22"/>
        <v>0.18869619672736976</v>
      </c>
    </row>
    <row r="710" spans="1:7" x14ac:dyDescent="0.2">
      <c r="A710" s="127">
        <v>42152</v>
      </c>
      <c r="B710" s="161">
        <v>5.0999999999999996</v>
      </c>
      <c r="C710" s="162">
        <v>5.3107775999999998</v>
      </c>
      <c r="D710" s="163">
        <f t="shared" si="23"/>
        <v>-3.9688651243840474E-2</v>
      </c>
      <c r="E710" s="161">
        <v>10.050000000000001</v>
      </c>
      <c r="F710" s="168">
        <v>8.5540608000000002</v>
      </c>
      <c r="G710" s="163">
        <f t="shared" ref="G710:G773" si="24">(E710-F710)/F710</f>
        <v>0.17488059004677642</v>
      </c>
    </row>
    <row r="711" spans="1:7" x14ac:dyDescent="0.2">
      <c r="A711" s="127">
        <v>42151</v>
      </c>
      <c r="B711" s="161">
        <v>5.37</v>
      </c>
      <c r="C711" s="162">
        <v>5.4627172000000002</v>
      </c>
      <c r="D711" s="163">
        <f t="shared" si="23"/>
        <v>-1.6972725587918052E-2</v>
      </c>
      <c r="E711" s="161">
        <v>10.69</v>
      </c>
      <c r="F711" s="168">
        <v>8.8729683999999995</v>
      </c>
      <c r="G711" s="163">
        <f t="shared" si="24"/>
        <v>0.20478283231573327</v>
      </c>
    </row>
    <row r="712" spans="1:7" x14ac:dyDescent="0.2">
      <c r="A712" s="127">
        <v>42150</v>
      </c>
      <c r="B712" s="161">
        <v>5.44</v>
      </c>
      <c r="C712" s="162">
        <v>5.4841755000000001</v>
      </c>
      <c r="D712" s="163">
        <f t="shared" si="23"/>
        <v>-8.0550850351159813E-3</v>
      </c>
      <c r="E712" s="161">
        <v>10.79</v>
      </c>
      <c r="F712" s="168">
        <v>8.9956259999999997</v>
      </c>
      <c r="G712" s="163">
        <f t="shared" si="24"/>
        <v>0.19947183219933773</v>
      </c>
    </row>
    <row r="713" spans="1:7" x14ac:dyDescent="0.2">
      <c r="A713" s="127">
        <v>42149</v>
      </c>
      <c r="B713" s="161">
        <v>5.44</v>
      </c>
      <c r="C713" s="162">
        <v>5.3615279999999998</v>
      </c>
      <c r="D713" s="163">
        <f t="shared" si="23"/>
        <v>1.4636126119270579E-2</v>
      </c>
      <c r="E713" s="161">
        <v>10.78</v>
      </c>
      <c r="F713" s="168">
        <v>8.7834444000000005</v>
      </c>
      <c r="G713" s="163">
        <f t="shared" si="24"/>
        <v>0.22730895865863268</v>
      </c>
    </row>
    <row r="714" spans="1:7" x14ac:dyDescent="0.2">
      <c r="A714" s="127">
        <v>42146</v>
      </c>
      <c r="B714" s="161">
        <v>5.33</v>
      </c>
      <c r="C714" s="162">
        <v>5.3615279999999998</v>
      </c>
      <c r="D714" s="163">
        <f t="shared" si="23"/>
        <v>-5.8804131956412013E-3</v>
      </c>
      <c r="E714" s="161">
        <v>10.63</v>
      </c>
      <c r="F714" s="168">
        <v>8.7834444000000005</v>
      </c>
      <c r="G714" s="163">
        <f t="shared" si="24"/>
        <v>0.21023137574594314</v>
      </c>
    </row>
    <row r="715" spans="1:7" x14ac:dyDescent="0.2">
      <c r="A715" s="127">
        <v>42145</v>
      </c>
      <c r="B715" s="161">
        <v>5.2</v>
      </c>
      <c r="C715" s="162">
        <v>5.2838209999999997</v>
      </c>
      <c r="D715" s="163">
        <f t="shared" si="23"/>
        <v>-1.586370923617577E-2</v>
      </c>
      <c r="E715" s="161">
        <v>10.38</v>
      </c>
      <c r="F715" s="168">
        <v>8.6118395999999997</v>
      </c>
      <c r="G715" s="163">
        <f t="shared" si="24"/>
        <v>0.20531738654305651</v>
      </c>
    </row>
    <row r="716" spans="1:7" x14ac:dyDescent="0.2">
      <c r="A716" s="127">
        <v>42144</v>
      </c>
      <c r="B716" s="161">
        <v>5.15</v>
      </c>
      <c r="C716" s="162">
        <v>5.3064030999999998</v>
      </c>
      <c r="D716" s="163">
        <f t="shared" si="23"/>
        <v>-2.9474409887933217E-2</v>
      </c>
      <c r="E716" s="161">
        <v>10.34</v>
      </c>
      <c r="F716" s="168">
        <v>8.7520170000000004</v>
      </c>
      <c r="G716" s="163">
        <f t="shared" si="24"/>
        <v>0.1814419464678827</v>
      </c>
    </row>
    <row r="717" spans="1:7" x14ac:dyDescent="0.2">
      <c r="A717" s="127">
        <v>42143</v>
      </c>
      <c r="B717" s="161">
        <v>5.14</v>
      </c>
      <c r="C717" s="162">
        <v>5.2812080000000003</v>
      </c>
      <c r="D717" s="163">
        <f t="shared" si="23"/>
        <v>-2.673782210433686E-2</v>
      </c>
      <c r="E717" s="161">
        <v>10.27</v>
      </c>
      <c r="F717" s="168">
        <v>8.7809936000000004</v>
      </c>
      <c r="G717" s="163">
        <f t="shared" si="24"/>
        <v>0.16957151637145015</v>
      </c>
    </row>
    <row r="718" spans="1:7" x14ac:dyDescent="0.2">
      <c r="A718" s="127">
        <v>42142</v>
      </c>
      <c r="B718" s="161">
        <v>5</v>
      </c>
      <c r="C718" s="162">
        <v>5.2088121999999997</v>
      </c>
      <c r="D718" s="163">
        <f t="shared" si="23"/>
        <v>-4.0088256589477289E-2</v>
      </c>
      <c r="E718" s="161">
        <v>9.9700000000000006</v>
      </c>
      <c r="F718" s="168">
        <v>8.5106160000000006</v>
      </c>
      <c r="G718" s="163">
        <f t="shared" si="24"/>
        <v>0.17147806927254147</v>
      </c>
    </row>
    <row r="719" spans="1:7" x14ac:dyDescent="0.2">
      <c r="A719" s="127">
        <v>42139</v>
      </c>
      <c r="B719" s="161">
        <v>5.08</v>
      </c>
      <c r="C719" s="162">
        <v>5.2094071</v>
      </c>
      <c r="D719" s="163">
        <f t="shared" si="23"/>
        <v>-2.4841041891312331E-2</v>
      </c>
      <c r="E719" s="161">
        <v>10.18</v>
      </c>
      <c r="F719" s="168">
        <v>8.7322588000000003</v>
      </c>
      <c r="G719" s="163">
        <f t="shared" si="24"/>
        <v>0.16579229190962588</v>
      </c>
    </row>
    <row r="720" spans="1:7" x14ac:dyDescent="0.2">
      <c r="A720" s="127">
        <v>42138</v>
      </c>
      <c r="B720" s="161">
        <v>5.13</v>
      </c>
      <c r="C720" s="162">
        <v>5.1148987999999997</v>
      </c>
      <c r="D720" s="163">
        <f t="shared" si="23"/>
        <v>2.9523946788546722E-3</v>
      </c>
      <c r="E720" s="161">
        <v>10.49</v>
      </c>
      <c r="F720" s="168">
        <v>8.6220327999999995</v>
      </c>
      <c r="G720" s="163">
        <f t="shared" si="24"/>
        <v>0.21665044002152262</v>
      </c>
    </row>
    <row r="721" spans="1:7" x14ac:dyDescent="0.2">
      <c r="A721" s="127">
        <v>42137</v>
      </c>
      <c r="B721" s="161">
        <v>5.16</v>
      </c>
      <c r="C721" s="162">
        <v>5.1015303000000003</v>
      </c>
      <c r="D721" s="163">
        <f t="shared" si="23"/>
        <v>1.1461208022228123E-2</v>
      </c>
      <c r="E721" s="161">
        <v>10.41</v>
      </c>
      <c r="F721" s="168">
        <v>8.8153182000000001</v>
      </c>
      <c r="G721" s="163">
        <f t="shared" si="24"/>
        <v>0.18089894928580116</v>
      </c>
    </row>
    <row r="722" spans="1:7" x14ac:dyDescent="0.2">
      <c r="A722" s="127">
        <v>42136</v>
      </c>
      <c r="B722" s="161">
        <v>5.19</v>
      </c>
      <c r="C722" s="162">
        <v>5.1275250000000003</v>
      </c>
      <c r="D722" s="163">
        <f t="shared" si="23"/>
        <v>1.2184240934954009E-2</v>
      </c>
      <c r="E722" s="161">
        <v>10.6</v>
      </c>
      <c r="F722" s="168">
        <v>8.8666739999999997</v>
      </c>
      <c r="G722" s="163">
        <f t="shared" si="24"/>
        <v>0.19548773305525838</v>
      </c>
    </row>
    <row r="723" spans="1:7" x14ac:dyDescent="0.2">
      <c r="A723" s="127">
        <v>42135</v>
      </c>
      <c r="B723" s="161">
        <v>5.2</v>
      </c>
      <c r="C723" s="162">
        <v>5.1877377999999998</v>
      </c>
      <c r="D723" s="163">
        <f t="shared" si="23"/>
        <v>2.3636892365686514E-3</v>
      </c>
      <c r="E723" s="161">
        <v>10.62</v>
      </c>
      <c r="F723" s="168">
        <v>8.9248011999999992</v>
      </c>
      <c r="G723" s="163">
        <f t="shared" si="24"/>
        <v>0.18994247177180823</v>
      </c>
    </row>
    <row r="724" spans="1:7" x14ac:dyDescent="0.2">
      <c r="A724" s="127">
        <v>42132</v>
      </c>
      <c r="B724" s="161">
        <v>5.15</v>
      </c>
      <c r="C724" s="162">
        <v>5.1576402000000003</v>
      </c>
      <c r="D724" s="163">
        <f t="shared" si="23"/>
        <v>-1.4813363677443001E-3</v>
      </c>
      <c r="E724" s="161">
        <v>10.61</v>
      </c>
      <c r="F724" s="168">
        <v>8.7380203999999999</v>
      </c>
      <c r="G724" s="163">
        <f t="shared" si="24"/>
        <v>0.21423383264245979</v>
      </c>
    </row>
    <row r="725" spans="1:7" x14ac:dyDescent="0.2">
      <c r="A725" s="127">
        <v>42131</v>
      </c>
      <c r="B725" s="161">
        <v>5.08</v>
      </c>
      <c r="C725" s="162">
        <v>5.0612712000000002</v>
      </c>
      <c r="D725" s="163">
        <f t="shared" si="23"/>
        <v>3.7004142358543993E-3</v>
      </c>
      <c r="E725" s="161">
        <v>10.75</v>
      </c>
      <c r="F725" s="168">
        <v>8.4985207999999997</v>
      </c>
      <c r="G725" s="163">
        <f t="shared" si="24"/>
        <v>0.26492600924151416</v>
      </c>
    </row>
    <row r="726" spans="1:7" x14ac:dyDescent="0.2">
      <c r="A726" s="127">
        <v>42130</v>
      </c>
      <c r="B726" s="161">
        <v>5.13</v>
      </c>
      <c r="C726" s="162">
        <v>5.1204153000000003</v>
      </c>
      <c r="D726" s="163">
        <f t="shared" si="23"/>
        <v>1.8718598860525155E-3</v>
      </c>
      <c r="E726" s="161">
        <v>10.83</v>
      </c>
      <c r="F726" s="168">
        <v>8.6786700000000003</v>
      </c>
      <c r="G726" s="163">
        <f t="shared" si="24"/>
        <v>0.24788706103584993</v>
      </c>
    </row>
    <row r="727" spans="1:7" x14ac:dyDescent="0.2">
      <c r="A727" s="127">
        <v>42129</v>
      </c>
      <c r="B727" s="161">
        <v>5.14</v>
      </c>
      <c r="C727" s="162">
        <v>5.1450623999999996</v>
      </c>
      <c r="D727" s="163">
        <f t="shared" si="23"/>
        <v>-9.839336448086444E-4</v>
      </c>
      <c r="E727" s="161">
        <v>10.6</v>
      </c>
      <c r="F727" s="168">
        <v>8.7276672000000008</v>
      </c>
      <c r="G727" s="163">
        <f t="shared" si="24"/>
        <v>0.21452843664799667</v>
      </c>
    </row>
    <row r="728" spans="1:7" x14ac:dyDescent="0.2">
      <c r="A728" s="127">
        <v>42128</v>
      </c>
      <c r="B728" s="161">
        <v>5.39</v>
      </c>
      <c r="C728" s="162">
        <v>5.2790790000000003</v>
      </c>
      <c r="D728" s="163">
        <f t="shared" si="23"/>
        <v>2.1011430213489772E-2</v>
      </c>
      <c r="E728" s="161">
        <v>10.83</v>
      </c>
      <c r="F728" s="168">
        <v>8.9957399999999996</v>
      </c>
      <c r="G728" s="163">
        <f t="shared" si="24"/>
        <v>0.2039031808389305</v>
      </c>
    </row>
    <row r="729" spans="1:7" x14ac:dyDescent="0.2">
      <c r="A729" s="127">
        <v>42124</v>
      </c>
      <c r="B729" s="161">
        <v>5.41</v>
      </c>
      <c r="C729" s="162">
        <v>5.3165794000000002</v>
      </c>
      <c r="D729" s="163">
        <f t="shared" si="23"/>
        <v>1.7571561143241831E-2</v>
      </c>
      <c r="E729" s="161">
        <v>10.62</v>
      </c>
      <c r="F729" s="168">
        <v>8.9766577999999999</v>
      </c>
      <c r="G729" s="163">
        <f t="shared" si="24"/>
        <v>0.18306837985959534</v>
      </c>
    </row>
    <row r="730" spans="1:7" x14ac:dyDescent="0.2">
      <c r="A730" s="127">
        <v>42123</v>
      </c>
      <c r="B730" s="161">
        <v>5.53</v>
      </c>
      <c r="C730" s="162">
        <v>5.4220788000000004</v>
      </c>
      <c r="D730" s="163">
        <f t="shared" si="23"/>
        <v>1.9904026477815081E-2</v>
      </c>
      <c r="E730" s="161">
        <v>10.73</v>
      </c>
      <c r="F730" s="168">
        <v>9.1393991999999997</v>
      </c>
      <c r="G730" s="163">
        <f t="shared" si="24"/>
        <v>0.17403778576604911</v>
      </c>
    </row>
    <row r="731" spans="1:7" x14ac:dyDescent="0.2">
      <c r="A731" s="127">
        <v>42122</v>
      </c>
      <c r="B731" s="161">
        <v>5.64</v>
      </c>
      <c r="C731" s="162">
        <v>5.4571725000000004</v>
      </c>
      <c r="D731" s="163">
        <f t="shared" si="23"/>
        <v>3.3502239483908423E-2</v>
      </c>
      <c r="E731" s="161">
        <v>10.9</v>
      </c>
      <c r="F731" s="168">
        <v>9.0979200000000002</v>
      </c>
      <c r="G731" s="163">
        <f t="shared" si="24"/>
        <v>0.19807604375505611</v>
      </c>
    </row>
    <row r="732" spans="1:7" x14ac:dyDescent="0.2">
      <c r="A732" s="127">
        <v>42121</v>
      </c>
      <c r="B732" s="161">
        <v>5.5</v>
      </c>
      <c r="C732" s="162">
        <v>5.3873908000000004</v>
      </c>
      <c r="D732" s="163">
        <f t="shared" si="23"/>
        <v>2.0902363348134986E-2</v>
      </c>
      <c r="E732" s="161">
        <v>10.66</v>
      </c>
      <c r="F732" s="168">
        <v>9.1001087999999992</v>
      </c>
      <c r="G732" s="163">
        <f t="shared" si="24"/>
        <v>0.17141456594453036</v>
      </c>
    </row>
    <row r="733" spans="1:7" x14ac:dyDescent="0.2">
      <c r="A733" s="127">
        <v>42118</v>
      </c>
      <c r="B733" s="161">
        <v>5.33</v>
      </c>
      <c r="C733" s="162">
        <v>5.3576237999999998</v>
      </c>
      <c r="D733" s="163">
        <f t="shared" si="23"/>
        <v>-5.1559797834255837E-3</v>
      </c>
      <c r="E733" s="161">
        <v>10.43</v>
      </c>
      <c r="F733" s="168">
        <v>8.7871351999999998</v>
      </c>
      <c r="G733" s="163">
        <f t="shared" si="24"/>
        <v>0.1869625040024421</v>
      </c>
    </row>
    <row r="734" spans="1:7" x14ac:dyDescent="0.2">
      <c r="A734" s="127">
        <v>42117</v>
      </c>
      <c r="B734" s="161">
        <v>5.48</v>
      </c>
      <c r="C734" s="162">
        <v>5.3847351000000003</v>
      </c>
      <c r="D734" s="163">
        <f t="shared" si="23"/>
        <v>1.7691659521004124E-2</v>
      </c>
      <c r="E734" s="161">
        <v>10.69</v>
      </c>
      <c r="F734" s="168">
        <v>8.7610668</v>
      </c>
      <c r="G734" s="163">
        <f t="shared" si="24"/>
        <v>0.22017104127091</v>
      </c>
    </row>
    <row r="735" spans="1:7" x14ac:dyDescent="0.2">
      <c r="A735" s="127">
        <v>42116</v>
      </c>
      <c r="B735" s="161">
        <v>5.52</v>
      </c>
      <c r="C735" s="162">
        <v>5.5199933999999997</v>
      </c>
      <c r="D735" s="163">
        <f t="shared" si="23"/>
        <v>1.1956536034729173E-6</v>
      </c>
      <c r="E735" s="161">
        <v>10.87</v>
      </c>
      <c r="F735" s="168">
        <v>8.7623964000000001</v>
      </c>
      <c r="G735" s="163">
        <f t="shared" si="24"/>
        <v>0.24052821896986984</v>
      </c>
    </row>
    <row r="736" spans="1:7" x14ac:dyDescent="0.2">
      <c r="A736" s="127">
        <v>42115</v>
      </c>
      <c r="B736" s="161">
        <v>5.44</v>
      </c>
      <c r="C736" s="162">
        <v>5.5111790000000003</v>
      </c>
      <c r="D736" s="163">
        <f t="shared" si="23"/>
        <v>-1.2915385256040473E-2</v>
      </c>
      <c r="E736" s="161">
        <v>10.73</v>
      </c>
      <c r="F736" s="168">
        <v>8.8874680000000001</v>
      </c>
      <c r="G736" s="163">
        <f t="shared" si="24"/>
        <v>0.20731798978066646</v>
      </c>
    </row>
    <row r="737" spans="1:7" x14ac:dyDescent="0.2">
      <c r="A737" s="127">
        <v>42114</v>
      </c>
      <c r="B737" s="161">
        <v>5.42</v>
      </c>
      <c r="C737" s="162">
        <v>5.295077</v>
      </c>
      <c r="D737" s="163">
        <f t="shared" si="23"/>
        <v>2.359229148131366E-2</v>
      </c>
      <c r="E737" s="161">
        <v>10.45</v>
      </c>
      <c r="F737" s="168">
        <v>8.3614797999999997</v>
      </c>
      <c r="G737" s="163">
        <f t="shared" si="24"/>
        <v>0.24977877719683059</v>
      </c>
    </row>
    <row r="738" spans="1:7" x14ac:dyDescent="0.2">
      <c r="A738" s="127">
        <v>42111</v>
      </c>
      <c r="B738" s="161">
        <v>5.64</v>
      </c>
      <c r="C738" s="162">
        <v>5.3668839000000004</v>
      </c>
      <c r="D738" s="163">
        <f t="shared" si="23"/>
        <v>5.0889138853925889E-2</v>
      </c>
      <c r="E738" s="161">
        <v>10.93</v>
      </c>
      <c r="F738" s="168">
        <v>8.7261264000000001</v>
      </c>
      <c r="G738" s="163">
        <f t="shared" si="24"/>
        <v>0.25256035713624314</v>
      </c>
    </row>
    <row r="739" spans="1:7" x14ac:dyDescent="0.2">
      <c r="A739" s="127">
        <v>42110</v>
      </c>
      <c r="B739" s="161">
        <v>5.62</v>
      </c>
      <c r="C739" s="162">
        <v>5.4890542</v>
      </c>
      <c r="D739" s="163">
        <f t="shared" si="23"/>
        <v>2.3855803792208887E-2</v>
      </c>
      <c r="E739" s="161">
        <v>10.99</v>
      </c>
      <c r="F739" s="168">
        <v>8.8425974000000007</v>
      </c>
      <c r="G739" s="163">
        <f t="shared" si="24"/>
        <v>0.24284749184668289</v>
      </c>
    </row>
    <row r="740" spans="1:7" x14ac:dyDescent="0.2">
      <c r="A740" s="127">
        <v>42109</v>
      </c>
      <c r="B740" s="161">
        <v>5.43</v>
      </c>
      <c r="C740" s="162">
        <v>5.4683666999999998</v>
      </c>
      <c r="D740" s="163">
        <f t="shared" si="23"/>
        <v>-7.0161168964766188E-3</v>
      </c>
      <c r="E740" s="161">
        <v>10.56</v>
      </c>
      <c r="F740" s="168">
        <v>8.7842070000000003</v>
      </c>
      <c r="G740" s="163">
        <f t="shared" si="24"/>
        <v>0.20215746281935298</v>
      </c>
    </row>
    <row r="741" spans="1:7" x14ac:dyDescent="0.2">
      <c r="A741" s="127">
        <v>42108</v>
      </c>
      <c r="B741" s="161">
        <v>5.26</v>
      </c>
      <c r="C741" s="162">
        <v>5.2214546999999998</v>
      </c>
      <c r="D741" s="163">
        <f t="shared" si="23"/>
        <v>7.3820998581104243E-3</v>
      </c>
      <c r="E741" s="161">
        <v>10.27</v>
      </c>
      <c r="F741" s="168">
        <v>8.4620844000000002</v>
      </c>
      <c r="G741" s="163">
        <f t="shared" si="24"/>
        <v>0.2136489680958511</v>
      </c>
    </row>
    <row r="742" spans="1:7" x14ac:dyDescent="0.2">
      <c r="A742" s="127">
        <v>42107</v>
      </c>
      <c r="B742" s="161">
        <v>5.32</v>
      </c>
      <c r="C742" s="162">
        <v>5.2522197000000004</v>
      </c>
      <c r="D742" s="163">
        <f t="shared" si="23"/>
        <v>1.2905077066749492E-2</v>
      </c>
      <c r="E742" s="161">
        <v>10.44</v>
      </c>
      <c r="F742" s="168">
        <v>8.7616213999999992</v>
      </c>
      <c r="G742" s="163">
        <f t="shared" si="24"/>
        <v>0.19156027444874535</v>
      </c>
    </row>
    <row r="743" spans="1:7" x14ac:dyDescent="0.2">
      <c r="A743" s="127">
        <v>42104</v>
      </c>
      <c r="B743" s="161">
        <v>5.0999999999999996</v>
      </c>
      <c r="C743" s="162">
        <v>4.9650249000000004</v>
      </c>
      <c r="D743" s="163">
        <f t="shared" si="23"/>
        <v>2.7185180883986953E-2</v>
      </c>
      <c r="E743" s="161">
        <v>10.28</v>
      </c>
      <c r="F743" s="168">
        <v>8.4413342</v>
      </c>
      <c r="G743" s="163">
        <f t="shared" si="24"/>
        <v>0.21781696547448617</v>
      </c>
    </row>
    <row r="744" spans="1:7" x14ac:dyDescent="0.2">
      <c r="A744" s="127">
        <v>42103</v>
      </c>
      <c r="B744" s="161">
        <v>5.03</v>
      </c>
      <c r="C744" s="162">
        <v>4.9147803000000003</v>
      </c>
      <c r="D744" s="163">
        <f t="shared" si="23"/>
        <v>2.3443509773977061E-2</v>
      </c>
      <c r="E744" s="161">
        <v>10.050000000000001</v>
      </c>
      <c r="F744" s="168">
        <v>8.2308719999999997</v>
      </c>
      <c r="G744" s="163">
        <f t="shared" si="24"/>
        <v>0.22101279184028144</v>
      </c>
    </row>
    <row r="745" spans="1:7" x14ac:dyDescent="0.2">
      <c r="A745" s="127">
        <v>42102</v>
      </c>
      <c r="B745" s="161">
        <v>5.04</v>
      </c>
      <c r="C745" s="162">
        <v>4.7871835000000003</v>
      </c>
      <c r="D745" s="163">
        <f t="shared" si="23"/>
        <v>5.2811115345797743E-2</v>
      </c>
      <c r="E745" s="161">
        <v>10.119999999999999</v>
      </c>
      <c r="F745" s="168">
        <v>7.8889619</v>
      </c>
      <c r="G745" s="163">
        <f t="shared" si="24"/>
        <v>0.28280502913824429</v>
      </c>
    </row>
    <row r="746" spans="1:7" x14ac:dyDescent="0.2">
      <c r="A746" s="127">
        <v>42101</v>
      </c>
      <c r="B746" s="161">
        <v>5</v>
      </c>
      <c r="C746" s="162">
        <v>4.6326735000000001</v>
      </c>
      <c r="D746" s="163">
        <f t="shared" si="23"/>
        <v>7.9290392469920423E-2</v>
      </c>
      <c r="E746" s="161">
        <v>9.94</v>
      </c>
      <c r="F746" s="168">
        <v>7.6973652000000001</v>
      </c>
      <c r="G746" s="163">
        <f t="shared" si="24"/>
        <v>0.29135096773113989</v>
      </c>
    </row>
    <row r="747" spans="1:7" x14ac:dyDescent="0.2">
      <c r="A747" s="127">
        <v>42097</v>
      </c>
      <c r="B747" s="161">
        <v>4.87</v>
      </c>
      <c r="C747" s="162">
        <v>4.6326735000000001</v>
      </c>
      <c r="D747" s="163">
        <f t="shared" si="23"/>
        <v>5.1228842265702512E-2</v>
      </c>
      <c r="E747" s="161">
        <v>9.7200000000000006</v>
      </c>
      <c r="F747" s="168">
        <v>7.6973652000000001</v>
      </c>
      <c r="G747" s="163">
        <f t="shared" si="24"/>
        <v>0.262769759189807</v>
      </c>
    </row>
    <row r="748" spans="1:7" x14ac:dyDescent="0.2">
      <c r="A748" s="127">
        <v>42096</v>
      </c>
      <c r="B748" s="161">
        <v>4.8499999999999996</v>
      </c>
      <c r="C748" s="162">
        <v>4.6326735000000001</v>
      </c>
      <c r="D748" s="163">
        <f t="shared" si="23"/>
        <v>4.691168069582273E-2</v>
      </c>
      <c r="E748" s="161">
        <v>9.67</v>
      </c>
      <c r="F748" s="168">
        <v>7.6973652000000001</v>
      </c>
      <c r="G748" s="163">
        <f t="shared" si="24"/>
        <v>0.25627402997586757</v>
      </c>
    </row>
    <row r="749" spans="1:7" x14ac:dyDescent="0.2">
      <c r="A749" s="127">
        <v>42095</v>
      </c>
      <c r="B749" s="161">
        <v>4.8899999999999997</v>
      </c>
      <c r="C749" s="162">
        <v>4.5634176000000002</v>
      </c>
      <c r="D749" s="163">
        <f t="shared" si="23"/>
        <v>7.1565311051085809E-2</v>
      </c>
      <c r="E749" s="161">
        <v>9.76</v>
      </c>
      <c r="F749" s="168">
        <v>7.5185474000000001</v>
      </c>
      <c r="G749" s="163">
        <f t="shared" si="24"/>
        <v>0.29812309223454514</v>
      </c>
    </row>
    <row r="750" spans="1:7" x14ac:dyDescent="0.2">
      <c r="A750" s="127">
        <v>42094</v>
      </c>
      <c r="B750" s="161">
        <v>4.8600000000000003</v>
      </c>
      <c r="C750" s="162">
        <v>4.5307548000000004</v>
      </c>
      <c r="D750" s="163">
        <f t="shared" si="23"/>
        <v>7.2668951319104683E-2</v>
      </c>
      <c r="E750" s="161">
        <v>9.6999999999999993</v>
      </c>
      <c r="F750" s="168">
        <v>7.5010922999999998</v>
      </c>
      <c r="G750" s="163">
        <f t="shared" si="24"/>
        <v>0.29314499969557761</v>
      </c>
    </row>
    <row r="751" spans="1:7" x14ac:dyDescent="0.2">
      <c r="A751" s="127">
        <v>42093</v>
      </c>
      <c r="B751" s="161">
        <v>4.92</v>
      </c>
      <c r="C751" s="162">
        <v>4.4740089999999997</v>
      </c>
      <c r="D751" s="163">
        <f t="shared" si="23"/>
        <v>9.9684868760880965E-2</v>
      </c>
      <c r="E751" s="161">
        <v>9.7899999999999991</v>
      </c>
      <c r="F751" s="168">
        <v>7.5147513999999997</v>
      </c>
      <c r="G751" s="163">
        <f t="shared" si="24"/>
        <v>0.30277097390074664</v>
      </c>
    </row>
    <row r="752" spans="1:7" x14ac:dyDescent="0.2">
      <c r="A752" s="127">
        <v>42090</v>
      </c>
      <c r="B752" s="161">
        <v>4.71</v>
      </c>
      <c r="C752" s="162">
        <v>4.3547900000000004</v>
      </c>
      <c r="D752" s="163">
        <f t="shared" si="23"/>
        <v>8.1567653090045572E-2</v>
      </c>
      <c r="E752" s="161">
        <v>9.51</v>
      </c>
      <c r="F752" s="168">
        <v>7.2447869999999996</v>
      </c>
      <c r="G752" s="163">
        <f t="shared" si="24"/>
        <v>0.31266799148132307</v>
      </c>
    </row>
    <row r="753" spans="1:7" x14ac:dyDescent="0.2">
      <c r="A753" s="127">
        <v>42089</v>
      </c>
      <c r="B753" s="161">
        <v>4.72</v>
      </c>
      <c r="C753" s="162">
        <v>4.4083208000000003</v>
      </c>
      <c r="D753" s="163">
        <f t="shared" si="23"/>
        <v>7.0702477006664183E-2</v>
      </c>
      <c r="E753" s="161">
        <v>9.4600000000000009</v>
      </c>
      <c r="F753" s="168">
        <v>7.1625319999999997</v>
      </c>
      <c r="G753" s="163">
        <f t="shared" si="24"/>
        <v>0.32076198752061441</v>
      </c>
    </row>
    <row r="754" spans="1:7" x14ac:dyDescent="0.2">
      <c r="A754" s="127">
        <v>42088</v>
      </c>
      <c r="B754" s="161">
        <v>4.6900000000000004</v>
      </c>
      <c r="C754" s="162">
        <v>4.4104931000000001</v>
      </c>
      <c r="D754" s="163">
        <f t="shared" si="23"/>
        <v>6.337316342247544E-2</v>
      </c>
      <c r="E754" s="161">
        <v>9.43</v>
      </c>
      <c r="F754" s="168">
        <v>7.2294079</v>
      </c>
      <c r="G754" s="163">
        <f t="shared" si="24"/>
        <v>0.30439451341513041</v>
      </c>
    </row>
    <row r="755" spans="1:7" x14ac:dyDescent="0.2">
      <c r="A755" s="127">
        <v>42087</v>
      </c>
      <c r="B755" s="161">
        <v>4.8</v>
      </c>
      <c r="C755" s="162">
        <v>4.4170163999999996</v>
      </c>
      <c r="D755" s="163">
        <f t="shared" si="23"/>
        <v>8.6706402086259002E-2</v>
      </c>
      <c r="E755" s="161">
        <v>9.67</v>
      </c>
      <c r="F755" s="168">
        <v>7.3141992</v>
      </c>
      <c r="G755" s="163">
        <f t="shared" si="24"/>
        <v>0.32208595029788084</v>
      </c>
    </row>
    <row r="756" spans="1:7" x14ac:dyDescent="0.2">
      <c r="A756" s="127">
        <v>42086</v>
      </c>
      <c r="B756" s="161">
        <v>4.78</v>
      </c>
      <c r="C756" s="162">
        <v>4.5076748999999996</v>
      </c>
      <c r="D756" s="163">
        <f t="shared" si="23"/>
        <v>6.0413651392650494E-2</v>
      </c>
      <c r="E756" s="161">
        <v>9.76</v>
      </c>
      <c r="F756" s="168">
        <v>7.4943065999999998</v>
      </c>
      <c r="G756" s="163">
        <f t="shared" si="24"/>
        <v>0.30232195197351547</v>
      </c>
    </row>
    <row r="757" spans="1:7" x14ac:dyDescent="0.2">
      <c r="A757" s="127">
        <v>42083</v>
      </c>
      <c r="B757" s="161">
        <v>4.72</v>
      </c>
      <c r="C757" s="162">
        <v>4.5098940000000001</v>
      </c>
      <c r="D757" s="163">
        <f t="shared" si="23"/>
        <v>4.6587791198640073E-2</v>
      </c>
      <c r="E757" s="161">
        <v>9.6300000000000008</v>
      </c>
      <c r="F757" s="168">
        <v>7.5534780000000001</v>
      </c>
      <c r="G757" s="163">
        <f t="shared" si="24"/>
        <v>0.2749093861132581</v>
      </c>
    </row>
    <row r="758" spans="1:7" x14ac:dyDescent="0.2">
      <c r="A758" s="127">
        <v>42082</v>
      </c>
      <c r="B758" s="161">
        <v>4.6900000000000004</v>
      </c>
      <c r="C758" s="162">
        <v>4.5161670000000003</v>
      </c>
      <c r="D758" s="163">
        <f t="shared" si="23"/>
        <v>3.8491269255543498E-2</v>
      </c>
      <c r="E758" s="161">
        <v>9.51</v>
      </c>
      <c r="F758" s="168">
        <v>7.5427911999999999</v>
      </c>
      <c r="G758" s="163">
        <f t="shared" si="24"/>
        <v>0.26080647705056448</v>
      </c>
    </row>
    <row r="759" spans="1:7" x14ac:dyDescent="0.2">
      <c r="A759" s="127">
        <v>42081</v>
      </c>
      <c r="B759" s="161">
        <v>4.7300000000000004</v>
      </c>
      <c r="C759" s="162">
        <v>4.4803369999999996</v>
      </c>
      <c r="D759" s="163">
        <f t="shared" si="23"/>
        <v>5.572415646412332E-2</v>
      </c>
      <c r="E759" s="161">
        <v>9.6300000000000008</v>
      </c>
      <c r="F759" s="168">
        <v>7.4143629999999998</v>
      </c>
      <c r="G759" s="163">
        <f t="shared" si="24"/>
        <v>0.29883039176797804</v>
      </c>
    </row>
    <row r="760" spans="1:7" x14ac:dyDescent="0.2">
      <c r="A760" s="127">
        <v>42080</v>
      </c>
      <c r="B760" s="161">
        <v>4.63</v>
      </c>
      <c r="C760" s="162">
        <v>4.4337084999999998</v>
      </c>
      <c r="D760" s="163">
        <f t="shared" si="23"/>
        <v>4.4272531674105338E-2</v>
      </c>
      <c r="E760" s="161">
        <v>9.44</v>
      </c>
      <c r="F760" s="168">
        <v>7.3366375000000001</v>
      </c>
      <c r="G760" s="163">
        <f t="shared" si="24"/>
        <v>0.28669298435420848</v>
      </c>
    </row>
    <row r="761" spans="1:7" x14ac:dyDescent="0.2">
      <c r="A761" s="127">
        <v>42079</v>
      </c>
      <c r="B761" s="161">
        <v>4.5999999999999996</v>
      </c>
      <c r="C761" s="162">
        <v>4.4275067999999997</v>
      </c>
      <c r="D761" s="163">
        <f t="shared" si="23"/>
        <v>3.8959443269516808E-2</v>
      </c>
      <c r="E761" s="161">
        <v>9.39</v>
      </c>
      <c r="F761" s="168">
        <v>7.3474396000000004</v>
      </c>
      <c r="G761" s="163">
        <f t="shared" si="24"/>
        <v>0.27799621517133671</v>
      </c>
    </row>
    <row r="762" spans="1:7" x14ac:dyDescent="0.2">
      <c r="A762" s="127">
        <v>42076</v>
      </c>
      <c r="B762" s="161">
        <v>4.57</v>
      </c>
      <c r="C762" s="162">
        <v>4.4018160000000002</v>
      </c>
      <c r="D762" s="163">
        <f t="shared" si="23"/>
        <v>3.8207866934919614E-2</v>
      </c>
      <c r="E762" s="161">
        <v>9.33</v>
      </c>
      <c r="F762" s="168">
        <v>7.2729103999999998</v>
      </c>
      <c r="G762" s="163">
        <f t="shared" si="24"/>
        <v>0.28284269802086387</v>
      </c>
    </row>
    <row r="763" spans="1:7" x14ac:dyDescent="0.2">
      <c r="A763" s="127">
        <v>42075</v>
      </c>
      <c r="B763" s="161">
        <v>4.57</v>
      </c>
      <c r="C763" s="162">
        <v>4.3478320000000004</v>
      </c>
      <c r="D763" s="163">
        <f t="shared" si="23"/>
        <v>5.1098570505944088E-2</v>
      </c>
      <c r="E763" s="161">
        <v>9.3800000000000008</v>
      </c>
      <c r="F763" s="168">
        <v>7.1406000000000001</v>
      </c>
      <c r="G763" s="163">
        <f t="shared" si="24"/>
        <v>0.31361510237234974</v>
      </c>
    </row>
    <row r="764" spans="1:7" x14ac:dyDescent="0.2">
      <c r="A764" s="127">
        <v>42074</v>
      </c>
      <c r="B764" s="161">
        <v>4.46</v>
      </c>
      <c r="C764" s="162">
        <v>4.2704826000000002</v>
      </c>
      <c r="D764" s="163">
        <f t="shared" si="23"/>
        <v>4.4378450341888691E-2</v>
      </c>
      <c r="E764" s="161">
        <v>9.0299999999999994</v>
      </c>
      <c r="F764" s="168">
        <v>7.0248644999999996</v>
      </c>
      <c r="G764" s="163">
        <f t="shared" si="24"/>
        <v>0.28543404645029097</v>
      </c>
    </row>
    <row r="765" spans="1:7" x14ac:dyDescent="0.2">
      <c r="A765" s="127">
        <v>42073</v>
      </c>
      <c r="B765" s="161">
        <v>4.42</v>
      </c>
      <c r="C765" s="162">
        <v>4.3085421000000004</v>
      </c>
      <c r="D765" s="163">
        <f t="shared" si="23"/>
        <v>2.5869052086087203E-2</v>
      </c>
      <c r="E765" s="161">
        <v>9</v>
      </c>
      <c r="F765" s="168">
        <v>7.0222094999999998</v>
      </c>
      <c r="G765" s="163">
        <f t="shared" si="24"/>
        <v>0.28164789159309478</v>
      </c>
    </row>
    <row r="766" spans="1:7" x14ac:dyDescent="0.2">
      <c r="A766" s="127">
        <v>42072</v>
      </c>
      <c r="B766" s="161">
        <v>4.5199999999999996</v>
      </c>
      <c r="C766" s="162">
        <v>4.3488183999999999</v>
      </c>
      <c r="D766" s="163">
        <f t="shared" si="23"/>
        <v>3.9362784153047115E-2</v>
      </c>
      <c r="E766" s="161">
        <v>9.2200000000000006</v>
      </c>
      <c r="F766" s="168">
        <v>7.1660273999999999</v>
      </c>
      <c r="G766" s="163">
        <f t="shared" si="24"/>
        <v>0.28662639498140918</v>
      </c>
    </row>
    <row r="767" spans="1:7" x14ac:dyDescent="0.2">
      <c r="A767" s="127">
        <v>42069</v>
      </c>
      <c r="B767" s="161">
        <v>4.34</v>
      </c>
      <c r="C767" s="162">
        <v>4.3159872000000004</v>
      </c>
      <c r="D767" s="163">
        <f t="shared" si="23"/>
        <v>5.5636865651500309E-3</v>
      </c>
      <c r="E767" s="161">
        <v>8.76</v>
      </c>
      <c r="F767" s="168">
        <v>7.0293467999999999</v>
      </c>
      <c r="G767" s="163">
        <f t="shared" si="24"/>
        <v>0.24620398583834274</v>
      </c>
    </row>
    <row r="768" spans="1:7" x14ac:dyDescent="0.2">
      <c r="A768" s="127">
        <v>42068</v>
      </c>
      <c r="B768" s="161">
        <v>4.3099999999999996</v>
      </c>
      <c r="C768" s="162">
        <v>4.3080534000000004</v>
      </c>
      <c r="D768" s="163">
        <f t="shared" si="23"/>
        <v>4.5185140926972799E-4</v>
      </c>
      <c r="E768" s="161">
        <v>8.75</v>
      </c>
      <c r="F768" s="168">
        <v>6.9896777999999999</v>
      </c>
      <c r="G768" s="163">
        <f t="shared" si="24"/>
        <v>0.25184597207041504</v>
      </c>
    </row>
    <row r="769" spans="1:7" x14ac:dyDescent="0.2">
      <c r="A769" s="127">
        <v>42067</v>
      </c>
      <c r="B769" s="161">
        <v>4.38</v>
      </c>
      <c r="C769" s="162">
        <v>4.3712483000000004</v>
      </c>
      <c r="D769" s="163">
        <f t="shared" si="23"/>
        <v>2.0021054397663645E-3</v>
      </c>
      <c r="E769" s="161">
        <v>8.9600000000000009</v>
      </c>
      <c r="F769" s="168">
        <v>7.0765035999999997</v>
      </c>
      <c r="G769" s="163">
        <f t="shared" si="24"/>
        <v>0.26616200689843517</v>
      </c>
    </row>
    <row r="770" spans="1:7" x14ac:dyDescent="0.2">
      <c r="A770" s="127">
        <v>42066</v>
      </c>
      <c r="B770" s="161">
        <v>4.4000000000000004</v>
      </c>
      <c r="C770" s="162">
        <v>4.4281763999999999</v>
      </c>
      <c r="D770" s="163">
        <f t="shared" si="23"/>
        <v>-6.3629804810846173E-3</v>
      </c>
      <c r="E770" s="161">
        <v>9</v>
      </c>
      <c r="F770" s="168">
        <v>7.1660273999999999</v>
      </c>
      <c r="G770" s="163">
        <f t="shared" si="24"/>
        <v>0.25592598208597417</v>
      </c>
    </row>
    <row r="771" spans="1:7" x14ac:dyDescent="0.2">
      <c r="A771" s="127">
        <v>42065</v>
      </c>
      <c r="B771" s="161">
        <v>4.57</v>
      </c>
      <c r="C771" s="162">
        <v>4.5057168000000001</v>
      </c>
      <c r="D771" s="163">
        <f t="shared" si="23"/>
        <v>1.4267030719729257E-2</v>
      </c>
      <c r="E771" s="161">
        <v>9.24</v>
      </c>
      <c r="F771" s="168">
        <v>7.4169809999999998</v>
      </c>
      <c r="G771" s="163">
        <f t="shared" si="24"/>
        <v>0.245789897533781</v>
      </c>
    </row>
    <row r="772" spans="1:7" x14ac:dyDescent="0.2">
      <c r="A772" s="127">
        <v>42062</v>
      </c>
      <c r="B772" s="161">
        <v>4.58</v>
      </c>
      <c r="C772" s="162">
        <v>4.4863989999999996</v>
      </c>
      <c r="D772" s="163">
        <f t="shared" si="23"/>
        <v>2.0863280327942411E-2</v>
      </c>
      <c r="E772" s="161">
        <v>9.23</v>
      </c>
      <c r="F772" s="168">
        <v>7.4271304999999996</v>
      </c>
      <c r="G772" s="163">
        <f t="shared" si="24"/>
        <v>0.24274105591654824</v>
      </c>
    </row>
    <row r="773" spans="1:7" x14ac:dyDescent="0.2">
      <c r="A773" s="127">
        <v>42061</v>
      </c>
      <c r="B773" s="161">
        <v>4.59</v>
      </c>
      <c r="C773" s="162">
        <v>4.5186656000000003</v>
      </c>
      <c r="D773" s="163">
        <f t="shared" ref="D773:D836" si="25">(B773-C773)/C773</f>
        <v>1.5786607444463155E-2</v>
      </c>
      <c r="E773" s="161">
        <v>9.27</v>
      </c>
      <c r="F773" s="168">
        <v>7.4150432000000004</v>
      </c>
      <c r="G773" s="163">
        <f t="shared" si="24"/>
        <v>0.25016129373325824</v>
      </c>
    </row>
    <row r="774" spans="1:7" x14ac:dyDescent="0.2">
      <c r="A774" s="127">
        <v>42060</v>
      </c>
      <c r="B774" s="161">
        <v>4.49</v>
      </c>
      <c r="C774" s="162">
        <v>4.4795503999999999</v>
      </c>
      <c r="D774" s="163">
        <f t="shared" si="25"/>
        <v>2.3327341065300395E-3</v>
      </c>
      <c r="E774" s="161">
        <v>9.1300000000000008</v>
      </c>
      <c r="F774" s="168">
        <v>7.3129055999999997</v>
      </c>
      <c r="G774" s="163">
        <f t="shared" ref="G774:G837" si="26">(E774-F774)/F774</f>
        <v>0.24847775964727362</v>
      </c>
    </row>
    <row r="775" spans="1:7" x14ac:dyDescent="0.2">
      <c r="A775" s="127">
        <v>42052</v>
      </c>
      <c r="B775" s="161">
        <v>4.49</v>
      </c>
      <c r="C775" s="162">
        <v>4.4896991999999996</v>
      </c>
      <c r="D775" s="163">
        <f t="shared" si="25"/>
        <v>6.6997806891084407E-5</v>
      </c>
      <c r="E775" s="161">
        <v>9.24</v>
      </c>
      <c r="F775" s="168">
        <v>7.2246215999999999</v>
      </c>
      <c r="G775" s="163">
        <f t="shared" si="26"/>
        <v>0.27895971741966397</v>
      </c>
    </row>
    <row r="776" spans="1:7" x14ac:dyDescent="0.2">
      <c r="A776" s="127">
        <v>42051</v>
      </c>
      <c r="B776" s="161">
        <v>4.42</v>
      </c>
      <c r="C776" s="162">
        <v>4.4717396000000003</v>
      </c>
      <c r="D776" s="163">
        <f t="shared" si="25"/>
        <v>-1.157035172620524E-2</v>
      </c>
      <c r="E776" s="161">
        <v>9.2200000000000006</v>
      </c>
      <c r="F776" s="168">
        <v>7.0710369999999996</v>
      </c>
      <c r="G776" s="163">
        <f t="shared" si="26"/>
        <v>0.30391058624074535</v>
      </c>
    </row>
    <row r="777" spans="1:7" x14ac:dyDescent="0.2">
      <c r="A777" s="127">
        <v>42048</v>
      </c>
      <c r="B777" s="161">
        <v>4.4400000000000004</v>
      </c>
      <c r="C777" s="162">
        <v>4.4655905000000002</v>
      </c>
      <c r="D777" s="163">
        <f t="shared" si="25"/>
        <v>-5.7305971069223317E-3</v>
      </c>
      <c r="E777" s="161">
        <v>9.3000000000000007</v>
      </c>
      <c r="F777" s="168">
        <v>7.1133300000000004</v>
      </c>
      <c r="G777" s="163">
        <f t="shared" si="26"/>
        <v>0.30740454892434349</v>
      </c>
    </row>
    <row r="778" spans="1:7" x14ac:dyDescent="0.2">
      <c r="A778" s="127">
        <v>42047</v>
      </c>
      <c r="B778" s="161">
        <v>4.34</v>
      </c>
      <c r="C778" s="162">
        <v>4.4134452</v>
      </c>
      <c r="D778" s="163">
        <f t="shared" si="25"/>
        <v>-1.6641239818724861E-2</v>
      </c>
      <c r="E778" s="161">
        <v>9.3000000000000007</v>
      </c>
      <c r="F778" s="168">
        <v>7.1500975999999996</v>
      </c>
      <c r="G778" s="163">
        <f t="shared" si="26"/>
        <v>0.300681545941415</v>
      </c>
    </row>
    <row r="779" spans="1:7" x14ac:dyDescent="0.2">
      <c r="A779" s="127">
        <v>42046</v>
      </c>
      <c r="B779" s="161">
        <v>4.33</v>
      </c>
      <c r="C779" s="162">
        <v>4.3571977999999998</v>
      </c>
      <c r="D779" s="163">
        <f t="shared" si="25"/>
        <v>-6.2420393216942593E-3</v>
      </c>
      <c r="E779" s="161">
        <v>9.35</v>
      </c>
      <c r="F779" s="168">
        <v>7.2198213999999998</v>
      </c>
      <c r="G779" s="163">
        <f t="shared" si="26"/>
        <v>0.29504588576110757</v>
      </c>
    </row>
    <row r="780" spans="1:7" x14ac:dyDescent="0.2">
      <c r="A780" s="127">
        <v>42045</v>
      </c>
      <c r="B780" s="161">
        <v>4.3600000000000003</v>
      </c>
      <c r="C780" s="162">
        <v>4.3955136000000001</v>
      </c>
      <c r="D780" s="163">
        <f t="shared" si="25"/>
        <v>-8.0795108903769092E-3</v>
      </c>
      <c r="E780" s="161">
        <v>9.33</v>
      </c>
      <c r="F780" s="168">
        <v>7.2178127999999999</v>
      </c>
      <c r="G780" s="163">
        <f t="shared" si="26"/>
        <v>0.29263535346885144</v>
      </c>
    </row>
    <row r="781" spans="1:7" x14ac:dyDescent="0.2">
      <c r="A781" s="127">
        <v>42044</v>
      </c>
      <c r="B781" s="161">
        <v>4.3</v>
      </c>
      <c r="C781" s="162">
        <v>4.3813089999999999</v>
      </c>
      <c r="D781" s="163">
        <f t="shared" si="25"/>
        <v>-1.8558152369531591E-2</v>
      </c>
      <c r="E781" s="161">
        <v>9.24</v>
      </c>
      <c r="F781" s="168">
        <v>7.1413754999999997</v>
      </c>
      <c r="G781" s="163">
        <f t="shared" si="26"/>
        <v>0.29386838711954028</v>
      </c>
    </row>
    <row r="782" spans="1:7" x14ac:dyDescent="0.2">
      <c r="A782" s="127">
        <v>42041</v>
      </c>
      <c r="B782" s="161">
        <v>4.3</v>
      </c>
      <c r="C782" s="162">
        <v>4.4330781000000004</v>
      </c>
      <c r="D782" s="163">
        <f t="shared" si="25"/>
        <v>-3.0019344797918294E-2</v>
      </c>
      <c r="E782" s="161">
        <v>9.07</v>
      </c>
      <c r="F782" s="168">
        <v>7.1751068</v>
      </c>
      <c r="G782" s="163">
        <f t="shared" si="26"/>
        <v>0.26409268221624244</v>
      </c>
    </row>
    <row r="783" spans="1:7" x14ac:dyDescent="0.2">
      <c r="A783" s="127">
        <v>42040</v>
      </c>
      <c r="B783" s="161">
        <v>4.4000000000000004</v>
      </c>
      <c r="C783" s="162">
        <v>4.4880884999999999</v>
      </c>
      <c r="D783" s="163">
        <f t="shared" si="25"/>
        <v>-1.9627175355387837E-2</v>
      </c>
      <c r="E783" s="161">
        <v>9.09</v>
      </c>
      <c r="F783" s="168">
        <v>7.0052174999999997</v>
      </c>
      <c r="G783" s="163">
        <f t="shared" si="26"/>
        <v>0.29760424997510787</v>
      </c>
    </row>
    <row r="784" spans="1:7" x14ac:dyDescent="0.2">
      <c r="A784" s="127">
        <v>42039</v>
      </c>
      <c r="B784" s="161">
        <v>4.41</v>
      </c>
      <c r="C784" s="162">
        <v>4.4048116999999998</v>
      </c>
      <c r="D784" s="163">
        <f t="shared" si="25"/>
        <v>1.1778710086518267E-3</v>
      </c>
      <c r="E784" s="161">
        <v>9.14</v>
      </c>
      <c r="F784" s="168">
        <v>7.1331062000000003</v>
      </c>
      <c r="G784" s="163">
        <f t="shared" si="26"/>
        <v>0.28134921081085268</v>
      </c>
    </row>
    <row r="785" spans="1:7" x14ac:dyDescent="0.2">
      <c r="A785" s="127">
        <v>42038</v>
      </c>
      <c r="B785" s="161">
        <v>4.5</v>
      </c>
      <c r="C785" s="162">
        <v>4.4165141999999999</v>
      </c>
      <c r="D785" s="163">
        <f t="shared" si="25"/>
        <v>1.8903097832222538E-2</v>
      </c>
      <c r="E785" s="161">
        <v>9.36</v>
      </c>
      <c r="F785" s="168">
        <v>7.3212824999999997</v>
      </c>
      <c r="G785" s="163">
        <f t="shared" si="26"/>
        <v>0.27846453131674676</v>
      </c>
    </row>
    <row r="786" spans="1:7" x14ac:dyDescent="0.2">
      <c r="A786" s="127">
        <v>42037</v>
      </c>
      <c r="B786" s="161">
        <v>4.41</v>
      </c>
      <c r="C786" s="162">
        <v>4.3548999999999998</v>
      </c>
      <c r="D786" s="163">
        <f t="shared" si="25"/>
        <v>1.2652414521573487E-2</v>
      </c>
      <c r="E786" s="161">
        <v>9.17</v>
      </c>
      <c r="F786" s="168">
        <v>7.2528879999999996</v>
      </c>
      <c r="G786" s="163">
        <f t="shared" si="26"/>
        <v>0.2643239493012991</v>
      </c>
    </row>
    <row r="787" spans="1:7" x14ac:dyDescent="0.2">
      <c r="A787" s="127">
        <v>42034</v>
      </c>
      <c r="B787" s="161">
        <v>4.54</v>
      </c>
      <c r="C787" s="162">
        <v>4.4174069999999999</v>
      </c>
      <c r="D787" s="163">
        <f t="shared" si="25"/>
        <v>2.7752253754295263E-2</v>
      </c>
      <c r="E787" s="161">
        <v>9.4700000000000006</v>
      </c>
      <c r="F787" s="168">
        <v>7.4810924999999999</v>
      </c>
      <c r="G787" s="163">
        <f t="shared" si="26"/>
        <v>0.26585789441849578</v>
      </c>
    </row>
    <row r="788" spans="1:7" x14ac:dyDescent="0.2">
      <c r="A788" s="127">
        <v>42033</v>
      </c>
      <c r="B788" s="161">
        <v>4.5599999999999996</v>
      </c>
      <c r="C788" s="162">
        <v>4.4306080000000003</v>
      </c>
      <c r="D788" s="163">
        <f t="shared" si="25"/>
        <v>2.9204118260969889E-2</v>
      </c>
      <c r="E788" s="161">
        <v>9.6300000000000008</v>
      </c>
      <c r="F788" s="168">
        <v>7.5162100000000001</v>
      </c>
      <c r="G788" s="163">
        <f t="shared" si="26"/>
        <v>0.28123083309274233</v>
      </c>
    </row>
    <row r="789" spans="1:7" x14ac:dyDescent="0.2">
      <c r="A789" s="127">
        <v>42032</v>
      </c>
      <c r="B789" s="161">
        <v>4.6900000000000004</v>
      </c>
      <c r="C789" s="162">
        <v>4.5217172000000003</v>
      </c>
      <c r="D789" s="163">
        <f t="shared" si="25"/>
        <v>3.7216568961897942E-2</v>
      </c>
      <c r="E789" s="161">
        <v>9.94</v>
      </c>
      <c r="F789" s="168">
        <v>7.8655745000000001</v>
      </c>
      <c r="G789" s="163">
        <f t="shared" si="26"/>
        <v>0.26373477232972614</v>
      </c>
    </row>
    <row r="790" spans="1:7" x14ac:dyDescent="0.2">
      <c r="A790" s="127">
        <v>42031</v>
      </c>
      <c r="B790" s="161">
        <v>4.78</v>
      </c>
      <c r="C790" s="162">
        <v>4.5354669000000003</v>
      </c>
      <c r="D790" s="163">
        <f t="shared" si="25"/>
        <v>5.3915750107227094E-2</v>
      </c>
      <c r="E790" s="161">
        <v>10.19</v>
      </c>
      <c r="F790" s="168">
        <v>7.9786223999999999</v>
      </c>
      <c r="G790" s="163">
        <f t="shared" si="26"/>
        <v>0.27716283452642143</v>
      </c>
    </row>
    <row r="791" spans="1:7" x14ac:dyDescent="0.2">
      <c r="A791" s="127">
        <v>42030</v>
      </c>
      <c r="B791" s="161">
        <v>4.93</v>
      </c>
      <c r="C791" s="162">
        <v>4.6162523000000002</v>
      </c>
      <c r="D791" s="163">
        <f t="shared" si="25"/>
        <v>6.79658908591282E-2</v>
      </c>
      <c r="E791" s="161">
        <v>10.49</v>
      </c>
      <c r="F791" s="168">
        <v>8.0764619999999994</v>
      </c>
      <c r="G791" s="163">
        <f t="shared" si="26"/>
        <v>0.29883604974554467</v>
      </c>
    </row>
    <row r="792" spans="1:7" x14ac:dyDescent="0.2">
      <c r="A792" s="127">
        <v>42027</v>
      </c>
      <c r="B792" s="161">
        <v>4.9800000000000004</v>
      </c>
      <c r="C792" s="162">
        <v>4.6207247999999996</v>
      </c>
      <c r="D792" s="163">
        <f t="shared" si="25"/>
        <v>7.775299667272996E-2</v>
      </c>
      <c r="E792" s="161">
        <v>10.38</v>
      </c>
      <c r="F792" s="168">
        <v>8.1020927999999994</v>
      </c>
      <c r="G792" s="163">
        <f t="shared" si="26"/>
        <v>0.28115047016000627</v>
      </c>
    </row>
    <row r="793" spans="1:7" x14ac:dyDescent="0.2">
      <c r="A793" s="127">
        <v>42026</v>
      </c>
      <c r="B793" s="161">
        <v>4.88</v>
      </c>
      <c r="C793" s="162">
        <v>4.5431324999999996</v>
      </c>
      <c r="D793" s="163">
        <f t="shared" si="25"/>
        <v>7.4148728878147482E-2</v>
      </c>
      <c r="E793" s="161">
        <v>10.18</v>
      </c>
      <c r="F793" s="168">
        <v>7.9485066</v>
      </c>
      <c r="G793" s="163">
        <f t="shared" si="26"/>
        <v>0.28074373115573681</v>
      </c>
    </row>
    <row r="794" spans="1:7" x14ac:dyDescent="0.2">
      <c r="A794" s="127">
        <v>42025</v>
      </c>
      <c r="B794" s="161">
        <v>4.92</v>
      </c>
      <c r="C794" s="162">
        <v>4.5205732000000003</v>
      </c>
      <c r="D794" s="163">
        <f t="shared" si="25"/>
        <v>8.8357556072756346E-2</v>
      </c>
      <c r="E794" s="161">
        <v>9.98</v>
      </c>
      <c r="F794" s="168">
        <v>8.1559992000000001</v>
      </c>
      <c r="G794" s="163">
        <f t="shared" si="26"/>
        <v>0.22363915876794105</v>
      </c>
    </row>
    <row r="795" spans="1:7" x14ac:dyDescent="0.2">
      <c r="A795" s="127">
        <v>42024</v>
      </c>
      <c r="B795" s="161">
        <v>4.6399999999999997</v>
      </c>
      <c r="C795" s="162">
        <v>4.4068050000000003</v>
      </c>
      <c r="D795" s="163">
        <f t="shared" si="25"/>
        <v>5.2917022650196537E-2</v>
      </c>
      <c r="E795" s="161">
        <v>9.48</v>
      </c>
      <c r="F795" s="168">
        <v>7.9448850000000002</v>
      </c>
      <c r="G795" s="163">
        <f t="shared" si="26"/>
        <v>0.19322054378383074</v>
      </c>
    </row>
    <row r="796" spans="1:7" x14ac:dyDescent="0.2">
      <c r="A796" s="127">
        <v>42023</v>
      </c>
      <c r="B796" s="161">
        <v>4.6399999999999997</v>
      </c>
      <c r="C796" s="162">
        <v>4.3053365000000001</v>
      </c>
      <c r="D796" s="163">
        <f t="shared" si="25"/>
        <v>7.773225159055501E-2</v>
      </c>
      <c r="E796" s="161">
        <v>9.19</v>
      </c>
      <c r="F796" s="168">
        <v>7.5679125999999997</v>
      </c>
      <c r="G796" s="163">
        <f t="shared" si="26"/>
        <v>0.21433749115971554</v>
      </c>
    </row>
    <row r="797" spans="1:7" x14ac:dyDescent="0.2">
      <c r="A797" s="127">
        <v>42020</v>
      </c>
      <c r="B797" s="161">
        <v>5.15</v>
      </c>
      <c r="C797" s="162">
        <v>4.4834512000000002</v>
      </c>
      <c r="D797" s="163">
        <f t="shared" si="25"/>
        <v>0.14866868630130292</v>
      </c>
      <c r="E797" s="161">
        <v>10.210000000000001</v>
      </c>
      <c r="F797" s="168">
        <v>8.0512680000000003</v>
      </c>
      <c r="G797" s="163">
        <f t="shared" si="26"/>
        <v>0.26812323226602325</v>
      </c>
    </row>
    <row r="798" spans="1:7" x14ac:dyDescent="0.2">
      <c r="A798" s="127">
        <v>42019</v>
      </c>
      <c r="B798" s="161">
        <v>5.09</v>
      </c>
      <c r="C798" s="162">
        <v>4.5298932000000001</v>
      </c>
      <c r="D798" s="163">
        <f t="shared" si="25"/>
        <v>0.12364680032632994</v>
      </c>
      <c r="E798" s="161">
        <v>10.23</v>
      </c>
      <c r="F798" s="168">
        <v>8.1443376000000001</v>
      </c>
      <c r="G798" s="163">
        <f t="shared" si="26"/>
        <v>0.25608741955883563</v>
      </c>
    </row>
    <row r="799" spans="1:7" x14ac:dyDescent="0.2">
      <c r="A799" s="127">
        <v>42018</v>
      </c>
      <c r="B799" s="161">
        <v>4.8899999999999997</v>
      </c>
      <c r="C799" s="162">
        <v>4.4837920000000002</v>
      </c>
      <c r="D799" s="163">
        <f t="shared" si="25"/>
        <v>9.0594746589493763E-2</v>
      </c>
      <c r="E799" s="161">
        <v>9.94</v>
      </c>
      <c r="F799" s="168">
        <v>8.0992440000000006</v>
      </c>
      <c r="G799" s="163">
        <f t="shared" si="26"/>
        <v>0.22727503949751346</v>
      </c>
    </row>
    <row r="800" spans="1:7" x14ac:dyDescent="0.2">
      <c r="A800" s="127">
        <v>42017</v>
      </c>
      <c r="B800" s="161">
        <v>4.82</v>
      </c>
      <c r="C800" s="162">
        <v>4.5069030000000003</v>
      </c>
      <c r="D800" s="163">
        <f t="shared" si="25"/>
        <v>6.9470543297692436E-2</v>
      </c>
      <c r="E800" s="161">
        <v>9.84</v>
      </c>
      <c r="F800" s="168">
        <v>8.0824320000000007</v>
      </c>
      <c r="G800" s="163">
        <f t="shared" si="26"/>
        <v>0.21745534017483834</v>
      </c>
    </row>
    <row r="801" spans="1:7" x14ac:dyDescent="0.2">
      <c r="A801" s="127">
        <v>42016</v>
      </c>
      <c r="B801" s="161">
        <v>4.82</v>
      </c>
      <c r="C801" s="162">
        <v>4.4859504000000001</v>
      </c>
      <c r="D801" s="163">
        <f t="shared" si="25"/>
        <v>7.4465736402257177E-2</v>
      </c>
      <c r="E801" s="161">
        <v>9.99</v>
      </c>
      <c r="F801" s="168">
        <v>8.1505296000000005</v>
      </c>
      <c r="G801" s="163">
        <f t="shared" si="26"/>
        <v>0.22568722405474112</v>
      </c>
    </row>
    <row r="802" spans="1:7" x14ac:dyDescent="0.2">
      <c r="A802" s="127">
        <v>42013</v>
      </c>
      <c r="B802" s="161">
        <v>4.88</v>
      </c>
      <c r="C802" s="162">
        <v>4.5292212000000003</v>
      </c>
      <c r="D802" s="163">
        <f t="shared" si="25"/>
        <v>7.7447928575446828E-2</v>
      </c>
      <c r="E802" s="161">
        <v>10.199999999999999</v>
      </c>
      <c r="F802" s="168">
        <v>8.0466791999999998</v>
      </c>
      <c r="G802" s="163">
        <f t="shared" si="26"/>
        <v>0.26760365940772185</v>
      </c>
    </row>
    <row r="803" spans="1:7" x14ac:dyDescent="0.2">
      <c r="A803" s="127">
        <v>42012</v>
      </c>
      <c r="B803" s="161">
        <v>4.83</v>
      </c>
      <c r="C803" s="162">
        <v>4.5218315999999996</v>
      </c>
      <c r="D803" s="163">
        <f t="shared" si="25"/>
        <v>6.8151233230357475E-2</v>
      </c>
      <c r="E803" s="161">
        <v>10.199999999999999</v>
      </c>
      <c r="F803" s="168">
        <v>7.7946258000000004</v>
      </c>
      <c r="G803" s="163">
        <f t="shared" si="26"/>
        <v>0.30859392890932608</v>
      </c>
    </row>
    <row r="804" spans="1:7" x14ac:dyDescent="0.2">
      <c r="A804" s="127">
        <v>42011</v>
      </c>
      <c r="B804" s="161">
        <v>5.04</v>
      </c>
      <c r="C804" s="162">
        <v>4.5431900000000001</v>
      </c>
      <c r="D804" s="163">
        <f t="shared" si="25"/>
        <v>0.10935267950492934</v>
      </c>
      <c r="E804" s="161">
        <v>10.51</v>
      </c>
      <c r="F804" s="168">
        <v>7.9644095999999998</v>
      </c>
      <c r="G804" s="163">
        <f t="shared" si="26"/>
        <v>0.31962072869783092</v>
      </c>
    </row>
    <row r="805" spans="1:7" x14ac:dyDescent="0.2">
      <c r="A805" s="127">
        <v>42010</v>
      </c>
      <c r="B805" s="161">
        <v>5.0999999999999996</v>
      </c>
      <c r="C805" s="162">
        <v>4.5100435000000001</v>
      </c>
      <c r="D805" s="163">
        <f t="shared" si="25"/>
        <v>0.13080949219225924</v>
      </c>
      <c r="E805" s="161">
        <v>10.42</v>
      </c>
      <c r="F805" s="168">
        <v>7.8748044999999998</v>
      </c>
      <c r="G805" s="163">
        <f t="shared" si="26"/>
        <v>0.3232074523246895</v>
      </c>
    </row>
    <row r="806" spans="1:7" x14ac:dyDescent="0.2">
      <c r="A806" s="127">
        <v>42009</v>
      </c>
      <c r="B806" s="161">
        <v>5.0599999999999996</v>
      </c>
      <c r="C806" s="162">
        <v>4.5799700000000003</v>
      </c>
      <c r="D806" s="163">
        <f t="shared" si="25"/>
        <v>0.10481073020128936</v>
      </c>
      <c r="E806" s="161">
        <v>10.78</v>
      </c>
      <c r="F806" s="168">
        <v>8.1965669999999999</v>
      </c>
      <c r="G806" s="163">
        <f t="shared" si="26"/>
        <v>0.31518475966828546</v>
      </c>
    </row>
    <row r="807" spans="1:7" x14ac:dyDescent="0.2">
      <c r="A807" s="127">
        <v>42004</v>
      </c>
      <c r="B807" s="161">
        <v>4.87</v>
      </c>
      <c r="C807" s="162">
        <v>4.4650042000000001</v>
      </c>
      <c r="D807" s="163">
        <f t="shared" si="25"/>
        <v>9.0704461151458721E-2</v>
      </c>
      <c r="E807" s="161">
        <v>10.88</v>
      </c>
      <c r="F807" s="168">
        <v>8.0464739999999999</v>
      </c>
      <c r="G807" s="163">
        <f t="shared" si="26"/>
        <v>0.35214505136038482</v>
      </c>
    </row>
    <row r="808" spans="1:7" x14ac:dyDescent="0.2">
      <c r="A808" s="127">
        <v>42003</v>
      </c>
      <c r="B808" s="161">
        <v>4.71</v>
      </c>
      <c r="C808" s="162">
        <v>4.3877851999999997</v>
      </c>
      <c r="D808" s="163">
        <f t="shared" si="25"/>
        <v>7.3434497203737376E-2</v>
      </c>
      <c r="E808" s="161">
        <v>10.78</v>
      </c>
      <c r="F808" s="168">
        <v>7.9548335999999997</v>
      </c>
      <c r="G808" s="163">
        <f t="shared" si="26"/>
        <v>0.35515091101339941</v>
      </c>
    </row>
    <row r="809" spans="1:7" x14ac:dyDescent="0.2">
      <c r="A809" s="127">
        <v>42002</v>
      </c>
      <c r="B809" s="161">
        <v>4.6100000000000003</v>
      </c>
      <c r="C809" s="162">
        <v>4.4398742999999996</v>
      </c>
      <c r="D809" s="163">
        <f t="shared" si="25"/>
        <v>3.8317683903798971E-2</v>
      </c>
      <c r="E809" s="161">
        <v>10.73</v>
      </c>
      <c r="F809" s="168">
        <v>7.9649609999999997</v>
      </c>
      <c r="G809" s="163">
        <f t="shared" si="26"/>
        <v>0.34715035013981876</v>
      </c>
    </row>
    <row r="810" spans="1:7" x14ac:dyDescent="0.2">
      <c r="A810" s="127">
        <v>41999</v>
      </c>
      <c r="B810" s="161">
        <v>4.62</v>
      </c>
      <c r="C810" s="162">
        <v>4.3106153999999997</v>
      </c>
      <c r="D810" s="163">
        <f t="shared" si="25"/>
        <v>7.1772721825287517E-2</v>
      </c>
      <c r="E810" s="161">
        <v>10.9</v>
      </c>
      <c r="F810" s="168">
        <v>7.5238396999999999</v>
      </c>
      <c r="G810" s="163">
        <f t="shared" si="26"/>
        <v>0.4487283667141394</v>
      </c>
    </row>
    <row r="811" spans="1:7" x14ac:dyDescent="0.2">
      <c r="A811" s="127">
        <v>41998</v>
      </c>
      <c r="B811" s="161">
        <v>4.46</v>
      </c>
      <c r="C811" s="162">
        <v>4.3106153999999997</v>
      </c>
      <c r="D811" s="163">
        <f t="shared" si="25"/>
        <v>3.4655051805364108E-2</v>
      </c>
      <c r="E811" s="161">
        <v>10.74</v>
      </c>
      <c r="F811" s="168">
        <v>7.5238396999999999</v>
      </c>
      <c r="G811" s="163">
        <f t="shared" si="26"/>
        <v>0.4274626292210878</v>
      </c>
    </row>
    <row r="812" spans="1:7" x14ac:dyDescent="0.2">
      <c r="A812" s="127">
        <v>41997</v>
      </c>
      <c r="B812" s="161">
        <v>4.33</v>
      </c>
      <c r="C812" s="162">
        <v>4.3106153999999997</v>
      </c>
      <c r="D812" s="163">
        <f t="shared" si="25"/>
        <v>4.4969449141763883E-3</v>
      </c>
      <c r="E812" s="161">
        <v>10.3</v>
      </c>
      <c r="F812" s="168">
        <v>7.5238396999999999</v>
      </c>
      <c r="G812" s="163">
        <f t="shared" si="26"/>
        <v>0.36898185111519599</v>
      </c>
    </row>
    <row r="813" spans="1:7" x14ac:dyDescent="0.2">
      <c r="A813" s="127">
        <v>41996</v>
      </c>
      <c r="B813" s="161">
        <v>4.4800000000000004</v>
      </c>
      <c r="C813" s="162">
        <v>4.3653820000000003</v>
      </c>
      <c r="D813" s="163">
        <f t="shared" si="25"/>
        <v>2.6256121457411997E-2</v>
      </c>
      <c r="E813" s="161">
        <v>10.5</v>
      </c>
      <c r="F813" s="168">
        <v>7.6650739999999997</v>
      </c>
      <c r="G813" s="163">
        <f t="shared" si="26"/>
        <v>0.36984978879525499</v>
      </c>
    </row>
    <row r="814" spans="1:7" x14ac:dyDescent="0.2">
      <c r="A814" s="127">
        <v>41995</v>
      </c>
      <c r="B814" s="161">
        <v>4.71</v>
      </c>
      <c r="C814" s="162">
        <v>4.3817804999999996</v>
      </c>
      <c r="D814" s="163">
        <f t="shared" si="25"/>
        <v>7.4905509301527159E-2</v>
      </c>
      <c r="E814" s="161">
        <v>10.51</v>
      </c>
      <c r="F814" s="168">
        <v>7.6661421000000001</v>
      </c>
      <c r="G814" s="163">
        <f t="shared" si="26"/>
        <v>0.37096336891537657</v>
      </c>
    </row>
    <row r="815" spans="1:7" x14ac:dyDescent="0.2">
      <c r="A815" s="127">
        <v>41992</v>
      </c>
      <c r="B815" s="161">
        <v>4.41</v>
      </c>
      <c r="C815" s="162">
        <v>4.2380576999999997</v>
      </c>
      <c r="D815" s="163">
        <f t="shared" si="25"/>
        <v>4.0571014405962537E-2</v>
      </c>
      <c r="E815" s="161">
        <v>9.6300000000000008</v>
      </c>
      <c r="F815" s="168">
        <v>7.2449478000000003</v>
      </c>
      <c r="G815" s="163">
        <f t="shared" si="26"/>
        <v>0.32920212344387084</v>
      </c>
    </row>
    <row r="816" spans="1:7" x14ac:dyDescent="0.2">
      <c r="A816" s="127">
        <v>41991</v>
      </c>
      <c r="B816" s="161">
        <v>4.3499999999999996</v>
      </c>
      <c r="C816" s="162">
        <v>4.213794</v>
      </c>
      <c r="D816" s="163">
        <f t="shared" si="25"/>
        <v>3.2323839276433446E-2</v>
      </c>
      <c r="E816" s="161">
        <v>9.59</v>
      </c>
      <c r="F816" s="168">
        <v>7.2360470000000001</v>
      </c>
      <c r="G816" s="163">
        <f t="shared" si="26"/>
        <v>0.32530924688576507</v>
      </c>
    </row>
    <row r="817" spans="1:7" x14ac:dyDescent="0.2">
      <c r="A817" s="127">
        <v>41990</v>
      </c>
      <c r="B817" s="161">
        <v>4.47</v>
      </c>
      <c r="C817" s="162">
        <v>4.1866164000000001</v>
      </c>
      <c r="D817" s="163">
        <f t="shared" si="25"/>
        <v>6.768797829196857E-2</v>
      </c>
      <c r="E817" s="161">
        <v>9.4700000000000006</v>
      </c>
      <c r="F817" s="168">
        <v>7.3009544000000002</v>
      </c>
      <c r="G817" s="163">
        <f t="shared" si="26"/>
        <v>0.29709069269080773</v>
      </c>
    </row>
    <row r="818" spans="1:7" x14ac:dyDescent="0.2">
      <c r="A818" s="127">
        <v>41989</v>
      </c>
      <c r="B818" s="161">
        <v>4.25</v>
      </c>
      <c r="C818" s="162">
        <v>4.1114193999999999</v>
      </c>
      <c r="D818" s="163">
        <f t="shared" si="25"/>
        <v>3.3706266988962515E-2</v>
      </c>
      <c r="E818" s="161">
        <v>8.61</v>
      </c>
      <c r="F818" s="168">
        <v>6.9838889999999996</v>
      </c>
      <c r="G818" s="163">
        <f t="shared" si="26"/>
        <v>0.23283746348202269</v>
      </c>
    </row>
    <row r="819" spans="1:7" x14ac:dyDescent="0.2">
      <c r="A819" s="127">
        <v>41988</v>
      </c>
      <c r="B819" s="161">
        <v>4.13</v>
      </c>
      <c r="C819" s="162">
        <v>4.1492984000000002</v>
      </c>
      <c r="D819" s="163">
        <f t="shared" si="25"/>
        <v>-4.651003167186113E-3</v>
      </c>
      <c r="E819" s="161">
        <v>8.23</v>
      </c>
      <c r="F819" s="168">
        <v>6.9023500000000002</v>
      </c>
      <c r="G819" s="163">
        <f t="shared" si="26"/>
        <v>0.19234753381094846</v>
      </c>
    </row>
    <row r="820" spans="1:7" x14ac:dyDescent="0.2">
      <c r="A820" s="127">
        <v>41985</v>
      </c>
      <c r="B820" s="161">
        <v>4.21</v>
      </c>
      <c r="C820" s="162">
        <v>4.1753970000000002</v>
      </c>
      <c r="D820" s="163">
        <f t="shared" si="25"/>
        <v>8.2873556694129241E-3</v>
      </c>
      <c r="E820" s="161">
        <v>8.42</v>
      </c>
      <c r="F820" s="168">
        <v>7.1036999999999999</v>
      </c>
      <c r="G820" s="163">
        <f t="shared" si="26"/>
        <v>0.18529780255359884</v>
      </c>
    </row>
    <row r="821" spans="1:7" x14ac:dyDescent="0.2">
      <c r="A821" s="127">
        <v>41984</v>
      </c>
      <c r="B821" s="161">
        <v>4.2</v>
      </c>
      <c r="C821" s="162">
        <v>4.2048370000000004</v>
      </c>
      <c r="D821" s="163">
        <f t="shared" si="25"/>
        <v>-1.1503418562955477E-3</v>
      </c>
      <c r="E821" s="161">
        <v>8.61</v>
      </c>
      <c r="F821" s="168">
        <v>7.1474339999999996</v>
      </c>
      <c r="G821" s="163">
        <f t="shared" si="26"/>
        <v>0.20462812248423698</v>
      </c>
    </row>
    <row r="822" spans="1:7" x14ac:dyDescent="0.2">
      <c r="A822" s="127">
        <v>41983</v>
      </c>
      <c r="B822" s="161">
        <v>4.3</v>
      </c>
      <c r="C822" s="162">
        <v>4.2307551999999999</v>
      </c>
      <c r="D822" s="163">
        <f t="shared" si="25"/>
        <v>1.6367007006219573E-2</v>
      </c>
      <c r="E822" s="161">
        <v>8.64</v>
      </c>
      <c r="F822" s="168">
        <v>7.2933168000000004</v>
      </c>
      <c r="G822" s="163">
        <f t="shared" si="26"/>
        <v>0.18464619554164988</v>
      </c>
    </row>
    <row r="823" spans="1:7" x14ac:dyDescent="0.2">
      <c r="A823" s="127">
        <v>41982</v>
      </c>
      <c r="B823" s="161">
        <v>4.2</v>
      </c>
      <c r="C823" s="162">
        <v>4.2499848</v>
      </c>
      <c r="D823" s="163">
        <f t="shared" si="25"/>
        <v>-1.1761171475248531E-2</v>
      </c>
      <c r="E823" s="161">
        <v>8.33</v>
      </c>
      <c r="F823" s="168">
        <v>7.1017403999999997</v>
      </c>
      <c r="G823" s="163">
        <f t="shared" si="26"/>
        <v>0.17295191471656729</v>
      </c>
    </row>
    <row r="824" spans="1:7" x14ac:dyDescent="0.2">
      <c r="A824" s="127">
        <v>41981</v>
      </c>
      <c r="B824" s="161">
        <v>4.63</v>
      </c>
      <c r="C824" s="162">
        <v>4.4906648000000002</v>
      </c>
      <c r="D824" s="163">
        <f t="shared" si="25"/>
        <v>3.1027744488967345E-2</v>
      </c>
      <c r="E824" s="161">
        <v>9.24</v>
      </c>
      <c r="F824" s="168">
        <v>7.5977620999999997</v>
      </c>
      <c r="G824" s="163">
        <f t="shared" si="26"/>
        <v>0.21614758114103105</v>
      </c>
    </row>
    <row r="825" spans="1:7" x14ac:dyDescent="0.2">
      <c r="A825" s="127">
        <v>41978</v>
      </c>
      <c r="B825" s="161">
        <v>4.59</v>
      </c>
      <c r="C825" s="162">
        <v>4.3387900000000004</v>
      </c>
      <c r="D825" s="163">
        <f t="shared" si="25"/>
        <v>5.7898630724234054E-2</v>
      </c>
      <c r="E825" s="161">
        <v>9.09</v>
      </c>
      <c r="F825" s="168">
        <v>7.3157699999999997</v>
      </c>
      <c r="G825" s="163">
        <f t="shared" si="26"/>
        <v>0.24252129304229086</v>
      </c>
    </row>
    <row r="826" spans="1:7" x14ac:dyDescent="0.2">
      <c r="A826" s="127">
        <v>41977</v>
      </c>
      <c r="B826" s="161">
        <v>4.2699999999999996</v>
      </c>
      <c r="C826" s="162">
        <v>4.2296003999999998</v>
      </c>
      <c r="D826" s="163">
        <f t="shared" si="25"/>
        <v>9.5516351852056192E-3</v>
      </c>
      <c r="E826" s="161">
        <v>8.99</v>
      </c>
      <c r="F826" s="168">
        <v>7.2631902000000004</v>
      </c>
      <c r="G826" s="163">
        <f t="shared" si="26"/>
        <v>0.23774811790003789</v>
      </c>
    </row>
    <row r="827" spans="1:7" x14ac:dyDescent="0.2">
      <c r="A827" s="127">
        <v>41976</v>
      </c>
      <c r="B827" s="161">
        <v>4.0999999999999996</v>
      </c>
      <c r="C827" s="162">
        <v>4.1313690000000003</v>
      </c>
      <c r="D827" s="163">
        <f t="shared" si="25"/>
        <v>-7.5928826497949336E-3</v>
      </c>
      <c r="E827" s="161">
        <v>8.2200000000000006</v>
      </c>
      <c r="F827" s="168">
        <v>7.2259384999999998</v>
      </c>
      <c r="G827" s="163">
        <f t="shared" si="26"/>
        <v>0.13756849715784336</v>
      </c>
    </row>
    <row r="828" spans="1:7" x14ac:dyDescent="0.2">
      <c r="A828" s="127">
        <v>41975</v>
      </c>
      <c r="B828" s="161">
        <v>4.18</v>
      </c>
      <c r="C828" s="162">
        <v>4.1357271000000004</v>
      </c>
      <c r="D828" s="163">
        <f t="shared" si="25"/>
        <v>1.0704985829456512E-2</v>
      </c>
      <c r="E828" s="161">
        <v>7.91</v>
      </c>
      <c r="F828" s="168">
        <v>6.8876067000000001</v>
      </c>
      <c r="G828" s="163">
        <f t="shared" si="26"/>
        <v>0.14843955883834076</v>
      </c>
    </row>
    <row r="829" spans="1:7" x14ac:dyDescent="0.2">
      <c r="A829" s="127">
        <v>41974</v>
      </c>
      <c r="B829" s="161">
        <v>4.01</v>
      </c>
      <c r="C829" s="162">
        <v>4.0598307</v>
      </c>
      <c r="D829" s="163">
        <f t="shared" si="25"/>
        <v>-1.2274083251796738E-2</v>
      </c>
      <c r="E829" s="161">
        <v>7.19</v>
      </c>
      <c r="F829" s="168">
        <v>6.5289675000000003</v>
      </c>
      <c r="G829" s="163">
        <f t="shared" si="26"/>
        <v>0.10124610055112085</v>
      </c>
    </row>
    <row r="830" spans="1:7" x14ac:dyDescent="0.2">
      <c r="A830" s="127">
        <v>41971</v>
      </c>
      <c r="B830" s="161">
        <v>4.04</v>
      </c>
      <c r="C830" s="162">
        <v>4.1620276</v>
      </c>
      <c r="D830" s="163">
        <f t="shared" si="25"/>
        <v>-2.9319267368625813E-2</v>
      </c>
      <c r="E830" s="161">
        <v>7.33</v>
      </c>
      <c r="F830" s="168">
        <v>6.7415352000000004</v>
      </c>
      <c r="G830" s="163">
        <f t="shared" si="26"/>
        <v>8.7289435201643631E-2</v>
      </c>
    </row>
    <row r="831" spans="1:7" x14ac:dyDescent="0.2">
      <c r="A831" s="127">
        <v>41970</v>
      </c>
      <c r="B831" s="161">
        <v>3.83</v>
      </c>
      <c r="C831" s="162">
        <v>4.0963440000000002</v>
      </c>
      <c r="D831" s="163">
        <f t="shared" si="25"/>
        <v>-6.5019929966819226E-2</v>
      </c>
      <c r="E831" s="161">
        <v>6.75</v>
      </c>
      <c r="F831" s="168">
        <v>6.4292040000000004</v>
      </c>
      <c r="G831" s="163">
        <f t="shared" si="26"/>
        <v>4.9896690165687638E-2</v>
      </c>
    </row>
    <row r="832" spans="1:7" x14ac:dyDescent="0.2">
      <c r="A832" s="127">
        <v>41969</v>
      </c>
      <c r="B832" s="161">
        <v>3.82</v>
      </c>
      <c r="C832" s="162">
        <v>4.0901937999999998</v>
      </c>
      <c r="D832" s="163">
        <f t="shared" si="25"/>
        <v>-6.605892366273694E-2</v>
      </c>
      <c r="E832" s="161">
        <v>6.7</v>
      </c>
      <c r="F832" s="168">
        <v>6.4794365999999997</v>
      </c>
      <c r="G832" s="163">
        <f t="shared" si="26"/>
        <v>3.4040521362613617E-2</v>
      </c>
    </row>
    <row r="833" spans="1:7" x14ac:dyDescent="0.2">
      <c r="A833" s="127">
        <v>41968</v>
      </c>
      <c r="B833" s="161">
        <v>3.77</v>
      </c>
      <c r="C833" s="162">
        <v>4.0287350000000002</v>
      </c>
      <c r="D833" s="163">
        <f t="shared" si="25"/>
        <v>-6.4222392388677871E-2</v>
      </c>
      <c r="E833" s="161">
        <v>6.57</v>
      </c>
      <c r="F833" s="168">
        <v>6.1737000000000002</v>
      </c>
      <c r="G833" s="163">
        <f t="shared" si="26"/>
        <v>6.4191651683755305E-2</v>
      </c>
    </row>
    <row r="834" spans="1:7" x14ac:dyDescent="0.2">
      <c r="A834" s="127">
        <v>41967</v>
      </c>
      <c r="B834" s="161">
        <v>3.73</v>
      </c>
      <c r="C834" s="162">
        <v>4.0221916000000002</v>
      </c>
      <c r="D834" s="163">
        <f t="shared" si="25"/>
        <v>-7.264487350627459E-2</v>
      </c>
      <c r="E834" s="161">
        <v>6.51</v>
      </c>
      <c r="F834" s="168">
        <v>6.3104069000000003</v>
      </c>
      <c r="G834" s="163">
        <f t="shared" si="26"/>
        <v>3.1629196526138353E-2</v>
      </c>
    </row>
    <row r="835" spans="1:7" x14ac:dyDescent="0.2">
      <c r="A835" s="127">
        <v>41964</v>
      </c>
      <c r="B835" s="161">
        <v>3.73</v>
      </c>
      <c r="C835" s="162">
        <v>3.9257407999999998</v>
      </c>
      <c r="D835" s="163">
        <f t="shared" si="25"/>
        <v>-4.9860856834969804E-2</v>
      </c>
      <c r="E835" s="161">
        <v>6.55</v>
      </c>
      <c r="F835" s="168">
        <v>6.0706515999999997</v>
      </c>
      <c r="G835" s="163">
        <f t="shared" si="26"/>
        <v>7.89616060325386E-2</v>
      </c>
    </row>
    <row r="836" spans="1:7" x14ac:dyDescent="0.2">
      <c r="A836" s="127">
        <v>41963</v>
      </c>
      <c r="B836" s="161">
        <v>3.68</v>
      </c>
      <c r="C836" s="162">
        <v>3.9121342000000001</v>
      </c>
      <c r="D836" s="163">
        <f t="shared" si="25"/>
        <v>-5.9336972642707389E-2</v>
      </c>
      <c r="E836" s="161">
        <v>6.44</v>
      </c>
      <c r="F836" s="168">
        <v>6.0741031000000003</v>
      </c>
      <c r="G836" s="163">
        <f t="shared" si="26"/>
        <v>6.0238835919660311E-2</v>
      </c>
    </row>
    <row r="837" spans="1:7" x14ac:dyDescent="0.2">
      <c r="A837" s="127">
        <v>41962</v>
      </c>
      <c r="B837" s="161">
        <v>3.69</v>
      </c>
      <c r="C837" s="162">
        <v>3.9189150000000001</v>
      </c>
      <c r="D837" s="163">
        <f t="shared" ref="D837:D900" si="27">(B837-C837)/C837</f>
        <v>-5.8412851516299838E-2</v>
      </c>
      <c r="E837" s="161">
        <v>6.45</v>
      </c>
      <c r="F837" s="168">
        <v>6.0644220000000004</v>
      </c>
      <c r="G837" s="163">
        <f t="shared" si="26"/>
        <v>6.358033791184052E-2</v>
      </c>
    </row>
    <row r="838" spans="1:7" x14ac:dyDescent="0.2">
      <c r="A838" s="127">
        <v>41961</v>
      </c>
      <c r="B838" s="161">
        <v>3.72</v>
      </c>
      <c r="C838" s="162">
        <v>3.9448572</v>
      </c>
      <c r="D838" s="163">
        <f t="shared" si="27"/>
        <v>-5.7000086086766273E-2</v>
      </c>
      <c r="E838" s="161">
        <v>6.46</v>
      </c>
      <c r="F838" s="168">
        <v>6.0836351999999998</v>
      </c>
      <c r="G838" s="163">
        <f t="shared" ref="G838:G901" si="28">(E838-F838)/F838</f>
        <v>6.1865116435646926E-2</v>
      </c>
    </row>
    <row r="839" spans="1:7" x14ac:dyDescent="0.2">
      <c r="A839" s="127">
        <v>41960</v>
      </c>
      <c r="B839" s="161">
        <v>3.75</v>
      </c>
      <c r="C839" s="162">
        <v>3.9991455</v>
      </c>
      <c r="D839" s="163">
        <f t="shared" si="27"/>
        <v>-6.2299683769945359E-2</v>
      </c>
      <c r="E839" s="161">
        <v>6.58</v>
      </c>
      <c r="F839" s="168">
        <v>6.2402508000000001</v>
      </c>
      <c r="G839" s="163">
        <f t="shared" si="28"/>
        <v>5.4444798917376844E-2</v>
      </c>
    </row>
    <row r="840" spans="1:7" x14ac:dyDescent="0.2">
      <c r="A840" s="127">
        <v>41957</v>
      </c>
      <c r="B840" s="161">
        <v>3.78</v>
      </c>
      <c r="C840" s="162">
        <v>4.0457403000000003</v>
      </c>
      <c r="D840" s="163">
        <f t="shared" si="27"/>
        <v>-6.5683973832922612E-2</v>
      </c>
      <c r="E840" s="161">
        <v>6.77</v>
      </c>
      <c r="F840" s="168">
        <v>6.3734264999999999</v>
      </c>
      <c r="G840" s="163">
        <f t="shared" si="28"/>
        <v>6.2222965935199805E-2</v>
      </c>
    </row>
    <row r="841" spans="1:7" x14ac:dyDescent="0.2">
      <c r="A841" s="127">
        <v>41956</v>
      </c>
      <c r="B841" s="161">
        <v>3.76</v>
      </c>
      <c r="C841" s="162">
        <v>4.0474777</v>
      </c>
      <c r="D841" s="163">
        <f t="shared" si="27"/>
        <v>-7.1026382677784772E-2</v>
      </c>
      <c r="E841" s="161">
        <v>6.83</v>
      </c>
      <c r="F841" s="168">
        <v>6.3682428</v>
      </c>
      <c r="G841" s="163">
        <f t="shared" si="28"/>
        <v>7.2509358468555898E-2</v>
      </c>
    </row>
    <row r="842" spans="1:7" x14ac:dyDescent="0.2">
      <c r="A842" s="127">
        <v>41955</v>
      </c>
      <c r="B842" s="161">
        <v>3.76</v>
      </c>
      <c r="C842" s="162">
        <v>4.0006605000000004</v>
      </c>
      <c r="D842" s="163">
        <f t="shared" si="27"/>
        <v>-6.0155191873941964E-2</v>
      </c>
      <c r="E842" s="161">
        <v>6.81</v>
      </c>
      <c r="F842" s="168">
        <v>6.3297578999999997</v>
      </c>
      <c r="G842" s="163">
        <f t="shared" si="28"/>
        <v>7.5870532109924754E-2</v>
      </c>
    </row>
    <row r="843" spans="1:7" x14ac:dyDescent="0.2">
      <c r="A843" s="127">
        <v>41954</v>
      </c>
      <c r="B843" s="161">
        <v>3.81</v>
      </c>
      <c r="C843" s="162">
        <v>3.9996</v>
      </c>
      <c r="D843" s="163">
        <f t="shared" si="27"/>
        <v>-4.7404740474047399E-2</v>
      </c>
      <c r="E843" s="161">
        <v>6.8</v>
      </c>
      <c r="F843" s="168">
        <v>6.3201600000000004</v>
      </c>
      <c r="G843" s="163">
        <f t="shared" si="28"/>
        <v>7.5922128553707391E-2</v>
      </c>
    </row>
    <row r="844" spans="1:7" x14ac:dyDescent="0.2">
      <c r="A844" s="127">
        <v>41953</v>
      </c>
      <c r="B844" s="161">
        <v>3.67</v>
      </c>
      <c r="C844" s="162">
        <v>3.9980850000000001</v>
      </c>
      <c r="D844" s="163">
        <f t="shared" si="27"/>
        <v>-8.2060536481840723E-2</v>
      </c>
      <c r="E844" s="161">
        <v>6.63</v>
      </c>
      <c r="F844" s="168">
        <v>6.286098</v>
      </c>
      <c r="G844" s="163">
        <f t="shared" si="28"/>
        <v>5.470834212256951E-2</v>
      </c>
    </row>
    <row r="845" spans="1:7" x14ac:dyDescent="0.2">
      <c r="A845" s="127">
        <v>41950</v>
      </c>
      <c r="B845" s="161">
        <v>3.57</v>
      </c>
      <c r="C845" s="162">
        <v>3.9727000000000001</v>
      </c>
      <c r="D845" s="163">
        <f t="shared" si="27"/>
        <v>-0.10136682860523076</v>
      </c>
      <c r="E845" s="161">
        <v>6.34</v>
      </c>
      <c r="F845" s="168">
        <v>6.0623402000000004</v>
      </c>
      <c r="G845" s="163">
        <f t="shared" si="28"/>
        <v>4.5800761890597862E-2</v>
      </c>
    </row>
    <row r="846" spans="1:7" x14ac:dyDescent="0.2">
      <c r="A846" s="127">
        <v>41949</v>
      </c>
      <c r="B846" s="161">
        <v>3.57</v>
      </c>
      <c r="C846" s="162">
        <v>3.9629083000000001</v>
      </c>
      <c r="D846" s="163">
        <f t="shared" si="27"/>
        <v>-9.9146452619153516E-2</v>
      </c>
      <c r="E846" s="161">
        <v>6.33</v>
      </c>
      <c r="F846" s="168">
        <v>6.0912838999999996</v>
      </c>
      <c r="G846" s="163">
        <f t="shared" si="28"/>
        <v>3.9189783946862247E-2</v>
      </c>
    </row>
    <row r="847" spans="1:7" x14ac:dyDescent="0.2">
      <c r="A847" s="127">
        <v>41948</v>
      </c>
      <c r="B847" s="161">
        <v>3.58</v>
      </c>
      <c r="C847" s="162">
        <v>3.9907517000000001</v>
      </c>
      <c r="D847" s="163">
        <f t="shared" si="27"/>
        <v>-0.10292589739421774</v>
      </c>
      <c r="E847" s="161">
        <v>6.33</v>
      </c>
      <c r="F847" s="168">
        <v>6.1091030000000002</v>
      </c>
      <c r="G847" s="163">
        <f t="shared" si="28"/>
        <v>3.6158663555025984E-2</v>
      </c>
    </row>
    <row r="848" spans="1:7" x14ac:dyDescent="0.2">
      <c r="A848" s="127">
        <v>41947</v>
      </c>
      <c r="B848" s="161">
        <v>3.64</v>
      </c>
      <c r="C848" s="162">
        <v>4.0402383999999998</v>
      </c>
      <c r="D848" s="163">
        <f t="shared" si="27"/>
        <v>-9.9063065189420429E-2</v>
      </c>
      <c r="E848" s="161">
        <v>6.31</v>
      </c>
      <c r="F848" s="168">
        <v>6.0960767999999996</v>
      </c>
      <c r="G848" s="163">
        <f t="shared" si="28"/>
        <v>3.5091946348182489E-2</v>
      </c>
    </row>
    <row r="849" spans="1:7" x14ac:dyDescent="0.2">
      <c r="A849" s="127">
        <v>41946</v>
      </c>
      <c r="B849" s="161">
        <v>3.63</v>
      </c>
      <c r="C849" s="162">
        <v>4.0379478999999998</v>
      </c>
      <c r="D849" s="163">
        <f t="shared" si="27"/>
        <v>-0.10102851995688204</v>
      </c>
      <c r="E849" s="161">
        <v>6.37</v>
      </c>
      <c r="F849" s="168">
        <v>6.0926207999999997</v>
      </c>
      <c r="G849" s="163">
        <f t="shared" si="28"/>
        <v>4.5527074325715525E-2</v>
      </c>
    </row>
    <row r="850" spans="1:7" x14ac:dyDescent="0.2">
      <c r="A850" s="127">
        <v>41943</v>
      </c>
      <c r="B850" s="161">
        <v>3.66</v>
      </c>
      <c r="C850" s="162">
        <v>4.0656276</v>
      </c>
      <c r="D850" s="163">
        <f t="shared" si="27"/>
        <v>-9.9769983851939581E-2</v>
      </c>
      <c r="E850" s="161">
        <v>6.44</v>
      </c>
      <c r="F850" s="168">
        <v>6.1578803999999998</v>
      </c>
      <c r="G850" s="163">
        <f t="shared" si="28"/>
        <v>4.5814400682416725E-2</v>
      </c>
    </row>
    <row r="851" spans="1:7" x14ac:dyDescent="0.2">
      <c r="A851" s="127">
        <v>41942</v>
      </c>
      <c r="B851" s="161">
        <v>3.59</v>
      </c>
      <c r="C851" s="162">
        <v>4.0180764</v>
      </c>
      <c r="D851" s="163">
        <f t="shared" si="27"/>
        <v>-0.10653764572520327</v>
      </c>
      <c r="E851" s="161">
        <v>6.27</v>
      </c>
      <c r="F851" s="168">
        <v>6.0231519999999996</v>
      </c>
      <c r="G851" s="163">
        <f t="shared" si="28"/>
        <v>4.0983192853177204E-2</v>
      </c>
    </row>
    <row r="852" spans="1:7" x14ac:dyDescent="0.2">
      <c r="A852" s="127">
        <v>41941</v>
      </c>
      <c r="B852" s="161">
        <v>3.54</v>
      </c>
      <c r="C852" s="162">
        <v>4.0449738000000002</v>
      </c>
      <c r="D852" s="163">
        <f t="shared" si="27"/>
        <v>-0.12483981972886947</v>
      </c>
      <c r="E852" s="161">
        <v>6.25</v>
      </c>
      <c r="F852" s="168">
        <v>6.0397553999999998</v>
      </c>
      <c r="G852" s="163">
        <f t="shared" si="28"/>
        <v>3.4810118303797571E-2</v>
      </c>
    </row>
    <row r="853" spans="1:7" x14ac:dyDescent="0.2">
      <c r="A853" s="127">
        <v>41940</v>
      </c>
      <c r="B853" s="161">
        <v>3.52</v>
      </c>
      <c r="C853" s="162">
        <v>3.9984890000000002</v>
      </c>
      <c r="D853" s="163">
        <f t="shared" si="27"/>
        <v>-0.11966745438089242</v>
      </c>
      <c r="E853" s="161">
        <v>6.18</v>
      </c>
      <c r="F853" s="168">
        <v>6.0016923999999996</v>
      </c>
      <c r="G853" s="163">
        <f t="shared" si="28"/>
        <v>2.9709553258677524E-2</v>
      </c>
    </row>
    <row r="854" spans="1:7" x14ac:dyDescent="0.2">
      <c r="A854" s="127">
        <v>41939</v>
      </c>
      <c r="B854" s="161">
        <v>3.49</v>
      </c>
      <c r="C854" s="162">
        <v>3.9209445000000001</v>
      </c>
      <c r="D854" s="163">
        <f t="shared" si="27"/>
        <v>-0.10990833968703199</v>
      </c>
      <c r="E854" s="161">
        <v>6.12</v>
      </c>
      <c r="F854" s="168">
        <v>5.9170616999999996</v>
      </c>
      <c r="G854" s="163">
        <f t="shared" si="28"/>
        <v>3.4297141096230326E-2</v>
      </c>
    </row>
    <row r="855" spans="1:7" x14ac:dyDescent="0.2">
      <c r="A855" s="127">
        <v>41936</v>
      </c>
      <c r="B855" s="161">
        <v>3.52</v>
      </c>
      <c r="C855" s="162">
        <v>3.9541259000000002</v>
      </c>
      <c r="D855" s="163">
        <f t="shared" si="27"/>
        <v>-0.10979061137127681</v>
      </c>
      <c r="E855" s="161">
        <v>6.21</v>
      </c>
      <c r="F855" s="168">
        <v>5.9509990999999998</v>
      </c>
      <c r="G855" s="163">
        <f t="shared" si="28"/>
        <v>4.3522254943711924E-2</v>
      </c>
    </row>
    <row r="856" spans="1:7" x14ac:dyDescent="0.2">
      <c r="A856" s="127">
        <v>41935</v>
      </c>
      <c r="B856" s="161">
        <v>3.52</v>
      </c>
      <c r="C856" s="162">
        <v>3.9775969999999998</v>
      </c>
      <c r="D856" s="163">
        <f t="shared" si="27"/>
        <v>-0.11504358033254747</v>
      </c>
      <c r="E856" s="161">
        <v>6.22</v>
      </c>
      <c r="F856" s="168">
        <v>5.9822424999999999</v>
      </c>
      <c r="G856" s="163">
        <f t="shared" si="28"/>
        <v>3.9743875310972406E-2</v>
      </c>
    </row>
    <row r="857" spans="1:7" x14ac:dyDescent="0.2">
      <c r="A857" s="127">
        <v>41934</v>
      </c>
      <c r="B857" s="161">
        <v>3.5</v>
      </c>
      <c r="C857" s="162">
        <v>3.9526289000000001</v>
      </c>
      <c r="D857" s="163">
        <f t="shared" si="27"/>
        <v>-0.11451338120813723</v>
      </c>
      <c r="E857" s="161">
        <v>6.24</v>
      </c>
      <c r="F857" s="168">
        <v>5.8932983999999999</v>
      </c>
      <c r="G857" s="163">
        <f t="shared" si="28"/>
        <v>5.882980573323765E-2</v>
      </c>
    </row>
    <row r="858" spans="1:7" x14ac:dyDescent="0.2">
      <c r="A858" s="127">
        <v>41933</v>
      </c>
      <c r="B858" s="161">
        <v>3.51</v>
      </c>
      <c r="C858" s="162">
        <v>3.9023414999999999</v>
      </c>
      <c r="D858" s="163">
        <f t="shared" si="27"/>
        <v>-0.10054002193298565</v>
      </c>
      <c r="E858" s="161">
        <v>6.24</v>
      </c>
      <c r="F858" s="168">
        <v>5.8574700000000002</v>
      </c>
      <c r="G858" s="163">
        <f t="shared" si="28"/>
        <v>6.5306352401292719E-2</v>
      </c>
    </row>
    <row r="859" spans="1:7" x14ac:dyDescent="0.2">
      <c r="A859" s="127">
        <v>41932</v>
      </c>
      <c r="B859" s="161">
        <v>3.52</v>
      </c>
      <c r="C859" s="162">
        <v>3.9120848000000001</v>
      </c>
      <c r="D859" s="163">
        <f t="shared" si="27"/>
        <v>-0.10022400332426334</v>
      </c>
      <c r="E859" s="161">
        <v>6.3</v>
      </c>
      <c r="F859" s="168">
        <v>5.8998039999999996</v>
      </c>
      <c r="G859" s="163">
        <f t="shared" si="28"/>
        <v>6.7832083913296148E-2</v>
      </c>
    </row>
    <row r="860" spans="1:7" x14ac:dyDescent="0.2">
      <c r="A860" s="127">
        <v>41929</v>
      </c>
      <c r="B860" s="161">
        <v>3.52</v>
      </c>
      <c r="C860" s="162">
        <v>3.8946228000000001</v>
      </c>
      <c r="D860" s="163">
        <f t="shared" si="27"/>
        <v>-9.6189751675053115E-2</v>
      </c>
      <c r="E860" s="161">
        <v>6.28</v>
      </c>
      <c r="F860" s="168">
        <v>5.8023547000000004</v>
      </c>
      <c r="G860" s="163">
        <f t="shared" si="28"/>
        <v>8.2319217747925652E-2</v>
      </c>
    </row>
    <row r="861" spans="1:7" x14ac:dyDescent="0.2">
      <c r="A861" s="127">
        <v>41928</v>
      </c>
      <c r="B861" s="161">
        <v>3.52</v>
      </c>
      <c r="C861" s="162">
        <v>3.86252</v>
      </c>
      <c r="D861" s="163">
        <f t="shared" si="27"/>
        <v>-8.8677857978728902E-2</v>
      </c>
      <c r="E861" s="161">
        <v>6.29</v>
      </c>
      <c r="F861" s="168">
        <v>5.7858650000000003</v>
      </c>
      <c r="G861" s="163">
        <f t="shared" si="28"/>
        <v>8.7132174705078627E-2</v>
      </c>
    </row>
    <row r="862" spans="1:7" x14ac:dyDescent="0.2">
      <c r="A862" s="127">
        <v>41927</v>
      </c>
      <c r="B862" s="161">
        <v>3.5</v>
      </c>
      <c r="C862" s="162">
        <v>3.9057431999999999</v>
      </c>
      <c r="D862" s="163">
        <f t="shared" si="27"/>
        <v>-0.10388373715916599</v>
      </c>
      <c r="E862" s="161">
        <v>6.26</v>
      </c>
      <c r="F862" s="168">
        <v>5.7912743999999998</v>
      </c>
      <c r="G862" s="163">
        <f t="shared" si="28"/>
        <v>8.0936520638704323E-2</v>
      </c>
    </row>
    <row r="863" spans="1:7" x14ac:dyDescent="0.2">
      <c r="A863" s="127">
        <v>41926</v>
      </c>
      <c r="B863" s="161">
        <v>3.48</v>
      </c>
      <c r="C863" s="162">
        <v>3.8706795000000001</v>
      </c>
      <c r="D863" s="163">
        <f t="shared" si="27"/>
        <v>-0.10093305322747596</v>
      </c>
      <c r="E863" s="161">
        <v>6.25</v>
      </c>
      <c r="F863" s="168">
        <v>5.7149910000000004</v>
      </c>
      <c r="G863" s="163">
        <f t="shared" si="28"/>
        <v>9.361502056608656E-2</v>
      </c>
    </row>
    <row r="864" spans="1:7" x14ac:dyDescent="0.2">
      <c r="A864" s="127">
        <v>41925</v>
      </c>
      <c r="B864" s="161">
        <v>3.48</v>
      </c>
      <c r="C864" s="162">
        <v>3.8653992000000001</v>
      </c>
      <c r="D864" s="163">
        <f t="shared" si="27"/>
        <v>-9.9704889471700656E-2</v>
      </c>
      <c r="E864" s="161">
        <v>6.26</v>
      </c>
      <c r="F864" s="168">
        <v>5.7030479999999999</v>
      </c>
      <c r="G864" s="163">
        <f t="shared" si="28"/>
        <v>9.7658655511929746E-2</v>
      </c>
    </row>
    <row r="865" spans="1:7" x14ac:dyDescent="0.2">
      <c r="A865" s="127">
        <v>41922</v>
      </c>
      <c r="B865" s="161">
        <v>3.51</v>
      </c>
      <c r="C865" s="162">
        <v>3.8752760999999998</v>
      </c>
      <c r="D865" s="163">
        <f t="shared" si="27"/>
        <v>-9.4258083959488717E-2</v>
      </c>
      <c r="E865" s="161">
        <v>6.33</v>
      </c>
      <c r="F865" s="168">
        <v>5.7376275999999997</v>
      </c>
      <c r="G865" s="163">
        <f t="shared" si="28"/>
        <v>0.1032434381067186</v>
      </c>
    </row>
    <row r="866" spans="1:7" x14ac:dyDescent="0.2">
      <c r="A866" s="127">
        <v>41921</v>
      </c>
      <c r="B866" s="161">
        <v>3.52</v>
      </c>
      <c r="C866" s="162">
        <v>3.9383273999999999</v>
      </c>
      <c r="D866" s="163">
        <f t="shared" si="27"/>
        <v>-0.10621955909506151</v>
      </c>
      <c r="E866" s="161">
        <v>6.42</v>
      </c>
      <c r="F866" s="168">
        <v>5.8559837999999997</v>
      </c>
      <c r="G866" s="163">
        <f t="shared" si="28"/>
        <v>9.6314508247102776E-2</v>
      </c>
    </row>
    <row r="867" spans="1:7" x14ac:dyDescent="0.2">
      <c r="A867" s="127">
        <v>41920</v>
      </c>
      <c r="B867" s="161">
        <v>3.53</v>
      </c>
      <c r="C867" s="162">
        <v>3.9093420999999999</v>
      </c>
      <c r="D867" s="163">
        <f t="shared" si="27"/>
        <v>-9.7034767051980469E-2</v>
      </c>
      <c r="E867" s="161">
        <v>6.42</v>
      </c>
      <c r="F867" s="168">
        <v>5.7886810000000004</v>
      </c>
      <c r="G867" s="163">
        <f t="shared" si="28"/>
        <v>0.10906094151672885</v>
      </c>
    </row>
    <row r="868" spans="1:7" x14ac:dyDescent="0.2">
      <c r="A868" s="127">
        <v>41912</v>
      </c>
      <c r="B868" s="161">
        <v>3.53</v>
      </c>
      <c r="C868" s="162">
        <v>3.8355063999999999</v>
      </c>
      <c r="D868" s="163">
        <f t="shared" si="27"/>
        <v>-7.9652167964052958E-2</v>
      </c>
      <c r="E868" s="161">
        <v>6.24</v>
      </c>
      <c r="F868" s="168">
        <v>5.6264659999999997</v>
      </c>
      <c r="G868" s="163">
        <f t="shared" si="28"/>
        <v>0.10904429174547585</v>
      </c>
    </row>
    <row r="869" spans="1:7" x14ac:dyDescent="0.2">
      <c r="A869" s="127">
        <v>41911</v>
      </c>
      <c r="B869" s="161">
        <v>3.52</v>
      </c>
      <c r="C869" s="162">
        <v>3.8929426</v>
      </c>
      <c r="D869" s="163">
        <f t="shared" si="27"/>
        <v>-9.5799665784951471E-2</v>
      </c>
      <c r="E869" s="161">
        <v>6.24</v>
      </c>
      <c r="F869" s="168">
        <v>5.6451631999999998</v>
      </c>
      <c r="G869" s="163">
        <f t="shared" si="28"/>
        <v>0.10537105464019188</v>
      </c>
    </row>
    <row r="870" spans="1:7" x14ac:dyDescent="0.2">
      <c r="A870" s="127">
        <v>41908</v>
      </c>
      <c r="B870" s="161">
        <v>3.55</v>
      </c>
      <c r="C870" s="162">
        <v>3.9502853999999998</v>
      </c>
      <c r="D870" s="163">
        <f t="shared" si="27"/>
        <v>-0.10133075448168885</v>
      </c>
      <c r="E870" s="161">
        <v>6.23</v>
      </c>
      <c r="F870" s="168">
        <v>5.7271206000000001</v>
      </c>
      <c r="G870" s="163">
        <f t="shared" si="28"/>
        <v>8.7806671994998725E-2</v>
      </c>
    </row>
    <row r="871" spans="1:7" x14ac:dyDescent="0.2">
      <c r="A871" s="127">
        <v>41907</v>
      </c>
      <c r="B871" s="161">
        <v>3.55</v>
      </c>
      <c r="C871" s="162">
        <v>3.9824663999999999</v>
      </c>
      <c r="D871" s="163">
        <f t="shared" si="27"/>
        <v>-0.10859260482398547</v>
      </c>
      <c r="E871" s="161">
        <v>6.25</v>
      </c>
      <c r="F871" s="168">
        <v>5.7119039999999996</v>
      </c>
      <c r="G871" s="163">
        <f t="shared" si="28"/>
        <v>9.4206065087928711E-2</v>
      </c>
    </row>
    <row r="872" spans="1:7" x14ac:dyDescent="0.2">
      <c r="A872" s="127">
        <v>41906</v>
      </c>
      <c r="B872" s="161">
        <v>3.54</v>
      </c>
      <c r="C872" s="162">
        <v>4.0357592000000002</v>
      </c>
      <c r="D872" s="163">
        <f t="shared" si="27"/>
        <v>-0.12284162048122201</v>
      </c>
      <c r="E872" s="161">
        <v>6.28</v>
      </c>
      <c r="F872" s="168">
        <v>5.7563088000000002</v>
      </c>
      <c r="G872" s="163">
        <f t="shared" si="28"/>
        <v>9.0976912148979919E-2</v>
      </c>
    </row>
    <row r="873" spans="1:7" x14ac:dyDescent="0.2">
      <c r="A873" s="127">
        <v>41905</v>
      </c>
      <c r="B873" s="161">
        <v>3.5</v>
      </c>
      <c r="C873" s="162">
        <v>3.9889408999999998</v>
      </c>
      <c r="D873" s="163">
        <f t="shared" si="27"/>
        <v>-0.12257411484837988</v>
      </c>
      <c r="E873" s="161">
        <v>6.2</v>
      </c>
      <c r="F873" s="168">
        <v>5.709816</v>
      </c>
      <c r="G873" s="163">
        <f t="shared" si="28"/>
        <v>8.5849351362635884E-2</v>
      </c>
    </row>
    <row r="874" spans="1:7" x14ac:dyDescent="0.2">
      <c r="A874" s="127">
        <v>41904</v>
      </c>
      <c r="B874" s="161">
        <v>3.49</v>
      </c>
      <c r="C874" s="162">
        <v>4.0058115000000001</v>
      </c>
      <c r="D874" s="163">
        <f t="shared" si="27"/>
        <v>-0.12876579439646621</v>
      </c>
      <c r="E874" s="161">
        <v>6.18</v>
      </c>
      <c r="F874" s="168">
        <v>5.6795267999999997</v>
      </c>
      <c r="G874" s="163">
        <f t="shared" si="28"/>
        <v>8.8118820039725862E-2</v>
      </c>
    </row>
    <row r="875" spans="1:7" x14ac:dyDescent="0.2">
      <c r="A875" s="127">
        <v>41901</v>
      </c>
      <c r="B875" s="161">
        <v>3.56</v>
      </c>
      <c r="C875" s="162">
        <v>4.0594431999999996</v>
      </c>
      <c r="D875" s="163">
        <f t="shared" si="27"/>
        <v>-0.12303243952274036</v>
      </c>
      <c r="E875" s="161">
        <v>6.31</v>
      </c>
      <c r="F875" s="168">
        <v>5.7403063999999997</v>
      </c>
      <c r="G875" s="163">
        <f t="shared" si="28"/>
        <v>9.9244458449116918E-2</v>
      </c>
    </row>
    <row r="876" spans="1:7" x14ac:dyDescent="0.2">
      <c r="A876" s="127">
        <v>41900</v>
      </c>
      <c r="B876" s="161">
        <v>3.56</v>
      </c>
      <c r="C876" s="162">
        <v>4.0776133999999997</v>
      </c>
      <c r="D876" s="163">
        <f t="shared" si="27"/>
        <v>-0.12694028325490586</v>
      </c>
      <c r="E876" s="161">
        <v>6.3</v>
      </c>
      <c r="F876" s="168">
        <v>5.7832299000000003</v>
      </c>
      <c r="G876" s="163">
        <f t="shared" si="28"/>
        <v>8.9356658638108016E-2</v>
      </c>
    </row>
    <row r="877" spans="1:7" x14ac:dyDescent="0.2">
      <c r="A877" s="127">
        <v>41899</v>
      </c>
      <c r="B877" s="161">
        <v>3.56</v>
      </c>
      <c r="C877" s="162">
        <v>4.1146320000000003</v>
      </c>
      <c r="D877" s="163">
        <f t="shared" si="27"/>
        <v>-0.13479504363938263</v>
      </c>
      <c r="E877" s="161">
        <v>6.26</v>
      </c>
      <c r="F877" s="168">
        <v>5.7874400000000001</v>
      </c>
      <c r="G877" s="163">
        <f t="shared" si="28"/>
        <v>8.1652682360421822E-2</v>
      </c>
    </row>
    <row r="878" spans="1:7" x14ac:dyDescent="0.2">
      <c r="A878" s="127">
        <v>41898</v>
      </c>
      <c r="B878" s="161">
        <v>3.55</v>
      </c>
      <c r="C878" s="162">
        <v>4.0361663999999999</v>
      </c>
      <c r="D878" s="163">
        <f t="shared" si="27"/>
        <v>-0.12045251652657336</v>
      </c>
      <c r="E878" s="161">
        <v>6.27</v>
      </c>
      <c r="F878" s="168">
        <v>5.7410303999999996</v>
      </c>
      <c r="G878" s="163">
        <f t="shared" si="28"/>
        <v>9.2138442604310186E-2</v>
      </c>
    </row>
    <row r="879" spans="1:7" x14ac:dyDescent="0.2">
      <c r="A879" s="127">
        <v>41897</v>
      </c>
      <c r="B879" s="161">
        <v>3.57</v>
      </c>
      <c r="C879" s="162">
        <v>4.0673718000000001</v>
      </c>
      <c r="D879" s="163">
        <f t="shared" si="27"/>
        <v>-0.12228333785468057</v>
      </c>
      <c r="E879" s="161">
        <v>6.31</v>
      </c>
      <c r="F879" s="168">
        <v>5.7958065999999997</v>
      </c>
      <c r="G879" s="163">
        <f t="shared" si="28"/>
        <v>8.8718177725253963E-2</v>
      </c>
    </row>
    <row r="880" spans="1:7" x14ac:dyDescent="0.2">
      <c r="A880" s="127">
        <v>41894</v>
      </c>
      <c r="B880" s="161">
        <v>3.57</v>
      </c>
      <c r="C880" s="162">
        <v>4.0923959999999999</v>
      </c>
      <c r="D880" s="163">
        <f t="shared" si="27"/>
        <v>-0.12765040333340177</v>
      </c>
      <c r="E880" s="161">
        <v>6.35</v>
      </c>
      <c r="F880" s="168">
        <v>5.8689400000000003</v>
      </c>
      <c r="G880" s="163">
        <f t="shared" si="28"/>
        <v>8.196710138457701E-2</v>
      </c>
    </row>
    <row r="881" spans="1:7" x14ac:dyDescent="0.2">
      <c r="A881" s="127">
        <v>41893</v>
      </c>
      <c r="B881" s="161">
        <v>3.55</v>
      </c>
      <c r="C881" s="162">
        <v>4.0993446999999996</v>
      </c>
      <c r="D881" s="163">
        <f t="shared" si="27"/>
        <v>-0.13400793058461266</v>
      </c>
      <c r="E881" s="161">
        <v>6.35</v>
      </c>
      <c r="F881" s="168">
        <v>5.8754631000000002</v>
      </c>
      <c r="G881" s="163">
        <f t="shared" si="28"/>
        <v>8.0765871885060334E-2</v>
      </c>
    </row>
    <row r="882" spans="1:7" x14ac:dyDescent="0.2">
      <c r="A882" s="127">
        <v>41892</v>
      </c>
      <c r="B882" s="161">
        <v>3.56</v>
      </c>
      <c r="C882" s="162">
        <v>4.1133344999999997</v>
      </c>
      <c r="D882" s="163">
        <f t="shared" si="27"/>
        <v>-0.13452212554072607</v>
      </c>
      <c r="E882" s="161">
        <v>6.33</v>
      </c>
      <c r="F882" s="168">
        <v>5.9520505000000004</v>
      </c>
      <c r="G882" s="163">
        <f t="shared" si="28"/>
        <v>6.3499041212771917E-2</v>
      </c>
    </row>
    <row r="883" spans="1:7" x14ac:dyDescent="0.2">
      <c r="A883" s="127">
        <v>41891</v>
      </c>
      <c r="B883" s="161">
        <v>3.59</v>
      </c>
      <c r="C883" s="162">
        <v>4.2357307999999998</v>
      </c>
      <c r="D883" s="163">
        <f t="shared" si="27"/>
        <v>-0.15244849837954763</v>
      </c>
      <c r="E883" s="161">
        <v>6.4</v>
      </c>
      <c r="F883" s="168">
        <v>6.0749297000000002</v>
      </c>
      <c r="G883" s="163">
        <f t="shared" si="28"/>
        <v>5.3510133623439315E-2</v>
      </c>
    </row>
    <row r="884" spans="1:7" x14ac:dyDescent="0.2">
      <c r="A884" s="127">
        <v>41887</v>
      </c>
      <c r="B884" s="161">
        <v>3.61</v>
      </c>
      <c r="C884" s="162">
        <v>4.2436927000000004</v>
      </c>
      <c r="D884" s="163">
        <f t="shared" si="27"/>
        <v>-0.1493257746961745</v>
      </c>
      <c r="E884" s="161">
        <v>6.44</v>
      </c>
      <c r="F884" s="168">
        <v>6.0430821000000003</v>
      </c>
      <c r="G884" s="163">
        <f t="shared" si="28"/>
        <v>6.5681368121740399E-2</v>
      </c>
    </row>
    <row r="885" spans="1:7" x14ac:dyDescent="0.2">
      <c r="A885" s="127">
        <v>41886</v>
      </c>
      <c r="B885" s="161">
        <v>3.59</v>
      </c>
      <c r="C885" s="162">
        <v>4.2169980000000002</v>
      </c>
      <c r="D885" s="163">
        <f t="shared" si="27"/>
        <v>-0.14868349475147968</v>
      </c>
      <c r="E885" s="161">
        <v>6.4</v>
      </c>
      <c r="F885" s="168">
        <v>6.1345386</v>
      </c>
      <c r="G885" s="163">
        <f t="shared" si="28"/>
        <v>4.3273246336733524E-2</v>
      </c>
    </row>
    <row r="886" spans="1:7" x14ac:dyDescent="0.2">
      <c r="A886" s="127">
        <v>41885</v>
      </c>
      <c r="B886" s="161">
        <v>3.55</v>
      </c>
      <c r="C886" s="162">
        <v>4.2031967999999997</v>
      </c>
      <c r="D886" s="163">
        <f t="shared" si="27"/>
        <v>-0.1554047623941853</v>
      </c>
      <c r="E886" s="161">
        <v>6.37</v>
      </c>
      <c r="F886" s="168">
        <v>6.0818984</v>
      </c>
      <c r="G886" s="163">
        <f t="shared" si="28"/>
        <v>4.7370340813322379E-2</v>
      </c>
    </row>
    <row r="887" spans="1:7" x14ac:dyDescent="0.2">
      <c r="A887" s="127">
        <v>41884</v>
      </c>
      <c r="B887" s="161">
        <v>3.52</v>
      </c>
      <c r="C887" s="162">
        <v>4.0193455</v>
      </c>
      <c r="D887" s="163">
        <f t="shared" si="27"/>
        <v>-0.12423552541079139</v>
      </c>
      <c r="E887" s="161">
        <v>6.34</v>
      </c>
      <c r="F887" s="168">
        <v>5.8260611999999998</v>
      </c>
      <c r="G887" s="163">
        <f t="shared" si="28"/>
        <v>8.8213766103246577E-2</v>
      </c>
    </row>
    <row r="888" spans="1:7" x14ac:dyDescent="0.2">
      <c r="A888" s="127">
        <v>41883</v>
      </c>
      <c r="B888" s="161">
        <v>3.48</v>
      </c>
      <c r="C888" s="162">
        <v>4.0508255999999996</v>
      </c>
      <c r="D888" s="163">
        <f t="shared" si="27"/>
        <v>-0.14091586663222422</v>
      </c>
      <c r="E888" s="161">
        <v>6.25</v>
      </c>
      <c r="F888" s="168">
        <v>5.8016736</v>
      </c>
      <c r="G888" s="163">
        <f t="shared" si="28"/>
        <v>7.7275357234850309E-2</v>
      </c>
    </row>
    <row r="889" spans="1:7" x14ac:dyDescent="0.2">
      <c r="A889" s="127">
        <v>41880</v>
      </c>
      <c r="B889" s="161">
        <v>3.46</v>
      </c>
      <c r="C889" s="162">
        <v>4.0885102</v>
      </c>
      <c r="D889" s="163">
        <f t="shared" si="27"/>
        <v>-0.15372597089277165</v>
      </c>
      <c r="E889" s="161">
        <v>6.26</v>
      </c>
      <c r="F889" s="168">
        <v>5.7907304000000002</v>
      </c>
      <c r="G889" s="163">
        <f t="shared" si="28"/>
        <v>8.1038067322215454E-2</v>
      </c>
    </row>
    <row r="890" spans="1:7" x14ac:dyDescent="0.2">
      <c r="A890" s="127">
        <v>41879</v>
      </c>
      <c r="B890" s="161">
        <v>3.44</v>
      </c>
      <c r="C890" s="162">
        <v>4.0879962000000001</v>
      </c>
      <c r="D890" s="163">
        <f t="shared" si="27"/>
        <v>-0.15851193795141005</v>
      </c>
      <c r="E890" s="161">
        <v>6.2</v>
      </c>
      <c r="F890" s="168">
        <v>5.8933952999999999</v>
      </c>
      <c r="G890" s="163">
        <f t="shared" si="28"/>
        <v>5.2025137360122493E-2</v>
      </c>
    </row>
    <row r="891" spans="1:7" x14ac:dyDescent="0.2">
      <c r="A891" s="127">
        <v>41878</v>
      </c>
      <c r="B891" s="161">
        <v>3.49</v>
      </c>
      <c r="C891" s="162">
        <v>4.1368080000000003</v>
      </c>
      <c r="D891" s="163">
        <f t="shared" si="27"/>
        <v>-0.15635436790878379</v>
      </c>
      <c r="E891" s="161">
        <v>6.28</v>
      </c>
      <c r="F891" s="168">
        <v>5.9824608000000001</v>
      </c>
      <c r="G891" s="163">
        <f t="shared" si="28"/>
        <v>4.9735252757527486E-2</v>
      </c>
    </row>
    <row r="892" spans="1:7" x14ac:dyDescent="0.2">
      <c r="A892" s="127">
        <v>41877</v>
      </c>
      <c r="B892" s="161">
        <v>3.49</v>
      </c>
      <c r="C892" s="162">
        <v>4.1691012000000001</v>
      </c>
      <c r="D892" s="163">
        <f t="shared" si="27"/>
        <v>-0.16288911384544943</v>
      </c>
      <c r="E892" s="161">
        <v>6.31</v>
      </c>
      <c r="F892" s="168">
        <v>6.0627006000000003</v>
      </c>
      <c r="G892" s="163">
        <f t="shared" si="28"/>
        <v>4.079030391175828E-2</v>
      </c>
    </row>
    <row r="893" spans="1:7" x14ac:dyDescent="0.2">
      <c r="A893" s="127">
        <v>41876</v>
      </c>
      <c r="B893" s="161">
        <v>3.5</v>
      </c>
      <c r="C893" s="162">
        <v>4.1842774</v>
      </c>
      <c r="D893" s="163">
        <f t="shared" si="27"/>
        <v>-0.16353538128232128</v>
      </c>
      <c r="E893" s="161">
        <v>6.28</v>
      </c>
      <c r="F893" s="168">
        <v>6.0695886999999997</v>
      </c>
      <c r="G893" s="163">
        <f t="shared" si="28"/>
        <v>3.4666484073294875E-2</v>
      </c>
    </row>
    <row r="894" spans="1:7" x14ac:dyDescent="0.2">
      <c r="A894" s="127">
        <v>41873</v>
      </c>
      <c r="B894" s="161">
        <v>3.51</v>
      </c>
      <c r="C894" s="162">
        <v>4.1501609999999998</v>
      </c>
      <c r="D894" s="163">
        <f t="shared" si="27"/>
        <v>-0.1542496785064483</v>
      </c>
      <c r="E894" s="161">
        <v>6.33</v>
      </c>
      <c r="F894" s="168">
        <v>6.0264790000000001</v>
      </c>
      <c r="G894" s="163">
        <f t="shared" si="28"/>
        <v>5.0364566108999954E-2</v>
      </c>
    </row>
    <row r="895" spans="1:7" x14ac:dyDescent="0.2">
      <c r="A895" s="127">
        <v>41872</v>
      </c>
      <c r="B895" s="161">
        <v>3.5</v>
      </c>
      <c r="C895" s="162">
        <v>4.1190324</v>
      </c>
      <c r="D895" s="163">
        <f t="shared" si="27"/>
        <v>-0.1502858778192665</v>
      </c>
      <c r="E895" s="161">
        <v>6.32</v>
      </c>
      <c r="F895" s="168">
        <v>6.0115607999999998</v>
      </c>
      <c r="G895" s="163">
        <f t="shared" si="28"/>
        <v>5.1307673707633547E-2</v>
      </c>
    </row>
    <row r="896" spans="1:7" x14ac:dyDescent="0.2">
      <c r="A896" s="127">
        <v>41871</v>
      </c>
      <c r="B896" s="161">
        <v>3.52</v>
      </c>
      <c r="C896" s="162">
        <v>4.1473943999999996</v>
      </c>
      <c r="D896" s="163">
        <f t="shared" si="27"/>
        <v>-0.15127435191598843</v>
      </c>
      <c r="E896" s="161">
        <v>6.36</v>
      </c>
      <c r="F896" s="168">
        <v>6.0780779999999996</v>
      </c>
      <c r="G896" s="163">
        <f t="shared" si="28"/>
        <v>4.6383412651170436E-2</v>
      </c>
    </row>
    <row r="897" spans="1:7" x14ac:dyDescent="0.2">
      <c r="A897" s="127">
        <v>41870</v>
      </c>
      <c r="B897" s="161">
        <v>3.52</v>
      </c>
      <c r="C897" s="162">
        <v>4.1611887999999997</v>
      </c>
      <c r="D897" s="163">
        <f t="shared" si="27"/>
        <v>-0.15408788949926994</v>
      </c>
      <c r="E897" s="161">
        <v>6.4</v>
      </c>
      <c r="F897" s="168">
        <v>6.1147239999999998</v>
      </c>
      <c r="G897" s="163">
        <f t="shared" si="28"/>
        <v>4.6653945460171306E-2</v>
      </c>
    </row>
    <row r="898" spans="1:7" x14ac:dyDescent="0.2">
      <c r="A898" s="127">
        <v>41869</v>
      </c>
      <c r="B898" s="161">
        <v>3.51</v>
      </c>
      <c r="C898" s="162">
        <v>4.1598264</v>
      </c>
      <c r="D898" s="163">
        <f t="shared" si="27"/>
        <v>-0.15621478819404586</v>
      </c>
      <c r="E898" s="161">
        <v>6.35</v>
      </c>
      <c r="F898" s="168">
        <v>6.1127219999999998</v>
      </c>
      <c r="G898" s="163">
        <f t="shared" si="28"/>
        <v>3.8817076909435748E-2</v>
      </c>
    </row>
    <row r="899" spans="1:7" x14ac:dyDescent="0.2">
      <c r="A899" s="127">
        <v>41866</v>
      </c>
      <c r="B899" s="161">
        <v>3.52</v>
      </c>
      <c r="C899" s="162">
        <v>4.1761244</v>
      </c>
      <c r="D899" s="163">
        <f t="shared" si="27"/>
        <v>-0.15711323158859922</v>
      </c>
      <c r="E899" s="161">
        <v>6.35</v>
      </c>
      <c r="F899" s="168">
        <v>6.2562471999999998</v>
      </c>
      <c r="G899" s="163">
        <f t="shared" si="28"/>
        <v>1.4985469244245953E-2</v>
      </c>
    </row>
    <row r="900" spans="1:7" x14ac:dyDescent="0.2">
      <c r="A900" s="127">
        <v>41865</v>
      </c>
      <c r="B900" s="161">
        <v>3.51</v>
      </c>
      <c r="C900" s="162">
        <v>4.1686575000000001</v>
      </c>
      <c r="D900" s="163">
        <f t="shared" si="27"/>
        <v>-0.15800230649795535</v>
      </c>
      <c r="E900" s="161">
        <v>6.33</v>
      </c>
      <c r="F900" s="168">
        <v>6.2648967000000004</v>
      </c>
      <c r="G900" s="163">
        <f t="shared" si="28"/>
        <v>1.039175953212439E-2</v>
      </c>
    </row>
    <row r="901" spans="1:7" x14ac:dyDescent="0.2">
      <c r="A901" s="127">
        <v>41864</v>
      </c>
      <c r="B901" s="161">
        <v>3.51</v>
      </c>
      <c r="C901" s="162">
        <v>4.1915279999999999</v>
      </c>
      <c r="D901" s="163">
        <f t="shared" ref="D901:D964" si="29">(B901-C901)/C901</f>
        <v>-0.16259655190183631</v>
      </c>
      <c r="E901" s="161">
        <v>6.4</v>
      </c>
      <c r="F901" s="168">
        <v>6.3111075000000003</v>
      </c>
      <c r="G901" s="163">
        <f t="shared" si="28"/>
        <v>1.4085087284601006E-2</v>
      </c>
    </row>
    <row r="902" spans="1:7" x14ac:dyDescent="0.2">
      <c r="A902" s="127">
        <v>41863</v>
      </c>
      <c r="B902" s="161">
        <v>3.53</v>
      </c>
      <c r="C902" s="162">
        <v>4.1587784000000001</v>
      </c>
      <c r="D902" s="163">
        <f t="shared" si="29"/>
        <v>-0.15119305226746399</v>
      </c>
      <c r="E902" s="161">
        <v>6.43</v>
      </c>
      <c r="F902" s="168">
        <v>6.2778505999999998</v>
      </c>
      <c r="G902" s="163">
        <f t="shared" ref="G902:G965" si="30">(E902-F902)/F902</f>
        <v>2.4235906474104351E-2</v>
      </c>
    </row>
    <row r="903" spans="1:7" x14ac:dyDescent="0.2">
      <c r="A903" s="127">
        <v>41862</v>
      </c>
      <c r="B903" s="161">
        <v>3.56</v>
      </c>
      <c r="C903" s="162">
        <v>4.1510509999999998</v>
      </c>
      <c r="D903" s="163">
        <f t="shared" si="29"/>
        <v>-0.1423858680608838</v>
      </c>
      <c r="E903" s="161">
        <v>6.48</v>
      </c>
      <c r="F903" s="168">
        <v>6.2861039999999999</v>
      </c>
      <c r="G903" s="163">
        <f t="shared" si="30"/>
        <v>3.0845178508023492E-2</v>
      </c>
    </row>
    <row r="904" spans="1:7" x14ac:dyDescent="0.2">
      <c r="A904" s="127">
        <v>41859</v>
      </c>
      <c r="B904" s="161">
        <v>3.51</v>
      </c>
      <c r="C904" s="162">
        <v>4.0823935999999996</v>
      </c>
      <c r="D904" s="163">
        <f t="shared" si="29"/>
        <v>-0.14021029231478313</v>
      </c>
      <c r="E904" s="161">
        <v>6.4</v>
      </c>
      <c r="F904" s="168">
        <v>6.1712448000000002</v>
      </c>
      <c r="G904" s="163">
        <f t="shared" si="30"/>
        <v>3.7067918615058044E-2</v>
      </c>
    </row>
    <row r="905" spans="1:7" x14ac:dyDescent="0.2">
      <c r="A905" s="127">
        <v>41858</v>
      </c>
      <c r="B905" s="161">
        <v>3.52</v>
      </c>
      <c r="C905" s="162">
        <v>4.1058120000000002</v>
      </c>
      <c r="D905" s="163">
        <f t="shared" si="29"/>
        <v>-0.14267871982448299</v>
      </c>
      <c r="E905" s="161">
        <v>6.39</v>
      </c>
      <c r="F905" s="168">
        <v>6.2144170000000001</v>
      </c>
      <c r="G905" s="163">
        <f t="shared" si="30"/>
        <v>2.8254138722908294E-2</v>
      </c>
    </row>
    <row r="906" spans="1:7" x14ac:dyDescent="0.2">
      <c r="A906" s="127">
        <v>41857</v>
      </c>
      <c r="B906" s="161">
        <v>3.58</v>
      </c>
      <c r="C906" s="162">
        <v>4.1543891999999998</v>
      </c>
      <c r="D906" s="163">
        <f t="shared" si="29"/>
        <v>-0.13826080618541944</v>
      </c>
      <c r="E906" s="161">
        <v>6.51</v>
      </c>
      <c r="F906" s="168">
        <v>6.3191284000000003</v>
      </c>
      <c r="G906" s="163">
        <f t="shared" si="30"/>
        <v>3.0205368196031507E-2</v>
      </c>
    </row>
    <row r="907" spans="1:7" x14ac:dyDescent="0.2">
      <c r="A907" s="127">
        <v>41856</v>
      </c>
      <c r="B907" s="161">
        <v>3.59</v>
      </c>
      <c r="C907" s="162">
        <v>4.1686820000000004</v>
      </c>
      <c r="D907" s="163">
        <f t="shared" si="29"/>
        <v>-0.13881653721727888</v>
      </c>
      <c r="E907" s="161">
        <v>6.61</v>
      </c>
      <c r="F907" s="168">
        <v>6.3882665000000003</v>
      </c>
      <c r="G907" s="163">
        <f t="shared" si="30"/>
        <v>3.4709494351871518E-2</v>
      </c>
    </row>
    <row r="908" spans="1:7" x14ac:dyDescent="0.2">
      <c r="A908" s="127">
        <v>41855</v>
      </c>
      <c r="B908" s="161">
        <v>3.61</v>
      </c>
      <c r="C908" s="162">
        <v>4.2088298000000002</v>
      </c>
      <c r="D908" s="163">
        <f t="shared" si="29"/>
        <v>-0.14227940507359083</v>
      </c>
      <c r="E908" s="161">
        <v>6.69</v>
      </c>
      <c r="F908" s="168">
        <v>6.3967847999999998</v>
      </c>
      <c r="G908" s="163">
        <f t="shared" si="30"/>
        <v>4.5837902816427495E-2</v>
      </c>
    </row>
    <row r="909" spans="1:7" x14ac:dyDescent="0.2">
      <c r="A909" s="127">
        <v>41852</v>
      </c>
      <c r="B909" s="161">
        <v>3.59</v>
      </c>
      <c r="C909" s="162">
        <v>4.1704112000000002</v>
      </c>
      <c r="D909" s="163">
        <f t="shared" si="29"/>
        <v>-0.13917361434287351</v>
      </c>
      <c r="E909" s="161">
        <v>6.57</v>
      </c>
      <c r="F909" s="168">
        <v>6.3988752</v>
      </c>
      <c r="G909" s="163">
        <f t="shared" si="30"/>
        <v>2.674295007347546E-2</v>
      </c>
    </row>
    <row r="910" spans="1:7" x14ac:dyDescent="0.2">
      <c r="A910" s="127">
        <v>41851</v>
      </c>
      <c r="B910" s="161">
        <v>3.6</v>
      </c>
      <c r="C910" s="162">
        <v>4.2416672999999996</v>
      </c>
      <c r="D910" s="163">
        <f t="shared" si="29"/>
        <v>-0.15127714047728344</v>
      </c>
      <c r="E910" s="161">
        <v>6.65</v>
      </c>
      <c r="F910" s="168">
        <v>6.4221867000000001</v>
      </c>
      <c r="G910" s="163">
        <f t="shared" si="30"/>
        <v>3.5472855374945766E-2</v>
      </c>
    </row>
    <row r="911" spans="1:7" x14ac:dyDescent="0.2">
      <c r="A911" s="127">
        <v>41850</v>
      </c>
      <c r="B911" s="161">
        <v>3.57</v>
      </c>
      <c r="C911" s="162">
        <v>4.2316343999999999</v>
      </c>
      <c r="D911" s="163">
        <f t="shared" si="29"/>
        <v>-0.156354339117765</v>
      </c>
      <c r="E911" s="161">
        <v>6.58</v>
      </c>
      <c r="F911" s="168">
        <v>6.3394973999999999</v>
      </c>
      <c r="G911" s="163">
        <f t="shared" si="30"/>
        <v>3.793717148618124E-2</v>
      </c>
    </row>
    <row r="912" spans="1:7" x14ac:dyDescent="0.2">
      <c r="A912" s="127">
        <v>41849</v>
      </c>
      <c r="B912" s="161">
        <v>3.59</v>
      </c>
      <c r="C912" s="162">
        <v>4.1977055999999999</v>
      </c>
      <c r="D912" s="163">
        <f t="shared" si="29"/>
        <v>-0.14477089579602725</v>
      </c>
      <c r="E912" s="161">
        <v>6.61</v>
      </c>
      <c r="F912" s="168">
        <v>6.3522097999999998</v>
      </c>
      <c r="G912" s="163">
        <f t="shared" si="30"/>
        <v>4.0582759089600684E-2</v>
      </c>
    </row>
    <row r="913" spans="1:7" x14ac:dyDescent="0.2">
      <c r="A913" s="127">
        <v>41848</v>
      </c>
      <c r="B913" s="161">
        <v>3.6</v>
      </c>
      <c r="C913" s="162">
        <v>4.1982336</v>
      </c>
      <c r="D913" s="163">
        <f t="shared" si="29"/>
        <v>-0.14249650138572564</v>
      </c>
      <c r="E913" s="161">
        <v>6.62</v>
      </c>
      <c r="F913" s="168">
        <v>6.1701312000000001</v>
      </c>
      <c r="G913" s="163">
        <f t="shared" si="30"/>
        <v>7.2910734864114382E-2</v>
      </c>
    </row>
    <row r="914" spans="1:7" x14ac:dyDescent="0.2">
      <c r="A914" s="127">
        <v>41845</v>
      </c>
      <c r="B914" s="161">
        <v>3.52</v>
      </c>
      <c r="C914" s="162">
        <v>4.132752</v>
      </c>
      <c r="D914" s="163">
        <f t="shared" si="29"/>
        <v>-0.14826730469188568</v>
      </c>
      <c r="E914" s="161">
        <v>6.24</v>
      </c>
      <c r="F914" s="168">
        <v>5.9527523999999996</v>
      </c>
      <c r="G914" s="163">
        <f t="shared" si="30"/>
        <v>4.825458555944652E-2</v>
      </c>
    </row>
    <row r="915" spans="1:7" x14ac:dyDescent="0.2">
      <c r="A915" s="127">
        <v>41844</v>
      </c>
      <c r="B915" s="161">
        <v>3.48</v>
      </c>
      <c r="C915" s="162">
        <v>4.1234031</v>
      </c>
      <c r="D915" s="163">
        <f t="shared" si="29"/>
        <v>-0.15603691523634933</v>
      </c>
      <c r="E915" s="161">
        <v>6.2</v>
      </c>
      <c r="F915" s="168">
        <v>5.8712811</v>
      </c>
      <c r="G915" s="163">
        <f t="shared" si="30"/>
        <v>5.5987593576468368E-2</v>
      </c>
    </row>
    <row r="916" spans="1:7" x14ac:dyDescent="0.2">
      <c r="A916" s="127">
        <v>41843</v>
      </c>
      <c r="B916" s="161">
        <v>3.44</v>
      </c>
      <c r="C916" s="162">
        <v>4.0748616000000002</v>
      </c>
      <c r="D916" s="163">
        <f t="shared" si="29"/>
        <v>-0.155799549118429</v>
      </c>
      <c r="E916" s="161">
        <v>6.03</v>
      </c>
      <c r="F916" s="168">
        <v>5.8144223999999998</v>
      </c>
      <c r="G916" s="163">
        <f t="shared" si="30"/>
        <v>3.7076356888003266E-2</v>
      </c>
    </row>
    <row r="917" spans="1:7" x14ac:dyDescent="0.2">
      <c r="A917" s="127">
        <v>41842</v>
      </c>
      <c r="B917" s="161">
        <v>3.43</v>
      </c>
      <c r="C917" s="162">
        <v>4.0094475000000003</v>
      </c>
      <c r="D917" s="163">
        <f t="shared" si="29"/>
        <v>-0.14452053556007408</v>
      </c>
      <c r="E917" s="161">
        <v>6.03</v>
      </c>
      <c r="F917" s="168">
        <v>5.7005610000000004</v>
      </c>
      <c r="G917" s="163">
        <f t="shared" si="30"/>
        <v>5.7790627975036105E-2</v>
      </c>
    </row>
    <row r="918" spans="1:7" x14ac:dyDescent="0.2">
      <c r="A918" s="127">
        <v>41841</v>
      </c>
      <c r="B918" s="161">
        <v>3.42</v>
      </c>
      <c r="C918" s="162">
        <v>3.9463788000000002</v>
      </c>
      <c r="D918" s="163">
        <f t="shared" si="29"/>
        <v>-0.13338273558534225</v>
      </c>
      <c r="E918" s="161">
        <v>5.95</v>
      </c>
      <c r="F918" s="168">
        <v>5.6138627999999997</v>
      </c>
      <c r="G918" s="163">
        <f t="shared" si="30"/>
        <v>5.9876276278073716E-2</v>
      </c>
    </row>
    <row r="919" spans="1:7" x14ac:dyDescent="0.2">
      <c r="A919" s="127">
        <v>41838</v>
      </c>
      <c r="B919" s="161">
        <v>3.45</v>
      </c>
      <c r="C919" s="162">
        <v>3.9478697999999999</v>
      </c>
      <c r="D919" s="163">
        <f t="shared" si="29"/>
        <v>-0.12611099788549252</v>
      </c>
      <c r="E919" s="161">
        <v>6.01</v>
      </c>
      <c r="F919" s="168">
        <v>5.6318706000000001</v>
      </c>
      <c r="G919" s="163">
        <f t="shared" si="30"/>
        <v>6.7140995746599666E-2</v>
      </c>
    </row>
    <row r="920" spans="1:7" x14ac:dyDescent="0.2">
      <c r="A920" s="127">
        <v>41837</v>
      </c>
      <c r="B920" s="161">
        <v>3.45</v>
      </c>
      <c r="C920" s="162">
        <v>3.9476710000000002</v>
      </c>
      <c r="D920" s="163">
        <f t="shared" si="29"/>
        <v>-0.12606698987833584</v>
      </c>
      <c r="E920" s="161">
        <v>6.01</v>
      </c>
      <c r="F920" s="168">
        <v>5.6554159999999998</v>
      </c>
      <c r="G920" s="163">
        <f t="shared" si="30"/>
        <v>6.2698128661092312E-2</v>
      </c>
    </row>
    <row r="921" spans="1:7" x14ac:dyDescent="0.2">
      <c r="A921" s="127">
        <v>41836</v>
      </c>
      <c r="B921" s="161">
        <v>3.46</v>
      </c>
      <c r="C921" s="162">
        <v>3.9540701999999999</v>
      </c>
      <c r="D921" s="163">
        <f t="shared" si="29"/>
        <v>-0.12495230863630087</v>
      </c>
      <c r="E921" s="161">
        <v>6.04</v>
      </c>
      <c r="F921" s="168">
        <v>5.6214491999999998</v>
      </c>
      <c r="G921" s="163">
        <f t="shared" si="30"/>
        <v>7.4456031729327063E-2</v>
      </c>
    </row>
    <row r="922" spans="1:7" x14ac:dyDescent="0.2">
      <c r="A922" s="127">
        <v>41835</v>
      </c>
      <c r="B922" s="161">
        <v>3.47</v>
      </c>
      <c r="C922" s="162">
        <v>3.9670999999999998</v>
      </c>
      <c r="D922" s="163">
        <f t="shared" si="29"/>
        <v>-0.12530563887978616</v>
      </c>
      <c r="E922" s="161">
        <v>6.03</v>
      </c>
      <c r="F922" s="168">
        <v>5.6174135999999999</v>
      </c>
      <c r="G922" s="163">
        <f t="shared" si="30"/>
        <v>7.3447751826570221E-2</v>
      </c>
    </row>
    <row r="923" spans="1:7" x14ac:dyDescent="0.2">
      <c r="A923" s="127">
        <v>41834</v>
      </c>
      <c r="B923" s="161">
        <v>3.45</v>
      </c>
      <c r="C923" s="162">
        <v>3.9746834999999998</v>
      </c>
      <c r="D923" s="163">
        <f t="shared" si="29"/>
        <v>-0.13200635975166317</v>
      </c>
      <c r="E923" s="161">
        <v>6.05</v>
      </c>
      <c r="F923" s="168">
        <v>5.6248515000000001</v>
      </c>
      <c r="G923" s="163">
        <f t="shared" si="30"/>
        <v>7.5583950971861158E-2</v>
      </c>
    </row>
    <row r="924" spans="1:7" x14ac:dyDescent="0.2">
      <c r="A924" s="127">
        <v>41831</v>
      </c>
      <c r="B924" s="161">
        <v>3.44</v>
      </c>
      <c r="C924" s="162">
        <v>3.9498869999999999</v>
      </c>
      <c r="D924" s="163">
        <f t="shared" si="29"/>
        <v>-0.12908900938178738</v>
      </c>
      <c r="E924" s="161">
        <v>6.05</v>
      </c>
      <c r="F924" s="168">
        <v>5.6234335</v>
      </c>
      <c r="G924" s="163">
        <f t="shared" si="30"/>
        <v>7.5855169266249856E-2</v>
      </c>
    </row>
    <row r="925" spans="1:7" x14ac:dyDescent="0.2">
      <c r="A925" s="127">
        <v>41830</v>
      </c>
      <c r="B925" s="161">
        <v>3.45</v>
      </c>
      <c r="C925" s="162">
        <v>3.9561218999999999</v>
      </c>
      <c r="D925" s="163">
        <f t="shared" si="29"/>
        <v>-0.12793384855001552</v>
      </c>
      <c r="E925" s="161">
        <v>6.05</v>
      </c>
      <c r="F925" s="168">
        <v>5.6289509999999998</v>
      </c>
      <c r="G925" s="163">
        <f t="shared" si="30"/>
        <v>7.4800615603155901E-2</v>
      </c>
    </row>
    <row r="926" spans="1:7" x14ac:dyDescent="0.2">
      <c r="A926" s="127">
        <v>41829</v>
      </c>
      <c r="B926" s="161">
        <v>3.42</v>
      </c>
      <c r="C926" s="162">
        <v>3.9321809999999999</v>
      </c>
      <c r="D926" s="163">
        <f t="shared" si="29"/>
        <v>-0.13025366838403421</v>
      </c>
      <c r="E926" s="161">
        <v>6.11</v>
      </c>
      <c r="F926" s="168">
        <v>5.6400980000000001</v>
      </c>
      <c r="G926" s="163">
        <f t="shared" si="30"/>
        <v>8.3314509783340693E-2</v>
      </c>
    </row>
    <row r="927" spans="1:7" x14ac:dyDescent="0.2">
      <c r="A927" s="127">
        <v>41828</v>
      </c>
      <c r="B927" s="161">
        <v>3.47</v>
      </c>
      <c r="C927" s="162">
        <v>3.9916027999999999</v>
      </c>
      <c r="D927" s="163">
        <f t="shared" si="29"/>
        <v>-0.1306750260822544</v>
      </c>
      <c r="E927" s="161">
        <v>6.2</v>
      </c>
      <c r="F927" s="168">
        <v>5.7329594000000004</v>
      </c>
      <c r="G927" s="163">
        <f t="shared" si="30"/>
        <v>8.146588304811643E-2</v>
      </c>
    </row>
    <row r="928" spans="1:7" x14ac:dyDescent="0.2">
      <c r="A928" s="127">
        <v>41827</v>
      </c>
      <c r="B928" s="161">
        <v>3.45</v>
      </c>
      <c r="C928" s="162">
        <v>3.9697944999999999</v>
      </c>
      <c r="D928" s="163">
        <f t="shared" si="29"/>
        <v>-0.1309373822750774</v>
      </c>
      <c r="E928" s="161">
        <v>6.21</v>
      </c>
      <c r="F928" s="168">
        <v>5.6961380000000004</v>
      </c>
      <c r="G928" s="163">
        <f t="shared" si="30"/>
        <v>9.0212350894588497E-2</v>
      </c>
    </row>
    <row r="929" spans="1:7" x14ac:dyDescent="0.2">
      <c r="A929" s="127">
        <v>41824</v>
      </c>
      <c r="B929" s="161">
        <v>3.42</v>
      </c>
      <c r="C929" s="162">
        <v>3.9845532000000001</v>
      </c>
      <c r="D929" s="163">
        <f t="shared" si="29"/>
        <v>-0.14168544668948083</v>
      </c>
      <c r="E929" s="161">
        <v>6.23</v>
      </c>
      <c r="F929" s="168">
        <v>5.6865379999999996</v>
      </c>
      <c r="G929" s="163">
        <f t="shared" si="30"/>
        <v>9.5569923211627328E-2</v>
      </c>
    </row>
    <row r="930" spans="1:7" x14ac:dyDescent="0.2">
      <c r="A930" s="127">
        <v>41823</v>
      </c>
      <c r="B930" s="161">
        <v>3.42</v>
      </c>
      <c r="C930" s="162">
        <v>3.9649043000000002</v>
      </c>
      <c r="D930" s="163">
        <f t="shared" si="29"/>
        <v>-0.13743189211401652</v>
      </c>
      <c r="E930" s="161">
        <v>6.26</v>
      </c>
      <c r="F930" s="168">
        <v>5.6652841</v>
      </c>
      <c r="G930" s="163">
        <f t="shared" si="30"/>
        <v>0.10497547686973011</v>
      </c>
    </row>
    <row r="931" spans="1:7" x14ac:dyDescent="0.2">
      <c r="A931" s="127">
        <v>41822</v>
      </c>
      <c r="B931" s="161">
        <v>3.41</v>
      </c>
      <c r="C931" s="162">
        <v>3.9466770000000002</v>
      </c>
      <c r="D931" s="163">
        <f t="shared" si="29"/>
        <v>-0.1359819919390414</v>
      </c>
      <c r="E931" s="161">
        <v>6.23</v>
      </c>
      <c r="F931" s="168">
        <v>5.6460509999999999</v>
      </c>
      <c r="G931" s="163">
        <f t="shared" si="30"/>
        <v>0.10342609374233433</v>
      </c>
    </row>
    <row r="932" spans="1:7" x14ac:dyDescent="0.2">
      <c r="A932" s="127">
        <v>41821</v>
      </c>
      <c r="B932" s="161">
        <v>3.39</v>
      </c>
      <c r="C932" s="162">
        <v>3.8893749999999998</v>
      </c>
      <c r="D932" s="163">
        <f t="shared" si="29"/>
        <v>-0.12839466495259513</v>
      </c>
      <c r="E932" s="161">
        <v>6.21</v>
      </c>
      <c r="F932" s="168">
        <v>5.5721249999999998</v>
      </c>
      <c r="G932" s="163">
        <f t="shared" si="30"/>
        <v>0.1144760751059964</v>
      </c>
    </row>
    <row r="933" spans="1:7" x14ac:dyDescent="0.2">
      <c r="A933" s="127">
        <v>41820</v>
      </c>
      <c r="B933" s="161">
        <v>3.39</v>
      </c>
      <c r="C933" s="162">
        <v>3.8893749999999998</v>
      </c>
      <c r="D933" s="163">
        <f t="shared" si="29"/>
        <v>-0.12839466495259513</v>
      </c>
      <c r="E933" s="161">
        <v>6.21</v>
      </c>
      <c r="F933" s="168">
        <v>5.5721249999999998</v>
      </c>
      <c r="G933" s="163">
        <f t="shared" si="30"/>
        <v>0.1144760751059964</v>
      </c>
    </row>
    <row r="934" spans="1:7" x14ac:dyDescent="0.2">
      <c r="A934" s="127">
        <v>41817</v>
      </c>
      <c r="B934" s="161">
        <v>3.39</v>
      </c>
      <c r="C934" s="162">
        <v>3.8902570000000001</v>
      </c>
      <c r="D934" s="163">
        <f t="shared" si="29"/>
        <v>-0.12859227552318522</v>
      </c>
      <c r="E934" s="161">
        <v>6.19</v>
      </c>
      <c r="F934" s="168">
        <v>5.5416314</v>
      </c>
      <c r="G934" s="163">
        <f t="shared" si="30"/>
        <v>0.11699958968761445</v>
      </c>
    </row>
    <row r="935" spans="1:7" x14ac:dyDescent="0.2">
      <c r="A935" s="127">
        <v>41816</v>
      </c>
      <c r="B935" s="161">
        <v>3.39</v>
      </c>
      <c r="C935" s="162">
        <v>3.8900610000000002</v>
      </c>
      <c r="D935" s="163">
        <f t="shared" si="29"/>
        <v>-0.12854836980705445</v>
      </c>
      <c r="E935" s="161">
        <v>6.25</v>
      </c>
      <c r="F935" s="168">
        <v>5.5572299999999997</v>
      </c>
      <c r="G935" s="163">
        <f t="shared" si="30"/>
        <v>0.12466102716641211</v>
      </c>
    </row>
    <row r="936" spans="1:7" x14ac:dyDescent="0.2">
      <c r="A936" s="127">
        <v>41815</v>
      </c>
      <c r="B936" s="161">
        <v>3.38</v>
      </c>
      <c r="C936" s="162">
        <v>3.8195728999999998</v>
      </c>
      <c r="D936" s="163">
        <f t="shared" si="29"/>
        <v>-0.11508430693913446</v>
      </c>
      <c r="E936" s="161">
        <v>6.25</v>
      </c>
      <c r="F936" s="168">
        <v>5.5348072999999998</v>
      </c>
      <c r="G936" s="163">
        <f t="shared" si="30"/>
        <v>0.12921727193645935</v>
      </c>
    </row>
    <row r="937" spans="1:7" x14ac:dyDescent="0.2">
      <c r="A937" s="127">
        <v>41814</v>
      </c>
      <c r="B937" s="161">
        <v>3.42</v>
      </c>
      <c r="C937" s="162">
        <v>3.8430084</v>
      </c>
      <c r="D937" s="163">
        <f t="shared" si="29"/>
        <v>-0.11007220280861214</v>
      </c>
      <c r="E937" s="161">
        <v>7.6</v>
      </c>
      <c r="F937" s="168">
        <v>5.5421898000000001</v>
      </c>
      <c r="G937" s="163">
        <f t="shared" si="30"/>
        <v>0.37129912079156863</v>
      </c>
    </row>
    <row r="938" spans="1:7" x14ac:dyDescent="0.2">
      <c r="A938" s="127">
        <v>41813</v>
      </c>
      <c r="B938" s="161">
        <v>3.41</v>
      </c>
      <c r="C938" s="162">
        <v>3.8436859999999999</v>
      </c>
      <c r="D938" s="163">
        <f t="shared" si="29"/>
        <v>-0.1128307567267461</v>
      </c>
      <c r="E938" s="161">
        <v>7.63</v>
      </c>
      <c r="F938" s="168">
        <v>5.4875765000000003</v>
      </c>
      <c r="G938" s="163">
        <f t="shared" si="30"/>
        <v>0.39041341838241334</v>
      </c>
    </row>
    <row r="939" spans="1:7" x14ac:dyDescent="0.2">
      <c r="A939" s="127">
        <v>41810</v>
      </c>
      <c r="B939" s="161">
        <v>3.45</v>
      </c>
      <c r="C939" s="162">
        <v>3.9134340000000001</v>
      </c>
      <c r="D939" s="163">
        <f t="shared" si="29"/>
        <v>-0.11842131488610767</v>
      </c>
      <c r="E939" s="161">
        <v>7.71</v>
      </c>
      <c r="F939" s="168">
        <v>5.5327859999999998</v>
      </c>
      <c r="G939" s="163">
        <f t="shared" si="30"/>
        <v>0.3935113340729246</v>
      </c>
    </row>
    <row r="940" spans="1:7" x14ac:dyDescent="0.2">
      <c r="A940" s="127">
        <v>41809</v>
      </c>
      <c r="B940" s="161">
        <v>3.71</v>
      </c>
      <c r="C940" s="162">
        <v>3.9215696000000002</v>
      </c>
      <c r="D940" s="163">
        <f t="shared" si="29"/>
        <v>-5.3950234620341875E-2</v>
      </c>
      <c r="E940" s="161">
        <v>7.63</v>
      </c>
      <c r="F940" s="168">
        <v>5.5489416</v>
      </c>
      <c r="G940" s="163">
        <f t="shared" si="30"/>
        <v>0.37503699804661844</v>
      </c>
    </row>
    <row r="941" spans="1:7" x14ac:dyDescent="0.2">
      <c r="A941" s="127">
        <v>41808</v>
      </c>
      <c r="B941" s="161">
        <v>3.74</v>
      </c>
      <c r="C941" s="162">
        <v>3.9231009999999999</v>
      </c>
      <c r="D941" s="163">
        <f t="shared" si="29"/>
        <v>-4.6672517480431865E-2</v>
      </c>
      <c r="E941" s="161">
        <v>7.66</v>
      </c>
      <c r="F941" s="168">
        <v>5.6066989999999999</v>
      </c>
      <c r="G941" s="163">
        <f t="shared" si="30"/>
        <v>0.36622279883403769</v>
      </c>
    </row>
    <row r="942" spans="1:7" x14ac:dyDescent="0.2">
      <c r="A942" s="127">
        <v>41807</v>
      </c>
      <c r="B942" s="161">
        <v>3.73</v>
      </c>
      <c r="C942" s="162">
        <v>3.9213225999999999</v>
      </c>
      <c r="D942" s="163">
        <f t="shared" si="29"/>
        <v>-4.8790323958554163E-2</v>
      </c>
      <c r="E942" s="161">
        <v>7.62</v>
      </c>
      <c r="F942" s="168">
        <v>5.6041574000000001</v>
      </c>
      <c r="G942" s="163">
        <f t="shared" si="30"/>
        <v>0.35970485054541829</v>
      </c>
    </row>
    <row r="943" spans="1:7" x14ac:dyDescent="0.2">
      <c r="A943" s="127">
        <v>41806</v>
      </c>
      <c r="B943" s="161">
        <v>3.78</v>
      </c>
      <c r="C943" s="162">
        <v>3.9296069999999999</v>
      </c>
      <c r="D943" s="163">
        <f t="shared" si="29"/>
        <v>-3.8071746105908313E-2</v>
      </c>
      <c r="E943" s="161">
        <v>7.68</v>
      </c>
      <c r="F943" s="168">
        <v>5.6681603999999997</v>
      </c>
      <c r="G943" s="163">
        <f t="shared" si="30"/>
        <v>0.35493695626538729</v>
      </c>
    </row>
    <row r="944" spans="1:7" x14ac:dyDescent="0.2">
      <c r="A944" s="127">
        <v>41803</v>
      </c>
      <c r="B944" s="161">
        <v>3.74</v>
      </c>
      <c r="C944" s="162">
        <v>3.9353631999999998</v>
      </c>
      <c r="D944" s="163">
        <f t="shared" si="29"/>
        <v>-4.9642991020498344E-2</v>
      </c>
      <c r="E944" s="161">
        <v>7.45</v>
      </c>
      <c r="F944" s="168">
        <v>5.5698084000000003</v>
      </c>
      <c r="G944" s="163">
        <f t="shared" si="30"/>
        <v>0.33756845208535358</v>
      </c>
    </row>
    <row r="945" spans="1:7" x14ac:dyDescent="0.2">
      <c r="A945" s="127">
        <v>41802</v>
      </c>
      <c r="B945" s="161">
        <v>3.71</v>
      </c>
      <c r="C945" s="162">
        <v>3.8647345999999998</v>
      </c>
      <c r="D945" s="163">
        <f t="shared" si="29"/>
        <v>-4.0037574637078528E-2</v>
      </c>
      <c r="E945" s="161">
        <v>7.34</v>
      </c>
      <c r="F945" s="168">
        <v>5.4915735999999997</v>
      </c>
      <c r="G945" s="163">
        <f t="shared" si="30"/>
        <v>0.33659321255386621</v>
      </c>
    </row>
    <row r="946" spans="1:7" x14ac:dyDescent="0.2">
      <c r="A946" s="127">
        <v>41801</v>
      </c>
      <c r="B946" s="161">
        <v>3.72</v>
      </c>
      <c r="C946" s="162">
        <v>4.1577304000000002</v>
      </c>
      <c r="D946" s="163">
        <f t="shared" si="29"/>
        <v>-0.10528109278081137</v>
      </c>
      <c r="E946" s="161">
        <v>7.38</v>
      </c>
      <c r="F946" s="168">
        <v>6.4746335999999998</v>
      </c>
      <c r="G946" s="163">
        <f t="shared" si="30"/>
        <v>0.13983283934399007</v>
      </c>
    </row>
    <row r="947" spans="1:7" x14ac:dyDescent="0.2">
      <c r="A947" s="127">
        <v>41800</v>
      </c>
      <c r="B947" s="161">
        <v>3.73</v>
      </c>
      <c r="C947" s="162">
        <v>4.1460302000000002</v>
      </c>
      <c r="D947" s="163">
        <f t="shared" si="29"/>
        <v>-0.10034422807629337</v>
      </c>
      <c r="E947" s="161">
        <v>7.45</v>
      </c>
      <c r="F947" s="168">
        <v>6.4291213999999997</v>
      </c>
      <c r="G947" s="163">
        <f t="shared" si="30"/>
        <v>0.15878975313796387</v>
      </c>
    </row>
    <row r="948" spans="1:7" x14ac:dyDescent="0.2">
      <c r="A948" s="127">
        <v>41799</v>
      </c>
      <c r="B948" s="161">
        <v>3.66</v>
      </c>
      <c r="C948" s="162">
        <v>4.1003270000000001</v>
      </c>
      <c r="D948" s="163">
        <f t="shared" si="29"/>
        <v>-0.10738826439940032</v>
      </c>
      <c r="E948" s="161">
        <v>7.38</v>
      </c>
      <c r="F948" s="168">
        <v>6.4003170000000003</v>
      </c>
      <c r="G948" s="163">
        <f t="shared" si="30"/>
        <v>0.15306788710621672</v>
      </c>
    </row>
    <row r="949" spans="1:7" x14ac:dyDescent="0.2">
      <c r="A949" s="127">
        <v>41796</v>
      </c>
      <c r="B949" s="161">
        <v>3.61</v>
      </c>
      <c r="C949" s="162">
        <v>4.1014775999999999</v>
      </c>
      <c r="D949" s="163">
        <f t="shared" si="29"/>
        <v>-0.1198294000191541</v>
      </c>
      <c r="E949" s="161">
        <v>7.4</v>
      </c>
      <c r="F949" s="168">
        <v>6.4860575999999996</v>
      </c>
      <c r="G949" s="163">
        <f t="shared" si="30"/>
        <v>0.14090877022122048</v>
      </c>
    </row>
    <row r="950" spans="1:7" x14ac:dyDescent="0.2">
      <c r="A950" s="127">
        <v>41795</v>
      </c>
      <c r="B950" s="161">
        <v>3.63</v>
      </c>
      <c r="C950" s="162">
        <v>4.1149581</v>
      </c>
      <c r="D950" s="163">
        <f t="shared" si="29"/>
        <v>-0.11785250012630751</v>
      </c>
      <c r="E950" s="161">
        <v>7.46</v>
      </c>
      <c r="F950" s="168">
        <v>6.4549922999999998</v>
      </c>
      <c r="G950" s="163">
        <f t="shared" si="30"/>
        <v>0.15569463963574368</v>
      </c>
    </row>
    <row r="951" spans="1:7" x14ac:dyDescent="0.2">
      <c r="A951" s="127">
        <v>41794</v>
      </c>
      <c r="B951" s="161">
        <v>3.57</v>
      </c>
      <c r="C951" s="162">
        <v>4.1060699999999999</v>
      </c>
      <c r="D951" s="163">
        <f t="shared" si="29"/>
        <v>-0.13055549467008601</v>
      </c>
      <c r="E951" s="161">
        <v>7.4</v>
      </c>
      <c r="F951" s="168">
        <v>6.4694475000000002</v>
      </c>
      <c r="G951" s="163">
        <f t="shared" si="30"/>
        <v>0.14383801707951105</v>
      </c>
    </row>
    <row r="952" spans="1:7" x14ac:dyDescent="0.2">
      <c r="A952" s="127">
        <v>41793</v>
      </c>
      <c r="B952" s="161">
        <v>3.58</v>
      </c>
      <c r="C952" s="162">
        <v>4.0908232</v>
      </c>
      <c r="D952" s="163">
        <f t="shared" si="29"/>
        <v>-0.12487051505916949</v>
      </c>
      <c r="E952" s="161">
        <v>7.44</v>
      </c>
      <c r="F952" s="168">
        <v>6.4625456000000003</v>
      </c>
      <c r="G952" s="163">
        <f t="shared" si="30"/>
        <v>0.15124913006416543</v>
      </c>
    </row>
    <row r="953" spans="1:7" x14ac:dyDescent="0.2">
      <c r="A953" s="127">
        <v>41789</v>
      </c>
      <c r="B953" s="161">
        <v>3.56</v>
      </c>
      <c r="C953" s="162">
        <v>4.0107312000000004</v>
      </c>
      <c r="D953" s="163">
        <f t="shared" si="29"/>
        <v>-0.11238130343913356</v>
      </c>
      <c r="E953" s="161">
        <v>7.45</v>
      </c>
      <c r="F953" s="168">
        <v>6.3344088000000003</v>
      </c>
      <c r="G953" s="163">
        <f t="shared" si="30"/>
        <v>0.17611607258439016</v>
      </c>
    </row>
    <row r="954" spans="1:7" x14ac:dyDescent="0.2">
      <c r="A954" s="127">
        <v>41788</v>
      </c>
      <c r="B954" s="161">
        <v>3.57</v>
      </c>
      <c r="C954" s="162">
        <v>3.9952673999999999</v>
      </c>
      <c r="D954" s="163">
        <f t="shared" si="29"/>
        <v>-0.1064427877843671</v>
      </c>
      <c r="E954" s="161">
        <v>7.42</v>
      </c>
      <c r="F954" s="168">
        <v>6.3271664999999997</v>
      </c>
      <c r="G954" s="163">
        <f t="shared" si="30"/>
        <v>0.17272083799280458</v>
      </c>
    </row>
    <row r="955" spans="1:7" x14ac:dyDescent="0.2">
      <c r="A955" s="127">
        <v>41787</v>
      </c>
      <c r="B955" s="161">
        <v>3.57</v>
      </c>
      <c r="C955" s="162">
        <v>4.0106304000000002</v>
      </c>
      <c r="D955" s="163">
        <f t="shared" si="29"/>
        <v>-0.10986562112529748</v>
      </c>
      <c r="E955" s="161">
        <v>7.45</v>
      </c>
      <c r="F955" s="168">
        <v>6.3581224000000001</v>
      </c>
      <c r="G955" s="163">
        <f t="shared" si="30"/>
        <v>0.17172956594858887</v>
      </c>
    </row>
    <row r="956" spans="1:7" x14ac:dyDescent="0.2">
      <c r="A956" s="127">
        <v>41786</v>
      </c>
      <c r="B956" s="161">
        <v>3.53</v>
      </c>
      <c r="C956" s="162">
        <v>3.9461759999999999</v>
      </c>
      <c r="D956" s="163">
        <f t="shared" si="29"/>
        <v>-0.10546311163009459</v>
      </c>
      <c r="E956" s="161">
        <v>7.44</v>
      </c>
      <c r="F956" s="168">
        <v>6.3250200000000003</v>
      </c>
      <c r="G956" s="163">
        <f t="shared" si="30"/>
        <v>0.17628086551504976</v>
      </c>
    </row>
    <row r="957" spans="1:7" x14ac:dyDescent="0.2">
      <c r="A957" s="127">
        <v>41785</v>
      </c>
      <c r="B957" s="161">
        <v>3.51</v>
      </c>
      <c r="C957" s="162">
        <v>3.9548774999999998</v>
      </c>
      <c r="D957" s="163">
        <f t="shared" si="29"/>
        <v>-0.1124883134812646</v>
      </c>
      <c r="E957" s="161">
        <v>7.49</v>
      </c>
      <c r="F957" s="168">
        <v>6.4296600000000002</v>
      </c>
      <c r="G957" s="163">
        <f t="shared" si="30"/>
        <v>0.1649138523654439</v>
      </c>
    </row>
    <row r="958" spans="1:7" x14ac:dyDescent="0.2">
      <c r="A958" s="127">
        <v>41782</v>
      </c>
      <c r="B958" s="161">
        <v>3.52</v>
      </c>
      <c r="C958" s="162">
        <v>3.9694951000000001</v>
      </c>
      <c r="D958" s="163">
        <f t="shared" si="29"/>
        <v>-0.11323734849804955</v>
      </c>
      <c r="E958" s="161">
        <v>7.46</v>
      </c>
      <c r="F958" s="168">
        <v>6.3639200000000002</v>
      </c>
      <c r="G958" s="163">
        <f t="shared" si="30"/>
        <v>0.172233466165508</v>
      </c>
    </row>
    <row r="959" spans="1:7" x14ac:dyDescent="0.2">
      <c r="A959" s="127">
        <v>41781</v>
      </c>
      <c r="B959" s="161">
        <v>3.5</v>
      </c>
      <c r="C959" s="162">
        <v>3.9525416</v>
      </c>
      <c r="D959" s="163">
        <f t="shared" si="29"/>
        <v>-0.11449382341731709</v>
      </c>
      <c r="E959" s="161">
        <v>7.41</v>
      </c>
      <c r="F959" s="168">
        <v>6.2906648000000001</v>
      </c>
      <c r="G959" s="163">
        <f t="shared" si="30"/>
        <v>0.17793591545364174</v>
      </c>
    </row>
    <row r="960" spans="1:7" x14ac:dyDescent="0.2">
      <c r="A960" s="127">
        <v>41780</v>
      </c>
      <c r="B960" s="161">
        <v>3.49</v>
      </c>
      <c r="C960" s="162">
        <v>3.8962840000000001</v>
      </c>
      <c r="D960" s="163">
        <f t="shared" si="29"/>
        <v>-0.10427473972636488</v>
      </c>
      <c r="E960" s="161">
        <v>7.4</v>
      </c>
      <c r="F960" s="168">
        <v>6.2101996000000002</v>
      </c>
      <c r="G960" s="163">
        <f t="shared" si="30"/>
        <v>0.19158810934192844</v>
      </c>
    </row>
    <row r="961" spans="1:7" x14ac:dyDescent="0.2">
      <c r="A961" s="127">
        <v>41779</v>
      </c>
      <c r="B961" s="161">
        <v>3.47</v>
      </c>
      <c r="C961" s="162">
        <v>3.8475579999999998</v>
      </c>
      <c r="D961" s="163">
        <f t="shared" si="29"/>
        <v>-9.8129254971594873E-2</v>
      </c>
      <c r="E961" s="161">
        <v>7.37</v>
      </c>
      <c r="F961" s="168">
        <v>6.1211149999999996</v>
      </c>
      <c r="G961" s="163">
        <f t="shared" si="30"/>
        <v>0.20402900451960151</v>
      </c>
    </row>
    <row r="962" spans="1:7" x14ac:dyDescent="0.2">
      <c r="A962" s="127">
        <v>41778</v>
      </c>
      <c r="B962" s="161">
        <v>3.46</v>
      </c>
      <c r="C962" s="162">
        <v>3.8323337999999998</v>
      </c>
      <c r="D962" s="163">
        <f t="shared" si="29"/>
        <v>-9.7155889708772203E-2</v>
      </c>
      <c r="E962" s="161">
        <v>7.42</v>
      </c>
      <c r="F962" s="168">
        <v>6.1221930000000002</v>
      </c>
      <c r="G962" s="163">
        <f t="shared" si="30"/>
        <v>0.21198400638464021</v>
      </c>
    </row>
    <row r="963" spans="1:7" x14ac:dyDescent="0.2">
      <c r="A963" s="127">
        <v>41775</v>
      </c>
      <c r="B963" s="161">
        <v>3.48</v>
      </c>
      <c r="C963" s="162">
        <v>3.8319481999999998</v>
      </c>
      <c r="D963" s="163">
        <f t="shared" si="29"/>
        <v>-9.1845761380594818E-2</v>
      </c>
      <c r="E963" s="161">
        <v>7.68</v>
      </c>
      <c r="F963" s="168">
        <v>6.1931279000000004</v>
      </c>
      <c r="G963" s="163">
        <f t="shared" si="30"/>
        <v>0.24008419073663881</v>
      </c>
    </row>
    <row r="964" spans="1:7" x14ac:dyDescent="0.2">
      <c r="A964" s="127">
        <v>41774</v>
      </c>
      <c r="B964" s="161">
        <v>3.47</v>
      </c>
      <c r="C964" s="162">
        <v>3.8328158000000001</v>
      </c>
      <c r="D964" s="163">
        <f t="shared" si="29"/>
        <v>-9.4660379974430262E-2</v>
      </c>
      <c r="E964" s="161">
        <v>7.65</v>
      </c>
      <c r="F964" s="168">
        <v>6.1786263000000003</v>
      </c>
      <c r="G964" s="163">
        <f t="shared" si="30"/>
        <v>0.23813929319531754</v>
      </c>
    </row>
    <row r="965" spans="1:7" x14ac:dyDescent="0.2">
      <c r="A965" s="127">
        <v>41773</v>
      </c>
      <c r="B965" s="161">
        <v>3.45</v>
      </c>
      <c r="C965" s="162">
        <v>3.8097265</v>
      </c>
      <c r="D965" s="163">
        <f t="shared" ref="D965:D1028" si="31">(B965-C965)/C965</f>
        <v>-9.4423182346554224E-2</v>
      </c>
      <c r="E965" s="161">
        <v>7.68</v>
      </c>
      <c r="F965" s="168">
        <v>6.1639625000000002</v>
      </c>
      <c r="G965" s="163">
        <f t="shared" si="30"/>
        <v>0.24595177209465494</v>
      </c>
    </row>
    <row r="966" spans="1:7" x14ac:dyDescent="0.2">
      <c r="A966" s="127">
        <v>41772</v>
      </c>
      <c r="B966" s="161">
        <v>3.46</v>
      </c>
      <c r="C966" s="162">
        <v>3.7291596999999999</v>
      </c>
      <c r="D966" s="163">
        <f t="shared" si="31"/>
        <v>-7.2177037631292615E-2</v>
      </c>
      <c r="E966" s="161">
        <v>7.7</v>
      </c>
      <c r="F966" s="168">
        <v>6.0588905999999998</v>
      </c>
      <c r="G966" s="163">
        <f t="shared" ref="G966:G1029" si="32">(E966-F966)/F966</f>
        <v>0.270859718114072</v>
      </c>
    </row>
    <row r="967" spans="1:7" x14ac:dyDescent="0.2">
      <c r="A967" s="127">
        <v>41771</v>
      </c>
      <c r="B967" s="161">
        <v>3.48</v>
      </c>
      <c r="C967" s="162">
        <v>3.7523528000000002</v>
      </c>
      <c r="D967" s="163">
        <f t="shared" si="31"/>
        <v>-7.2581874497515311E-2</v>
      </c>
      <c r="E967" s="161">
        <v>7.74</v>
      </c>
      <c r="F967" s="168">
        <v>6.0657737000000003</v>
      </c>
      <c r="G967" s="163">
        <f t="shared" si="32"/>
        <v>0.27601199497435913</v>
      </c>
    </row>
    <row r="968" spans="1:7" x14ac:dyDescent="0.2">
      <c r="A968" s="127">
        <v>41768</v>
      </c>
      <c r="B968" s="161">
        <v>3.45</v>
      </c>
      <c r="C968" s="162">
        <v>3.7099413999999999</v>
      </c>
      <c r="D968" s="163">
        <f t="shared" si="31"/>
        <v>-7.006617409105162E-2</v>
      </c>
      <c r="E968" s="161">
        <v>7.65</v>
      </c>
      <c r="F968" s="168">
        <v>5.9819826000000003</v>
      </c>
      <c r="G968" s="163">
        <f t="shared" si="32"/>
        <v>0.27884022932463898</v>
      </c>
    </row>
    <row r="969" spans="1:7" x14ac:dyDescent="0.2">
      <c r="A969" s="127">
        <v>41767</v>
      </c>
      <c r="B969" s="161">
        <v>3.43</v>
      </c>
      <c r="C969" s="162">
        <v>3.6922394999999999</v>
      </c>
      <c r="D969" s="163">
        <f t="shared" si="31"/>
        <v>-7.1024509650579201E-2</v>
      </c>
      <c r="E969" s="161">
        <v>7.67</v>
      </c>
      <c r="F969" s="168">
        <v>6.0108071000000001</v>
      </c>
      <c r="G969" s="163">
        <f t="shared" si="32"/>
        <v>0.27603496042985637</v>
      </c>
    </row>
    <row r="970" spans="1:7" x14ac:dyDescent="0.2">
      <c r="A970" s="127">
        <v>41766</v>
      </c>
      <c r="B970" s="161">
        <v>3.42</v>
      </c>
      <c r="C970" s="162">
        <v>3.651894</v>
      </c>
      <c r="D970" s="163">
        <f t="shared" si="31"/>
        <v>-6.34996525090816E-2</v>
      </c>
      <c r="E970" s="161">
        <v>7.7</v>
      </c>
      <c r="F970" s="168">
        <v>6.0176862</v>
      </c>
      <c r="G970" s="163">
        <f t="shared" si="32"/>
        <v>0.27956156969434537</v>
      </c>
    </row>
    <row r="971" spans="1:7" x14ac:dyDescent="0.2">
      <c r="A971" s="127">
        <v>41765</v>
      </c>
      <c r="B971" s="161">
        <v>3.4</v>
      </c>
      <c r="C971" s="162">
        <v>3.6684648000000002</v>
      </c>
      <c r="D971" s="163">
        <f t="shared" si="31"/>
        <v>-7.318178438021275E-2</v>
      </c>
      <c r="E971" s="161">
        <v>7.74</v>
      </c>
      <c r="F971" s="168">
        <v>6.0744059999999998</v>
      </c>
      <c r="G971" s="163">
        <f t="shared" si="32"/>
        <v>0.27419866238772983</v>
      </c>
    </row>
    <row r="972" spans="1:7" x14ac:dyDescent="0.2">
      <c r="A972" s="127">
        <v>41764</v>
      </c>
      <c r="B972" s="161">
        <v>3.42</v>
      </c>
      <c r="C972" s="162">
        <v>3.6684648000000002</v>
      </c>
      <c r="D972" s="163">
        <f t="shared" si="31"/>
        <v>-6.7729912523625757E-2</v>
      </c>
      <c r="E972" s="161">
        <v>7.76</v>
      </c>
      <c r="F972" s="168">
        <v>6.0744059999999998</v>
      </c>
      <c r="G972" s="163">
        <f t="shared" si="32"/>
        <v>0.27749116539131563</v>
      </c>
    </row>
    <row r="973" spans="1:7" x14ac:dyDescent="0.2">
      <c r="A973" s="127">
        <v>41759</v>
      </c>
      <c r="B973" s="161">
        <v>3.44</v>
      </c>
      <c r="C973" s="162">
        <v>3.669435</v>
      </c>
      <c r="D973" s="163">
        <f t="shared" si="31"/>
        <v>-6.2525974707277845E-2</v>
      </c>
      <c r="E973" s="161">
        <v>7.87</v>
      </c>
      <c r="F973" s="168">
        <v>6.1951499999999999</v>
      </c>
      <c r="G973" s="163">
        <f t="shared" si="32"/>
        <v>0.27034857913044885</v>
      </c>
    </row>
    <row r="974" spans="1:7" x14ac:dyDescent="0.2">
      <c r="A974" s="127">
        <v>41758</v>
      </c>
      <c r="B974" s="161">
        <v>3.45</v>
      </c>
      <c r="C974" s="162">
        <v>3.7077931999999998</v>
      </c>
      <c r="D974" s="163">
        <f t="shared" si="31"/>
        <v>-6.9527394354140251E-2</v>
      </c>
      <c r="E974" s="161">
        <v>7.93</v>
      </c>
      <c r="F974" s="168">
        <v>6.2484652000000001</v>
      </c>
      <c r="G974" s="163">
        <f t="shared" si="32"/>
        <v>0.26911165321045555</v>
      </c>
    </row>
    <row r="975" spans="1:7" x14ac:dyDescent="0.2">
      <c r="A975" s="127">
        <v>41757</v>
      </c>
      <c r="B975" s="161">
        <v>3.46</v>
      </c>
      <c r="C975" s="162">
        <v>3.6684648000000002</v>
      </c>
      <c r="D975" s="163">
        <f t="shared" si="31"/>
        <v>-5.6826168810451778E-2</v>
      </c>
      <c r="E975" s="161">
        <v>7.87</v>
      </c>
      <c r="F975" s="168">
        <v>6.1617503999999998</v>
      </c>
      <c r="G975" s="163">
        <f t="shared" si="32"/>
        <v>0.27723446895869075</v>
      </c>
    </row>
    <row r="976" spans="1:7" x14ac:dyDescent="0.2">
      <c r="A976" s="127">
        <v>41754</v>
      </c>
      <c r="B976" s="161">
        <v>3.45</v>
      </c>
      <c r="C976" s="162">
        <v>3.6770996999999999</v>
      </c>
      <c r="D976" s="163">
        <f t="shared" si="31"/>
        <v>-6.1760550033495065E-2</v>
      </c>
      <c r="E976" s="161">
        <v>7.82</v>
      </c>
      <c r="F976" s="168">
        <v>6.1946820000000002</v>
      </c>
      <c r="G976" s="163">
        <f t="shared" si="32"/>
        <v>0.26237311293783927</v>
      </c>
    </row>
    <row r="977" spans="1:7" x14ac:dyDescent="0.2">
      <c r="A977" s="127">
        <v>41753</v>
      </c>
      <c r="B977" s="161">
        <v>3.42</v>
      </c>
      <c r="C977" s="162">
        <v>3.7415297999999999</v>
      </c>
      <c r="D977" s="163">
        <f t="shared" si="31"/>
        <v>-8.5935383970481796E-2</v>
      </c>
      <c r="E977" s="161">
        <v>7.9</v>
      </c>
      <c r="F977" s="168">
        <v>6.2517706000000004</v>
      </c>
      <c r="G977" s="163">
        <f t="shared" si="32"/>
        <v>0.26364201527164161</v>
      </c>
    </row>
    <row r="978" spans="1:7" x14ac:dyDescent="0.2">
      <c r="A978" s="127">
        <v>41752</v>
      </c>
      <c r="B978" s="161">
        <v>3.44</v>
      </c>
      <c r="C978" s="162">
        <v>3.7583161</v>
      </c>
      <c r="D978" s="163">
        <f t="shared" si="31"/>
        <v>-8.4696468186909582E-2</v>
      </c>
      <c r="E978" s="161">
        <v>7.93</v>
      </c>
      <c r="F978" s="168">
        <v>6.2135373999999999</v>
      </c>
      <c r="G978" s="163">
        <f t="shared" si="32"/>
        <v>0.27624563746892389</v>
      </c>
    </row>
    <row r="979" spans="1:7" x14ac:dyDescent="0.2">
      <c r="A979" s="127">
        <v>41751</v>
      </c>
      <c r="B979" s="161">
        <v>3.45</v>
      </c>
      <c r="C979" s="162">
        <v>3.8138879999999999</v>
      </c>
      <c r="D979" s="163">
        <f t="shared" si="31"/>
        <v>-9.5411296818364827E-2</v>
      </c>
      <c r="E979" s="161">
        <v>7.95</v>
      </c>
      <c r="F979" s="168">
        <v>6.3167520000000001</v>
      </c>
      <c r="G979" s="163">
        <f t="shared" si="32"/>
        <v>0.25855819573097061</v>
      </c>
    </row>
    <row r="980" spans="1:7" x14ac:dyDescent="0.2">
      <c r="A980" s="127">
        <v>41750</v>
      </c>
      <c r="B980" s="161">
        <v>3.44</v>
      </c>
      <c r="C980" s="162">
        <v>3.8195728999999998</v>
      </c>
      <c r="D980" s="163">
        <f t="shared" si="31"/>
        <v>-9.937574434042086E-2</v>
      </c>
      <c r="E980" s="161">
        <v>7.71</v>
      </c>
      <c r="F980" s="168">
        <v>6.4003654000000001</v>
      </c>
      <c r="G980" s="163">
        <f t="shared" si="32"/>
        <v>0.20461872379973803</v>
      </c>
    </row>
    <row r="981" spans="1:7" x14ac:dyDescent="0.2">
      <c r="A981" s="127">
        <v>41747</v>
      </c>
      <c r="B981" s="161">
        <v>3.47</v>
      </c>
      <c r="C981" s="162">
        <v>3.8195728999999998</v>
      </c>
      <c r="D981" s="163">
        <f t="shared" si="31"/>
        <v>-9.1521463041063997E-2</v>
      </c>
      <c r="E981" s="161">
        <v>7.86</v>
      </c>
      <c r="F981" s="168">
        <v>6.4003654000000001</v>
      </c>
      <c r="G981" s="163">
        <f t="shared" si="32"/>
        <v>0.22805488574136723</v>
      </c>
    </row>
    <row r="982" spans="1:7" x14ac:dyDescent="0.2">
      <c r="A982" s="127">
        <v>41746</v>
      </c>
      <c r="B982" s="161">
        <v>3.48</v>
      </c>
      <c r="C982" s="162">
        <v>3.8195728999999998</v>
      </c>
      <c r="D982" s="163">
        <f t="shared" si="31"/>
        <v>-8.8903369274611788E-2</v>
      </c>
      <c r="E982" s="161">
        <v>7.8</v>
      </c>
      <c r="F982" s="168">
        <v>6.4003654000000001</v>
      </c>
      <c r="G982" s="163">
        <f t="shared" si="32"/>
        <v>0.21868042096471549</v>
      </c>
    </row>
    <row r="983" spans="1:7" x14ac:dyDescent="0.2">
      <c r="A983" s="127">
        <v>41745</v>
      </c>
      <c r="B983" s="161">
        <v>3.5</v>
      </c>
      <c r="C983" s="162">
        <v>3.8045054</v>
      </c>
      <c r="D983" s="163">
        <f t="shared" si="31"/>
        <v>-8.0038104296027562E-2</v>
      </c>
      <c r="E983" s="161">
        <v>7.8</v>
      </c>
      <c r="F983" s="168">
        <v>6.3381948000000001</v>
      </c>
      <c r="G983" s="163">
        <f t="shared" si="32"/>
        <v>0.23063431247016891</v>
      </c>
    </row>
    <row r="984" spans="1:7" x14ac:dyDescent="0.2">
      <c r="A984" s="127">
        <v>41744</v>
      </c>
      <c r="B984" s="161">
        <v>3.46</v>
      </c>
      <c r="C984" s="162">
        <v>3.8036431999999998</v>
      </c>
      <c r="D984" s="163">
        <f t="shared" si="31"/>
        <v>-9.0345803202571642E-2</v>
      </c>
      <c r="E984" s="161">
        <v>7.83</v>
      </c>
      <c r="F984" s="168">
        <v>6.3367583999999999</v>
      </c>
      <c r="G984" s="163">
        <f t="shared" si="32"/>
        <v>0.23564755127795312</v>
      </c>
    </row>
    <row r="985" spans="1:7" x14ac:dyDescent="0.2">
      <c r="A985" s="127">
        <v>41743</v>
      </c>
      <c r="B985" s="161">
        <v>3.5</v>
      </c>
      <c r="C985" s="162">
        <v>3.8409271999999999</v>
      </c>
      <c r="D985" s="163">
        <f t="shared" si="31"/>
        <v>-8.8761692749604812E-2</v>
      </c>
      <c r="E985" s="161">
        <v>8.02</v>
      </c>
      <c r="F985" s="168">
        <v>6.8962101999999996</v>
      </c>
      <c r="G985" s="163">
        <f t="shared" si="32"/>
        <v>0.16295759082285513</v>
      </c>
    </row>
    <row r="986" spans="1:7" x14ac:dyDescent="0.2">
      <c r="A986" s="127">
        <v>41740</v>
      </c>
      <c r="B986" s="161">
        <v>3.52</v>
      </c>
      <c r="C986" s="162">
        <v>3.8148591000000001</v>
      </c>
      <c r="D986" s="163">
        <f t="shared" si="31"/>
        <v>-7.7292264870280541E-2</v>
      </c>
      <c r="E986" s="161">
        <v>8.06</v>
      </c>
      <c r="F986" s="168">
        <v>6.9317814000000002</v>
      </c>
      <c r="G986" s="163">
        <f t="shared" si="32"/>
        <v>0.16276026823350204</v>
      </c>
    </row>
    <row r="987" spans="1:7" x14ac:dyDescent="0.2">
      <c r="A987" s="127">
        <v>41739</v>
      </c>
      <c r="B987" s="161">
        <v>3.55</v>
      </c>
      <c r="C987" s="162">
        <v>3.8793837</v>
      </c>
      <c r="D987" s="163">
        <f t="shared" si="31"/>
        <v>-8.4906192702722386E-2</v>
      </c>
      <c r="E987" s="161">
        <v>8.1</v>
      </c>
      <c r="F987" s="168">
        <v>6.7909047999999999</v>
      </c>
      <c r="G987" s="163">
        <f t="shared" si="32"/>
        <v>0.19277183800308906</v>
      </c>
    </row>
    <row r="988" spans="1:7" x14ac:dyDescent="0.2">
      <c r="A988" s="127">
        <v>41738</v>
      </c>
      <c r="B988" s="161">
        <v>3.48</v>
      </c>
      <c r="C988" s="162">
        <v>3.9095886000000002</v>
      </c>
      <c r="D988" s="163">
        <f t="shared" si="31"/>
        <v>-0.1098807685289445</v>
      </c>
      <c r="E988" s="161">
        <v>8.0500000000000007</v>
      </c>
      <c r="F988" s="168">
        <v>6.5662056</v>
      </c>
      <c r="G988" s="163">
        <f t="shared" si="32"/>
        <v>0.22597440445666228</v>
      </c>
    </row>
    <row r="989" spans="1:7" x14ac:dyDescent="0.2">
      <c r="A989" s="127">
        <v>41737</v>
      </c>
      <c r="B989" s="161">
        <v>3.5</v>
      </c>
      <c r="C989" s="162">
        <v>3.8873660000000001</v>
      </c>
      <c r="D989" s="163">
        <f t="shared" si="31"/>
        <v>-9.9647421930427985E-2</v>
      </c>
      <c r="E989" s="161">
        <v>8.14</v>
      </c>
      <c r="F989" s="168">
        <v>6.5688551999999998</v>
      </c>
      <c r="G989" s="163">
        <f t="shared" si="32"/>
        <v>0.2391809154203918</v>
      </c>
    </row>
    <row r="990" spans="1:7" x14ac:dyDescent="0.2">
      <c r="A990" s="127">
        <v>41733</v>
      </c>
      <c r="B990" s="161">
        <v>3.43</v>
      </c>
      <c r="C990" s="162">
        <v>3.7612847999999999</v>
      </c>
      <c r="D990" s="163">
        <f t="shared" si="31"/>
        <v>-8.8077563283694899E-2</v>
      </c>
      <c r="E990" s="161">
        <v>7.77</v>
      </c>
      <c r="F990" s="168">
        <v>6.2132616000000001</v>
      </c>
      <c r="G990" s="163">
        <f t="shared" si="32"/>
        <v>0.25055091837755544</v>
      </c>
    </row>
    <row r="991" spans="1:7" x14ac:dyDescent="0.2">
      <c r="A991" s="127">
        <v>41732</v>
      </c>
      <c r="B991" s="161">
        <v>3.42</v>
      </c>
      <c r="C991" s="162">
        <v>3.7355480999999999</v>
      </c>
      <c r="D991" s="163">
        <f t="shared" si="31"/>
        <v>-8.4471700417938667E-2</v>
      </c>
      <c r="E991" s="161">
        <v>7.69</v>
      </c>
      <c r="F991" s="168">
        <v>6.1624647000000001</v>
      </c>
      <c r="G991" s="163">
        <f t="shared" si="32"/>
        <v>0.24787733064012524</v>
      </c>
    </row>
    <row r="992" spans="1:7" x14ac:dyDescent="0.2">
      <c r="A992" s="127">
        <v>41731</v>
      </c>
      <c r="B992" s="161">
        <v>3.44</v>
      </c>
      <c r="C992" s="162">
        <v>3.7178567999999999</v>
      </c>
      <c r="D992" s="163">
        <f t="shared" si="31"/>
        <v>-7.4735745604833384E-2</v>
      </c>
      <c r="E992" s="161">
        <v>7.79</v>
      </c>
      <c r="F992" s="168">
        <v>6.0722351999999997</v>
      </c>
      <c r="G992" s="163">
        <f t="shared" si="32"/>
        <v>0.28288838350662049</v>
      </c>
    </row>
    <row r="993" spans="1:7" x14ac:dyDescent="0.2">
      <c r="A993" s="127">
        <v>41730</v>
      </c>
      <c r="B993" s="161">
        <v>3.45</v>
      </c>
      <c r="C993" s="162">
        <v>3.7739660000000002</v>
      </c>
      <c r="D993" s="163">
        <f t="shared" si="31"/>
        <v>-8.5842320784024012E-2</v>
      </c>
      <c r="E993" s="161">
        <v>7.64</v>
      </c>
      <c r="F993" s="168">
        <v>6.1366589999999999</v>
      </c>
      <c r="G993" s="163">
        <f t="shared" si="32"/>
        <v>0.24497711213870607</v>
      </c>
    </row>
    <row r="994" spans="1:7" x14ac:dyDescent="0.2">
      <c r="A994" s="127">
        <v>41729</v>
      </c>
      <c r="B994" s="161">
        <v>3.45</v>
      </c>
      <c r="C994" s="162">
        <v>3.7828485000000001</v>
      </c>
      <c r="D994" s="163">
        <f t="shared" si="31"/>
        <v>-8.7988852844622212E-2</v>
      </c>
      <c r="E994" s="161">
        <v>7.66</v>
      </c>
      <c r="F994" s="168">
        <v>6.1699289999999998</v>
      </c>
      <c r="G994" s="163">
        <f t="shared" si="32"/>
        <v>0.24150537226603425</v>
      </c>
    </row>
    <row r="995" spans="1:7" x14ac:dyDescent="0.2">
      <c r="A995" s="127">
        <v>41726</v>
      </c>
      <c r="B995" s="161">
        <v>3.46</v>
      </c>
      <c r="C995" s="162">
        <v>3.7409303999999999</v>
      </c>
      <c r="D995" s="163">
        <f t="shared" si="31"/>
        <v>-7.5096398478838297E-2</v>
      </c>
      <c r="E995" s="161">
        <v>7.85</v>
      </c>
      <c r="F995" s="168">
        <v>6.2850801000000001</v>
      </c>
      <c r="G995" s="163">
        <f t="shared" si="32"/>
        <v>0.24898965090357394</v>
      </c>
    </row>
    <row r="996" spans="1:7" x14ac:dyDescent="0.2">
      <c r="A996" s="127">
        <v>41725</v>
      </c>
      <c r="B996" s="161">
        <v>3.38</v>
      </c>
      <c r="C996" s="162">
        <v>3.6598715999999998</v>
      </c>
      <c r="D996" s="163">
        <f t="shared" si="31"/>
        <v>-7.6470333002939206E-2</v>
      </c>
      <c r="E996" s="161">
        <v>7.82</v>
      </c>
      <c r="F996" s="168">
        <v>6.1235514000000002</v>
      </c>
      <c r="G996" s="163">
        <f t="shared" si="32"/>
        <v>0.27703672088063147</v>
      </c>
    </row>
    <row r="997" spans="1:7" x14ac:dyDescent="0.2">
      <c r="A997" s="127">
        <v>41724</v>
      </c>
      <c r="B997" s="161">
        <v>3.4</v>
      </c>
      <c r="C997" s="162">
        <v>3.6674693</v>
      </c>
      <c r="D997" s="163">
        <f t="shared" si="31"/>
        <v>-7.2930208304674865E-2</v>
      </c>
      <c r="E997" s="161">
        <v>7.55</v>
      </c>
      <c r="F997" s="168">
        <v>6.0596414999999997</v>
      </c>
      <c r="G997" s="163">
        <f t="shared" si="32"/>
        <v>0.24594829578614513</v>
      </c>
    </row>
    <row r="998" spans="1:7" x14ac:dyDescent="0.2">
      <c r="A998" s="127">
        <v>41723</v>
      </c>
      <c r="B998" s="161">
        <v>3.36</v>
      </c>
      <c r="C998" s="162">
        <v>3.6185260000000001</v>
      </c>
      <c r="D998" s="163">
        <f t="shared" si="31"/>
        <v>-7.1445113286459805E-2</v>
      </c>
      <c r="E998" s="161">
        <v>7.52</v>
      </c>
      <c r="F998" s="168">
        <v>5.9226640000000002</v>
      </c>
      <c r="G998" s="163">
        <f t="shared" si="32"/>
        <v>0.26969890576267697</v>
      </c>
    </row>
    <row r="999" spans="1:7" x14ac:dyDescent="0.2">
      <c r="A999" s="127">
        <v>41722</v>
      </c>
      <c r="B999" s="161">
        <v>3.38</v>
      </c>
      <c r="C999" s="162">
        <v>3.6118391999999999</v>
      </c>
      <c r="D999" s="163">
        <f t="shared" si="31"/>
        <v>-6.4188682596943963E-2</v>
      </c>
      <c r="E999" s="161">
        <v>7.62</v>
      </c>
      <c r="F999" s="168">
        <v>5.9959699000000004</v>
      </c>
      <c r="G999" s="163">
        <f t="shared" si="32"/>
        <v>0.27085361118974255</v>
      </c>
    </row>
    <row r="1000" spans="1:7" x14ac:dyDescent="0.2">
      <c r="A1000" s="127">
        <v>41719</v>
      </c>
      <c r="B1000" s="161">
        <v>3.34</v>
      </c>
      <c r="C1000" s="162">
        <v>3.5074968000000002</v>
      </c>
      <c r="D1000" s="163">
        <f t="shared" si="31"/>
        <v>-4.7753942355699464E-2</v>
      </c>
      <c r="E1000" s="161">
        <v>7.56</v>
      </c>
      <c r="F1000" s="168">
        <v>5.9382000000000001</v>
      </c>
      <c r="G1000" s="163">
        <f t="shared" si="32"/>
        <v>0.2731130645650196</v>
      </c>
    </row>
    <row r="1001" spans="1:7" x14ac:dyDescent="0.2">
      <c r="A1001" s="127">
        <v>41718</v>
      </c>
      <c r="B1001" s="161">
        <v>3.28</v>
      </c>
      <c r="C1001" s="162">
        <v>3.4348496000000002</v>
      </c>
      <c r="D1001" s="163">
        <f t="shared" si="31"/>
        <v>-4.5081915668156287E-2</v>
      </c>
      <c r="E1001" s="161">
        <v>7.2</v>
      </c>
      <c r="F1001" s="168">
        <v>5.7458543999999998</v>
      </c>
      <c r="G1001" s="163">
        <f t="shared" si="32"/>
        <v>0.25307734912322183</v>
      </c>
    </row>
    <row r="1002" spans="1:7" x14ac:dyDescent="0.2">
      <c r="A1002" s="127">
        <v>41717</v>
      </c>
      <c r="B1002" s="161">
        <v>3.28</v>
      </c>
      <c r="C1002" s="162">
        <v>3.4840323</v>
      </c>
      <c r="D1002" s="163">
        <f t="shared" si="31"/>
        <v>-5.8562114937912649E-2</v>
      </c>
      <c r="E1002" s="161">
        <v>7.23</v>
      </c>
      <c r="F1002" s="168">
        <v>5.7593186999999997</v>
      </c>
      <c r="G1002" s="163">
        <f t="shared" si="32"/>
        <v>0.25535681850702252</v>
      </c>
    </row>
    <row r="1003" spans="1:7" x14ac:dyDescent="0.2">
      <c r="A1003" s="127">
        <v>41716</v>
      </c>
      <c r="B1003" s="161">
        <v>3.26</v>
      </c>
      <c r="C1003" s="162">
        <v>3.4834149000000001</v>
      </c>
      <c r="D1003" s="163">
        <f t="shared" si="31"/>
        <v>-6.4136746960576044E-2</v>
      </c>
      <c r="E1003" s="161">
        <v>7.38</v>
      </c>
      <c r="F1003" s="168">
        <v>5.7898937000000004</v>
      </c>
      <c r="G1003" s="163">
        <f t="shared" si="32"/>
        <v>0.2746348002900294</v>
      </c>
    </row>
    <row r="1004" spans="1:7" x14ac:dyDescent="0.2">
      <c r="A1004" s="127">
        <v>41715</v>
      </c>
      <c r="B1004" s="161">
        <v>3.25</v>
      </c>
      <c r="C1004" s="162">
        <v>3.4897667999999999</v>
      </c>
      <c r="D1004" s="163">
        <f t="shared" si="31"/>
        <v>-6.8705679703297065E-2</v>
      </c>
      <c r="E1004" s="161">
        <v>7.51</v>
      </c>
      <c r="F1004" s="168">
        <v>5.7083741999999997</v>
      </c>
      <c r="G1004" s="163">
        <f t="shared" si="32"/>
        <v>0.31561101933366598</v>
      </c>
    </row>
    <row r="1005" spans="1:7" x14ac:dyDescent="0.2">
      <c r="A1005" s="127">
        <v>41712</v>
      </c>
      <c r="B1005" s="161">
        <v>3.24</v>
      </c>
      <c r="C1005" s="162">
        <v>3.4996999999999998</v>
      </c>
      <c r="D1005" s="163">
        <f t="shared" si="31"/>
        <v>-7.4206360545189476E-2</v>
      </c>
      <c r="E1005" s="161">
        <v>7.54</v>
      </c>
      <c r="F1005" s="168">
        <v>5.7038000000000002</v>
      </c>
      <c r="G1005" s="163">
        <f t="shared" si="32"/>
        <v>0.32192573372137867</v>
      </c>
    </row>
    <row r="1006" spans="1:7" x14ac:dyDescent="0.2">
      <c r="A1006" s="127">
        <v>41711</v>
      </c>
      <c r="B1006" s="161">
        <v>3.27</v>
      </c>
      <c r="C1006" s="162">
        <v>3.5226864</v>
      </c>
      <c r="D1006" s="163">
        <f t="shared" si="31"/>
        <v>-7.1731165169854449E-2</v>
      </c>
      <c r="E1006" s="161">
        <v>7.63</v>
      </c>
      <c r="F1006" s="168">
        <v>5.7184416000000002</v>
      </c>
      <c r="G1006" s="163">
        <f t="shared" si="32"/>
        <v>0.33427960512878185</v>
      </c>
    </row>
    <row r="1007" spans="1:7" x14ac:dyDescent="0.2">
      <c r="A1007" s="127">
        <v>41710</v>
      </c>
      <c r="B1007" s="161">
        <v>3.23</v>
      </c>
      <c r="C1007" s="162">
        <v>3.5090652000000002</v>
      </c>
      <c r="D1007" s="163">
        <f t="shared" si="31"/>
        <v>-7.952693497972059E-2</v>
      </c>
      <c r="E1007" s="161">
        <v>7.55</v>
      </c>
      <c r="F1007" s="168">
        <v>5.7852155999999999</v>
      </c>
      <c r="G1007" s="163">
        <f t="shared" si="32"/>
        <v>0.30505075731317599</v>
      </c>
    </row>
    <row r="1008" spans="1:7" x14ac:dyDescent="0.2">
      <c r="A1008" s="127">
        <v>41709</v>
      </c>
      <c r="B1008" s="161">
        <v>3.23</v>
      </c>
      <c r="C1008" s="162">
        <v>3.5559449999999999</v>
      </c>
      <c r="D1008" s="163">
        <f t="shared" si="31"/>
        <v>-9.1661991397504722E-2</v>
      </c>
      <c r="E1008" s="161">
        <v>7.46</v>
      </c>
      <c r="F1008" s="168">
        <v>5.8080435000000001</v>
      </c>
      <c r="G1008" s="163">
        <f t="shared" si="32"/>
        <v>0.2844256417845355</v>
      </c>
    </row>
    <row r="1009" spans="1:7" x14ac:dyDescent="0.2">
      <c r="A1009" s="127">
        <v>41708</v>
      </c>
      <c r="B1009" s="161">
        <v>3.26</v>
      </c>
      <c r="C1009" s="162">
        <v>3.5630804</v>
      </c>
      <c r="D1009" s="163">
        <f t="shared" si="31"/>
        <v>-8.5061341865875453E-2</v>
      </c>
      <c r="E1009" s="161">
        <v>7.45</v>
      </c>
      <c r="F1009" s="168">
        <v>5.7751923999999999</v>
      </c>
      <c r="G1009" s="163">
        <f t="shared" si="32"/>
        <v>0.29000031237054547</v>
      </c>
    </row>
    <row r="1010" spans="1:7" x14ac:dyDescent="0.2">
      <c r="A1010" s="127">
        <v>41705</v>
      </c>
      <c r="B1010" s="161">
        <v>3.33</v>
      </c>
      <c r="C1010" s="162">
        <v>3.6116964</v>
      </c>
      <c r="D1010" s="163">
        <f t="shared" si="31"/>
        <v>-7.7995592320550519E-2</v>
      </c>
      <c r="E1010" s="161">
        <v>7.76</v>
      </c>
      <c r="F1010" s="168">
        <v>5.9301215999999997</v>
      </c>
      <c r="G1010" s="163">
        <f t="shared" si="32"/>
        <v>0.30857350378784815</v>
      </c>
    </row>
    <row r="1011" spans="1:7" x14ac:dyDescent="0.2">
      <c r="A1011" s="127">
        <v>41704</v>
      </c>
      <c r="B1011" s="161">
        <v>3.33</v>
      </c>
      <c r="C1011" s="162">
        <v>3.5673648</v>
      </c>
      <c r="D1011" s="163">
        <f t="shared" si="31"/>
        <v>-6.6537854496966475E-2</v>
      </c>
      <c r="E1011" s="161">
        <v>7.75</v>
      </c>
      <c r="F1011" s="168">
        <v>5.8798380000000003</v>
      </c>
      <c r="G1011" s="163">
        <f t="shared" si="32"/>
        <v>0.31806352487942685</v>
      </c>
    </row>
    <row r="1012" spans="1:7" x14ac:dyDescent="0.2">
      <c r="A1012" s="127">
        <v>41703</v>
      </c>
      <c r="B1012" s="161">
        <v>3.32</v>
      </c>
      <c r="C1012" s="162">
        <v>3.5912695000000001</v>
      </c>
      <c r="D1012" s="163">
        <f t="shared" si="31"/>
        <v>-7.5535823752575587E-2</v>
      </c>
      <c r="E1012" s="161">
        <v>7.54</v>
      </c>
      <c r="F1012" s="168">
        <v>5.9354608000000004</v>
      </c>
      <c r="G1012" s="163">
        <f t="shared" si="32"/>
        <v>0.27033102467798281</v>
      </c>
    </row>
    <row r="1013" spans="1:7" x14ac:dyDescent="0.2">
      <c r="A1013" s="127">
        <v>41702</v>
      </c>
      <c r="B1013" s="161">
        <v>3.34</v>
      </c>
      <c r="C1013" s="162">
        <v>3.6297220000000001</v>
      </c>
      <c r="D1013" s="163">
        <f t="shared" si="31"/>
        <v>-7.981933602628527E-2</v>
      </c>
      <c r="E1013" s="161">
        <v>7.72</v>
      </c>
      <c r="F1013" s="168">
        <v>6.0206040999999999</v>
      </c>
      <c r="G1013" s="163">
        <f t="shared" si="32"/>
        <v>0.28226335294160926</v>
      </c>
    </row>
    <row r="1014" spans="1:7" x14ac:dyDescent="0.2">
      <c r="A1014" s="127">
        <v>41701</v>
      </c>
      <c r="B1014" s="161">
        <v>3.33</v>
      </c>
      <c r="C1014" s="162">
        <v>3.6185724000000001</v>
      </c>
      <c r="D1014" s="163">
        <f t="shared" si="31"/>
        <v>-7.9747582223309965E-2</v>
      </c>
      <c r="E1014" s="161">
        <v>7.47</v>
      </c>
      <c r="F1014" s="168">
        <v>5.991536</v>
      </c>
      <c r="G1014" s="163">
        <f t="shared" si="32"/>
        <v>0.24675876102555336</v>
      </c>
    </row>
    <row r="1015" spans="1:7" x14ac:dyDescent="0.2">
      <c r="A1015" s="127">
        <v>41698</v>
      </c>
      <c r="B1015" s="161">
        <v>3.34</v>
      </c>
      <c r="C1015" s="162">
        <v>3.6678269999999999</v>
      </c>
      <c r="D1015" s="163">
        <f t="shared" si="31"/>
        <v>-8.9379079220475804E-2</v>
      </c>
      <c r="E1015" s="161">
        <v>7.53</v>
      </c>
      <c r="F1015" s="168">
        <v>6.0893816000000003</v>
      </c>
      <c r="G1015" s="163">
        <f t="shared" si="32"/>
        <v>0.23657876852388424</v>
      </c>
    </row>
    <row r="1016" spans="1:7" x14ac:dyDescent="0.2">
      <c r="A1016" s="127">
        <v>41697</v>
      </c>
      <c r="B1016" s="161">
        <v>3.36</v>
      </c>
      <c r="C1016" s="162">
        <v>3.6919116000000001</v>
      </c>
      <c r="D1016" s="163">
        <f t="shared" si="31"/>
        <v>-8.9902369276664201E-2</v>
      </c>
      <c r="E1016" s="161">
        <v>7.58</v>
      </c>
      <c r="F1016" s="168">
        <v>6.1847408000000001</v>
      </c>
      <c r="G1016" s="163">
        <f t="shared" si="32"/>
        <v>0.22559703714664969</v>
      </c>
    </row>
    <row r="1017" spans="1:7" x14ac:dyDescent="0.2">
      <c r="A1017" s="127">
        <v>41696</v>
      </c>
      <c r="B1017" s="161">
        <v>3.34</v>
      </c>
      <c r="C1017" s="162">
        <v>3.6191232000000002</v>
      </c>
      <c r="D1017" s="163">
        <f t="shared" si="31"/>
        <v>-7.7124536683360306E-2</v>
      </c>
      <c r="E1017" s="161">
        <v>7.33</v>
      </c>
      <c r="F1017" s="168">
        <v>6.0634112</v>
      </c>
      <c r="G1017" s="163">
        <f t="shared" si="32"/>
        <v>0.2088904674649148</v>
      </c>
    </row>
    <row r="1018" spans="1:7" x14ac:dyDescent="0.2">
      <c r="A1018" s="127">
        <v>41695</v>
      </c>
      <c r="B1018" s="161">
        <v>3.37</v>
      </c>
      <c r="C1018" s="162">
        <v>3.6513106</v>
      </c>
      <c r="D1018" s="163">
        <f t="shared" si="31"/>
        <v>-7.7043733283057289E-2</v>
      </c>
      <c r="E1018" s="161">
        <v>7.3</v>
      </c>
      <c r="F1018" s="168">
        <v>6.0171706</v>
      </c>
      <c r="G1018" s="163">
        <f t="shared" si="32"/>
        <v>0.21319478626715349</v>
      </c>
    </row>
    <row r="1019" spans="1:7" x14ac:dyDescent="0.2">
      <c r="A1019" s="127">
        <v>41694</v>
      </c>
      <c r="B1019" s="161">
        <v>3.37</v>
      </c>
      <c r="C1019" s="162">
        <v>3.6685245000000002</v>
      </c>
      <c r="D1019" s="163">
        <f t="shared" si="31"/>
        <v>-8.1374541726517036E-2</v>
      </c>
      <c r="E1019" s="161">
        <v>7.42</v>
      </c>
      <c r="F1019" s="168">
        <v>6.0747609999999996</v>
      </c>
      <c r="G1019" s="163">
        <f t="shared" si="32"/>
        <v>0.22144723059886642</v>
      </c>
    </row>
    <row r="1020" spans="1:7" x14ac:dyDescent="0.2">
      <c r="A1020" s="127">
        <v>41691</v>
      </c>
      <c r="B1020" s="161">
        <v>3.44</v>
      </c>
      <c r="C1020" s="162">
        <v>3.6915372</v>
      </c>
      <c r="D1020" s="163">
        <f t="shared" si="31"/>
        <v>-6.813887721353587E-2</v>
      </c>
      <c r="E1020" s="161">
        <v>7.67</v>
      </c>
      <c r="F1020" s="168">
        <v>6.2472168000000003</v>
      </c>
      <c r="G1020" s="163">
        <f t="shared" si="32"/>
        <v>0.22774673035198642</v>
      </c>
    </row>
    <row r="1021" spans="1:7" x14ac:dyDescent="0.2">
      <c r="A1021" s="127">
        <v>41690</v>
      </c>
      <c r="B1021" s="161">
        <v>3.44</v>
      </c>
      <c r="C1021" s="162">
        <v>3.7133639999999999</v>
      </c>
      <c r="D1021" s="163">
        <f t="shared" si="31"/>
        <v>-7.3616268160083403E-2</v>
      </c>
      <c r="E1021" s="161">
        <v>7.8</v>
      </c>
      <c r="F1021" s="168">
        <v>6.2914320000000004</v>
      </c>
      <c r="G1021" s="163">
        <f t="shared" si="32"/>
        <v>0.23978134071861532</v>
      </c>
    </row>
    <row r="1022" spans="1:7" x14ac:dyDescent="0.2">
      <c r="A1022" s="127">
        <v>41689</v>
      </c>
      <c r="B1022" s="161">
        <v>3.48</v>
      </c>
      <c r="C1022" s="162">
        <v>3.8136296000000001</v>
      </c>
      <c r="D1022" s="163">
        <f t="shared" si="31"/>
        <v>-8.748348292660621E-2</v>
      </c>
      <c r="E1022" s="161">
        <v>8</v>
      </c>
      <c r="F1022" s="168">
        <v>6.3586758000000003</v>
      </c>
      <c r="G1022" s="163">
        <f t="shared" si="32"/>
        <v>0.25812358604601288</v>
      </c>
    </row>
    <row r="1023" spans="1:7" x14ac:dyDescent="0.2">
      <c r="A1023" s="127">
        <v>41688</v>
      </c>
      <c r="B1023" s="161">
        <v>3.43</v>
      </c>
      <c r="C1023" s="162">
        <v>3.8117420000000002</v>
      </c>
      <c r="D1023" s="163">
        <f t="shared" si="31"/>
        <v>-0.10014896076387123</v>
      </c>
      <c r="E1023" s="161">
        <v>7.74</v>
      </c>
      <c r="F1023" s="168">
        <v>6.2216449999999996</v>
      </c>
      <c r="G1023" s="163">
        <f t="shared" si="32"/>
        <v>0.24404397872266911</v>
      </c>
    </row>
    <row r="1024" spans="1:7" x14ac:dyDescent="0.2">
      <c r="A1024" s="127">
        <v>41687</v>
      </c>
      <c r="B1024" s="161">
        <v>3.44</v>
      </c>
      <c r="C1024" s="162">
        <v>3.8258892000000002</v>
      </c>
      <c r="D1024" s="163">
        <f t="shared" si="31"/>
        <v>-0.10086261776739384</v>
      </c>
      <c r="E1024" s="161">
        <v>7.85</v>
      </c>
      <c r="F1024" s="168">
        <v>6.2898877999999998</v>
      </c>
      <c r="G1024" s="163">
        <f t="shared" si="32"/>
        <v>0.24803498084655817</v>
      </c>
    </row>
    <row r="1025" spans="1:7" x14ac:dyDescent="0.2">
      <c r="A1025" s="127">
        <v>41684</v>
      </c>
      <c r="B1025" s="161">
        <v>3.43</v>
      </c>
      <c r="C1025" s="162">
        <v>3.7715502000000001</v>
      </c>
      <c r="D1025" s="163">
        <f t="shared" si="31"/>
        <v>-9.0559632482155455E-2</v>
      </c>
      <c r="E1025" s="161">
        <v>7.99</v>
      </c>
      <c r="F1025" s="168">
        <v>6.2439233999999999</v>
      </c>
      <c r="G1025" s="163">
        <f t="shared" si="32"/>
        <v>0.27964414169462748</v>
      </c>
    </row>
    <row r="1026" spans="1:7" x14ac:dyDescent="0.2">
      <c r="A1026" s="127">
        <v>41683</v>
      </c>
      <c r="B1026" s="161">
        <v>3.44</v>
      </c>
      <c r="C1026" s="162">
        <v>3.7496900000000002</v>
      </c>
      <c r="D1026" s="163">
        <f t="shared" si="31"/>
        <v>-8.2590827508407419E-2</v>
      </c>
      <c r="E1026" s="161">
        <v>8.07</v>
      </c>
      <c r="F1026" s="168">
        <v>6.1995924999999996</v>
      </c>
      <c r="G1026" s="163">
        <f t="shared" si="32"/>
        <v>0.3016984584067422</v>
      </c>
    </row>
    <row r="1027" spans="1:7" x14ac:dyDescent="0.2">
      <c r="A1027" s="127">
        <v>41682</v>
      </c>
      <c r="B1027" s="161">
        <v>3.44</v>
      </c>
      <c r="C1027" s="162">
        <v>3.7956053999999999</v>
      </c>
      <c r="D1027" s="163">
        <f t="shared" si="31"/>
        <v>-9.3688716956720514E-2</v>
      </c>
      <c r="E1027" s="161">
        <v>7.76</v>
      </c>
      <c r="F1027" s="168">
        <v>6.2525117999999997</v>
      </c>
      <c r="G1027" s="163">
        <f t="shared" si="32"/>
        <v>0.24110121631437786</v>
      </c>
    </row>
    <row r="1028" spans="1:7" x14ac:dyDescent="0.2">
      <c r="A1028" s="127">
        <v>41681</v>
      </c>
      <c r="B1028" s="161">
        <v>3.45</v>
      </c>
      <c r="C1028" s="162">
        <v>3.7394375000000002</v>
      </c>
      <c r="D1028" s="163">
        <f t="shared" si="31"/>
        <v>-7.7401347127743145E-2</v>
      </c>
      <c r="E1028" s="161">
        <v>7.63</v>
      </c>
      <c r="F1028" s="168">
        <v>6.1641674999999996</v>
      </c>
      <c r="G1028" s="163">
        <f t="shared" si="32"/>
        <v>0.23779894040841693</v>
      </c>
    </row>
    <row r="1029" spans="1:7" x14ac:dyDescent="0.2">
      <c r="A1029" s="127">
        <v>41680</v>
      </c>
      <c r="B1029" s="161">
        <v>3.42</v>
      </c>
      <c r="C1029" s="162">
        <v>3.6532111999999999</v>
      </c>
      <c r="D1029" s="163">
        <f t="shared" ref="D1029:D1092" si="33">(B1029-C1029)/C1029</f>
        <v>-6.3837316605182853E-2</v>
      </c>
      <c r="E1029" s="161">
        <v>7.37</v>
      </c>
      <c r="F1029" s="168">
        <v>5.9758347000000001</v>
      </c>
      <c r="G1029" s="163">
        <f t="shared" si="32"/>
        <v>0.23330051281371622</v>
      </c>
    </row>
    <row r="1030" spans="1:7" x14ac:dyDescent="0.2">
      <c r="A1030" s="127">
        <v>41677</v>
      </c>
      <c r="B1030" s="161">
        <v>3.4</v>
      </c>
      <c r="C1030" s="162">
        <v>3.7004510000000002</v>
      </c>
      <c r="D1030" s="163">
        <f t="shared" si="33"/>
        <v>-8.1193076195307065E-2</v>
      </c>
      <c r="E1030" s="161">
        <v>7.25</v>
      </c>
      <c r="F1030" s="168">
        <v>5.9443415000000002</v>
      </c>
      <c r="G1030" s="163">
        <f t="shared" ref="G1030:G1093" si="34">(E1030-F1030)/F1030</f>
        <v>0.21964728977970055</v>
      </c>
    </row>
    <row r="1031" spans="1:7" x14ac:dyDescent="0.2">
      <c r="A1031" s="127">
        <v>41669</v>
      </c>
      <c r="B1031" s="161">
        <v>3.41</v>
      </c>
      <c r="C1031" s="162">
        <v>3.7818624999999999</v>
      </c>
      <c r="D1031" s="163">
        <f t="shared" si="33"/>
        <v>-9.8327874162532289E-2</v>
      </c>
      <c r="E1031" s="161">
        <v>7.34</v>
      </c>
      <c r="F1031" s="168">
        <v>6.0148124999999997</v>
      </c>
      <c r="G1031" s="163">
        <f t="shared" si="34"/>
        <v>0.22032066668744874</v>
      </c>
    </row>
    <row r="1032" spans="1:7" x14ac:dyDescent="0.2">
      <c r="A1032" s="127">
        <v>41668</v>
      </c>
      <c r="B1032" s="161">
        <v>3.44</v>
      </c>
      <c r="C1032" s="162">
        <v>3.8233619999999999</v>
      </c>
      <c r="D1032" s="163">
        <f t="shared" si="33"/>
        <v>-0.10026829790116656</v>
      </c>
      <c r="E1032" s="161">
        <v>7.38</v>
      </c>
      <c r="F1032" s="168">
        <v>6.0733240000000004</v>
      </c>
      <c r="G1032" s="163">
        <f t="shared" si="34"/>
        <v>0.21515005621303909</v>
      </c>
    </row>
    <row r="1033" spans="1:7" x14ac:dyDescent="0.2">
      <c r="A1033" s="127">
        <v>41667</v>
      </c>
      <c r="B1033" s="161">
        <v>3.39</v>
      </c>
      <c r="C1033" s="162">
        <v>3.671554</v>
      </c>
      <c r="D1033" s="163">
        <f t="shared" si="33"/>
        <v>-7.6685240091797599E-2</v>
      </c>
      <c r="E1033" s="161">
        <v>7.19</v>
      </c>
      <c r="F1033" s="168">
        <v>5.9200860000000004</v>
      </c>
      <c r="G1033" s="163">
        <f t="shared" si="34"/>
        <v>0.21450938381638374</v>
      </c>
    </row>
    <row r="1034" spans="1:7" x14ac:dyDescent="0.2">
      <c r="A1034" s="127">
        <v>41666</v>
      </c>
      <c r="B1034" s="161">
        <v>3.36</v>
      </c>
      <c r="C1034" s="162">
        <v>3.6703397999999998</v>
      </c>
      <c r="D1034" s="163">
        <f t="shared" si="33"/>
        <v>-8.4553424726506232E-2</v>
      </c>
      <c r="E1034" s="161">
        <v>7.05</v>
      </c>
      <c r="F1034" s="168">
        <v>5.7530808000000002</v>
      </c>
      <c r="G1034" s="163">
        <f t="shared" si="34"/>
        <v>0.22543038157920528</v>
      </c>
    </row>
    <row r="1035" spans="1:7" x14ac:dyDescent="0.2">
      <c r="A1035" s="127">
        <v>41663</v>
      </c>
      <c r="B1035" s="161">
        <v>3.4</v>
      </c>
      <c r="C1035" s="162">
        <v>3.7442636</v>
      </c>
      <c r="D1035" s="163">
        <f t="shared" si="33"/>
        <v>-9.1944274436233639E-2</v>
      </c>
      <c r="E1035" s="161">
        <v>7.06</v>
      </c>
      <c r="F1035" s="168">
        <v>5.8838428</v>
      </c>
      <c r="G1035" s="163">
        <f t="shared" si="34"/>
        <v>0.19989609511661316</v>
      </c>
    </row>
    <row r="1036" spans="1:7" x14ac:dyDescent="0.2">
      <c r="A1036" s="127">
        <v>41662</v>
      </c>
      <c r="B1036" s="161">
        <v>3.4</v>
      </c>
      <c r="C1036" s="162">
        <v>3.7887407999999998</v>
      </c>
      <c r="D1036" s="163">
        <f t="shared" si="33"/>
        <v>-0.10260422143420313</v>
      </c>
      <c r="E1036" s="161">
        <v>7.05</v>
      </c>
      <c r="F1036" s="168">
        <v>5.9469839999999996</v>
      </c>
      <c r="G1036" s="163">
        <f t="shared" si="34"/>
        <v>0.18547485582607928</v>
      </c>
    </row>
    <row r="1037" spans="1:7" x14ac:dyDescent="0.2">
      <c r="A1037" s="127">
        <v>41661</v>
      </c>
      <c r="B1037" s="161">
        <v>3.43</v>
      </c>
      <c r="C1037" s="162">
        <v>3.9218495999999998</v>
      </c>
      <c r="D1037" s="163">
        <f t="shared" si="33"/>
        <v>-0.12541266243356189</v>
      </c>
      <c r="E1037" s="161">
        <v>7.15</v>
      </c>
      <c r="F1037" s="168">
        <v>6.1584063999999996</v>
      </c>
      <c r="G1037" s="163">
        <f t="shared" si="34"/>
        <v>0.16101464170990742</v>
      </c>
    </row>
    <row r="1038" spans="1:7" x14ac:dyDescent="0.2">
      <c r="A1038" s="127">
        <v>41660</v>
      </c>
      <c r="B1038" s="161">
        <v>3.4</v>
      </c>
      <c r="C1038" s="162">
        <v>3.8655938999999999</v>
      </c>
      <c r="D1038" s="163">
        <f t="shared" si="33"/>
        <v>-0.12044563191182603</v>
      </c>
      <c r="E1038" s="161">
        <v>7</v>
      </c>
      <c r="F1038" s="168">
        <v>6.1644807000000004</v>
      </c>
      <c r="G1038" s="163">
        <f t="shared" si="34"/>
        <v>0.13553766175308157</v>
      </c>
    </row>
    <row r="1039" spans="1:7" x14ac:dyDescent="0.2">
      <c r="A1039" s="127">
        <v>41659</v>
      </c>
      <c r="B1039" s="161">
        <v>3.4</v>
      </c>
      <c r="C1039" s="162">
        <v>3.7645846000000001</v>
      </c>
      <c r="D1039" s="163">
        <f t="shared" si="33"/>
        <v>-9.6845904326336607E-2</v>
      </c>
      <c r="E1039" s="161">
        <v>6.95</v>
      </c>
      <c r="F1039" s="168">
        <v>6.0800403999999997</v>
      </c>
      <c r="G1039" s="163">
        <f t="shared" si="34"/>
        <v>0.14308450976740231</v>
      </c>
    </row>
    <row r="1040" spans="1:7" x14ac:dyDescent="0.2">
      <c r="A1040" s="127">
        <v>41656</v>
      </c>
      <c r="B1040" s="161">
        <v>3.41</v>
      </c>
      <c r="C1040" s="162">
        <v>3.8413408000000002</v>
      </c>
      <c r="D1040" s="163">
        <f t="shared" si="33"/>
        <v>-0.11228912571360501</v>
      </c>
      <c r="E1040" s="161">
        <v>7.06</v>
      </c>
      <c r="F1040" s="168">
        <v>6.2264356000000003</v>
      </c>
      <c r="G1040" s="163">
        <f t="shared" si="34"/>
        <v>0.13387505365027774</v>
      </c>
    </row>
    <row r="1041" spans="1:7" x14ac:dyDescent="0.2">
      <c r="A1041" s="127">
        <v>41655</v>
      </c>
      <c r="B1041" s="161">
        <v>3.43</v>
      </c>
      <c r="C1041" s="162">
        <v>3.8902006</v>
      </c>
      <c r="D1041" s="163">
        <f t="shared" si="33"/>
        <v>-0.1182973957692567</v>
      </c>
      <c r="E1041" s="161">
        <v>7.24</v>
      </c>
      <c r="F1041" s="168">
        <v>6.3629192000000003</v>
      </c>
      <c r="G1041" s="163">
        <f t="shared" si="34"/>
        <v>0.13784251731500846</v>
      </c>
    </row>
    <row r="1042" spans="1:7" x14ac:dyDescent="0.2">
      <c r="A1042" s="127">
        <v>41654</v>
      </c>
      <c r="B1042" s="161">
        <v>3.46</v>
      </c>
      <c r="C1042" s="162">
        <v>3.8864462</v>
      </c>
      <c r="D1042" s="163">
        <f t="shared" si="33"/>
        <v>-0.10972651570475876</v>
      </c>
      <c r="E1042" s="161">
        <v>7.28</v>
      </c>
      <c r="F1042" s="168">
        <v>6.3567783999999996</v>
      </c>
      <c r="G1042" s="163">
        <f t="shared" si="34"/>
        <v>0.14523419598833281</v>
      </c>
    </row>
    <row r="1043" spans="1:7" x14ac:dyDescent="0.2">
      <c r="A1043" s="127">
        <v>41653</v>
      </c>
      <c r="B1043" s="161">
        <v>3.52</v>
      </c>
      <c r="C1043" s="162">
        <v>3.8737474999999999</v>
      </c>
      <c r="D1043" s="163">
        <f t="shared" si="33"/>
        <v>-9.1319194139525064E-2</v>
      </c>
      <c r="E1043" s="161">
        <v>7.33</v>
      </c>
      <c r="F1043" s="168">
        <v>6.3410025000000001</v>
      </c>
      <c r="G1043" s="163">
        <f t="shared" si="34"/>
        <v>0.15596863429717933</v>
      </c>
    </row>
    <row r="1044" spans="1:7" x14ac:dyDescent="0.2">
      <c r="A1044" s="127">
        <v>41652</v>
      </c>
      <c r="B1044" s="161">
        <v>3.54</v>
      </c>
      <c r="C1044" s="162">
        <v>3.8907495000000001</v>
      </c>
      <c r="D1044" s="163">
        <f t="shared" si="33"/>
        <v>-9.0149597140602361E-2</v>
      </c>
      <c r="E1044" s="161">
        <v>7.3</v>
      </c>
      <c r="F1044" s="168">
        <v>6.3509608000000002</v>
      </c>
      <c r="G1044" s="163">
        <f t="shared" si="34"/>
        <v>0.14943238194762587</v>
      </c>
    </row>
    <row r="1045" spans="1:7" x14ac:dyDescent="0.2">
      <c r="A1045" s="127">
        <v>41649</v>
      </c>
      <c r="B1045" s="161">
        <v>3.53</v>
      </c>
      <c r="C1045" s="162">
        <v>3.8944619999999999</v>
      </c>
      <c r="D1045" s="163">
        <f t="shared" si="33"/>
        <v>-9.3584685124671926E-2</v>
      </c>
      <c r="E1045" s="161">
        <v>7.34</v>
      </c>
      <c r="F1045" s="168">
        <v>6.3648883999999999</v>
      </c>
      <c r="G1045" s="163">
        <f t="shared" si="34"/>
        <v>0.15320168064533543</v>
      </c>
    </row>
    <row r="1046" spans="1:7" x14ac:dyDescent="0.2">
      <c r="A1046" s="127">
        <v>41648</v>
      </c>
      <c r="B1046" s="161">
        <v>3.53</v>
      </c>
      <c r="C1046" s="162">
        <v>3.8930164</v>
      </c>
      <c r="D1046" s="163">
        <f t="shared" si="33"/>
        <v>-9.3248104477546057E-2</v>
      </c>
      <c r="E1046" s="161">
        <v>7.31</v>
      </c>
      <c r="F1046" s="168">
        <v>6.3990472</v>
      </c>
      <c r="G1046" s="163">
        <f t="shared" si="34"/>
        <v>0.14235756848300785</v>
      </c>
    </row>
    <row r="1047" spans="1:7" x14ac:dyDescent="0.2">
      <c r="A1047" s="127">
        <v>41647</v>
      </c>
      <c r="B1047" s="161">
        <v>3.57</v>
      </c>
      <c r="C1047" s="162">
        <v>3.9699575999999999</v>
      </c>
      <c r="D1047" s="163">
        <f t="shared" si="33"/>
        <v>-0.10074606338364925</v>
      </c>
      <c r="E1047" s="161">
        <v>7.33</v>
      </c>
      <c r="F1047" s="168">
        <v>6.4669349</v>
      </c>
      <c r="G1047" s="163">
        <f t="shared" si="34"/>
        <v>0.13345813949665708</v>
      </c>
    </row>
    <row r="1048" spans="1:7" x14ac:dyDescent="0.2">
      <c r="A1048" s="127">
        <v>41646</v>
      </c>
      <c r="B1048" s="161">
        <v>3.55</v>
      </c>
      <c r="C1048" s="162">
        <v>3.8964915000000002</v>
      </c>
      <c r="D1048" s="163">
        <f t="shared" si="33"/>
        <v>-8.8923971732005669E-2</v>
      </c>
      <c r="E1048" s="161">
        <v>7.31</v>
      </c>
      <c r="F1048" s="168">
        <v>6.4233072</v>
      </c>
      <c r="G1048" s="163">
        <f t="shared" si="34"/>
        <v>0.13804303178898242</v>
      </c>
    </row>
    <row r="1049" spans="1:7" x14ac:dyDescent="0.2">
      <c r="A1049" s="127">
        <v>41645</v>
      </c>
      <c r="B1049" s="161">
        <v>3.55</v>
      </c>
      <c r="C1049" s="162">
        <v>3.9056031999999998</v>
      </c>
      <c r="D1049" s="163">
        <f t="shared" si="33"/>
        <v>-9.1049495248262807E-2</v>
      </c>
      <c r="E1049" s="161">
        <v>7.39</v>
      </c>
      <c r="F1049" s="168">
        <v>6.4962150000000003</v>
      </c>
      <c r="G1049" s="163">
        <f t="shared" si="34"/>
        <v>0.13758550171138106</v>
      </c>
    </row>
    <row r="1050" spans="1:7" x14ac:dyDescent="0.2">
      <c r="A1050" s="127">
        <v>41642</v>
      </c>
      <c r="B1050" s="161">
        <v>3.56</v>
      </c>
      <c r="C1050" s="162">
        <v>3.9832320000000001</v>
      </c>
      <c r="D1050" s="163">
        <f t="shared" si="33"/>
        <v>-0.10625341431279926</v>
      </c>
      <c r="E1050" s="161">
        <v>7.61</v>
      </c>
      <c r="F1050" s="168">
        <v>6.5652480000000004</v>
      </c>
      <c r="G1050" s="163">
        <f t="shared" si="34"/>
        <v>0.15913366867481621</v>
      </c>
    </row>
    <row r="1051" spans="1:7" x14ac:dyDescent="0.2">
      <c r="A1051" s="127">
        <v>41641</v>
      </c>
      <c r="B1051" s="161">
        <v>3.58</v>
      </c>
      <c r="C1051" s="162">
        <v>4.0902159999999999</v>
      </c>
      <c r="D1051" s="163">
        <f t="shared" si="33"/>
        <v>-0.12474060049640405</v>
      </c>
      <c r="E1051" s="161">
        <v>7.73</v>
      </c>
      <c r="F1051" s="168">
        <v>6.7331247999999997</v>
      </c>
      <c r="G1051" s="163">
        <f t="shared" si="34"/>
        <v>0.14805535759562941</v>
      </c>
    </row>
    <row r="1052" spans="1:7" x14ac:dyDescent="0.2">
      <c r="A1052" s="127">
        <v>41639</v>
      </c>
      <c r="B1052" s="161">
        <v>3.58</v>
      </c>
      <c r="C1052" s="162">
        <v>4.1198452000000003</v>
      </c>
      <c r="D1052" s="163">
        <f t="shared" si="33"/>
        <v>-0.13103531171511013</v>
      </c>
      <c r="E1052" s="161">
        <v>7.72</v>
      </c>
      <c r="F1052" s="168">
        <v>6.7694403000000003</v>
      </c>
      <c r="G1052" s="163">
        <f t="shared" si="34"/>
        <v>0.14041924559110144</v>
      </c>
    </row>
    <row r="1053" spans="1:7" x14ac:dyDescent="0.2">
      <c r="A1053" s="127">
        <v>41638</v>
      </c>
      <c r="B1053" s="161">
        <v>3.55</v>
      </c>
      <c r="C1053" s="162">
        <v>4.1077745999999999</v>
      </c>
      <c r="D1053" s="163">
        <f t="shared" si="33"/>
        <v>-0.13578510369093769</v>
      </c>
      <c r="E1053" s="161">
        <v>7.57</v>
      </c>
      <c r="F1053" s="168">
        <v>6.7282514999999998</v>
      </c>
      <c r="G1053" s="163">
        <f t="shared" si="34"/>
        <v>0.12510657486569884</v>
      </c>
    </row>
    <row r="1054" spans="1:7" x14ac:dyDescent="0.2">
      <c r="A1054" s="127">
        <v>41635</v>
      </c>
      <c r="B1054" s="161">
        <v>3.58</v>
      </c>
      <c r="C1054" s="162">
        <v>4.1171082999999999</v>
      </c>
      <c r="D1054" s="163">
        <f t="shared" si="33"/>
        <v>-0.13045765640898974</v>
      </c>
      <c r="E1054" s="161">
        <v>7.67</v>
      </c>
      <c r="F1054" s="168">
        <v>6.7700060000000004</v>
      </c>
      <c r="G1054" s="163">
        <f t="shared" si="34"/>
        <v>0.1329384346188171</v>
      </c>
    </row>
    <row r="1055" spans="1:7" x14ac:dyDescent="0.2">
      <c r="A1055" s="127">
        <v>41634</v>
      </c>
      <c r="B1055" s="161">
        <v>3.55</v>
      </c>
      <c r="C1055" s="162">
        <v>4.1479308000000001</v>
      </c>
      <c r="D1055" s="163">
        <f t="shared" si="33"/>
        <v>-0.14415158517109308</v>
      </c>
      <c r="E1055" s="161">
        <v>7.57</v>
      </c>
      <c r="F1055" s="168">
        <v>6.7187016000000002</v>
      </c>
      <c r="G1055" s="163">
        <f t="shared" si="34"/>
        <v>0.12670579089269274</v>
      </c>
    </row>
    <row r="1056" spans="1:7" x14ac:dyDescent="0.2">
      <c r="A1056" s="127">
        <v>41633</v>
      </c>
      <c r="B1056" s="161">
        <v>3.59</v>
      </c>
      <c r="C1056" s="162">
        <v>4.1479308000000001</v>
      </c>
      <c r="D1056" s="163">
        <f t="shared" si="33"/>
        <v>-0.13450822275048568</v>
      </c>
      <c r="E1056" s="161">
        <v>7.67</v>
      </c>
      <c r="F1056" s="168">
        <v>6.7187016000000002</v>
      </c>
      <c r="G1056" s="163">
        <f t="shared" si="34"/>
        <v>0.14158961904186959</v>
      </c>
    </row>
    <row r="1057" spans="1:7" x14ac:dyDescent="0.2">
      <c r="A1057" s="127">
        <v>41632</v>
      </c>
      <c r="B1057" s="161">
        <v>3.58</v>
      </c>
      <c r="C1057" s="162">
        <v>4.1479308000000001</v>
      </c>
      <c r="D1057" s="163">
        <f t="shared" si="33"/>
        <v>-0.13691906335563747</v>
      </c>
      <c r="E1057" s="161">
        <v>7.67</v>
      </c>
      <c r="F1057" s="168">
        <v>6.7187016000000002</v>
      </c>
      <c r="G1057" s="163">
        <f t="shared" si="34"/>
        <v>0.14158961904186959</v>
      </c>
    </row>
    <row r="1058" spans="1:7" x14ac:dyDescent="0.2">
      <c r="A1058" s="127">
        <v>41631</v>
      </c>
      <c r="B1058" s="161">
        <v>3.58</v>
      </c>
      <c r="C1058" s="162">
        <v>4.0934568000000002</v>
      </c>
      <c r="D1058" s="163">
        <f t="shared" si="33"/>
        <v>-0.12543354555494518</v>
      </c>
      <c r="E1058" s="161">
        <v>7.67</v>
      </c>
      <c r="F1058" s="168">
        <v>6.6489095999999996</v>
      </c>
      <c r="G1058" s="163">
        <f t="shared" si="34"/>
        <v>0.15357260986072066</v>
      </c>
    </row>
    <row r="1059" spans="1:7" x14ac:dyDescent="0.2">
      <c r="A1059" s="127">
        <v>41628</v>
      </c>
      <c r="B1059" s="161">
        <v>3.57</v>
      </c>
      <c r="C1059" s="162">
        <v>4.0961036999999996</v>
      </c>
      <c r="D1059" s="163">
        <f t="shared" si="33"/>
        <v>-0.12844003436729393</v>
      </c>
      <c r="E1059" s="161">
        <v>7.78</v>
      </c>
      <c r="F1059" s="168">
        <v>6.7637010999999996</v>
      </c>
      <c r="G1059" s="163">
        <f t="shared" si="34"/>
        <v>0.15025780781471859</v>
      </c>
    </row>
    <row r="1060" spans="1:7" x14ac:dyDescent="0.2">
      <c r="A1060" s="127">
        <v>41627</v>
      </c>
      <c r="B1060" s="161">
        <v>3.63</v>
      </c>
      <c r="C1060" s="162">
        <v>4.0958442000000002</v>
      </c>
      <c r="D1060" s="163">
        <f t="shared" si="33"/>
        <v>-0.11373582032246252</v>
      </c>
      <c r="E1060" s="161">
        <v>7.88</v>
      </c>
      <c r="F1060" s="168">
        <v>6.8106233999999999</v>
      </c>
      <c r="G1060" s="163">
        <f t="shared" si="34"/>
        <v>0.15701596420674208</v>
      </c>
    </row>
    <row r="1061" spans="1:7" x14ac:dyDescent="0.2">
      <c r="A1061" s="127">
        <v>41626</v>
      </c>
      <c r="B1061" s="161">
        <v>3.67</v>
      </c>
      <c r="C1061" s="162">
        <v>4.1382075</v>
      </c>
      <c r="D1061" s="163">
        <f t="shared" si="33"/>
        <v>-0.11314258649427321</v>
      </c>
      <c r="E1061" s="161">
        <v>8.11</v>
      </c>
      <c r="F1061" s="168">
        <v>6.8024249000000001</v>
      </c>
      <c r="G1061" s="163">
        <f t="shared" si="34"/>
        <v>0.19222190898425051</v>
      </c>
    </row>
    <row r="1062" spans="1:7" x14ac:dyDescent="0.2">
      <c r="A1062" s="127">
        <v>41625</v>
      </c>
      <c r="B1062" s="161">
        <v>3.68</v>
      </c>
      <c r="C1062" s="162">
        <v>4.1534450999999999</v>
      </c>
      <c r="D1062" s="163">
        <f t="shared" si="33"/>
        <v>-0.11398852966661333</v>
      </c>
      <c r="E1062" s="161">
        <v>8.1300000000000008</v>
      </c>
      <c r="F1062" s="168">
        <v>6.8015619000000003</v>
      </c>
      <c r="G1062" s="163">
        <f t="shared" si="34"/>
        <v>0.19531368228818155</v>
      </c>
    </row>
    <row r="1063" spans="1:7" x14ac:dyDescent="0.2">
      <c r="A1063" s="127">
        <v>41624</v>
      </c>
      <c r="B1063" s="161">
        <v>3.69</v>
      </c>
      <c r="C1063" s="162">
        <v>4.1704243999999999</v>
      </c>
      <c r="D1063" s="163">
        <f t="shared" si="33"/>
        <v>-0.1151979640249563</v>
      </c>
      <c r="E1063" s="161">
        <v>8.18</v>
      </c>
      <c r="F1063" s="168">
        <v>6.8350812000000003</v>
      </c>
      <c r="G1063" s="163">
        <f t="shared" si="34"/>
        <v>0.19676705523264293</v>
      </c>
    </row>
    <row r="1064" spans="1:7" x14ac:dyDescent="0.2">
      <c r="A1064" s="127">
        <v>41621</v>
      </c>
      <c r="B1064" s="161">
        <v>3.72</v>
      </c>
      <c r="C1064" s="162">
        <v>4.2428293999999998</v>
      </c>
      <c r="D1064" s="163">
        <f t="shared" si="33"/>
        <v>-0.12322659025602103</v>
      </c>
      <c r="E1064" s="161">
        <v>8.27</v>
      </c>
      <c r="F1064" s="168">
        <v>6.8531947000000004</v>
      </c>
      <c r="G1064" s="163">
        <f t="shared" si="34"/>
        <v>0.20673647284528471</v>
      </c>
    </row>
    <row r="1065" spans="1:7" x14ac:dyDescent="0.2">
      <c r="A1065" s="127">
        <v>41620</v>
      </c>
      <c r="B1065" s="161">
        <v>3.76</v>
      </c>
      <c r="C1065" s="162">
        <v>4.2245375999999997</v>
      </c>
      <c r="D1065" s="163">
        <f t="shared" si="33"/>
        <v>-0.10996176244235581</v>
      </c>
      <c r="E1065" s="161">
        <v>8.2799999999999994</v>
      </c>
      <c r="F1065" s="168">
        <v>6.8885183999999997</v>
      </c>
      <c r="G1065" s="163">
        <f t="shared" si="34"/>
        <v>0.20200012821334698</v>
      </c>
    </row>
    <row r="1066" spans="1:7" x14ac:dyDescent="0.2">
      <c r="A1066" s="127">
        <v>41619</v>
      </c>
      <c r="B1066" s="161">
        <v>3.78</v>
      </c>
      <c r="C1066" s="162">
        <v>4.2791115</v>
      </c>
      <c r="D1066" s="163">
        <f t="shared" si="33"/>
        <v>-0.11663904995230906</v>
      </c>
      <c r="E1066" s="161">
        <v>8.32</v>
      </c>
      <c r="F1066" s="168">
        <v>6.9506009999999998</v>
      </c>
      <c r="G1066" s="163">
        <f t="shared" si="34"/>
        <v>0.19701879017368434</v>
      </c>
    </row>
    <row r="1067" spans="1:7" x14ac:dyDescent="0.2">
      <c r="A1067" s="127">
        <v>41618</v>
      </c>
      <c r="B1067" s="161">
        <v>3.8</v>
      </c>
      <c r="C1067" s="162">
        <v>4.3983233999999998</v>
      </c>
      <c r="D1067" s="163">
        <f t="shared" si="33"/>
        <v>-0.1360344262088595</v>
      </c>
      <c r="E1067" s="161">
        <v>8.4700000000000006</v>
      </c>
      <c r="F1067" s="168">
        <v>7.0783053999999996</v>
      </c>
      <c r="G1067" s="163">
        <f t="shared" si="34"/>
        <v>0.19661409353713405</v>
      </c>
    </row>
    <row r="1068" spans="1:7" x14ac:dyDescent="0.2">
      <c r="A1068" s="127">
        <v>41617</v>
      </c>
      <c r="B1068" s="161">
        <v>3.8</v>
      </c>
      <c r="C1068" s="162">
        <v>4.4147040000000004</v>
      </c>
      <c r="D1068" s="163">
        <f t="shared" si="33"/>
        <v>-0.13924013931624873</v>
      </c>
      <c r="E1068" s="161">
        <v>8.49</v>
      </c>
      <c r="F1068" s="168">
        <v>7.1108267999999999</v>
      </c>
      <c r="G1068" s="163">
        <f t="shared" si="34"/>
        <v>0.19395398577279371</v>
      </c>
    </row>
    <row r="1069" spans="1:7" x14ac:dyDescent="0.2">
      <c r="A1069" s="127">
        <v>41614</v>
      </c>
      <c r="B1069" s="161">
        <v>3.81</v>
      </c>
      <c r="C1069" s="162">
        <v>4.4143670999999998</v>
      </c>
      <c r="D1069" s="163">
        <f t="shared" si="33"/>
        <v>-0.13690911659793761</v>
      </c>
      <c r="E1069" s="161">
        <v>8.5500000000000007</v>
      </c>
      <c r="F1069" s="168">
        <v>7.0361378999999999</v>
      </c>
      <c r="G1069" s="163">
        <f t="shared" si="34"/>
        <v>0.21515526294616835</v>
      </c>
    </row>
    <row r="1070" spans="1:7" x14ac:dyDescent="0.2">
      <c r="A1070" s="127">
        <v>41613</v>
      </c>
      <c r="B1070" s="161">
        <v>3.81</v>
      </c>
      <c r="C1070" s="162">
        <v>4.3571426999999998</v>
      </c>
      <c r="D1070" s="163">
        <f t="shared" si="33"/>
        <v>-0.12557373895511839</v>
      </c>
      <c r="E1070" s="161">
        <v>8.56</v>
      </c>
      <c r="F1070" s="168">
        <v>7.1564684999999999</v>
      </c>
      <c r="G1070" s="163">
        <f t="shared" si="34"/>
        <v>0.19612068438504279</v>
      </c>
    </row>
    <row r="1071" spans="1:7" x14ac:dyDescent="0.2">
      <c r="A1071" s="127">
        <v>41612</v>
      </c>
      <c r="B1071" s="161">
        <v>3.83</v>
      </c>
      <c r="C1071" s="162">
        <v>4.3567019</v>
      </c>
      <c r="D1071" s="163">
        <f t="shared" si="33"/>
        <v>-0.12089463821245147</v>
      </c>
      <c r="E1071" s="161">
        <v>8.61</v>
      </c>
      <c r="F1071" s="168">
        <v>7.1873721000000002</v>
      </c>
      <c r="G1071" s="163">
        <f t="shared" si="34"/>
        <v>0.19793436045978463</v>
      </c>
    </row>
    <row r="1072" spans="1:7" x14ac:dyDescent="0.2">
      <c r="A1072" s="127">
        <v>41611</v>
      </c>
      <c r="B1072" s="161">
        <v>3.82</v>
      </c>
      <c r="C1072" s="162">
        <v>4.4160120000000003</v>
      </c>
      <c r="D1072" s="163">
        <f t="shared" si="33"/>
        <v>-0.13496611875148898</v>
      </c>
      <c r="E1072" s="161">
        <v>8.58</v>
      </c>
      <c r="F1072" s="168">
        <v>7.2729660000000003</v>
      </c>
      <c r="G1072" s="163">
        <f t="shared" si="34"/>
        <v>0.179711275977366</v>
      </c>
    </row>
    <row r="1073" spans="1:7" x14ac:dyDescent="0.2">
      <c r="A1073" s="127">
        <v>41610</v>
      </c>
      <c r="B1073" s="161">
        <v>3.87</v>
      </c>
      <c r="C1073" s="162">
        <v>4.4299359999999997</v>
      </c>
      <c r="D1073" s="163">
        <f t="shared" si="33"/>
        <v>-0.12639821433086157</v>
      </c>
      <c r="E1073" s="161">
        <v>8.66</v>
      </c>
      <c r="F1073" s="168">
        <v>7.4043216000000003</v>
      </c>
      <c r="G1073" s="163">
        <f t="shared" si="34"/>
        <v>0.16958723132717518</v>
      </c>
    </row>
    <row r="1074" spans="1:7" x14ac:dyDescent="0.2">
      <c r="A1074" s="127">
        <v>41607</v>
      </c>
      <c r="B1074" s="161">
        <v>3.8</v>
      </c>
      <c r="C1074" s="162">
        <v>4.4060370999999998</v>
      </c>
      <c r="D1074" s="163">
        <f t="shared" si="33"/>
        <v>-0.13754698070971758</v>
      </c>
      <c r="E1074" s="161">
        <v>8.59</v>
      </c>
      <c r="F1074" s="168">
        <v>7.3961304999999999</v>
      </c>
      <c r="G1074" s="163">
        <f t="shared" si="34"/>
        <v>0.16141812262506725</v>
      </c>
    </row>
    <row r="1075" spans="1:7" x14ac:dyDescent="0.2">
      <c r="A1075" s="127">
        <v>41606</v>
      </c>
      <c r="B1075" s="161">
        <v>3.8</v>
      </c>
      <c r="C1075" s="162">
        <v>4.3914375000000003</v>
      </c>
      <c r="D1075" s="163">
        <f t="shared" si="33"/>
        <v>-0.13467970340008265</v>
      </c>
      <c r="E1075" s="161">
        <v>8.58</v>
      </c>
      <c r="F1075" s="168">
        <v>7.3744500000000004</v>
      </c>
      <c r="G1075" s="163">
        <f t="shared" si="34"/>
        <v>0.16347659825478505</v>
      </c>
    </row>
    <row r="1076" spans="1:7" x14ac:dyDescent="0.2">
      <c r="A1076" s="127">
        <v>41605</v>
      </c>
      <c r="B1076" s="161">
        <v>3.79</v>
      </c>
      <c r="C1076" s="162">
        <v>4.3907714999999996</v>
      </c>
      <c r="D1076" s="163">
        <f t="shared" si="33"/>
        <v>-0.13682595416318058</v>
      </c>
      <c r="E1076" s="161">
        <v>8.5399999999999991</v>
      </c>
      <c r="F1076" s="168">
        <v>7.2230169000000002</v>
      </c>
      <c r="G1076" s="163">
        <f t="shared" si="34"/>
        <v>0.18233144380431934</v>
      </c>
    </row>
    <row r="1077" spans="1:7" x14ac:dyDescent="0.2">
      <c r="A1077" s="127">
        <v>41604</v>
      </c>
      <c r="B1077" s="161">
        <v>3.79</v>
      </c>
      <c r="C1077" s="162">
        <v>4.3607241999999999</v>
      </c>
      <c r="D1077" s="163">
        <f t="shared" si="33"/>
        <v>-0.13087830686471755</v>
      </c>
      <c r="E1077" s="161">
        <v>8.4700000000000006</v>
      </c>
      <c r="F1077" s="168">
        <v>7.2019219999999997</v>
      </c>
      <c r="G1077" s="163">
        <f t="shared" si="34"/>
        <v>0.17607494221681391</v>
      </c>
    </row>
    <row r="1078" spans="1:7" x14ac:dyDescent="0.2">
      <c r="A1078" s="127">
        <v>41603</v>
      </c>
      <c r="B1078" s="161">
        <v>3.81</v>
      </c>
      <c r="C1078" s="162">
        <v>4.3675895999999996</v>
      </c>
      <c r="D1078" s="163">
        <f t="shared" si="33"/>
        <v>-0.12766529162904858</v>
      </c>
      <c r="E1078" s="161">
        <v>8.51</v>
      </c>
      <c r="F1078" s="168">
        <v>7.2714036999999996</v>
      </c>
      <c r="G1078" s="163">
        <f t="shared" si="34"/>
        <v>0.17033799127395446</v>
      </c>
    </row>
    <row r="1079" spans="1:7" x14ac:dyDescent="0.2">
      <c r="A1079" s="127">
        <v>41600</v>
      </c>
      <c r="B1079" s="161">
        <v>3.86</v>
      </c>
      <c r="C1079" s="162">
        <v>4.3943234999999996</v>
      </c>
      <c r="D1079" s="163">
        <f t="shared" si="33"/>
        <v>-0.12159402920608821</v>
      </c>
      <c r="E1079" s="161">
        <v>8.56</v>
      </c>
      <c r="F1079" s="168">
        <v>7.3476255999999998</v>
      </c>
      <c r="G1079" s="163">
        <f t="shared" si="34"/>
        <v>0.16500220152752487</v>
      </c>
    </row>
    <row r="1080" spans="1:7" x14ac:dyDescent="0.2">
      <c r="A1080" s="127">
        <v>41599</v>
      </c>
      <c r="B1080" s="161">
        <v>3.89</v>
      </c>
      <c r="C1080" s="162">
        <v>4.3619364000000003</v>
      </c>
      <c r="D1080" s="163">
        <f t="shared" si="33"/>
        <v>-0.10819424143827501</v>
      </c>
      <c r="E1080" s="161">
        <v>8.58</v>
      </c>
      <c r="F1080" s="168">
        <v>7.3464191999999997</v>
      </c>
      <c r="G1080" s="163">
        <f t="shared" si="34"/>
        <v>0.16791592834778615</v>
      </c>
    </row>
    <row r="1081" spans="1:7" x14ac:dyDescent="0.2">
      <c r="A1081" s="127">
        <v>41598</v>
      </c>
      <c r="B1081" s="161">
        <v>3.83</v>
      </c>
      <c r="C1081" s="162">
        <v>4.3813643999999998</v>
      </c>
      <c r="D1081" s="163">
        <f t="shared" si="33"/>
        <v>-0.12584308212300255</v>
      </c>
      <c r="E1081" s="161">
        <v>8.73</v>
      </c>
      <c r="F1081" s="168">
        <v>7.4103582000000001</v>
      </c>
      <c r="G1081" s="163">
        <f t="shared" si="34"/>
        <v>0.17808070330527345</v>
      </c>
    </row>
    <row r="1082" spans="1:7" x14ac:dyDescent="0.2">
      <c r="A1082" s="127">
        <v>41597</v>
      </c>
      <c r="B1082" s="161">
        <v>3.82</v>
      </c>
      <c r="C1082" s="162">
        <v>4.3896614999999999</v>
      </c>
      <c r="D1082" s="163">
        <f t="shared" si="33"/>
        <v>-0.12977344608462407</v>
      </c>
      <c r="E1082" s="161">
        <v>8.73</v>
      </c>
      <c r="F1082" s="168">
        <v>7.4663792000000004</v>
      </c>
      <c r="G1082" s="163">
        <f t="shared" si="34"/>
        <v>0.1692414443670367</v>
      </c>
    </row>
    <row r="1083" spans="1:7" x14ac:dyDescent="0.2">
      <c r="A1083" s="127">
        <v>41596</v>
      </c>
      <c r="B1083" s="161">
        <v>3.83</v>
      </c>
      <c r="C1083" s="162">
        <v>4.3742299999999998</v>
      </c>
      <c r="D1083" s="163">
        <f t="shared" si="33"/>
        <v>-0.12441732602080818</v>
      </c>
      <c r="E1083" s="161">
        <v>8.9</v>
      </c>
      <c r="F1083" s="168">
        <v>7.4195799999999998</v>
      </c>
      <c r="G1083" s="163">
        <f t="shared" si="34"/>
        <v>0.19952881429946176</v>
      </c>
    </row>
    <row r="1084" spans="1:7" x14ac:dyDescent="0.2">
      <c r="A1084" s="127">
        <v>41593</v>
      </c>
      <c r="B1084" s="161">
        <v>3.79</v>
      </c>
      <c r="C1084" s="162">
        <v>4.2174158000000004</v>
      </c>
      <c r="D1084" s="163">
        <f t="shared" si="33"/>
        <v>-0.1013454257936816</v>
      </c>
      <c r="E1084" s="161">
        <v>8.6300000000000008</v>
      </c>
      <c r="F1084" s="168">
        <v>6.9076997999999996</v>
      </c>
      <c r="G1084" s="163">
        <f t="shared" si="34"/>
        <v>0.24933049348786138</v>
      </c>
    </row>
    <row r="1085" spans="1:7" x14ac:dyDescent="0.2">
      <c r="A1085" s="127">
        <v>41592</v>
      </c>
      <c r="B1085" s="161">
        <v>3.79</v>
      </c>
      <c r="C1085" s="162">
        <v>4.1043558000000004</v>
      </c>
      <c r="D1085" s="163">
        <f t="shared" si="33"/>
        <v>-7.6590777047155695E-2</v>
      </c>
      <c r="E1085" s="161">
        <v>8.5399999999999991</v>
      </c>
      <c r="F1085" s="168">
        <v>6.6507962000000003</v>
      </c>
      <c r="G1085" s="163">
        <f t="shared" si="34"/>
        <v>0.28405678706558452</v>
      </c>
    </row>
    <row r="1086" spans="1:7" x14ac:dyDescent="0.2">
      <c r="A1086" s="127">
        <v>41591</v>
      </c>
      <c r="B1086" s="161">
        <v>3.8</v>
      </c>
      <c r="C1086" s="162">
        <v>4.082592</v>
      </c>
      <c r="D1086" s="163">
        <f t="shared" si="33"/>
        <v>-6.9218770820106482E-2</v>
      </c>
      <c r="E1086" s="161">
        <v>8.5500000000000007</v>
      </c>
      <c r="F1086" s="168">
        <v>6.6856400000000002</v>
      </c>
      <c r="G1086" s="163">
        <f t="shared" si="34"/>
        <v>0.27886036340574732</v>
      </c>
    </row>
    <row r="1087" spans="1:7" x14ac:dyDescent="0.2">
      <c r="A1087" s="127">
        <v>41590</v>
      </c>
      <c r="B1087" s="161">
        <v>3.83</v>
      </c>
      <c r="C1087" s="162">
        <v>4.2343644999999999</v>
      </c>
      <c r="D1087" s="163">
        <f t="shared" si="33"/>
        <v>-9.5495912078424006E-2</v>
      </c>
      <c r="E1087" s="161">
        <v>8.94</v>
      </c>
      <c r="F1087" s="168">
        <v>6.9095331</v>
      </c>
      <c r="G1087" s="163">
        <f t="shared" si="34"/>
        <v>0.29386455938679845</v>
      </c>
    </row>
    <row r="1088" spans="1:7" x14ac:dyDescent="0.2">
      <c r="A1088" s="127">
        <v>41589</v>
      </c>
      <c r="B1088" s="161">
        <v>3.83</v>
      </c>
      <c r="C1088" s="162">
        <v>4.2449056000000001</v>
      </c>
      <c r="D1088" s="163">
        <f t="shared" si="33"/>
        <v>-9.7742008679768982E-2</v>
      </c>
      <c r="E1088" s="161">
        <v>8.8699999999999992</v>
      </c>
      <c r="F1088" s="168">
        <v>6.9454891999999999</v>
      </c>
      <c r="G1088" s="163">
        <f t="shared" si="34"/>
        <v>0.27708786877100022</v>
      </c>
    </row>
    <row r="1089" spans="1:7" x14ac:dyDescent="0.2">
      <c r="A1089" s="127">
        <v>41586</v>
      </c>
      <c r="B1089" s="161">
        <v>3.82</v>
      </c>
      <c r="C1089" s="162">
        <v>4.1316822000000002</v>
      </c>
      <c r="D1089" s="163">
        <f t="shared" si="33"/>
        <v>-7.5437118566379649E-2</v>
      </c>
      <c r="E1089" s="161">
        <v>8.77</v>
      </c>
      <c r="F1089" s="168">
        <v>6.7911558000000003</v>
      </c>
      <c r="G1089" s="163">
        <f t="shared" si="34"/>
        <v>0.29138548109881374</v>
      </c>
    </row>
    <row r="1090" spans="1:7" x14ac:dyDescent="0.2">
      <c r="A1090" s="127">
        <v>41585</v>
      </c>
      <c r="B1090" s="161">
        <v>3.83</v>
      </c>
      <c r="C1090" s="162">
        <v>4.1776871</v>
      </c>
      <c r="D1090" s="163">
        <f t="shared" si="33"/>
        <v>-8.3224782440025222E-2</v>
      </c>
      <c r="E1090" s="161">
        <v>8.93</v>
      </c>
      <c r="F1090" s="168">
        <v>6.8095507</v>
      </c>
      <c r="G1090" s="163">
        <f t="shared" si="34"/>
        <v>0.3113934227701689</v>
      </c>
    </row>
    <row r="1091" spans="1:7" x14ac:dyDescent="0.2">
      <c r="A1091" s="127">
        <v>41584</v>
      </c>
      <c r="B1091" s="161">
        <v>3.8</v>
      </c>
      <c r="C1091" s="162">
        <v>4.2191324000000003</v>
      </c>
      <c r="D1091" s="163">
        <f t="shared" si="33"/>
        <v>-9.9340897668914227E-2</v>
      </c>
      <c r="E1091" s="161">
        <v>8.9</v>
      </c>
      <c r="F1091" s="168">
        <v>6.9552239</v>
      </c>
      <c r="G1091" s="163">
        <f t="shared" si="34"/>
        <v>0.27961373033584158</v>
      </c>
    </row>
    <row r="1092" spans="1:7" x14ac:dyDescent="0.2">
      <c r="A1092" s="127">
        <v>41583</v>
      </c>
      <c r="B1092" s="161">
        <v>3.83</v>
      </c>
      <c r="C1092" s="162">
        <v>4.2330714</v>
      </c>
      <c r="D1092" s="163">
        <f t="shared" si="33"/>
        <v>-9.5219608154967564E-2</v>
      </c>
      <c r="E1092" s="161">
        <v>9.07</v>
      </c>
      <c r="F1092" s="168">
        <v>7.0313376999999999</v>
      </c>
      <c r="G1092" s="163">
        <f t="shared" si="34"/>
        <v>0.28993946628391926</v>
      </c>
    </row>
    <row r="1093" spans="1:7" x14ac:dyDescent="0.2">
      <c r="A1093" s="127">
        <v>41582</v>
      </c>
      <c r="B1093" s="161">
        <v>3.84</v>
      </c>
      <c r="C1093" s="162">
        <v>4.2905087000000002</v>
      </c>
      <c r="D1093" s="163">
        <f t="shared" ref="D1093:D1156" si="35">(B1093-C1093)/C1093</f>
        <v>-0.10500123213827775</v>
      </c>
      <c r="E1093" s="161">
        <v>9.14</v>
      </c>
      <c r="F1093" s="168">
        <v>7.1059071999999999</v>
      </c>
      <c r="G1093" s="163">
        <f t="shared" si="34"/>
        <v>0.28625378051658212</v>
      </c>
    </row>
    <row r="1094" spans="1:7" x14ac:dyDescent="0.2">
      <c r="A1094" s="127">
        <v>41579</v>
      </c>
      <c r="B1094" s="161">
        <v>3.84</v>
      </c>
      <c r="C1094" s="162">
        <v>4.2960545999999997</v>
      </c>
      <c r="D1094" s="163">
        <f t="shared" si="35"/>
        <v>-0.10615661169669489</v>
      </c>
      <c r="E1094" s="161">
        <v>9.17</v>
      </c>
      <c r="F1094" s="168">
        <v>7.1653751999999997</v>
      </c>
      <c r="G1094" s="163">
        <f t="shared" ref="G1094:G1157" si="36">(E1094-F1094)/F1094</f>
        <v>0.2797655034170437</v>
      </c>
    </row>
    <row r="1095" spans="1:7" x14ac:dyDescent="0.2">
      <c r="A1095" s="127">
        <v>41578</v>
      </c>
      <c r="B1095" s="161">
        <v>3.82</v>
      </c>
      <c r="C1095" s="162">
        <v>4.3019717999999996</v>
      </c>
      <c r="D1095" s="163">
        <f t="shared" si="35"/>
        <v>-0.11203509051361048</v>
      </c>
      <c r="E1095" s="161">
        <v>8.9600000000000009</v>
      </c>
      <c r="F1095" s="168">
        <v>7.0431914000000004</v>
      </c>
      <c r="G1095" s="163">
        <f t="shared" si="36"/>
        <v>0.27215057651280078</v>
      </c>
    </row>
    <row r="1096" spans="1:7" x14ac:dyDescent="0.2">
      <c r="A1096" s="127">
        <v>41577</v>
      </c>
      <c r="B1096" s="161">
        <v>3.81</v>
      </c>
      <c r="C1096" s="162">
        <v>4.3326776000000002</v>
      </c>
      <c r="D1096" s="163">
        <f t="shared" si="35"/>
        <v>-0.12063616272763987</v>
      </c>
      <c r="E1096" s="161">
        <v>9.18</v>
      </c>
      <c r="F1096" s="168">
        <v>7.2158487999999998</v>
      </c>
      <c r="G1096" s="163">
        <f t="shared" si="36"/>
        <v>0.27219960595626669</v>
      </c>
    </row>
    <row r="1097" spans="1:7" x14ac:dyDescent="0.2">
      <c r="A1097" s="127">
        <v>41576</v>
      </c>
      <c r="B1097" s="161">
        <v>3.8</v>
      </c>
      <c r="C1097" s="162">
        <v>4.226877</v>
      </c>
      <c r="D1097" s="163">
        <f t="shared" si="35"/>
        <v>-0.10099110998498423</v>
      </c>
      <c r="E1097" s="161">
        <v>9.15</v>
      </c>
      <c r="F1097" s="168">
        <v>7.0527104999999999</v>
      </c>
      <c r="G1097" s="163">
        <f t="shared" si="36"/>
        <v>0.29737354170428526</v>
      </c>
    </row>
    <row r="1098" spans="1:7" x14ac:dyDescent="0.2">
      <c r="A1098" s="127">
        <v>41575</v>
      </c>
      <c r="B1098" s="161">
        <v>3.76</v>
      </c>
      <c r="C1098" s="162">
        <v>4.1136160000000004</v>
      </c>
      <c r="D1098" s="163">
        <f t="shared" si="35"/>
        <v>-8.5962326089746965E-2</v>
      </c>
      <c r="E1098" s="161">
        <v>8.8800000000000008</v>
      </c>
      <c r="F1098" s="168">
        <v>6.8903068000000003</v>
      </c>
      <c r="G1098" s="163">
        <f t="shared" si="36"/>
        <v>0.28876699655812138</v>
      </c>
    </row>
    <row r="1099" spans="1:7" x14ac:dyDescent="0.2">
      <c r="A1099" s="127">
        <v>41572</v>
      </c>
      <c r="B1099" s="161">
        <v>3.78</v>
      </c>
      <c r="C1099" s="162">
        <v>4.0656885999999997</v>
      </c>
      <c r="D1099" s="163">
        <f t="shared" si="35"/>
        <v>-7.0268195158871699E-2</v>
      </c>
      <c r="E1099" s="161">
        <v>8.98</v>
      </c>
      <c r="F1099" s="168">
        <v>6.8341535999999996</v>
      </c>
      <c r="G1099" s="163">
        <f t="shared" si="36"/>
        <v>0.31398861155242414</v>
      </c>
    </row>
    <row r="1100" spans="1:7" x14ac:dyDescent="0.2">
      <c r="A1100" s="127">
        <v>41571</v>
      </c>
      <c r="B1100" s="161">
        <v>3.81</v>
      </c>
      <c r="C1100" s="162">
        <v>4.1216831000000003</v>
      </c>
      <c r="D1100" s="163">
        <f t="shared" si="35"/>
        <v>-7.5620345484591039E-2</v>
      </c>
      <c r="E1100" s="161">
        <v>8.91</v>
      </c>
      <c r="F1100" s="168">
        <v>6.8905681000000003</v>
      </c>
      <c r="G1100" s="163">
        <f t="shared" si="36"/>
        <v>0.29307190215564372</v>
      </c>
    </row>
    <row r="1101" spans="1:7" x14ac:dyDescent="0.2">
      <c r="A1101" s="127">
        <v>41570</v>
      </c>
      <c r="B1101" s="161">
        <v>3.84</v>
      </c>
      <c r="C1101" s="162">
        <v>4.1770079999999998</v>
      </c>
      <c r="D1101" s="163">
        <f t="shared" si="35"/>
        <v>-8.068167453832982E-2</v>
      </c>
      <c r="E1101" s="161">
        <v>9.07</v>
      </c>
      <c r="F1101" s="168">
        <v>7.0724340000000003</v>
      </c>
      <c r="G1101" s="163">
        <f t="shared" si="36"/>
        <v>0.28244392241765703</v>
      </c>
    </row>
    <row r="1102" spans="1:7" x14ac:dyDescent="0.2">
      <c r="A1102" s="127">
        <v>41569</v>
      </c>
      <c r="B1102" s="161">
        <v>3.84</v>
      </c>
      <c r="C1102" s="162">
        <v>4.2762599999999997</v>
      </c>
      <c r="D1102" s="163">
        <f t="shared" si="35"/>
        <v>-0.10201905403319721</v>
      </c>
      <c r="E1102" s="161">
        <v>9</v>
      </c>
      <c r="F1102" s="168">
        <v>7.1587759999999996</v>
      </c>
      <c r="G1102" s="163">
        <f t="shared" si="36"/>
        <v>0.25719815789738365</v>
      </c>
    </row>
    <row r="1103" spans="1:7" x14ac:dyDescent="0.2">
      <c r="A1103" s="127">
        <v>41568</v>
      </c>
      <c r="B1103" s="161">
        <v>3.86</v>
      </c>
      <c r="C1103" s="162">
        <v>4.2887376000000001</v>
      </c>
      <c r="D1103" s="163">
        <f t="shared" si="35"/>
        <v>-9.9968251729833105E-2</v>
      </c>
      <c r="E1103" s="161">
        <v>9.19</v>
      </c>
      <c r="F1103" s="168">
        <v>7.2481248000000003</v>
      </c>
      <c r="G1103" s="163">
        <f t="shared" si="36"/>
        <v>0.26791415070557273</v>
      </c>
    </row>
    <row r="1104" spans="1:7" x14ac:dyDescent="0.2">
      <c r="A1104" s="127">
        <v>41565</v>
      </c>
      <c r="B1104" s="161">
        <v>3.84</v>
      </c>
      <c r="C1104" s="162">
        <v>4.2819608999999996</v>
      </c>
      <c r="D1104" s="163">
        <f t="shared" si="35"/>
        <v>-0.10321460431831589</v>
      </c>
      <c r="E1104" s="161">
        <v>9.1300000000000008</v>
      </c>
      <c r="F1104" s="168">
        <v>7.3212824999999997</v>
      </c>
      <c r="G1104" s="163">
        <f t="shared" si="36"/>
        <v>0.24704927039763883</v>
      </c>
    </row>
    <row r="1105" spans="1:7" x14ac:dyDescent="0.2">
      <c r="A1105" s="127">
        <v>41564</v>
      </c>
      <c r="B1105" s="161">
        <v>3.86</v>
      </c>
      <c r="C1105" s="162">
        <v>4.3095679999999996</v>
      </c>
      <c r="D1105" s="163">
        <f t="shared" si="35"/>
        <v>-0.10431857671116915</v>
      </c>
      <c r="E1105" s="161">
        <v>9.08</v>
      </c>
      <c r="F1105" s="168">
        <v>7.3991480000000003</v>
      </c>
      <c r="G1105" s="163">
        <f t="shared" si="36"/>
        <v>0.22716831721706332</v>
      </c>
    </row>
    <row r="1106" spans="1:7" x14ac:dyDescent="0.2">
      <c r="A1106" s="127">
        <v>41563</v>
      </c>
      <c r="B1106" s="161">
        <v>3.86</v>
      </c>
      <c r="C1106" s="162">
        <v>4.3792070000000001</v>
      </c>
      <c r="D1106" s="163">
        <f t="shared" si="35"/>
        <v>-0.11856187661373399</v>
      </c>
      <c r="E1106" s="161">
        <v>9.15</v>
      </c>
      <c r="F1106" s="168">
        <v>7.507212</v>
      </c>
      <c r="G1106" s="163">
        <f t="shared" si="36"/>
        <v>0.21882797501922158</v>
      </c>
    </row>
    <row r="1107" spans="1:7" x14ac:dyDescent="0.2">
      <c r="A1107" s="127">
        <v>41562</v>
      </c>
      <c r="B1107" s="161">
        <v>3.84</v>
      </c>
      <c r="C1107" s="162">
        <v>4.3952669999999996</v>
      </c>
      <c r="D1107" s="163">
        <f t="shared" si="35"/>
        <v>-0.12633293950060367</v>
      </c>
      <c r="E1107" s="161">
        <v>9.32</v>
      </c>
      <c r="F1107" s="168">
        <v>7.6897374000000003</v>
      </c>
      <c r="G1107" s="163">
        <f t="shared" si="36"/>
        <v>0.21200497691897774</v>
      </c>
    </row>
    <row r="1108" spans="1:7" x14ac:dyDescent="0.2">
      <c r="A1108" s="127">
        <v>41561</v>
      </c>
      <c r="B1108" s="161">
        <v>3.88</v>
      </c>
      <c r="C1108" s="162">
        <v>4.3748208000000002</v>
      </c>
      <c r="D1108" s="163">
        <f t="shared" si="35"/>
        <v>-0.11310652998632545</v>
      </c>
      <c r="E1108" s="161">
        <v>9.4600000000000009</v>
      </c>
      <c r="F1108" s="168">
        <v>7.6797126000000002</v>
      </c>
      <c r="G1108" s="163">
        <f t="shared" si="36"/>
        <v>0.23181693023251945</v>
      </c>
    </row>
    <row r="1109" spans="1:7" x14ac:dyDescent="0.2">
      <c r="A1109" s="127">
        <v>41558</v>
      </c>
      <c r="B1109" s="161">
        <v>3.89</v>
      </c>
      <c r="C1109" s="162">
        <v>4.3748208000000002</v>
      </c>
      <c r="D1109" s="163">
        <f t="shared" si="35"/>
        <v>-0.11082072207391901</v>
      </c>
      <c r="E1109" s="161">
        <v>9.69</v>
      </c>
      <c r="F1109" s="168">
        <v>7.6797126000000002</v>
      </c>
      <c r="G1109" s="163">
        <f t="shared" si="36"/>
        <v>0.2617659676483205</v>
      </c>
    </row>
    <row r="1110" spans="1:7" x14ac:dyDescent="0.2">
      <c r="A1110" s="127">
        <v>41557</v>
      </c>
      <c r="B1110" s="161">
        <v>3.86</v>
      </c>
      <c r="C1110" s="162">
        <v>4.3190160000000004</v>
      </c>
      <c r="D1110" s="163">
        <f t="shared" si="35"/>
        <v>-0.10627791145020081</v>
      </c>
      <c r="E1110" s="161">
        <v>9.5</v>
      </c>
      <c r="F1110" s="168">
        <v>7.5444095999999998</v>
      </c>
      <c r="G1110" s="163">
        <f t="shared" si="36"/>
        <v>0.25921052854818488</v>
      </c>
    </row>
    <row r="1111" spans="1:7" x14ac:dyDescent="0.2">
      <c r="A1111" s="127">
        <v>41556</v>
      </c>
      <c r="B1111" s="161">
        <v>3.86</v>
      </c>
      <c r="C1111" s="162">
        <v>4.3493975999999996</v>
      </c>
      <c r="D1111" s="163">
        <f t="shared" si="35"/>
        <v>-0.11252077758998161</v>
      </c>
      <c r="E1111" s="161">
        <v>9.75</v>
      </c>
      <c r="F1111" s="168">
        <v>7.5025127999999999</v>
      </c>
      <c r="G1111" s="163">
        <f t="shared" si="36"/>
        <v>0.29956459387846696</v>
      </c>
    </row>
    <row r="1112" spans="1:7" x14ac:dyDescent="0.2">
      <c r="A1112" s="127">
        <v>41555</v>
      </c>
      <c r="B1112" s="161">
        <v>3.87</v>
      </c>
      <c r="C1112" s="162">
        <v>4.3640302000000002</v>
      </c>
      <c r="D1112" s="163">
        <f t="shared" si="35"/>
        <v>-0.11320503694039516</v>
      </c>
      <c r="E1112" s="161">
        <v>9.64</v>
      </c>
      <c r="F1112" s="168">
        <v>7.5241899999999999</v>
      </c>
      <c r="G1112" s="163">
        <f t="shared" si="36"/>
        <v>0.28120103293510673</v>
      </c>
    </row>
    <row r="1113" spans="1:7" x14ac:dyDescent="0.2">
      <c r="A1113" s="127">
        <v>41547</v>
      </c>
      <c r="B1113" s="161">
        <v>3.86</v>
      </c>
      <c r="C1113" s="162">
        <v>4.2894266999999999</v>
      </c>
      <c r="D1113" s="163">
        <f t="shared" si="35"/>
        <v>-0.10011284258570033</v>
      </c>
      <c r="E1113" s="161">
        <v>9.56</v>
      </c>
      <c r="F1113" s="168">
        <v>7.3499049000000003</v>
      </c>
      <c r="G1113" s="163">
        <f t="shared" si="36"/>
        <v>0.30069710153664708</v>
      </c>
    </row>
    <row r="1114" spans="1:7" x14ac:dyDescent="0.2">
      <c r="A1114" s="127">
        <v>41544</v>
      </c>
      <c r="B1114" s="161">
        <v>3.86</v>
      </c>
      <c r="C1114" s="162">
        <v>4.393497</v>
      </c>
      <c r="D1114" s="163">
        <f t="shared" si="35"/>
        <v>-0.1214287844056796</v>
      </c>
      <c r="E1114" s="161">
        <v>9.48</v>
      </c>
      <c r="F1114" s="168">
        <v>7.4943225</v>
      </c>
      <c r="G1114" s="163">
        <f t="shared" si="36"/>
        <v>0.26495757288267224</v>
      </c>
    </row>
    <row r="1115" spans="1:7" x14ac:dyDescent="0.2">
      <c r="A1115" s="127">
        <v>41543</v>
      </c>
      <c r="B1115" s="161">
        <v>3.85</v>
      </c>
      <c r="C1115" s="162">
        <v>4.4241587999999998</v>
      </c>
      <c r="D1115" s="163">
        <f t="shared" si="35"/>
        <v>-0.12977807216142417</v>
      </c>
      <c r="E1115" s="161">
        <v>9.49</v>
      </c>
      <c r="F1115" s="168">
        <v>7.5876701999999998</v>
      </c>
      <c r="G1115" s="163">
        <f t="shared" si="36"/>
        <v>0.25071329536700215</v>
      </c>
    </row>
    <row r="1116" spans="1:7" x14ac:dyDescent="0.2">
      <c r="A1116" s="127">
        <v>41542</v>
      </c>
      <c r="B1116" s="161">
        <v>3.88</v>
      </c>
      <c r="C1116" s="162">
        <v>4.4496836999999996</v>
      </c>
      <c r="D1116" s="163">
        <f t="shared" si="35"/>
        <v>-0.12802790903991665</v>
      </c>
      <c r="E1116" s="161">
        <v>9.66</v>
      </c>
      <c r="F1116" s="168">
        <v>7.7096124000000001</v>
      </c>
      <c r="G1116" s="163">
        <f t="shared" si="36"/>
        <v>0.25298127828060463</v>
      </c>
    </row>
    <row r="1117" spans="1:7" x14ac:dyDescent="0.2">
      <c r="A1117" s="127">
        <v>41541</v>
      </c>
      <c r="B1117" s="161">
        <v>3.89</v>
      </c>
      <c r="C1117" s="162">
        <v>4.4171771</v>
      </c>
      <c r="D1117" s="163">
        <f t="shared" si="35"/>
        <v>-0.11934705991299281</v>
      </c>
      <c r="E1117" s="161">
        <v>9.73</v>
      </c>
      <c r="F1117" s="168">
        <v>7.5972274000000004</v>
      </c>
      <c r="G1117" s="163">
        <f t="shared" si="36"/>
        <v>0.28073038856254323</v>
      </c>
    </row>
    <row r="1118" spans="1:7" x14ac:dyDescent="0.2">
      <c r="A1118" s="127">
        <v>41540</v>
      </c>
      <c r="B1118" s="161">
        <v>3.91</v>
      </c>
      <c r="C1118" s="162">
        <v>4.4399600000000001</v>
      </c>
      <c r="D1118" s="163">
        <f t="shared" si="35"/>
        <v>-0.1193614356886098</v>
      </c>
      <c r="E1118" s="161">
        <v>10.15</v>
      </c>
      <c r="F1118" s="168">
        <v>7.6827164999999997</v>
      </c>
      <c r="G1118" s="163">
        <f t="shared" si="36"/>
        <v>0.3211472790906707</v>
      </c>
    </row>
    <row r="1119" spans="1:7" x14ac:dyDescent="0.2">
      <c r="A1119" s="127">
        <v>41535</v>
      </c>
      <c r="B1119" s="161">
        <v>3.91</v>
      </c>
      <c r="C1119" s="162">
        <v>4.3581816</v>
      </c>
      <c r="D1119" s="163">
        <f t="shared" si="35"/>
        <v>-0.10283683451832293</v>
      </c>
      <c r="E1119" s="161">
        <v>10.16</v>
      </c>
      <c r="F1119" s="168">
        <v>7.5017880000000003</v>
      </c>
      <c r="G1119" s="163">
        <f t="shared" si="36"/>
        <v>0.35434379110686676</v>
      </c>
    </row>
    <row r="1120" spans="1:7" x14ac:dyDescent="0.2">
      <c r="A1120" s="127">
        <v>41534</v>
      </c>
      <c r="B1120" s="161">
        <v>3.93</v>
      </c>
      <c r="C1120" s="162">
        <v>4.3988708000000001</v>
      </c>
      <c r="D1120" s="163">
        <f t="shared" si="35"/>
        <v>-0.10658890004225628</v>
      </c>
      <c r="E1120" s="161">
        <v>10.25</v>
      </c>
      <c r="F1120" s="168">
        <v>7.622592</v>
      </c>
      <c r="G1120" s="163">
        <f t="shared" si="36"/>
        <v>0.34468695163010166</v>
      </c>
    </row>
    <row r="1121" spans="1:7" x14ac:dyDescent="0.2">
      <c r="A1121" s="127">
        <v>41533</v>
      </c>
      <c r="B1121" s="161">
        <v>3.98</v>
      </c>
      <c r="C1121" s="162">
        <v>4.3977073999999998</v>
      </c>
      <c r="D1121" s="163">
        <f t="shared" si="35"/>
        <v>-9.4982990455435901E-2</v>
      </c>
      <c r="E1121" s="161">
        <v>10.18</v>
      </c>
      <c r="F1121" s="168">
        <v>7.6761426999999998</v>
      </c>
      <c r="G1121" s="163">
        <f t="shared" si="36"/>
        <v>0.32618691416458423</v>
      </c>
    </row>
    <row r="1122" spans="1:7" x14ac:dyDescent="0.2">
      <c r="A1122" s="127">
        <v>41530</v>
      </c>
      <c r="B1122" s="161">
        <v>3.99</v>
      </c>
      <c r="C1122" s="162">
        <v>4.3359497999999999</v>
      </c>
      <c r="D1122" s="163">
        <f t="shared" si="35"/>
        <v>-7.9786394205947603E-2</v>
      </c>
      <c r="E1122" s="161">
        <v>9.84</v>
      </c>
      <c r="F1122" s="168">
        <v>7.3536438000000004</v>
      </c>
      <c r="G1122" s="163">
        <f t="shared" si="36"/>
        <v>0.33811213428640635</v>
      </c>
    </row>
    <row r="1123" spans="1:7" x14ac:dyDescent="0.2">
      <c r="A1123" s="127">
        <v>41529</v>
      </c>
      <c r="B1123" s="161">
        <v>4.05</v>
      </c>
      <c r="C1123" s="162">
        <v>4.3515584</v>
      </c>
      <c r="D1123" s="163">
        <f t="shared" si="35"/>
        <v>-6.9298943569273991E-2</v>
      </c>
      <c r="E1123" s="161">
        <v>10.24</v>
      </c>
      <c r="F1123" s="168">
        <v>7.5914048000000003</v>
      </c>
      <c r="G1123" s="163">
        <f t="shared" si="36"/>
        <v>0.34889394911466187</v>
      </c>
    </row>
    <row r="1124" spans="1:7" x14ac:dyDescent="0.2">
      <c r="A1124" s="127">
        <v>41528</v>
      </c>
      <c r="B1124" s="161">
        <v>3.99</v>
      </c>
      <c r="C1124" s="162">
        <v>4.3610913</v>
      </c>
      <c r="D1124" s="163">
        <f t="shared" si="35"/>
        <v>-8.5091385268636729E-2</v>
      </c>
      <c r="E1124" s="161">
        <v>10</v>
      </c>
      <c r="F1124" s="168">
        <v>7.6180082999999996</v>
      </c>
      <c r="G1124" s="163">
        <f t="shared" si="36"/>
        <v>0.31267906337145895</v>
      </c>
    </row>
    <row r="1125" spans="1:7" x14ac:dyDescent="0.2">
      <c r="A1125" s="127">
        <v>41527</v>
      </c>
      <c r="B1125" s="161">
        <v>3.98</v>
      </c>
      <c r="C1125" s="162">
        <v>4.3620795000000001</v>
      </c>
      <c r="D1125" s="163">
        <f t="shared" si="35"/>
        <v>-8.7591136291761795E-2</v>
      </c>
      <c r="E1125" s="161">
        <v>10.06</v>
      </c>
      <c r="F1125" s="168">
        <v>7.5879525000000001</v>
      </c>
      <c r="G1125" s="163">
        <f t="shared" si="36"/>
        <v>0.3257858427553415</v>
      </c>
    </row>
    <row r="1126" spans="1:7" x14ac:dyDescent="0.2">
      <c r="A1126" s="127">
        <v>41526</v>
      </c>
      <c r="B1126" s="161">
        <v>4.08</v>
      </c>
      <c r="C1126" s="162">
        <v>4.2839181000000002</v>
      </c>
      <c r="D1126" s="163">
        <f t="shared" si="35"/>
        <v>-4.7600839988047414E-2</v>
      </c>
      <c r="E1126" s="161">
        <v>10.199999999999999</v>
      </c>
      <c r="F1126" s="168">
        <v>7.3518074999999996</v>
      </c>
      <c r="G1126" s="163">
        <f t="shared" si="36"/>
        <v>0.38741391147687149</v>
      </c>
    </row>
    <row r="1127" spans="1:7" x14ac:dyDescent="0.2">
      <c r="A1127" s="127">
        <v>41523</v>
      </c>
      <c r="B1127" s="161">
        <v>3.91</v>
      </c>
      <c r="C1127" s="162">
        <v>4.2022463999999999</v>
      </c>
      <c r="D1127" s="163">
        <f t="shared" si="35"/>
        <v>-6.9545279401036497E-2</v>
      </c>
      <c r="E1127" s="161">
        <v>9.42</v>
      </c>
      <c r="F1127" s="168">
        <v>6.924156</v>
      </c>
      <c r="G1127" s="163">
        <f t="shared" si="36"/>
        <v>0.36045461714034172</v>
      </c>
    </row>
    <row r="1128" spans="1:7" x14ac:dyDescent="0.2">
      <c r="A1128" s="127">
        <v>41522</v>
      </c>
      <c r="B1128" s="161">
        <v>3.91</v>
      </c>
      <c r="C1128" s="162">
        <v>4.2083537</v>
      </c>
      <c r="D1128" s="163">
        <f t="shared" si="35"/>
        <v>-7.0895585606314371E-2</v>
      </c>
      <c r="E1128" s="161">
        <v>9.36</v>
      </c>
      <c r="F1128" s="168">
        <v>7.0245299000000001</v>
      </c>
      <c r="G1128" s="163">
        <f t="shared" si="36"/>
        <v>0.33247350829839861</v>
      </c>
    </row>
    <row r="1129" spans="1:7" x14ac:dyDescent="0.2">
      <c r="A1129" s="127">
        <v>41521</v>
      </c>
      <c r="B1129" s="161">
        <v>3.93</v>
      </c>
      <c r="C1129" s="162">
        <v>4.1627139</v>
      </c>
      <c r="D1129" s="163">
        <f t="shared" si="35"/>
        <v>-5.590437046370153E-2</v>
      </c>
      <c r="E1129" s="161">
        <v>9.34</v>
      </c>
      <c r="F1129" s="168">
        <v>7.0041840000000004</v>
      </c>
      <c r="G1129" s="163">
        <f t="shared" si="36"/>
        <v>0.33348866905837987</v>
      </c>
    </row>
    <row r="1130" spans="1:7" x14ac:dyDescent="0.2">
      <c r="A1130" s="127">
        <v>41520</v>
      </c>
      <c r="B1130" s="161">
        <v>3.94</v>
      </c>
      <c r="C1130" s="162">
        <v>4.1785800000000002</v>
      </c>
      <c r="D1130" s="163">
        <f t="shared" si="35"/>
        <v>-5.7095951256168419E-2</v>
      </c>
      <c r="E1130" s="161">
        <v>9.31</v>
      </c>
      <c r="F1130" s="168">
        <v>6.9722591999999999</v>
      </c>
      <c r="G1130" s="163">
        <f t="shared" si="36"/>
        <v>0.33529172294684634</v>
      </c>
    </row>
    <row r="1131" spans="1:7" x14ac:dyDescent="0.2">
      <c r="A1131" s="127">
        <v>41519</v>
      </c>
      <c r="B1131" s="161">
        <v>3.89</v>
      </c>
      <c r="C1131" s="162">
        <v>4.1534496000000001</v>
      </c>
      <c r="D1131" s="163">
        <f t="shared" si="35"/>
        <v>-6.342910721728752E-2</v>
      </c>
      <c r="E1131" s="161">
        <v>9.11</v>
      </c>
      <c r="F1131" s="168">
        <v>6.8746752000000004</v>
      </c>
      <c r="G1131" s="163">
        <f t="shared" si="36"/>
        <v>0.325153514161658</v>
      </c>
    </row>
    <row r="1132" spans="1:7" x14ac:dyDescent="0.2">
      <c r="A1132" s="127">
        <v>41516</v>
      </c>
      <c r="B1132" s="161">
        <v>3.9</v>
      </c>
      <c r="C1132" s="162">
        <v>4.0500620999999999</v>
      </c>
      <c r="D1132" s="163">
        <f t="shared" si="35"/>
        <v>-3.7051802242735979E-2</v>
      </c>
      <c r="E1132" s="161">
        <v>9.0299999999999994</v>
      </c>
      <c r="F1132" s="168">
        <v>6.6360545999999996</v>
      </c>
      <c r="G1132" s="163">
        <f t="shared" si="36"/>
        <v>0.36074829764058902</v>
      </c>
    </row>
    <row r="1133" spans="1:7" x14ac:dyDescent="0.2">
      <c r="A1133" s="127">
        <v>41515</v>
      </c>
      <c r="B1133" s="161">
        <v>3.87</v>
      </c>
      <c r="C1133" s="162">
        <v>4.0249769999999998</v>
      </c>
      <c r="D1133" s="163">
        <f t="shared" si="35"/>
        <v>-3.8503822506314872E-2</v>
      </c>
      <c r="E1133" s="161">
        <v>9.1199999999999992</v>
      </c>
      <c r="F1133" s="168">
        <v>6.6022350000000003</v>
      </c>
      <c r="G1133" s="163">
        <f t="shared" si="36"/>
        <v>0.38135040633967116</v>
      </c>
    </row>
    <row r="1134" spans="1:7" x14ac:dyDescent="0.2">
      <c r="A1134" s="127">
        <v>41514</v>
      </c>
      <c r="B1134" s="161">
        <v>3.88</v>
      </c>
      <c r="C1134" s="162">
        <v>4.0149520000000001</v>
      </c>
      <c r="D1134" s="163">
        <f t="shared" si="35"/>
        <v>-3.3612357009498536E-2</v>
      </c>
      <c r="E1134" s="161">
        <v>9.14</v>
      </c>
      <c r="F1134" s="168">
        <v>6.4557247999999996</v>
      </c>
      <c r="G1134" s="163">
        <f t="shared" si="36"/>
        <v>0.41579764986264611</v>
      </c>
    </row>
    <row r="1135" spans="1:7" x14ac:dyDescent="0.2">
      <c r="A1135" s="127">
        <v>41513</v>
      </c>
      <c r="B1135" s="161">
        <v>3.9</v>
      </c>
      <c r="C1135" s="162">
        <v>4.0883560000000001</v>
      </c>
      <c r="D1135" s="163">
        <f t="shared" si="35"/>
        <v>-4.6071330383166284E-2</v>
      </c>
      <c r="E1135" s="161">
        <v>9.26</v>
      </c>
      <c r="F1135" s="168">
        <v>6.570004</v>
      </c>
      <c r="G1135" s="163">
        <f t="shared" si="36"/>
        <v>0.40943597599027337</v>
      </c>
    </row>
    <row r="1136" spans="1:7" x14ac:dyDescent="0.2">
      <c r="A1136" s="127">
        <v>41512</v>
      </c>
      <c r="B1136" s="161">
        <v>3.93</v>
      </c>
      <c r="C1136" s="162">
        <v>4.1278145999999998</v>
      </c>
      <c r="D1136" s="163">
        <f t="shared" si="35"/>
        <v>-4.7922355815108467E-2</v>
      </c>
      <c r="E1136" s="161">
        <v>9.33</v>
      </c>
      <c r="F1136" s="168">
        <v>6.7126695999999999</v>
      </c>
      <c r="G1136" s="163">
        <f t="shared" si="36"/>
        <v>0.38990901622805929</v>
      </c>
    </row>
    <row r="1137" spans="1:7" x14ac:dyDescent="0.2">
      <c r="A1137" s="127">
        <v>41509</v>
      </c>
      <c r="B1137" s="161">
        <v>3.89</v>
      </c>
      <c r="C1137" s="162">
        <v>4.0898466000000004</v>
      </c>
      <c r="D1137" s="163">
        <f t="shared" si="35"/>
        <v>-4.8864082090511733E-2</v>
      </c>
      <c r="E1137" s="161">
        <v>9.16</v>
      </c>
      <c r="F1137" s="168">
        <v>6.5326148999999996</v>
      </c>
      <c r="G1137" s="163">
        <f t="shared" si="36"/>
        <v>0.40219500769898447</v>
      </c>
    </row>
    <row r="1138" spans="1:7" x14ac:dyDescent="0.2">
      <c r="A1138" s="127">
        <v>41508</v>
      </c>
      <c r="B1138" s="161">
        <v>3.91</v>
      </c>
      <c r="C1138" s="162">
        <v>4.1051928000000002</v>
      </c>
      <c r="D1138" s="163">
        <f t="shared" si="35"/>
        <v>-4.7547778998345717E-2</v>
      </c>
      <c r="E1138" s="161">
        <v>9.3000000000000007</v>
      </c>
      <c r="F1138" s="168">
        <v>6.6510487999999999</v>
      </c>
      <c r="G1138" s="163">
        <f t="shared" si="36"/>
        <v>0.39827571254626803</v>
      </c>
    </row>
    <row r="1139" spans="1:7" x14ac:dyDescent="0.2">
      <c r="A1139" s="127">
        <v>41507</v>
      </c>
      <c r="B1139" s="161">
        <v>3.92</v>
      </c>
      <c r="C1139" s="162">
        <v>4.0402256000000003</v>
      </c>
      <c r="D1139" s="163">
        <f t="shared" si="35"/>
        <v>-2.9757150194781295E-2</v>
      </c>
      <c r="E1139" s="161">
        <v>9.27</v>
      </c>
      <c r="F1139" s="168">
        <v>6.6329688000000004</v>
      </c>
      <c r="G1139" s="163">
        <f t="shared" si="36"/>
        <v>0.39756424001270729</v>
      </c>
    </row>
    <row r="1140" spans="1:7" x14ac:dyDescent="0.2">
      <c r="A1140" s="127">
        <v>41506</v>
      </c>
      <c r="B1140" s="161">
        <v>3.92</v>
      </c>
      <c r="C1140" s="162">
        <v>4.09734</v>
      </c>
      <c r="D1140" s="163">
        <f t="shared" si="35"/>
        <v>-4.3281738884251748E-2</v>
      </c>
      <c r="E1140" s="161">
        <v>9.36</v>
      </c>
      <c r="F1140" s="168">
        <v>6.7466879999999998</v>
      </c>
      <c r="G1140" s="163">
        <f t="shared" si="36"/>
        <v>0.38734739178690342</v>
      </c>
    </row>
    <row r="1141" spans="1:7" x14ac:dyDescent="0.2">
      <c r="A1141" s="127">
        <v>41505</v>
      </c>
      <c r="B1141" s="161">
        <v>3.93</v>
      </c>
      <c r="C1141" s="162">
        <v>4.2169449999999999</v>
      </c>
      <c r="D1141" s="163">
        <f t="shared" si="35"/>
        <v>-6.8045706073946846E-2</v>
      </c>
      <c r="E1141" s="161">
        <v>9.3800000000000008</v>
      </c>
      <c r="F1141" s="168">
        <v>7.065372</v>
      </c>
      <c r="G1141" s="163">
        <f t="shared" si="36"/>
        <v>0.32760171722026821</v>
      </c>
    </row>
    <row r="1142" spans="1:7" x14ac:dyDescent="0.2">
      <c r="A1142" s="127">
        <v>41502</v>
      </c>
      <c r="B1142" s="161">
        <v>3.95</v>
      </c>
      <c r="C1142" s="162">
        <v>4.2228306</v>
      </c>
      <c r="D1142" s="163">
        <f t="shared" si="35"/>
        <v>-6.460846428459617E-2</v>
      </c>
      <c r="E1142" s="161">
        <v>9.02</v>
      </c>
      <c r="F1142" s="168">
        <v>7.1493874000000002</v>
      </c>
      <c r="G1142" s="163">
        <f t="shared" si="36"/>
        <v>0.26164655729804198</v>
      </c>
    </row>
    <row r="1143" spans="1:7" x14ac:dyDescent="0.2">
      <c r="A1143" s="127">
        <v>41501</v>
      </c>
      <c r="B1143" s="161">
        <v>3.95</v>
      </c>
      <c r="C1143" s="162">
        <v>4.2081420999999999</v>
      </c>
      <c r="D1143" s="163">
        <f t="shared" si="35"/>
        <v>-6.1343484574819779E-2</v>
      </c>
      <c r="E1143" s="161">
        <v>8.89</v>
      </c>
      <c r="F1143" s="168">
        <v>6.9366728000000002</v>
      </c>
      <c r="G1143" s="163">
        <f t="shared" si="36"/>
        <v>0.28159425366005447</v>
      </c>
    </row>
    <row r="1144" spans="1:7" x14ac:dyDescent="0.2">
      <c r="A1144" s="127">
        <v>41500</v>
      </c>
      <c r="B1144" s="161">
        <v>3.94</v>
      </c>
      <c r="C1144" s="162">
        <v>4.2008736000000004</v>
      </c>
      <c r="D1144" s="163">
        <f t="shared" si="35"/>
        <v>-6.2099845136973524E-2</v>
      </c>
      <c r="E1144" s="161">
        <v>9.02</v>
      </c>
      <c r="F1144" s="168">
        <v>6.7786824000000001</v>
      </c>
      <c r="G1144" s="163">
        <f t="shared" si="36"/>
        <v>0.33064207286064906</v>
      </c>
    </row>
    <row r="1145" spans="1:7" x14ac:dyDescent="0.2">
      <c r="A1145" s="127">
        <v>41499</v>
      </c>
      <c r="B1145" s="161">
        <v>3.95</v>
      </c>
      <c r="C1145" s="162">
        <v>4.2008736000000004</v>
      </c>
      <c r="D1145" s="163">
        <f t="shared" si="35"/>
        <v>-5.9719387891128226E-2</v>
      </c>
      <c r="E1145" s="161">
        <v>9.0500000000000007</v>
      </c>
      <c r="F1145" s="168">
        <v>6.7786824000000001</v>
      </c>
      <c r="G1145" s="163">
        <f t="shared" si="36"/>
        <v>0.33506771168391081</v>
      </c>
    </row>
    <row r="1146" spans="1:7" x14ac:dyDescent="0.2">
      <c r="A1146" s="127">
        <v>41498</v>
      </c>
      <c r="B1146" s="161">
        <v>3.95</v>
      </c>
      <c r="C1146" s="162">
        <v>4.0789656000000001</v>
      </c>
      <c r="D1146" s="163">
        <f t="shared" si="35"/>
        <v>-3.1617231584399705E-2</v>
      </c>
      <c r="E1146" s="161">
        <v>8.89</v>
      </c>
      <c r="F1146" s="168">
        <v>6.4325207999999998</v>
      </c>
      <c r="G1146" s="163">
        <f t="shared" si="36"/>
        <v>0.38203983732162994</v>
      </c>
    </row>
    <row r="1147" spans="1:7" x14ac:dyDescent="0.2">
      <c r="A1147" s="127">
        <v>41495</v>
      </c>
      <c r="B1147" s="161">
        <v>3.91</v>
      </c>
      <c r="C1147" s="162">
        <v>3.9515973</v>
      </c>
      <c r="D1147" s="163">
        <f t="shared" si="35"/>
        <v>-1.0526705238916891E-2</v>
      </c>
      <c r="E1147" s="161">
        <v>8.42</v>
      </c>
      <c r="F1147" s="168">
        <v>5.9870276999999996</v>
      </c>
      <c r="G1147" s="163">
        <f t="shared" si="36"/>
        <v>0.40637398420588572</v>
      </c>
    </row>
    <row r="1148" spans="1:7" x14ac:dyDescent="0.2">
      <c r="A1148" s="127">
        <v>41494</v>
      </c>
      <c r="B1148" s="161">
        <v>3.9</v>
      </c>
      <c r="C1148" s="162">
        <v>3.9375765</v>
      </c>
      <c r="D1148" s="163">
        <f t="shared" si="35"/>
        <v>-9.5430526873573444E-3</v>
      </c>
      <c r="E1148" s="161">
        <v>8.49</v>
      </c>
      <c r="F1148" s="168">
        <v>5.9023874000000003</v>
      </c>
      <c r="G1148" s="163">
        <f t="shared" si="36"/>
        <v>0.43840101041148194</v>
      </c>
    </row>
    <row r="1149" spans="1:7" x14ac:dyDescent="0.2">
      <c r="A1149" s="127">
        <v>41493</v>
      </c>
      <c r="B1149" s="161">
        <v>3.89</v>
      </c>
      <c r="C1149" s="162">
        <v>3.9232939999999998</v>
      </c>
      <c r="D1149" s="163">
        <f t="shared" si="35"/>
        <v>-8.4862363106103476E-3</v>
      </c>
      <c r="E1149" s="161">
        <v>8.5399999999999991</v>
      </c>
      <c r="F1149" s="168">
        <v>5.9923739999999999</v>
      </c>
      <c r="G1149" s="163">
        <f t="shared" si="36"/>
        <v>0.42514469223716667</v>
      </c>
    </row>
    <row r="1150" spans="1:7" x14ac:dyDescent="0.2">
      <c r="A1150" s="127">
        <v>41492</v>
      </c>
      <c r="B1150" s="161">
        <v>3.9</v>
      </c>
      <c r="C1150" s="162">
        <v>3.9805000000000001</v>
      </c>
      <c r="D1150" s="163">
        <f t="shared" si="35"/>
        <v>-2.0223590001256182E-2</v>
      </c>
      <c r="E1150" s="161">
        <v>8.49</v>
      </c>
      <c r="F1150" s="168">
        <v>6.1299700000000001</v>
      </c>
      <c r="G1150" s="163">
        <f t="shared" si="36"/>
        <v>0.38499862152669589</v>
      </c>
    </row>
    <row r="1151" spans="1:7" x14ac:dyDescent="0.2">
      <c r="A1151" s="127">
        <v>41491</v>
      </c>
      <c r="B1151" s="161">
        <v>3.92</v>
      </c>
      <c r="C1151" s="162">
        <v>4.0375959000000003</v>
      </c>
      <c r="D1151" s="163">
        <f t="shared" si="35"/>
        <v>-2.9125227712857645E-2</v>
      </c>
      <c r="E1151" s="161">
        <v>8.5</v>
      </c>
      <c r="F1151" s="168">
        <v>6.1957585999999996</v>
      </c>
      <c r="G1151" s="163">
        <f t="shared" si="36"/>
        <v>0.37190625858147547</v>
      </c>
    </row>
    <row r="1152" spans="1:7" x14ac:dyDescent="0.2">
      <c r="A1152" s="127">
        <v>41488</v>
      </c>
      <c r="B1152" s="161">
        <v>3.91</v>
      </c>
      <c r="C1152" s="162">
        <v>4.0567808999999997</v>
      </c>
      <c r="D1152" s="163">
        <f t="shared" si="35"/>
        <v>-3.6181618780545814E-2</v>
      </c>
      <c r="E1152" s="161">
        <v>8.42</v>
      </c>
      <c r="F1152" s="168">
        <v>6.1768274999999999</v>
      </c>
      <c r="G1152" s="163">
        <f t="shared" si="36"/>
        <v>0.36315932410286672</v>
      </c>
    </row>
    <row r="1153" spans="1:7" x14ac:dyDescent="0.2">
      <c r="A1153" s="127">
        <v>41487</v>
      </c>
      <c r="B1153" s="161">
        <v>3.91</v>
      </c>
      <c r="C1153" s="162">
        <v>4.0705749000000004</v>
      </c>
      <c r="D1153" s="163">
        <f t="shared" si="35"/>
        <v>-3.9447720271650152E-2</v>
      </c>
      <c r="E1153" s="161">
        <v>8.4600000000000009</v>
      </c>
      <c r="F1153" s="168">
        <v>6.2293338</v>
      </c>
      <c r="G1153" s="163">
        <f t="shared" si="36"/>
        <v>0.35809065168413368</v>
      </c>
    </row>
    <row r="1154" spans="1:7" x14ac:dyDescent="0.2">
      <c r="A1154" s="127">
        <v>41486</v>
      </c>
      <c r="B1154" s="161">
        <v>3.89</v>
      </c>
      <c r="C1154" s="162">
        <v>4.0632720000000004</v>
      </c>
      <c r="D1154" s="163">
        <f t="shared" si="35"/>
        <v>-4.264346566018723E-2</v>
      </c>
      <c r="E1154" s="161">
        <v>8.2799999999999994</v>
      </c>
      <c r="F1154" s="168">
        <v>6.2462847999999997</v>
      </c>
      <c r="G1154" s="163">
        <f t="shared" si="36"/>
        <v>0.32558797190931793</v>
      </c>
    </row>
    <row r="1155" spans="1:7" x14ac:dyDescent="0.2">
      <c r="A1155" s="127">
        <v>41485</v>
      </c>
      <c r="B1155" s="161">
        <v>3.91</v>
      </c>
      <c r="C1155" s="162">
        <v>4.0532687999999997</v>
      </c>
      <c r="D1155" s="163">
        <f t="shared" si="35"/>
        <v>-3.534648380586048E-2</v>
      </c>
      <c r="E1155" s="161">
        <v>8.27</v>
      </c>
      <c r="F1155" s="168">
        <v>6.2670383999999997</v>
      </c>
      <c r="G1155" s="163">
        <f t="shared" si="36"/>
        <v>0.31960257336224396</v>
      </c>
    </row>
    <row r="1156" spans="1:7" x14ac:dyDescent="0.2">
      <c r="A1156" s="127">
        <v>41484</v>
      </c>
      <c r="B1156" s="161">
        <v>3.89</v>
      </c>
      <c r="C1156" s="162">
        <v>4.0252299999999996</v>
      </c>
      <c r="D1156" s="163">
        <f t="shared" si="35"/>
        <v>-3.359559577961993E-2</v>
      </c>
      <c r="E1156" s="161">
        <v>8.15</v>
      </c>
      <c r="F1156" s="168">
        <v>6.1173950000000001</v>
      </c>
      <c r="G1156" s="163">
        <f t="shared" si="36"/>
        <v>0.33226643040052184</v>
      </c>
    </row>
    <row r="1157" spans="1:7" x14ac:dyDescent="0.2">
      <c r="A1157" s="127">
        <v>41481</v>
      </c>
      <c r="B1157" s="161">
        <v>3.91</v>
      </c>
      <c r="C1157" s="162">
        <v>4.0656182000000003</v>
      </c>
      <c r="D1157" s="163">
        <f t="shared" ref="D1157:D1220" si="37">(B1157-C1157)/C1157</f>
        <v>-3.8276638962310858E-2</v>
      </c>
      <c r="E1157" s="161">
        <v>8.4</v>
      </c>
      <c r="F1157" s="168">
        <v>6.1501425999999997</v>
      </c>
      <c r="G1157" s="163">
        <f t="shared" si="36"/>
        <v>0.3658219892332254</v>
      </c>
    </row>
    <row r="1158" spans="1:7" x14ac:dyDescent="0.2">
      <c r="A1158" s="127">
        <v>41480</v>
      </c>
      <c r="B1158" s="161">
        <v>3.91</v>
      </c>
      <c r="C1158" s="162">
        <v>4.0601609999999999</v>
      </c>
      <c r="D1158" s="163">
        <f t="shared" si="37"/>
        <v>-3.6984001373344497E-2</v>
      </c>
      <c r="E1158" s="161">
        <v>8.4</v>
      </c>
      <c r="F1158" s="168">
        <v>6.1618914</v>
      </c>
      <c r="G1158" s="163">
        <f t="shared" ref="G1158:G1221" si="38">(E1158-F1158)/F1158</f>
        <v>0.36321779380921909</v>
      </c>
    </row>
    <row r="1159" spans="1:7" x14ac:dyDescent="0.2">
      <c r="A1159" s="127">
        <v>41479</v>
      </c>
      <c r="B1159" s="161">
        <v>3.92</v>
      </c>
      <c r="C1159" s="162">
        <v>4.0877905999999999</v>
      </c>
      <c r="D1159" s="163">
        <f t="shared" si="37"/>
        <v>-4.1046769861450345E-2</v>
      </c>
      <c r="E1159" s="161">
        <v>8.4700000000000006</v>
      </c>
      <c r="F1159" s="168">
        <v>6.1953091000000002</v>
      </c>
      <c r="G1159" s="163">
        <f t="shared" si="38"/>
        <v>0.36716342369422705</v>
      </c>
    </row>
    <row r="1160" spans="1:7" x14ac:dyDescent="0.2">
      <c r="A1160" s="127">
        <v>41478</v>
      </c>
      <c r="B1160" s="161">
        <v>3.93</v>
      </c>
      <c r="C1160" s="162">
        <v>4.0560299999999998</v>
      </c>
      <c r="D1160" s="163">
        <f t="shared" si="37"/>
        <v>-3.1072255382726371E-2</v>
      </c>
      <c r="E1160" s="161">
        <v>8.64</v>
      </c>
      <c r="F1160" s="168">
        <v>6.322635</v>
      </c>
      <c r="G1160" s="163">
        <f t="shared" si="38"/>
        <v>0.36651886436588549</v>
      </c>
    </row>
    <row r="1161" spans="1:7" x14ac:dyDescent="0.2">
      <c r="A1161" s="127">
        <v>41477</v>
      </c>
      <c r="B1161" s="161">
        <v>3.93</v>
      </c>
      <c r="C1161" s="162">
        <v>3.8667132</v>
      </c>
      <c r="D1161" s="163">
        <f t="shared" si="37"/>
        <v>1.6367078892740274E-2</v>
      </c>
      <c r="E1161" s="161">
        <v>8.42</v>
      </c>
      <c r="F1161" s="168">
        <v>6.1899236000000002</v>
      </c>
      <c r="G1161" s="163">
        <f t="shared" si="38"/>
        <v>0.36027527060269365</v>
      </c>
    </row>
    <row r="1162" spans="1:7" x14ac:dyDescent="0.2">
      <c r="A1162" s="127">
        <v>41474</v>
      </c>
      <c r="B1162" s="161">
        <v>3.95</v>
      </c>
      <c r="C1162" s="162">
        <v>3.9162216000000001</v>
      </c>
      <c r="D1162" s="163">
        <f t="shared" si="37"/>
        <v>8.6252524627309386E-3</v>
      </c>
      <c r="E1162" s="161">
        <v>8.41</v>
      </c>
      <c r="F1162" s="168">
        <v>6.2404831999999999</v>
      </c>
      <c r="G1162" s="163">
        <f t="shared" si="38"/>
        <v>0.34765205361020768</v>
      </c>
    </row>
    <row r="1163" spans="1:7" x14ac:dyDescent="0.2">
      <c r="A1163" s="127">
        <v>41473</v>
      </c>
      <c r="B1163" s="161">
        <v>3.93</v>
      </c>
      <c r="C1163" s="162">
        <v>3.9144504000000002</v>
      </c>
      <c r="D1163" s="163">
        <f t="shared" si="37"/>
        <v>3.972358418438497E-3</v>
      </c>
      <c r="E1163" s="161">
        <v>8.73</v>
      </c>
      <c r="F1163" s="168">
        <v>6.5002154000000001</v>
      </c>
      <c r="G1163" s="163">
        <f t="shared" si="38"/>
        <v>0.34303241704882587</v>
      </c>
    </row>
    <row r="1164" spans="1:7" x14ac:dyDescent="0.2">
      <c r="A1164" s="127">
        <v>41472</v>
      </c>
      <c r="B1164" s="161">
        <v>3.95</v>
      </c>
      <c r="C1164" s="162">
        <v>3.9178709999999999</v>
      </c>
      <c r="D1164" s="163">
        <f t="shared" si="37"/>
        <v>8.2006273305068739E-3</v>
      </c>
      <c r="E1164" s="161">
        <v>9.0399999999999991</v>
      </c>
      <c r="F1164" s="168">
        <v>6.5562750000000003</v>
      </c>
      <c r="G1164" s="163">
        <f t="shared" si="38"/>
        <v>0.37883172990760738</v>
      </c>
    </row>
    <row r="1165" spans="1:7" x14ac:dyDescent="0.2">
      <c r="A1165" s="127">
        <v>41471</v>
      </c>
      <c r="B1165" s="161">
        <v>3.95</v>
      </c>
      <c r="C1165" s="162">
        <v>3.8884302000000002</v>
      </c>
      <c r="D1165" s="163">
        <f t="shared" si="37"/>
        <v>1.5834101895412706E-2</v>
      </c>
      <c r="E1165" s="161">
        <v>9.19</v>
      </c>
      <c r="F1165" s="168">
        <v>6.4011990000000001</v>
      </c>
      <c r="G1165" s="163">
        <f t="shared" si="38"/>
        <v>0.4356685364726201</v>
      </c>
    </row>
    <row r="1166" spans="1:7" x14ac:dyDescent="0.2">
      <c r="A1166" s="127">
        <v>41470</v>
      </c>
      <c r="B1166" s="161">
        <v>3.94</v>
      </c>
      <c r="C1166" s="162">
        <v>3.9026643999999999</v>
      </c>
      <c r="D1166" s="163">
        <f t="shared" si="37"/>
        <v>9.56669499944705E-3</v>
      </c>
      <c r="E1166" s="161">
        <v>9.16</v>
      </c>
      <c r="F1166" s="168">
        <v>6.3746168000000001</v>
      </c>
      <c r="G1166" s="163">
        <f t="shared" si="38"/>
        <v>0.43694911982787732</v>
      </c>
    </row>
    <row r="1167" spans="1:7" x14ac:dyDescent="0.2">
      <c r="A1167" s="127">
        <v>41467</v>
      </c>
      <c r="B1167" s="161">
        <v>3.96</v>
      </c>
      <c r="C1167" s="162">
        <v>3.8934419999999998</v>
      </c>
      <c r="D1167" s="163">
        <f t="shared" si="37"/>
        <v>1.7094899577289227E-2</v>
      </c>
      <c r="E1167" s="161">
        <v>9.11</v>
      </c>
      <c r="F1167" s="168">
        <v>6.3248568000000001</v>
      </c>
      <c r="G1167" s="163">
        <f t="shared" si="38"/>
        <v>0.44034881548622562</v>
      </c>
    </row>
    <row r="1168" spans="1:7" x14ac:dyDescent="0.2">
      <c r="A1168" s="127">
        <v>41466</v>
      </c>
      <c r="B1168" s="161">
        <v>3.98</v>
      </c>
      <c r="C1168" s="162">
        <v>3.931092</v>
      </c>
      <c r="D1168" s="163">
        <f t="shared" si="37"/>
        <v>1.2441326735675469E-2</v>
      </c>
      <c r="E1168" s="161">
        <v>9.4499999999999993</v>
      </c>
      <c r="F1168" s="168">
        <v>6.472404</v>
      </c>
      <c r="G1168" s="163">
        <f t="shared" si="38"/>
        <v>0.46004483032888538</v>
      </c>
    </row>
    <row r="1169" spans="1:7" x14ac:dyDescent="0.2">
      <c r="A1169" s="127">
        <v>41465</v>
      </c>
      <c r="B1169" s="161">
        <v>3.93</v>
      </c>
      <c r="C1169" s="162">
        <v>3.815232</v>
      </c>
      <c r="D1169" s="163">
        <f t="shared" si="37"/>
        <v>3.0081525841678881E-2</v>
      </c>
      <c r="E1169" s="161">
        <v>8.6</v>
      </c>
      <c r="F1169" s="168">
        <v>6.0566807999999996</v>
      </c>
      <c r="G1169" s="163">
        <f t="shared" si="38"/>
        <v>0.41991963651113995</v>
      </c>
    </row>
    <row r="1170" spans="1:7" x14ac:dyDescent="0.2">
      <c r="A1170" s="127">
        <v>41464</v>
      </c>
      <c r="B1170" s="161">
        <v>3.95</v>
      </c>
      <c r="C1170" s="162">
        <v>3.7728030000000001</v>
      </c>
      <c r="D1170" s="163">
        <f t="shared" si="37"/>
        <v>4.6966936784136368E-2</v>
      </c>
      <c r="E1170" s="161">
        <v>8.4</v>
      </c>
      <c r="F1170" s="168">
        <v>5.985544</v>
      </c>
      <c r="G1170" s="163">
        <f t="shared" si="38"/>
        <v>0.40338121313618286</v>
      </c>
    </row>
    <row r="1171" spans="1:7" x14ac:dyDescent="0.2">
      <c r="A1171" s="127">
        <v>41463</v>
      </c>
      <c r="B1171" s="161">
        <v>3.95</v>
      </c>
      <c r="C1171" s="162">
        <v>3.7780170000000002</v>
      </c>
      <c r="D1171" s="163">
        <f t="shared" si="37"/>
        <v>4.5522029149154167E-2</v>
      </c>
      <c r="E1171" s="161">
        <v>8.39</v>
      </c>
      <c r="F1171" s="168">
        <v>5.9619340000000003</v>
      </c>
      <c r="G1171" s="163">
        <f t="shared" si="38"/>
        <v>0.40726146918097383</v>
      </c>
    </row>
    <row r="1172" spans="1:7" x14ac:dyDescent="0.2">
      <c r="A1172" s="127">
        <v>41460</v>
      </c>
      <c r="B1172" s="161">
        <v>3.95</v>
      </c>
      <c r="C1172" s="162">
        <v>3.8410098000000001</v>
      </c>
      <c r="D1172" s="163">
        <f t="shared" si="37"/>
        <v>2.8375402739144281E-2</v>
      </c>
      <c r="E1172" s="161">
        <v>8.49</v>
      </c>
      <c r="F1172" s="168">
        <v>6.0244884000000001</v>
      </c>
      <c r="G1172" s="163">
        <f t="shared" si="38"/>
        <v>0.40924829401281609</v>
      </c>
    </row>
    <row r="1173" spans="1:7" x14ac:dyDescent="0.2">
      <c r="A1173" s="127">
        <v>41459</v>
      </c>
      <c r="B1173" s="161">
        <v>3.91</v>
      </c>
      <c r="C1173" s="162">
        <v>3.7193748000000002</v>
      </c>
      <c r="D1173" s="163">
        <f t="shared" si="37"/>
        <v>5.1251946967000993E-2</v>
      </c>
      <c r="E1173" s="161">
        <v>8.48</v>
      </c>
      <c r="F1173" s="168">
        <v>5.814012</v>
      </c>
      <c r="G1173" s="163">
        <f t="shared" si="38"/>
        <v>0.4585453211998875</v>
      </c>
    </row>
    <row r="1174" spans="1:7" x14ac:dyDescent="0.2">
      <c r="A1174" s="127">
        <v>41458</v>
      </c>
      <c r="B1174" s="161">
        <v>3.94</v>
      </c>
      <c r="C1174" s="162">
        <v>3.6345024000000001</v>
      </c>
      <c r="D1174" s="163">
        <f t="shared" si="37"/>
        <v>8.4054862640894054E-2</v>
      </c>
      <c r="E1174" s="161">
        <v>8.44</v>
      </c>
      <c r="F1174" s="168">
        <v>5.7466584000000003</v>
      </c>
      <c r="G1174" s="163">
        <f t="shared" si="38"/>
        <v>0.46867960691729982</v>
      </c>
    </row>
    <row r="1175" spans="1:7" x14ac:dyDescent="0.2">
      <c r="A1175" s="127">
        <v>41457</v>
      </c>
      <c r="B1175" s="161">
        <v>4.0199999999999996</v>
      </c>
      <c r="C1175" s="162">
        <v>3.7831375</v>
      </c>
      <c r="D1175" s="163">
        <f t="shared" si="37"/>
        <v>6.2610069023396456E-2</v>
      </c>
      <c r="E1175" s="161">
        <v>8.48</v>
      </c>
      <c r="F1175" s="168">
        <v>5.9972684999999997</v>
      </c>
      <c r="G1175" s="163">
        <f t="shared" si="38"/>
        <v>0.41397704638369964</v>
      </c>
    </row>
    <row r="1176" spans="1:7" x14ac:dyDescent="0.2">
      <c r="A1176" s="127">
        <v>41456</v>
      </c>
      <c r="B1176" s="161">
        <v>4.03</v>
      </c>
      <c r="C1176" s="162">
        <v>3.8951294999999999</v>
      </c>
      <c r="D1176" s="163">
        <f t="shared" si="37"/>
        <v>3.4625421311409631E-2</v>
      </c>
      <c r="E1176" s="161">
        <v>8.59</v>
      </c>
      <c r="F1176" s="168">
        <v>6.0458144999999996</v>
      </c>
      <c r="G1176" s="163">
        <f t="shared" si="38"/>
        <v>0.42081765823281553</v>
      </c>
    </row>
    <row r="1177" spans="1:7" x14ac:dyDescent="0.2">
      <c r="A1177" s="127">
        <v>41453</v>
      </c>
      <c r="B1177" s="161">
        <v>4.0199999999999996</v>
      </c>
      <c r="C1177" s="162">
        <v>3.8951294999999999</v>
      </c>
      <c r="D1177" s="163">
        <f t="shared" si="37"/>
        <v>3.2058112573664026E-2</v>
      </c>
      <c r="E1177" s="161">
        <v>8.57</v>
      </c>
      <c r="F1177" s="168">
        <v>6.0458144999999996</v>
      </c>
      <c r="G1177" s="163">
        <f t="shared" si="38"/>
        <v>0.41750958452330961</v>
      </c>
    </row>
    <row r="1178" spans="1:7" x14ac:dyDescent="0.2">
      <c r="A1178" s="127">
        <v>41452</v>
      </c>
      <c r="B1178" s="161">
        <v>3.81</v>
      </c>
      <c r="C1178" s="162">
        <v>3.7914352</v>
      </c>
      <c r="D1178" s="163">
        <f t="shared" si="37"/>
        <v>4.896509902107795E-3</v>
      </c>
      <c r="E1178" s="161">
        <v>8.2100000000000009</v>
      </c>
      <c r="F1178" s="168">
        <v>6.1411692000000002</v>
      </c>
      <c r="G1178" s="163">
        <f t="shared" si="38"/>
        <v>0.33687897737779321</v>
      </c>
    </row>
    <row r="1179" spans="1:7" x14ac:dyDescent="0.2">
      <c r="A1179" s="127">
        <v>41451</v>
      </c>
      <c r="B1179" s="161">
        <v>3.74</v>
      </c>
      <c r="C1179" s="162">
        <v>3.7430330000000001</v>
      </c>
      <c r="D1179" s="163">
        <f t="shared" si="37"/>
        <v>-8.1030543946575978E-4</v>
      </c>
      <c r="E1179" s="161">
        <v>8.3000000000000007</v>
      </c>
      <c r="F1179" s="168">
        <v>6.2914810000000001</v>
      </c>
      <c r="G1179" s="163">
        <f t="shared" si="38"/>
        <v>0.31924422882307052</v>
      </c>
    </row>
    <row r="1180" spans="1:7" x14ac:dyDescent="0.2">
      <c r="A1180" s="127">
        <v>41450</v>
      </c>
      <c r="B1180" s="161">
        <v>3.96</v>
      </c>
      <c r="C1180" s="162">
        <v>3.5030160000000001</v>
      </c>
      <c r="D1180" s="163">
        <f t="shared" si="37"/>
        <v>0.13045444268595971</v>
      </c>
      <c r="E1180" s="161">
        <v>8.44</v>
      </c>
      <c r="F1180" s="168">
        <v>5.9153202</v>
      </c>
      <c r="G1180" s="163">
        <f t="shared" si="38"/>
        <v>0.42680357354112453</v>
      </c>
    </row>
    <row r="1181" spans="1:7" x14ac:dyDescent="0.2">
      <c r="A1181" s="127">
        <v>41449</v>
      </c>
      <c r="B1181" s="161">
        <v>3.9</v>
      </c>
      <c r="C1181" s="162">
        <v>3.5692607999999999</v>
      </c>
      <c r="D1181" s="163">
        <f t="shared" si="37"/>
        <v>9.2663220350835671E-2</v>
      </c>
      <c r="E1181" s="161">
        <v>8.51</v>
      </c>
      <c r="F1181" s="168">
        <v>5.7522462000000001</v>
      </c>
      <c r="G1181" s="163">
        <f t="shared" si="38"/>
        <v>0.47942207341542503</v>
      </c>
    </row>
    <row r="1182" spans="1:7" x14ac:dyDescent="0.2">
      <c r="A1182" s="127">
        <v>41446</v>
      </c>
      <c r="B1182" s="161">
        <v>4.0199999999999996</v>
      </c>
      <c r="C1182" s="162">
        <v>3.6795990000000001</v>
      </c>
      <c r="D1182" s="163">
        <f t="shared" si="37"/>
        <v>9.2510352350894623E-2</v>
      </c>
      <c r="E1182" s="161">
        <v>9.4499999999999993</v>
      </c>
      <c r="F1182" s="168">
        <v>6.2521325000000001</v>
      </c>
      <c r="G1182" s="163">
        <f t="shared" si="38"/>
        <v>0.51148428156313053</v>
      </c>
    </row>
    <row r="1183" spans="1:7" x14ac:dyDescent="0.2">
      <c r="A1183" s="127">
        <v>41445</v>
      </c>
      <c r="B1183" s="161">
        <v>4.0599999999999996</v>
      </c>
      <c r="C1183" s="162">
        <v>3.6345209999999999</v>
      </c>
      <c r="D1183" s="163">
        <f t="shared" si="37"/>
        <v>0.11706604529180041</v>
      </c>
      <c r="E1183" s="161">
        <v>9.2899999999999991</v>
      </c>
      <c r="F1183" s="168">
        <v>6.3783060000000003</v>
      </c>
      <c r="G1183" s="163">
        <f t="shared" si="38"/>
        <v>0.4564995784147074</v>
      </c>
    </row>
    <row r="1184" spans="1:7" x14ac:dyDescent="0.2">
      <c r="A1184" s="127">
        <v>41444</v>
      </c>
      <c r="B1184" s="161">
        <v>4.1500000000000004</v>
      </c>
      <c r="C1184" s="162">
        <v>3.7759174999999998</v>
      </c>
      <c r="D1184" s="163">
        <f t="shared" si="37"/>
        <v>9.9070623232631688E-2</v>
      </c>
      <c r="E1184" s="161">
        <v>9.75</v>
      </c>
      <c r="F1184" s="168">
        <v>6.8046008000000002</v>
      </c>
      <c r="G1184" s="163">
        <f t="shared" si="38"/>
        <v>0.43285407720023777</v>
      </c>
    </row>
    <row r="1185" spans="1:7" x14ac:dyDescent="0.2">
      <c r="A1185" s="127">
        <v>41443</v>
      </c>
      <c r="B1185" s="161">
        <v>4.16</v>
      </c>
      <c r="C1185" s="162">
        <v>3.8296828000000001</v>
      </c>
      <c r="D1185" s="163">
        <f t="shared" si="37"/>
        <v>8.6251843103037171E-2</v>
      </c>
      <c r="E1185" s="161">
        <v>9.9499999999999993</v>
      </c>
      <c r="F1185" s="168">
        <v>6.9045525999999997</v>
      </c>
      <c r="G1185" s="163">
        <f t="shared" si="38"/>
        <v>0.44107816631015306</v>
      </c>
    </row>
    <row r="1186" spans="1:7" x14ac:dyDescent="0.2">
      <c r="A1186" s="127">
        <v>41442</v>
      </c>
      <c r="B1186" s="161">
        <v>4.12</v>
      </c>
      <c r="C1186" s="162">
        <v>3.8336193000000001</v>
      </c>
      <c r="D1186" s="163">
        <f t="shared" si="37"/>
        <v>7.4702435893934493E-2</v>
      </c>
      <c r="E1186" s="161">
        <v>9.91</v>
      </c>
      <c r="F1186" s="168">
        <v>6.9449624999999999</v>
      </c>
      <c r="G1186" s="163">
        <f t="shared" si="38"/>
        <v>0.42693355075711353</v>
      </c>
    </row>
    <row r="1187" spans="1:7" x14ac:dyDescent="0.2">
      <c r="A1187" s="127">
        <v>41439</v>
      </c>
      <c r="B1187" s="161">
        <v>4.16</v>
      </c>
      <c r="C1187" s="162">
        <v>4.0227915000000003</v>
      </c>
      <c r="D1187" s="163">
        <f t="shared" si="37"/>
        <v>3.4107783115281974E-2</v>
      </c>
      <c r="E1187" s="161">
        <v>9.9600000000000009</v>
      </c>
      <c r="F1187" s="168">
        <v>6.9109495000000001</v>
      </c>
      <c r="G1187" s="163">
        <f t="shared" si="38"/>
        <v>0.44119125743864873</v>
      </c>
    </row>
    <row r="1188" spans="1:7" x14ac:dyDescent="0.2">
      <c r="A1188" s="127">
        <v>41438</v>
      </c>
      <c r="B1188" s="161">
        <v>4.1399999999999997</v>
      </c>
      <c r="C1188" s="162">
        <v>4.0387623000000001</v>
      </c>
      <c r="D1188" s="163">
        <f t="shared" si="37"/>
        <v>2.506651604626485E-2</v>
      </c>
      <c r="E1188" s="161">
        <v>9.8800000000000008</v>
      </c>
      <c r="F1188" s="168">
        <v>6.8079726000000003</v>
      </c>
      <c r="G1188" s="163">
        <f t="shared" si="38"/>
        <v>0.45123968330894876</v>
      </c>
    </row>
    <row r="1189" spans="1:7" x14ac:dyDescent="0.2">
      <c r="A1189" s="127">
        <v>41432</v>
      </c>
      <c r="B1189" s="161">
        <v>4.17</v>
      </c>
      <c r="C1189" s="162">
        <v>4.1595643999999998</v>
      </c>
      <c r="D1189" s="163">
        <f t="shared" si="37"/>
        <v>2.5088203947509747E-3</v>
      </c>
      <c r="E1189" s="161">
        <v>9.99</v>
      </c>
      <c r="F1189" s="168">
        <v>7.1204757000000001</v>
      </c>
      <c r="G1189" s="163">
        <f t="shared" si="38"/>
        <v>0.40299615094536451</v>
      </c>
    </row>
    <row r="1190" spans="1:7" x14ac:dyDescent="0.2">
      <c r="A1190" s="127">
        <v>41431</v>
      </c>
      <c r="B1190" s="161">
        <v>4.1500000000000004</v>
      </c>
      <c r="C1190" s="162">
        <v>4.2164149999999996</v>
      </c>
      <c r="D1190" s="163">
        <f t="shared" si="37"/>
        <v>-1.5751532996633212E-2</v>
      </c>
      <c r="E1190" s="161">
        <v>10</v>
      </c>
      <c r="F1190" s="168">
        <v>7.2076830000000003</v>
      </c>
      <c r="G1190" s="163">
        <f t="shared" si="38"/>
        <v>0.38740840849965236</v>
      </c>
    </row>
    <row r="1191" spans="1:7" x14ac:dyDescent="0.2">
      <c r="A1191" s="127">
        <v>41430</v>
      </c>
      <c r="B1191" s="161">
        <v>4.21</v>
      </c>
      <c r="C1191" s="162">
        <v>4.2650591999999996</v>
      </c>
      <c r="D1191" s="163">
        <f t="shared" si="37"/>
        <v>-1.2909363602737249E-2</v>
      </c>
      <c r="E1191" s="161">
        <v>10.1</v>
      </c>
      <c r="F1191" s="168">
        <v>7.4161104</v>
      </c>
      <c r="G1191" s="163">
        <f t="shared" si="38"/>
        <v>0.36189989836181508</v>
      </c>
    </row>
    <row r="1192" spans="1:7" x14ac:dyDescent="0.2">
      <c r="A1192" s="127">
        <v>41429</v>
      </c>
      <c r="B1192" s="161">
        <v>4.22</v>
      </c>
      <c r="C1192" s="162">
        <v>4.2786602</v>
      </c>
      <c r="D1192" s="163">
        <f t="shared" si="37"/>
        <v>-1.370994593120535E-2</v>
      </c>
      <c r="E1192" s="161">
        <v>10.28</v>
      </c>
      <c r="F1192" s="168">
        <v>7.6506898000000003</v>
      </c>
      <c r="G1192" s="163">
        <f t="shared" si="38"/>
        <v>0.34366969106498069</v>
      </c>
    </row>
    <row r="1193" spans="1:7" x14ac:dyDescent="0.2">
      <c r="A1193" s="127">
        <v>41428</v>
      </c>
      <c r="B1193" s="161">
        <v>4.21</v>
      </c>
      <c r="C1193" s="162">
        <v>4.299156</v>
      </c>
      <c r="D1193" s="163">
        <f t="shared" si="37"/>
        <v>-2.073802392841758E-2</v>
      </c>
      <c r="E1193" s="161">
        <v>10.38</v>
      </c>
      <c r="F1193" s="168">
        <v>7.5633299999999997</v>
      </c>
      <c r="G1193" s="163">
        <f t="shared" si="38"/>
        <v>0.37241135848891971</v>
      </c>
    </row>
    <row r="1194" spans="1:7" x14ac:dyDescent="0.2">
      <c r="A1194" s="127">
        <v>41425</v>
      </c>
      <c r="B1194" s="161">
        <v>4.18</v>
      </c>
      <c r="C1194" s="162">
        <v>4.3540653000000002</v>
      </c>
      <c r="D1194" s="163">
        <f t="shared" si="37"/>
        <v>-3.997765031222672E-2</v>
      </c>
      <c r="E1194" s="161">
        <v>10.46</v>
      </c>
      <c r="F1194" s="168">
        <v>7.5698648999999998</v>
      </c>
      <c r="G1194" s="163">
        <f t="shared" si="38"/>
        <v>0.38179480587559772</v>
      </c>
    </row>
    <row r="1195" spans="1:7" x14ac:dyDescent="0.2">
      <c r="A1195" s="127">
        <v>41424</v>
      </c>
      <c r="B1195" s="161">
        <v>4.2</v>
      </c>
      <c r="C1195" s="162">
        <v>4.3077665999999999</v>
      </c>
      <c r="D1195" s="163">
        <f t="shared" si="37"/>
        <v>-2.5016814977858761E-2</v>
      </c>
      <c r="E1195" s="161">
        <v>10.51</v>
      </c>
      <c r="F1195" s="168">
        <v>7.6759463999999999</v>
      </c>
      <c r="G1195" s="163">
        <f t="shared" si="38"/>
        <v>0.36921227068495421</v>
      </c>
    </row>
    <row r="1196" spans="1:7" x14ac:dyDescent="0.2">
      <c r="A1196" s="127">
        <v>41423</v>
      </c>
      <c r="B1196" s="161">
        <v>4.21</v>
      </c>
      <c r="C1196" s="162">
        <v>4.3179514000000001</v>
      </c>
      <c r="D1196" s="163">
        <f t="shared" si="37"/>
        <v>-2.5000605611262817E-2</v>
      </c>
      <c r="E1196" s="161">
        <v>10.63</v>
      </c>
      <c r="F1196" s="168">
        <v>7.7834659000000004</v>
      </c>
      <c r="G1196" s="163">
        <f t="shared" si="38"/>
        <v>0.36571549699986483</v>
      </c>
    </row>
    <row r="1197" spans="1:7" x14ac:dyDescent="0.2">
      <c r="A1197" s="127">
        <v>41422</v>
      </c>
      <c r="B1197" s="161">
        <v>4.1900000000000004</v>
      </c>
      <c r="C1197" s="162">
        <v>4.3794849999999999</v>
      </c>
      <c r="D1197" s="163">
        <f t="shared" si="37"/>
        <v>-4.3266502796561572E-2</v>
      </c>
      <c r="E1197" s="161">
        <v>10.74</v>
      </c>
      <c r="F1197" s="168">
        <v>7.8989984</v>
      </c>
      <c r="G1197" s="163">
        <f t="shared" si="38"/>
        <v>0.3596660558888074</v>
      </c>
    </row>
    <row r="1198" spans="1:7" x14ac:dyDescent="0.2">
      <c r="A1198" s="127">
        <v>41421</v>
      </c>
      <c r="B1198" s="161">
        <v>4.13</v>
      </c>
      <c r="C1198" s="162">
        <v>4.3073879000000002</v>
      </c>
      <c r="D1198" s="163">
        <f t="shared" si="37"/>
        <v>-4.1182244115975777E-2</v>
      </c>
      <c r="E1198" s="161">
        <v>10.45</v>
      </c>
      <c r="F1198" s="168">
        <v>7.7071192000000002</v>
      </c>
      <c r="G1198" s="163">
        <f t="shared" si="38"/>
        <v>0.35588924069060707</v>
      </c>
    </row>
    <row r="1199" spans="1:7" x14ac:dyDescent="0.2">
      <c r="A1199" s="127">
        <v>41418</v>
      </c>
      <c r="B1199" s="161">
        <v>4.16</v>
      </c>
      <c r="C1199" s="162">
        <v>4.2955066000000004</v>
      </c>
      <c r="D1199" s="163">
        <f t="shared" si="37"/>
        <v>-3.1546127760576657E-2</v>
      </c>
      <c r="E1199" s="161">
        <v>10.43</v>
      </c>
      <c r="F1199" s="168">
        <v>7.6745321999999998</v>
      </c>
      <c r="G1199" s="163">
        <f t="shared" si="38"/>
        <v>0.35904048979037445</v>
      </c>
    </row>
    <row r="1200" spans="1:7" x14ac:dyDescent="0.2">
      <c r="A1200" s="127">
        <v>41417</v>
      </c>
      <c r="B1200" s="161">
        <v>4.16</v>
      </c>
      <c r="C1200" s="162">
        <v>4.2938318000000004</v>
      </c>
      <c r="D1200" s="163">
        <f t="shared" si="37"/>
        <v>-3.1168384378726773E-2</v>
      </c>
      <c r="E1200" s="161">
        <v>10.41</v>
      </c>
      <c r="F1200" s="168">
        <v>7.7576292000000002</v>
      </c>
      <c r="G1200" s="163">
        <f t="shared" si="38"/>
        <v>0.34190481803383949</v>
      </c>
    </row>
    <row r="1201" spans="1:7" x14ac:dyDescent="0.2">
      <c r="A1201" s="127">
        <v>41416</v>
      </c>
      <c r="B1201" s="161">
        <v>4.16</v>
      </c>
      <c r="C1201" s="162">
        <v>4.4108938999999996</v>
      </c>
      <c r="D1201" s="163">
        <f t="shared" si="37"/>
        <v>-5.6880511226987229E-2</v>
      </c>
      <c r="E1201" s="161">
        <v>10.64</v>
      </c>
      <c r="F1201" s="168">
        <v>8.0241577999999993</v>
      </c>
      <c r="G1201" s="163">
        <f t="shared" si="38"/>
        <v>0.32599585716023699</v>
      </c>
    </row>
    <row r="1202" spans="1:7" x14ac:dyDescent="0.2">
      <c r="A1202" s="127">
        <v>41415</v>
      </c>
      <c r="B1202" s="161">
        <v>4.2</v>
      </c>
      <c r="C1202" s="162">
        <v>4.4024207999999998</v>
      </c>
      <c r="D1202" s="163">
        <f t="shared" si="37"/>
        <v>-4.5979430226206368E-2</v>
      </c>
      <c r="E1202" s="161">
        <v>10.66</v>
      </c>
      <c r="F1202" s="168">
        <v>8.0392031999999993</v>
      </c>
      <c r="G1202" s="163">
        <f t="shared" si="38"/>
        <v>0.32600205950758915</v>
      </c>
    </row>
    <row r="1203" spans="1:7" x14ac:dyDescent="0.2">
      <c r="A1203" s="127">
        <v>41414</v>
      </c>
      <c r="B1203" s="161">
        <v>4.1900000000000004</v>
      </c>
      <c r="C1203" s="162">
        <v>4.5041604</v>
      </c>
      <c r="D1203" s="163">
        <f t="shared" si="37"/>
        <v>-6.9748937004996445E-2</v>
      </c>
      <c r="E1203" s="161">
        <v>10.72</v>
      </c>
      <c r="F1203" s="168">
        <v>8.1298498000000006</v>
      </c>
      <c r="G1203" s="163">
        <f t="shared" si="38"/>
        <v>0.31859754653769862</v>
      </c>
    </row>
    <row r="1204" spans="1:7" x14ac:dyDescent="0.2">
      <c r="A1204" s="127">
        <v>41411</v>
      </c>
      <c r="B1204" s="161">
        <v>4.16</v>
      </c>
      <c r="C1204" s="162">
        <v>4.4481111999999996</v>
      </c>
      <c r="D1204" s="163">
        <f t="shared" si="37"/>
        <v>-6.4771582149295071E-2</v>
      </c>
      <c r="E1204" s="161">
        <v>10.48</v>
      </c>
      <c r="F1204" s="168">
        <v>8.0162004000000007</v>
      </c>
      <c r="G1204" s="163">
        <f t="shared" si="38"/>
        <v>0.30735254572727494</v>
      </c>
    </row>
    <row r="1205" spans="1:7" x14ac:dyDescent="0.2">
      <c r="A1205" s="127">
        <v>41410</v>
      </c>
      <c r="B1205" s="161">
        <v>4.09</v>
      </c>
      <c r="C1205" s="162">
        <v>4.4481111999999996</v>
      </c>
      <c r="D1205" s="163">
        <f t="shared" si="37"/>
        <v>-8.0508598795821423E-2</v>
      </c>
      <c r="E1205" s="161">
        <v>10.45</v>
      </c>
      <c r="F1205" s="168">
        <v>8.0162004000000007</v>
      </c>
      <c r="G1205" s="163">
        <f t="shared" si="38"/>
        <v>0.30361012431775014</v>
      </c>
    </row>
    <row r="1206" spans="1:7" x14ac:dyDescent="0.2">
      <c r="A1206" s="127">
        <v>41409</v>
      </c>
      <c r="B1206" s="161">
        <v>4.0599999999999996</v>
      </c>
      <c r="C1206" s="162">
        <v>4.4383350000000004</v>
      </c>
      <c r="D1206" s="163">
        <f t="shared" si="37"/>
        <v>-8.5242551542414155E-2</v>
      </c>
      <c r="E1206" s="161">
        <v>10.14</v>
      </c>
      <c r="F1206" s="168">
        <v>8.0449819999999992</v>
      </c>
      <c r="G1206" s="163">
        <f t="shared" si="38"/>
        <v>0.26041301273265766</v>
      </c>
    </row>
    <row r="1207" spans="1:7" x14ac:dyDescent="0.2">
      <c r="A1207" s="127">
        <v>41408</v>
      </c>
      <c r="B1207" s="161">
        <v>4.08</v>
      </c>
      <c r="C1207" s="162">
        <v>4.3881569999999996</v>
      </c>
      <c r="D1207" s="163">
        <f t="shared" si="37"/>
        <v>-7.0224697976849867E-2</v>
      </c>
      <c r="E1207" s="161">
        <v>10.11</v>
      </c>
      <c r="F1207" s="168">
        <v>8.0409579999999998</v>
      </c>
      <c r="G1207" s="163">
        <f t="shared" si="38"/>
        <v>0.25731287242142037</v>
      </c>
    </row>
    <row r="1208" spans="1:7" x14ac:dyDescent="0.2">
      <c r="A1208" s="127">
        <v>41407</v>
      </c>
      <c r="B1208" s="161">
        <v>4.0999999999999996</v>
      </c>
      <c r="C1208" s="162">
        <v>4.4469991999999996</v>
      </c>
      <c r="D1208" s="163">
        <f t="shared" si="37"/>
        <v>-7.8029966814475701E-2</v>
      </c>
      <c r="E1208" s="161">
        <v>10.29</v>
      </c>
      <c r="F1208" s="168">
        <v>8.0621855999999994</v>
      </c>
      <c r="G1208" s="163">
        <f t="shared" si="38"/>
        <v>0.2763288406558142</v>
      </c>
    </row>
    <row r="1209" spans="1:7" x14ac:dyDescent="0.2">
      <c r="A1209" s="127">
        <v>41404</v>
      </c>
      <c r="B1209" s="161">
        <v>4.1100000000000003</v>
      </c>
      <c r="C1209" s="162">
        <v>4.5073752000000002</v>
      </c>
      <c r="D1209" s="163">
        <f t="shared" si="37"/>
        <v>-8.8161109818414921E-2</v>
      </c>
      <c r="E1209" s="161">
        <v>10.36</v>
      </c>
      <c r="F1209" s="168">
        <v>8.5032751999999991</v>
      </c>
      <c r="G1209" s="163">
        <f t="shared" si="38"/>
        <v>0.21835407608588281</v>
      </c>
    </row>
    <row r="1210" spans="1:7" x14ac:dyDescent="0.2">
      <c r="A1210" s="127">
        <v>41403</v>
      </c>
      <c r="B1210" s="161">
        <v>4.09</v>
      </c>
      <c r="C1210" s="162">
        <v>4.4611554</v>
      </c>
      <c r="D1210" s="163">
        <f t="shared" si="37"/>
        <v>-8.3197146640531766E-2</v>
      </c>
      <c r="E1210" s="161">
        <v>10.35</v>
      </c>
      <c r="F1210" s="168">
        <v>8.4913583999999993</v>
      </c>
      <c r="G1210" s="163">
        <f t="shared" si="38"/>
        <v>0.21888625028476014</v>
      </c>
    </row>
    <row r="1211" spans="1:7" x14ac:dyDescent="0.2">
      <c r="A1211" s="127">
        <v>41402</v>
      </c>
      <c r="B1211" s="161">
        <v>4.0999999999999996</v>
      </c>
      <c r="C1211" s="162">
        <v>4.4721039999999999</v>
      </c>
      <c r="D1211" s="163">
        <f t="shared" si="37"/>
        <v>-8.3205578403364552E-2</v>
      </c>
      <c r="E1211" s="161">
        <v>10.37</v>
      </c>
      <c r="F1211" s="168">
        <v>8.5129693999999994</v>
      </c>
      <c r="G1211" s="163">
        <f t="shared" si="38"/>
        <v>0.21814134560380308</v>
      </c>
    </row>
    <row r="1212" spans="1:7" x14ac:dyDescent="0.2">
      <c r="A1212" s="127">
        <v>41401</v>
      </c>
      <c r="B1212" s="161">
        <v>4.09</v>
      </c>
      <c r="C1212" s="162">
        <v>4.4402774999999997</v>
      </c>
      <c r="D1212" s="163">
        <f t="shared" si="37"/>
        <v>-7.8886398428926988E-2</v>
      </c>
      <c r="E1212" s="161">
        <v>10.35</v>
      </c>
      <c r="F1212" s="168">
        <v>8.400525</v>
      </c>
      <c r="G1212" s="163">
        <f t="shared" si="38"/>
        <v>0.23206585302704291</v>
      </c>
    </row>
    <row r="1213" spans="1:7" x14ac:dyDescent="0.2">
      <c r="A1213" s="127">
        <v>41400</v>
      </c>
      <c r="B1213" s="161">
        <v>4.0999999999999996</v>
      </c>
      <c r="C1213" s="162">
        <v>4.4030250000000004</v>
      </c>
      <c r="D1213" s="163">
        <f t="shared" si="37"/>
        <v>-6.8822003054718237E-2</v>
      </c>
      <c r="E1213" s="161">
        <v>10.27</v>
      </c>
      <c r="F1213" s="168">
        <v>8.48583</v>
      </c>
      <c r="G1213" s="163">
        <f t="shared" si="38"/>
        <v>0.21025285682131264</v>
      </c>
    </row>
    <row r="1214" spans="1:7" x14ac:dyDescent="0.2">
      <c r="A1214" s="127">
        <v>41397</v>
      </c>
      <c r="B1214" s="161">
        <v>4.08</v>
      </c>
      <c r="C1214" s="162">
        <v>4.3491584999999997</v>
      </c>
      <c r="D1214" s="163">
        <f t="shared" si="37"/>
        <v>-6.1887489269475841E-2</v>
      </c>
      <c r="E1214" s="161">
        <v>10.23</v>
      </c>
      <c r="F1214" s="168">
        <v>8.2017279999999992</v>
      </c>
      <c r="G1214" s="163">
        <f t="shared" si="38"/>
        <v>0.24729813034521522</v>
      </c>
    </row>
    <row r="1215" spans="1:7" x14ac:dyDescent="0.2">
      <c r="A1215" s="127">
        <v>41396</v>
      </c>
      <c r="B1215" s="161">
        <v>4.07</v>
      </c>
      <c r="C1215" s="162">
        <v>4.336271</v>
      </c>
      <c r="D1215" s="163">
        <f t="shared" si="37"/>
        <v>-6.1405525623283164E-2</v>
      </c>
      <c r="E1215" s="161">
        <v>10</v>
      </c>
      <c r="F1215" s="168">
        <v>7.936496</v>
      </c>
      <c r="G1215" s="163">
        <f t="shared" si="38"/>
        <v>0.26000189504285015</v>
      </c>
    </row>
    <row r="1216" spans="1:7" x14ac:dyDescent="0.2">
      <c r="A1216" s="127">
        <v>41390</v>
      </c>
      <c r="B1216" s="161">
        <v>4.05</v>
      </c>
      <c r="C1216" s="162">
        <v>4.3344379000000002</v>
      </c>
      <c r="D1216" s="163">
        <f t="shared" si="37"/>
        <v>-6.5622788135919624E-2</v>
      </c>
      <c r="E1216" s="161">
        <v>9.82</v>
      </c>
      <c r="F1216" s="168">
        <v>8.0038880999999993</v>
      </c>
      <c r="G1216" s="163">
        <f t="shared" si="38"/>
        <v>0.22690370946090577</v>
      </c>
    </row>
    <row r="1217" spans="1:7" x14ac:dyDescent="0.2">
      <c r="A1217" s="127">
        <v>41389</v>
      </c>
      <c r="B1217" s="161">
        <v>4.08</v>
      </c>
      <c r="C1217" s="162">
        <v>4.3088879999999996</v>
      </c>
      <c r="D1217" s="163">
        <f t="shared" si="37"/>
        <v>-5.3119969699838926E-2</v>
      </c>
      <c r="E1217" s="161">
        <v>9.93</v>
      </c>
      <c r="F1217" s="168">
        <v>7.8795679999999999</v>
      </c>
      <c r="G1217" s="163">
        <f t="shared" si="38"/>
        <v>0.26022137254225103</v>
      </c>
    </row>
    <row r="1218" spans="1:7" x14ac:dyDescent="0.2">
      <c r="A1218" s="127">
        <v>41388</v>
      </c>
      <c r="B1218" s="161">
        <v>4.0999999999999996</v>
      </c>
      <c r="C1218" s="162">
        <v>4.2423216000000004</v>
      </c>
      <c r="D1218" s="163">
        <f t="shared" si="37"/>
        <v>-3.3548045956723484E-2</v>
      </c>
      <c r="E1218" s="161">
        <v>10.130000000000001</v>
      </c>
      <c r="F1218" s="168">
        <v>7.5285139000000001</v>
      </c>
      <c r="G1218" s="163">
        <f t="shared" si="38"/>
        <v>0.34555107881251312</v>
      </c>
    </row>
    <row r="1219" spans="1:7" x14ac:dyDescent="0.2">
      <c r="A1219" s="127">
        <v>41387</v>
      </c>
      <c r="B1219" s="161">
        <v>4.07</v>
      </c>
      <c r="C1219" s="162">
        <v>4.1846719999999999</v>
      </c>
      <c r="D1219" s="163">
        <f t="shared" si="37"/>
        <v>-2.7402864549479544E-2</v>
      </c>
      <c r="E1219" s="161">
        <v>9.76</v>
      </c>
      <c r="F1219" s="168">
        <v>7.3171520000000001</v>
      </c>
      <c r="G1219" s="163">
        <f t="shared" si="38"/>
        <v>0.33385229663125759</v>
      </c>
    </row>
    <row r="1220" spans="1:7" x14ac:dyDescent="0.2">
      <c r="A1220" s="127">
        <v>41386</v>
      </c>
      <c r="B1220" s="161">
        <v>4.0999999999999996</v>
      </c>
      <c r="C1220" s="162">
        <v>4.2204750000000004</v>
      </c>
      <c r="D1220" s="163">
        <f t="shared" si="37"/>
        <v>-2.8545365154396308E-2</v>
      </c>
      <c r="E1220" s="161">
        <v>10.24</v>
      </c>
      <c r="F1220" s="168">
        <v>7.508426</v>
      </c>
      <c r="G1220" s="163">
        <f t="shared" si="38"/>
        <v>0.36380114820336512</v>
      </c>
    </row>
    <row r="1221" spans="1:7" x14ac:dyDescent="0.2">
      <c r="A1221" s="127">
        <v>41383</v>
      </c>
      <c r="B1221" s="161">
        <v>4.1100000000000003</v>
      </c>
      <c r="C1221" s="162">
        <v>4.2273041999999998</v>
      </c>
      <c r="D1221" s="163">
        <f t="shared" ref="D1221:D1284" si="39">(B1221-C1221)/C1221</f>
        <v>-2.7749174048084718E-2</v>
      </c>
      <c r="E1221" s="161">
        <v>10.11</v>
      </c>
      <c r="F1221" s="168">
        <v>7.5384245999999999</v>
      </c>
      <c r="G1221" s="163">
        <f t="shared" si="38"/>
        <v>0.34112902051179228</v>
      </c>
    </row>
    <row r="1222" spans="1:7" x14ac:dyDescent="0.2">
      <c r="A1222" s="127">
        <v>41382</v>
      </c>
      <c r="B1222" s="161">
        <v>4.0599999999999996</v>
      </c>
      <c r="C1222" s="162">
        <v>4.0683411999999999</v>
      </c>
      <c r="D1222" s="163">
        <f t="shared" si="39"/>
        <v>-2.0502705132008766E-3</v>
      </c>
      <c r="E1222" s="161">
        <v>9.35</v>
      </c>
      <c r="F1222" s="168">
        <v>7.1396975999999999</v>
      </c>
      <c r="G1222" s="163">
        <f t="shared" ref="G1222:G1285" si="40">(E1222-F1222)/F1222</f>
        <v>0.30957927405776958</v>
      </c>
    </row>
    <row r="1223" spans="1:7" x14ac:dyDescent="0.2">
      <c r="A1223" s="127">
        <v>41381</v>
      </c>
      <c r="B1223" s="161">
        <v>4.04</v>
      </c>
      <c r="C1223" s="162">
        <v>4.0800527999999998</v>
      </c>
      <c r="D1223" s="163">
        <f t="shared" si="39"/>
        <v>-9.8167357049888625E-3</v>
      </c>
      <c r="E1223" s="161">
        <v>9.25</v>
      </c>
      <c r="F1223" s="168">
        <v>6.9874919999999996</v>
      </c>
      <c r="G1223" s="163">
        <f t="shared" si="40"/>
        <v>0.32379400219706878</v>
      </c>
    </row>
    <row r="1224" spans="1:7" x14ac:dyDescent="0.2">
      <c r="A1224" s="127">
        <v>41380</v>
      </c>
      <c r="B1224" s="161">
        <v>4.04</v>
      </c>
      <c r="C1224" s="162">
        <v>4.1405485000000004</v>
      </c>
      <c r="D1224" s="163">
        <f t="shared" si="39"/>
        <v>-2.428385997652252E-2</v>
      </c>
      <c r="E1224" s="161">
        <v>9.52</v>
      </c>
      <c r="F1224" s="168">
        <v>7.2841494000000004</v>
      </c>
      <c r="G1224" s="163">
        <f t="shared" si="40"/>
        <v>0.30694738358880985</v>
      </c>
    </row>
    <row r="1225" spans="1:7" x14ac:dyDescent="0.2">
      <c r="A1225" s="127">
        <v>41379</v>
      </c>
      <c r="B1225" s="161">
        <v>4.04</v>
      </c>
      <c r="C1225" s="162">
        <v>4.1598854000000003</v>
      </c>
      <c r="D1225" s="163">
        <f t="shared" si="39"/>
        <v>-2.8819399688270318E-2</v>
      </c>
      <c r="E1225" s="161">
        <v>9.65</v>
      </c>
      <c r="F1225" s="168">
        <v>7.3139957999999998</v>
      </c>
      <c r="G1225" s="163">
        <f t="shared" si="40"/>
        <v>0.31938823372034209</v>
      </c>
    </row>
    <row r="1226" spans="1:7" x14ac:dyDescent="0.2">
      <c r="A1226" s="127">
        <v>41376</v>
      </c>
      <c r="B1226" s="161">
        <v>4.07</v>
      </c>
      <c r="C1226" s="162">
        <v>4.2279825000000004</v>
      </c>
      <c r="D1226" s="163">
        <f t="shared" si="39"/>
        <v>-3.7365930440819026E-2</v>
      </c>
      <c r="E1226" s="161">
        <v>9.6</v>
      </c>
      <c r="F1226" s="168">
        <v>7.3365562999999998</v>
      </c>
      <c r="G1226" s="163">
        <f t="shared" si="40"/>
        <v>0.30851582233479213</v>
      </c>
    </row>
    <row r="1227" spans="1:7" x14ac:dyDescent="0.2">
      <c r="A1227" s="127">
        <v>41375</v>
      </c>
      <c r="B1227" s="161">
        <v>4.08</v>
      </c>
      <c r="C1227" s="162">
        <v>4.2406645999999997</v>
      </c>
      <c r="D1227" s="163">
        <f t="shared" si="39"/>
        <v>-3.7886655785038886E-2</v>
      </c>
      <c r="E1227" s="161">
        <v>9.65</v>
      </c>
      <c r="F1227" s="168">
        <v>7.5219392999999997</v>
      </c>
      <c r="G1227" s="163">
        <f t="shared" si="40"/>
        <v>0.28291383579763807</v>
      </c>
    </row>
    <row r="1228" spans="1:7" x14ac:dyDescent="0.2">
      <c r="A1228" s="127">
        <v>41374</v>
      </c>
      <c r="B1228" s="161">
        <v>4.07</v>
      </c>
      <c r="C1228" s="162">
        <v>4.2140202000000002</v>
      </c>
      <c r="D1228" s="163">
        <f t="shared" si="39"/>
        <v>-3.417643797720759E-2</v>
      </c>
      <c r="E1228" s="161">
        <v>9.64</v>
      </c>
      <c r="F1228" s="168">
        <v>7.4611523999999996</v>
      </c>
      <c r="G1228" s="163">
        <f t="shared" si="40"/>
        <v>0.29202561255818887</v>
      </c>
    </row>
    <row r="1229" spans="1:7" x14ac:dyDescent="0.2">
      <c r="A1229" s="127">
        <v>41373</v>
      </c>
      <c r="B1229" s="161">
        <v>4.07</v>
      </c>
      <c r="C1229" s="162">
        <v>4.2197209000000004</v>
      </c>
      <c r="D1229" s="163">
        <f t="shared" si="39"/>
        <v>-3.5481232893862756E-2</v>
      </c>
      <c r="E1229" s="161">
        <v>9.6999999999999993</v>
      </c>
      <c r="F1229" s="168">
        <v>7.6326118000000003</v>
      </c>
      <c r="G1229" s="163">
        <f t="shared" si="40"/>
        <v>0.27086248510634314</v>
      </c>
    </row>
    <row r="1230" spans="1:7" x14ac:dyDescent="0.2">
      <c r="A1230" s="127">
        <v>41372</v>
      </c>
      <c r="B1230" s="161">
        <v>4.07</v>
      </c>
      <c r="C1230" s="162">
        <v>4.1715695999999998</v>
      </c>
      <c r="D1230" s="163">
        <f t="shared" si="39"/>
        <v>-2.4348053547997735E-2</v>
      </c>
      <c r="E1230" s="161">
        <v>9.59</v>
      </c>
      <c r="F1230" s="168">
        <v>7.3829520000000004</v>
      </c>
      <c r="G1230" s="163">
        <f t="shared" si="40"/>
        <v>0.29893841921226083</v>
      </c>
    </row>
    <row r="1231" spans="1:7" x14ac:dyDescent="0.2">
      <c r="A1231" s="127">
        <v>41367</v>
      </c>
      <c r="B1231" s="161">
        <v>4.09</v>
      </c>
      <c r="C1231" s="162">
        <v>4.3071906000000002</v>
      </c>
      <c r="D1231" s="163">
        <f t="shared" si="39"/>
        <v>-5.0425119334166532E-2</v>
      </c>
      <c r="E1231" s="161">
        <v>9.68</v>
      </c>
      <c r="F1231" s="168">
        <v>7.4851552000000003</v>
      </c>
      <c r="G1231" s="163">
        <f t="shared" si="40"/>
        <v>0.29322635821899851</v>
      </c>
    </row>
    <row r="1232" spans="1:7" x14ac:dyDescent="0.2">
      <c r="A1232" s="127">
        <v>41366</v>
      </c>
      <c r="B1232" s="161">
        <v>4.0599999999999996</v>
      </c>
      <c r="C1232" s="162">
        <v>4.3294014000000001</v>
      </c>
      <c r="D1232" s="163">
        <f t="shared" si="39"/>
        <v>-6.2226015818260802E-2</v>
      </c>
      <c r="E1232" s="161">
        <v>9.6300000000000008</v>
      </c>
      <c r="F1232" s="168">
        <v>7.6429656000000001</v>
      </c>
      <c r="G1232" s="163">
        <f t="shared" si="40"/>
        <v>0.2599821200294295</v>
      </c>
    </row>
    <row r="1233" spans="1:7" x14ac:dyDescent="0.2">
      <c r="A1233" s="127">
        <v>41365</v>
      </c>
      <c r="B1233" s="161">
        <v>4.0599999999999996</v>
      </c>
      <c r="C1233" s="162">
        <v>4.3968255999999997</v>
      </c>
      <c r="D1233" s="163">
        <f t="shared" si="39"/>
        <v>-7.6606540864390907E-2</v>
      </c>
      <c r="E1233" s="161">
        <v>9.68</v>
      </c>
      <c r="F1233" s="168">
        <v>7.9934935999999999</v>
      </c>
      <c r="G1233" s="163">
        <f t="shared" si="40"/>
        <v>0.21098489401430182</v>
      </c>
    </row>
    <row r="1234" spans="1:7" x14ac:dyDescent="0.2">
      <c r="A1234" s="127">
        <v>41362</v>
      </c>
      <c r="B1234" s="161">
        <v>4.05</v>
      </c>
      <c r="C1234" s="162">
        <v>4.3968255999999997</v>
      </c>
      <c r="D1234" s="163">
        <f t="shared" si="39"/>
        <v>-7.8880908990340642E-2</v>
      </c>
      <c r="E1234" s="161">
        <v>9.64</v>
      </c>
      <c r="F1234" s="168">
        <v>7.9934935999999999</v>
      </c>
      <c r="G1234" s="163">
        <f t="shared" si="40"/>
        <v>0.20598082420432548</v>
      </c>
    </row>
    <row r="1235" spans="1:7" x14ac:dyDescent="0.2">
      <c r="A1235" s="127">
        <v>41361</v>
      </c>
      <c r="B1235" s="161">
        <v>4.01</v>
      </c>
      <c r="C1235" s="162">
        <v>4.3968255999999997</v>
      </c>
      <c r="D1235" s="163">
        <f t="shared" si="39"/>
        <v>-8.7978381494139751E-2</v>
      </c>
      <c r="E1235" s="161">
        <v>9.6199999999999992</v>
      </c>
      <c r="F1235" s="168">
        <v>7.9934935999999999</v>
      </c>
      <c r="G1235" s="163">
        <f t="shared" si="40"/>
        <v>0.20347878929933708</v>
      </c>
    </row>
    <row r="1236" spans="1:7" x14ac:dyDescent="0.2">
      <c r="A1236" s="127">
        <v>41360</v>
      </c>
      <c r="B1236" s="161">
        <v>4.12</v>
      </c>
      <c r="C1236" s="162">
        <v>4.4058345000000001</v>
      </c>
      <c r="D1236" s="163">
        <f t="shared" si="39"/>
        <v>-6.4876358837355333E-2</v>
      </c>
      <c r="E1236" s="161">
        <v>10.55</v>
      </c>
      <c r="F1236" s="168">
        <v>8.6823233999999996</v>
      </c>
      <c r="G1236" s="163">
        <f t="shared" si="40"/>
        <v>0.21511253543032055</v>
      </c>
    </row>
    <row r="1237" spans="1:7" x14ac:dyDescent="0.2">
      <c r="A1237" s="127">
        <v>41359</v>
      </c>
      <c r="B1237" s="161">
        <v>4.13</v>
      </c>
      <c r="C1237" s="162">
        <v>4.3712258999999998</v>
      </c>
      <c r="D1237" s="163">
        <f t="shared" si="39"/>
        <v>-5.5184953950789845E-2</v>
      </c>
      <c r="E1237" s="161">
        <v>10.5</v>
      </c>
      <c r="F1237" s="168">
        <v>8.4030959999999997</v>
      </c>
      <c r="G1237" s="163">
        <f t="shared" si="40"/>
        <v>0.24953945545784559</v>
      </c>
    </row>
    <row r="1238" spans="1:7" x14ac:dyDescent="0.2">
      <c r="A1238" s="127">
        <v>41358</v>
      </c>
      <c r="B1238" s="161">
        <v>4.1900000000000004</v>
      </c>
      <c r="C1238" s="162">
        <v>4.3529640000000001</v>
      </c>
      <c r="D1238" s="163">
        <f t="shared" si="39"/>
        <v>-3.7437479381864786E-2</v>
      </c>
      <c r="E1238" s="161">
        <v>11</v>
      </c>
      <c r="F1238" s="168">
        <v>8.4797999999999991</v>
      </c>
      <c r="G1238" s="163">
        <f t="shared" si="40"/>
        <v>0.29720040566994516</v>
      </c>
    </row>
    <row r="1239" spans="1:7" x14ac:dyDescent="0.2">
      <c r="A1239" s="127">
        <v>41355</v>
      </c>
      <c r="B1239" s="161">
        <v>4.18</v>
      </c>
      <c r="C1239" s="162">
        <v>4.2976555999999997</v>
      </c>
      <c r="D1239" s="163">
        <f t="shared" si="39"/>
        <v>-2.7376693469807114E-2</v>
      </c>
      <c r="E1239" s="161">
        <v>10.9</v>
      </c>
      <c r="F1239" s="168">
        <v>8.3852753999999994</v>
      </c>
      <c r="G1239" s="163">
        <f t="shared" si="40"/>
        <v>0.29989767539417977</v>
      </c>
    </row>
    <row r="1240" spans="1:7" x14ac:dyDescent="0.2">
      <c r="A1240" s="127">
        <v>41354</v>
      </c>
      <c r="B1240" s="161">
        <v>4.17</v>
      </c>
      <c r="C1240" s="162">
        <v>4.3155210000000004</v>
      </c>
      <c r="D1240" s="163">
        <f t="shared" si="39"/>
        <v>-3.3720378142059894E-2</v>
      </c>
      <c r="E1240" s="161">
        <v>10.94</v>
      </c>
      <c r="F1240" s="168">
        <v>8.4694120000000002</v>
      </c>
      <c r="G1240" s="163">
        <f t="shared" si="40"/>
        <v>0.2917071456672552</v>
      </c>
    </row>
    <row r="1241" spans="1:7" x14ac:dyDescent="0.2">
      <c r="A1241" s="127">
        <v>41353</v>
      </c>
      <c r="B1241" s="161">
        <v>4.17</v>
      </c>
      <c r="C1241" s="162">
        <v>4.3149870000000004</v>
      </c>
      <c r="D1241" s="163">
        <f t="shared" si="39"/>
        <v>-3.3600796479804088E-2</v>
      </c>
      <c r="E1241" s="161">
        <v>11</v>
      </c>
      <c r="F1241" s="168">
        <v>8.6461349999999992</v>
      </c>
      <c r="G1241" s="163">
        <f t="shared" si="40"/>
        <v>0.27224476601394737</v>
      </c>
    </row>
    <row r="1242" spans="1:7" x14ac:dyDescent="0.2">
      <c r="A1242" s="127">
        <v>41352</v>
      </c>
      <c r="B1242" s="161">
        <v>4.08</v>
      </c>
      <c r="C1242" s="162">
        <v>4.2046679999999999</v>
      </c>
      <c r="D1242" s="163">
        <f t="shared" si="39"/>
        <v>-2.964990339308592E-2</v>
      </c>
      <c r="E1242" s="161">
        <v>10.31</v>
      </c>
      <c r="F1242" s="168">
        <v>8.1829307999999994</v>
      </c>
      <c r="G1242" s="163">
        <f t="shared" si="40"/>
        <v>0.25993977610075858</v>
      </c>
    </row>
    <row r="1243" spans="1:7" x14ac:dyDescent="0.2">
      <c r="A1243" s="127">
        <v>41351</v>
      </c>
      <c r="B1243" s="161">
        <v>4.07</v>
      </c>
      <c r="C1243" s="162">
        <v>4.2605314999999999</v>
      </c>
      <c r="D1243" s="163">
        <f t="shared" si="39"/>
        <v>-4.4720124707445449E-2</v>
      </c>
      <c r="E1243" s="161">
        <v>10.050000000000001</v>
      </c>
      <c r="F1243" s="168">
        <v>8.2138519999999993</v>
      </c>
      <c r="G1243" s="163">
        <f t="shared" si="40"/>
        <v>0.22354286393278106</v>
      </c>
    </row>
    <row r="1244" spans="1:7" x14ac:dyDescent="0.2">
      <c r="A1244" s="127">
        <v>41348</v>
      </c>
      <c r="B1244" s="161">
        <v>4.18</v>
      </c>
      <c r="C1244" s="162">
        <v>4.3740931999999999</v>
      </c>
      <c r="D1244" s="163">
        <f t="shared" si="39"/>
        <v>-4.437335720235687E-2</v>
      </c>
      <c r="E1244" s="161">
        <v>9.99</v>
      </c>
      <c r="F1244" s="168">
        <v>8.2630744000000007</v>
      </c>
      <c r="G1244" s="163">
        <f t="shared" si="40"/>
        <v>0.20899310794055048</v>
      </c>
    </row>
    <row r="1245" spans="1:7" x14ac:dyDescent="0.2">
      <c r="A1245" s="127">
        <v>41347</v>
      </c>
      <c r="B1245" s="161">
        <v>4.16</v>
      </c>
      <c r="C1245" s="162">
        <v>4.3920012000000002</v>
      </c>
      <c r="D1245" s="163">
        <f t="shared" si="39"/>
        <v>-5.2823573909770334E-2</v>
      </c>
      <c r="E1245" s="161">
        <v>9.86</v>
      </c>
      <c r="F1245" s="168">
        <v>8.4766431999999998</v>
      </c>
      <c r="G1245" s="163">
        <f t="shared" si="40"/>
        <v>0.16319629921429271</v>
      </c>
    </row>
    <row r="1246" spans="1:7" x14ac:dyDescent="0.2">
      <c r="A1246" s="127">
        <v>41346</v>
      </c>
      <c r="B1246" s="161">
        <v>4.13</v>
      </c>
      <c r="C1246" s="162">
        <v>4.3423430999999999</v>
      </c>
      <c r="D1246" s="163">
        <f t="shared" si="39"/>
        <v>-4.8900580886848857E-2</v>
      </c>
      <c r="E1246" s="161">
        <v>9.7799999999999994</v>
      </c>
      <c r="F1246" s="168">
        <v>8.3774067999999993</v>
      </c>
      <c r="G1246" s="163">
        <f t="shared" si="40"/>
        <v>0.16742570027756085</v>
      </c>
    </row>
    <row r="1247" spans="1:7" x14ac:dyDescent="0.2">
      <c r="A1247" s="127">
        <v>41345</v>
      </c>
      <c r="B1247" s="161">
        <v>4.13</v>
      </c>
      <c r="C1247" s="162">
        <v>4.4408609999999999</v>
      </c>
      <c r="D1247" s="163">
        <f t="shared" si="39"/>
        <v>-7.0000164382537547E-2</v>
      </c>
      <c r="E1247" s="161">
        <v>9.74</v>
      </c>
      <c r="F1247" s="168">
        <v>8.5905179999999994</v>
      </c>
      <c r="G1247" s="163">
        <f t="shared" si="40"/>
        <v>0.13380822902646858</v>
      </c>
    </row>
    <row r="1248" spans="1:7" x14ac:dyDescent="0.2">
      <c r="A1248" s="127">
        <v>41344</v>
      </c>
      <c r="B1248" s="161">
        <v>4.12</v>
      </c>
      <c r="C1248" s="162">
        <v>4.4912264999999998</v>
      </c>
      <c r="D1248" s="163">
        <f t="shared" si="39"/>
        <v>-8.2655929287912711E-2</v>
      </c>
      <c r="E1248" s="161">
        <v>10.220000000000001</v>
      </c>
      <c r="F1248" s="168">
        <v>8.7396840000000005</v>
      </c>
      <c r="G1248" s="163">
        <f t="shared" si="40"/>
        <v>0.16937866403407723</v>
      </c>
    </row>
    <row r="1249" spans="1:7" x14ac:dyDescent="0.2">
      <c r="A1249" s="127">
        <v>41341</v>
      </c>
      <c r="B1249" s="161">
        <v>4.12</v>
      </c>
      <c r="C1249" s="162">
        <v>4.4956491999999999</v>
      </c>
      <c r="D1249" s="163">
        <f t="shared" si="39"/>
        <v>-8.3558387963188901E-2</v>
      </c>
      <c r="E1249" s="161">
        <v>10.56</v>
      </c>
      <c r="F1249" s="168">
        <v>8.8295843999999999</v>
      </c>
      <c r="G1249" s="163">
        <f t="shared" si="40"/>
        <v>0.19597928074621504</v>
      </c>
    </row>
    <row r="1250" spans="1:7" x14ac:dyDescent="0.2">
      <c r="A1250" s="127">
        <v>41340</v>
      </c>
      <c r="B1250" s="161">
        <v>4.13</v>
      </c>
      <c r="C1250" s="162">
        <v>4.4197607999999997</v>
      </c>
      <c r="D1250" s="163">
        <f t="shared" si="39"/>
        <v>-6.5560290050085929E-2</v>
      </c>
      <c r="E1250" s="161">
        <v>10.39</v>
      </c>
      <c r="F1250" s="168">
        <v>8.7585736000000001</v>
      </c>
      <c r="G1250" s="163">
        <f t="shared" si="40"/>
        <v>0.18626622033523821</v>
      </c>
    </row>
    <row r="1251" spans="1:7" x14ac:dyDescent="0.2">
      <c r="A1251" s="127">
        <v>41339</v>
      </c>
      <c r="B1251" s="161">
        <v>4.17</v>
      </c>
      <c r="C1251" s="162">
        <v>4.4494999999999996</v>
      </c>
      <c r="D1251" s="163">
        <f t="shared" si="39"/>
        <v>-6.2816046746825407E-2</v>
      </c>
      <c r="E1251" s="161">
        <v>10.55</v>
      </c>
      <c r="F1251" s="168">
        <v>8.85046</v>
      </c>
      <c r="G1251" s="163">
        <f t="shared" si="40"/>
        <v>0.19202843694000093</v>
      </c>
    </row>
    <row r="1252" spans="1:7" x14ac:dyDescent="0.2">
      <c r="A1252" s="127">
        <v>41338</v>
      </c>
      <c r="B1252" s="161">
        <v>4.18</v>
      </c>
      <c r="C1252" s="162">
        <v>4.3479815999999998</v>
      </c>
      <c r="D1252" s="163">
        <f t="shared" si="39"/>
        <v>-3.8634386125277087E-2</v>
      </c>
      <c r="E1252" s="161">
        <v>10.199999999999999</v>
      </c>
      <c r="F1252" s="168">
        <v>8.6149951999999992</v>
      </c>
      <c r="G1252" s="163">
        <f t="shared" si="40"/>
        <v>0.1839820874189228</v>
      </c>
    </row>
    <row r="1253" spans="1:7" x14ac:dyDescent="0.2">
      <c r="A1253" s="127">
        <v>41337</v>
      </c>
      <c r="B1253" s="161">
        <v>4.08</v>
      </c>
      <c r="C1253" s="162">
        <v>4.3744860000000001</v>
      </c>
      <c r="D1253" s="163">
        <f t="shared" si="39"/>
        <v>-6.7318994734467091E-2</v>
      </c>
      <c r="E1253" s="161">
        <v>9.49</v>
      </c>
      <c r="F1253" s="168">
        <v>8.3439270000000008</v>
      </c>
      <c r="G1253" s="163">
        <f t="shared" si="40"/>
        <v>0.13735414991046774</v>
      </c>
    </row>
    <row r="1254" spans="1:7" x14ac:dyDescent="0.2">
      <c r="A1254" s="127">
        <v>41334</v>
      </c>
      <c r="B1254" s="161">
        <v>4.17</v>
      </c>
      <c r="C1254" s="162">
        <v>4.4696543999999996</v>
      </c>
      <c r="D1254" s="163">
        <f t="shared" si="39"/>
        <v>-6.7041961902020816E-2</v>
      </c>
      <c r="E1254" s="161">
        <v>10.18</v>
      </c>
      <c r="F1254" s="168">
        <v>8.6963927999999999</v>
      </c>
      <c r="G1254" s="163">
        <f t="shared" si="40"/>
        <v>0.1706002976314501</v>
      </c>
    </row>
    <row r="1255" spans="1:7" x14ac:dyDescent="0.2">
      <c r="A1255" s="127">
        <v>41333</v>
      </c>
      <c r="B1255" s="161">
        <v>4.21</v>
      </c>
      <c r="C1255" s="162">
        <v>4.5080238000000001</v>
      </c>
      <c r="D1255" s="163">
        <f t="shared" si="39"/>
        <v>-6.6109633227757175E-2</v>
      </c>
      <c r="E1255" s="161">
        <v>10.36</v>
      </c>
      <c r="F1255" s="168">
        <v>8.7408719999999995</v>
      </c>
      <c r="G1255" s="163">
        <f t="shared" si="40"/>
        <v>0.18523643865280259</v>
      </c>
    </row>
    <row r="1256" spans="1:7" x14ac:dyDescent="0.2">
      <c r="A1256" s="127">
        <v>41332</v>
      </c>
      <c r="B1256" s="161">
        <v>4.18</v>
      </c>
      <c r="C1256" s="162">
        <v>4.3737839999999997</v>
      </c>
      <c r="D1256" s="163">
        <f t="shared" si="39"/>
        <v>-4.43058001949799E-2</v>
      </c>
      <c r="E1256" s="161">
        <v>9.83</v>
      </c>
      <c r="F1256" s="168">
        <v>8.3749863999999992</v>
      </c>
      <c r="G1256" s="163">
        <f t="shared" si="40"/>
        <v>0.17373324928623179</v>
      </c>
    </row>
    <row r="1257" spans="1:7" x14ac:dyDescent="0.2">
      <c r="A1257" s="127">
        <v>41331</v>
      </c>
      <c r="B1257" s="161">
        <v>4.0999999999999996</v>
      </c>
      <c r="C1257" s="162">
        <v>4.3840475999999997</v>
      </c>
      <c r="D1257" s="163">
        <f t="shared" si="39"/>
        <v>-6.4791176081208629E-2</v>
      </c>
      <c r="E1257" s="161">
        <v>9.66</v>
      </c>
      <c r="F1257" s="168">
        <v>8.2008431999999996</v>
      </c>
      <c r="G1257" s="163">
        <f t="shared" si="40"/>
        <v>0.17792765504893457</v>
      </c>
    </row>
    <row r="1258" spans="1:7" x14ac:dyDescent="0.2">
      <c r="A1258" s="127">
        <v>41330</v>
      </c>
      <c r="B1258" s="161">
        <v>4.1399999999999997</v>
      </c>
      <c r="C1258" s="162">
        <v>4.4756159999999996</v>
      </c>
      <c r="D1258" s="163">
        <f t="shared" si="39"/>
        <v>-7.4987666502220024E-2</v>
      </c>
      <c r="E1258" s="161">
        <v>9.6</v>
      </c>
      <c r="F1258" s="168">
        <v>8.2863760000000006</v>
      </c>
      <c r="G1258" s="163">
        <f t="shared" si="40"/>
        <v>0.15852816719878496</v>
      </c>
    </row>
    <row r="1259" spans="1:7" x14ac:dyDescent="0.2">
      <c r="A1259" s="127">
        <v>41327</v>
      </c>
      <c r="B1259" s="161">
        <v>4.1399999999999997</v>
      </c>
      <c r="C1259" s="162">
        <v>4.4504685000000004</v>
      </c>
      <c r="D1259" s="163">
        <f t="shared" si="39"/>
        <v>-6.9760857761379649E-2</v>
      </c>
      <c r="E1259" s="161">
        <v>9.5</v>
      </c>
      <c r="F1259" s="168">
        <v>8.2037779999999998</v>
      </c>
      <c r="G1259" s="163">
        <f t="shared" si="40"/>
        <v>0.15800305664048933</v>
      </c>
    </row>
    <row r="1260" spans="1:7" x14ac:dyDescent="0.2">
      <c r="A1260" s="127">
        <v>41326</v>
      </c>
      <c r="B1260" s="161">
        <v>4.18</v>
      </c>
      <c r="C1260" s="162">
        <v>4.4977755000000004</v>
      </c>
      <c r="D1260" s="163">
        <f t="shared" si="39"/>
        <v>-7.0651703269760932E-2</v>
      </c>
      <c r="E1260" s="161">
        <v>9.77</v>
      </c>
      <c r="F1260" s="168">
        <v>8.3472229999999996</v>
      </c>
      <c r="G1260" s="163">
        <f t="shared" si="40"/>
        <v>0.17044914218776713</v>
      </c>
    </row>
    <row r="1261" spans="1:7" x14ac:dyDescent="0.2">
      <c r="A1261" s="127">
        <v>41325</v>
      </c>
      <c r="B1261" s="161">
        <v>4.24</v>
      </c>
      <c r="C1261" s="162">
        <v>4.5921896999999996</v>
      </c>
      <c r="D1261" s="163">
        <f t="shared" si="39"/>
        <v>-7.6693194969711165E-2</v>
      </c>
      <c r="E1261" s="161">
        <v>10.39</v>
      </c>
      <c r="F1261" s="168">
        <v>8.8118207999999996</v>
      </c>
      <c r="G1261" s="163">
        <f t="shared" si="40"/>
        <v>0.17909796803856939</v>
      </c>
    </row>
    <row r="1262" spans="1:7" x14ac:dyDescent="0.2">
      <c r="A1262" s="127">
        <v>41324</v>
      </c>
      <c r="B1262" s="161">
        <v>4.26</v>
      </c>
      <c r="C1262" s="162">
        <v>4.5366160000000004</v>
      </c>
      <c r="D1262" s="163">
        <f t="shared" si="39"/>
        <v>-6.0974082884687753E-2</v>
      </c>
      <c r="E1262" s="161">
        <v>10.54</v>
      </c>
      <c r="F1262" s="168">
        <v>8.6033682000000002</v>
      </c>
      <c r="G1262" s="163">
        <f t="shared" si="40"/>
        <v>0.22510158288936175</v>
      </c>
    </row>
    <row r="1263" spans="1:7" x14ac:dyDescent="0.2">
      <c r="A1263" s="127">
        <v>41323</v>
      </c>
      <c r="B1263" s="161">
        <v>4.3099999999999996</v>
      </c>
      <c r="C1263" s="162">
        <v>4.6253855000000001</v>
      </c>
      <c r="D1263" s="163">
        <f t="shared" si="39"/>
        <v>-6.8185776082880123E-2</v>
      </c>
      <c r="E1263" s="161">
        <v>10.42</v>
      </c>
      <c r="F1263" s="168">
        <v>8.8781479999999995</v>
      </c>
      <c r="G1263" s="163">
        <f t="shared" si="40"/>
        <v>0.17366820197185276</v>
      </c>
    </row>
    <row r="1264" spans="1:7" x14ac:dyDescent="0.2">
      <c r="A1264" s="127">
        <v>41313</v>
      </c>
      <c r="B1264" s="161">
        <v>4.3499999999999996</v>
      </c>
      <c r="C1264" s="162">
        <v>4.5581605999999999</v>
      </c>
      <c r="D1264" s="163">
        <f t="shared" si="39"/>
        <v>-4.5667675684792734E-2</v>
      </c>
      <c r="E1264" s="161">
        <v>10.52</v>
      </c>
      <c r="F1264" s="168">
        <v>8.6791263999999995</v>
      </c>
      <c r="G1264" s="163">
        <f t="shared" si="40"/>
        <v>0.21210355917849061</v>
      </c>
    </row>
    <row r="1265" spans="1:7" x14ac:dyDescent="0.2">
      <c r="A1265" s="127">
        <v>41312</v>
      </c>
      <c r="B1265" s="161">
        <v>4.33</v>
      </c>
      <c r="C1265" s="162">
        <v>4.567056</v>
      </c>
      <c r="D1265" s="163">
        <f t="shared" si="39"/>
        <v>-5.1905647752074846E-2</v>
      </c>
      <c r="E1265" s="161">
        <v>11</v>
      </c>
      <c r="F1265" s="168">
        <v>8.9231999999999996</v>
      </c>
      <c r="G1265" s="163">
        <f t="shared" si="40"/>
        <v>0.23274161735700202</v>
      </c>
    </row>
    <row r="1266" spans="1:7" x14ac:dyDescent="0.2">
      <c r="A1266" s="127">
        <v>41311</v>
      </c>
      <c r="B1266" s="161">
        <v>4.42</v>
      </c>
      <c r="C1266" s="162">
        <v>4.6304673999999997</v>
      </c>
      <c r="D1266" s="163">
        <f t="shared" si="39"/>
        <v>-4.5452733346098013E-2</v>
      </c>
      <c r="E1266" s="161">
        <v>11.7</v>
      </c>
      <c r="F1266" s="168">
        <v>9.4069040000000008</v>
      </c>
      <c r="G1266" s="163">
        <f t="shared" si="40"/>
        <v>0.24376734364462507</v>
      </c>
    </row>
    <row r="1267" spans="1:7" x14ac:dyDescent="0.2">
      <c r="A1267" s="127">
        <v>41310</v>
      </c>
      <c r="B1267" s="161">
        <v>4.41</v>
      </c>
      <c r="C1267" s="162">
        <v>4.6359456000000003</v>
      </c>
      <c r="D1267" s="163">
        <f t="shared" si="39"/>
        <v>-4.8737759131599855E-2</v>
      </c>
      <c r="E1267" s="161">
        <v>11.71</v>
      </c>
      <c r="F1267" s="168">
        <v>9.2232623999999994</v>
      </c>
      <c r="G1267" s="163">
        <f t="shared" si="40"/>
        <v>0.26961583571557085</v>
      </c>
    </row>
    <row r="1268" spans="1:7" x14ac:dyDescent="0.2">
      <c r="A1268" s="127">
        <v>41309</v>
      </c>
      <c r="B1268" s="161">
        <v>4.47</v>
      </c>
      <c r="C1268" s="162">
        <v>4.7734326999999999</v>
      </c>
      <c r="D1268" s="163">
        <f t="shared" si="39"/>
        <v>-6.3566979796321449E-2</v>
      </c>
      <c r="E1268" s="161">
        <v>11.53</v>
      </c>
      <c r="F1268" s="168">
        <v>9.7899943999999994</v>
      </c>
      <c r="G1268" s="163">
        <f t="shared" si="40"/>
        <v>0.17773305365731365</v>
      </c>
    </row>
    <row r="1269" spans="1:7" x14ac:dyDescent="0.2">
      <c r="A1269" s="127">
        <v>41306</v>
      </c>
      <c r="B1269" s="161">
        <v>4.45</v>
      </c>
      <c r="C1269" s="162">
        <v>4.7553457000000003</v>
      </c>
      <c r="D1269" s="163">
        <f t="shared" si="39"/>
        <v>-6.4211041481169323E-2</v>
      </c>
      <c r="E1269" s="161">
        <v>11.23</v>
      </c>
      <c r="F1269" s="168">
        <v>9.5268935999999993</v>
      </c>
      <c r="G1269" s="163">
        <f t="shared" si="40"/>
        <v>0.17876828182483337</v>
      </c>
    </row>
    <row r="1270" spans="1:7" x14ac:dyDescent="0.2">
      <c r="A1270" s="127">
        <v>41305</v>
      </c>
      <c r="B1270" s="161">
        <v>4.4000000000000004</v>
      </c>
      <c r="C1270" s="162">
        <v>4.7269544000000003</v>
      </c>
      <c r="D1270" s="163">
        <f t="shared" si="39"/>
        <v>-6.9168088441893996E-2</v>
      </c>
      <c r="E1270" s="161">
        <v>10.31</v>
      </c>
      <c r="F1270" s="168">
        <v>9.0168274000000004</v>
      </c>
      <c r="G1270" s="163">
        <f t="shared" si="40"/>
        <v>0.14341769478697131</v>
      </c>
    </row>
    <row r="1271" spans="1:7" x14ac:dyDescent="0.2">
      <c r="A1271" s="127">
        <v>41304</v>
      </c>
      <c r="B1271" s="161">
        <v>4.3899999999999997</v>
      </c>
      <c r="C1271" s="162">
        <v>4.7356920000000002</v>
      </c>
      <c r="D1271" s="163">
        <f t="shared" si="39"/>
        <v>-7.2997145929253965E-2</v>
      </c>
      <c r="E1271" s="161">
        <v>10.36</v>
      </c>
      <c r="F1271" s="168">
        <v>9.1475760000000008</v>
      </c>
      <c r="G1271" s="163">
        <f t="shared" si="40"/>
        <v>0.13254046755118498</v>
      </c>
    </row>
    <row r="1272" spans="1:7" x14ac:dyDescent="0.2">
      <c r="A1272" s="127">
        <v>41303</v>
      </c>
      <c r="B1272" s="161">
        <v>4.29</v>
      </c>
      <c r="C1272" s="162">
        <v>4.7153640000000001</v>
      </c>
      <c r="D1272" s="163">
        <f t="shared" si="39"/>
        <v>-9.0208094221358115E-2</v>
      </c>
      <c r="E1272" s="161">
        <v>10.26</v>
      </c>
      <c r="F1272" s="168">
        <v>9.2524840000000008</v>
      </c>
      <c r="G1272" s="163">
        <f t="shared" si="40"/>
        <v>0.1088914068913817</v>
      </c>
    </row>
    <row r="1273" spans="1:7" x14ac:dyDescent="0.2">
      <c r="A1273" s="127">
        <v>41302</v>
      </c>
      <c r="B1273" s="161">
        <v>4.29</v>
      </c>
      <c r="C1273" s="162">
        <v>4.8199164999999997</v>
      </c>
      <c r="D1273" s="163">
        <f t="shared" si="39"/>
        <v>-0.10994308718833609</v>
      </c>
      <c r="E1273" s="161">
        <v>10</v>
      </c>
      <c r="F1273" s="168">
        <v>9.0727840000000004</v>
      </c>
      <c r="G1273" s="163">
        <f t="shared" si="40"/>
        <v>0.10219751732213614</v>
      </c>
    </row>
    <row r="1274" spans="1:7" x14ac:dyDescent="0.2">
      <c r="A1274" s="127">
        <v>41299</v>
      </c>
      <c r="B1274" s="161">
        <v>4.2300000000000004</v>
      </c>
      <c r="C1274" s="162">
        <v>4.7873954999999997</v>
      </c>
      <c r="D1274" s="163">
        <f t="shared" si="39"/>
        <v>-0.11642979987761598</v>
      </c>
      <c r="E1274" s="161">
        <v>9.33</v>
      </c>
      <c r="F1274" s="168">
        <v>8.7971430000000002</v>
      </c>
      <c r="G1274" s="163">
        <f t="shared" si="40"/>
        <v>6.0571596937778541E-2</v>
      </c>
    </row>
    <row r="1275" spans="1:7" x14ac:dyDescent="0.2">
      <c r="A1275" s="127">
        <v>41298</v>
      </c>
      <c r="B1275" s="161">
        <v>4.25</v>
      </c>
      <c r="C1275" s="162">
        <v>4.8100931999999998</v>
      </c>
      <c r="D1275" s="163">
        <f t="shared" si="39"/>
        <v>-0.11644123652323407</v>
      </c>
      <c r="E1275" s="161">
        <v>9.3000000000000007</v>
      </c>
      <c r="F1275" s="168">
        <v>9.0209492000000004</v>
      </c>
      <c r="G1275" s="163">
        <f t="shared" si="40"/>
        <v>3.0933640553036289E-2</v>
      </c>
    </row>
    <row r="1276" spans="1:7" x14ac:dyDescent="0.2">
      <c r="A1276" s="127">
        <v>41297</v>
      </c>
      <c r="B1276" s="161">
        <v>4.1900000000000004</v>
      </c>
      <c r="C1276" s="162">
        <v>4.8083112000000003</v>
      </c>
      <c r="D1276" s="163">
        <f t="shared" si="39"/>
        <v>-0.12859217598062286</v>
      </c>
      <c r="E1276" s="161">
        <v>9.1999999999999993</v>
      </c>
      <c r="F1276" s="168">
        <v>8.8233320000000006</v>
      </c>
      <c r="G1276" s="163">
        <f t="shared" si="40"/>
        <v>4.2689995117490609E-2</v>
      </c>
    </row>
    <row r="1277" spans="1:7" x14ac:dyDescent="0.2">
      <c r="A1277" s="127">
        <v>41296</v>
      </c>
      <c r="B1277" s="161">
        <v>4.25</v>
      </c>
      <c r="C1277" s="162">
        <v>4.8351626999999997</v>
      </c>
      <c r="D1277" s="163">
        <f t="shared" si="39"/>
        <v>-0.12102233912418288</v>
      </c>
      <c r="E1277" s="161">
        <v>8.8800000000000008</v>
      </c>
      <c r="F1277" s="168">
        <v>8.5688478000000003</v>
      </c>
      <c r="G1277" s="163">
        <f t="shared" si="40"/>
        <v>3.6312023187061442E-2</v>
      </c>
    </row>
    <row r="1278" spans="1:7" x14ac:dyDescent="0.2">
      <c r="A1278" s="127">
        <v>41295</v>
      </c>
      <c r="B1278" s="161">
        <v>4.2</v>
      </c>
      <c r="C1278" s="162">
        <v>4.7784690000000003</v>
      </c>
      <c r="D1278" s="163">
        <f t="shared" si="39"/>
        <v>-0.12105739306878419</v>
      </c>
      <c r="E1278" s="161">
        <v>9.01</v>
      </c>
      <c r="F1278" s="168">
        <v>8.4554603999999998</v>
      </c>
      <c r="G1278" s="163">
        <f t="shared" si="40"/>
        <v>6.55836079606026E-2</v>
      </c>
    </row>
    <row r="1279" spans="1:7" x14ac:dyDescent="0.2">
      <c r="A1279" s="127">
        <v>41292</v>
      </c>
      <c r="B1279" s="161">
        <v>4.22</v>
      </c>
      <c r="C1279" s="162">
        <v>4.8080736000000002</v>
      </c>
      <c r="D1279" s="163">
        <f t="shared" si="39"/>
        <v>-0.12230960857171579</v>
      </c>
      <c r="E1279" s="161">
        <v>8.7799999999999994</v>
      </c>
      <c r="F1279" s="168">
        <v>8.4829311999999994</v>
      </c>
      <c r="G1279" s="163">
        <f t="shared" si="40"/>
        <v>3.5019593227397616E-2</v>
      </c>
    </row>
    <row r="1280" spans="1:7" x14ac:dyDescent="0.2">
      <c r="A1280" s="127">
        <v>41291</v>
      </c>
      <c r="B1280" s="161">
        <v>4.1900000000000004</v>
      </c>
      <c r="C1280" s="162">
        <v>4.7282976000000003</v>
      </c>
      <c r="D1280" s="163">
        <f t="shared" si="39"/>
        <v>-0.11384596434877532</v>
      </c>
      <c r="E1280" s="161">
        <v>8.4499999999999993</v>
      </c>
      <c r="F1280" s="168">
        <v>8.0802072000000003</v>
      </c>
      <c r="G1280" s="163">
        <f t="shared" si="40"/>
        <v>4.5765262059121334E-2</v>
      </c>
    </row>
    <row r="1281" spans="1:7" x14ac:dyDescent="0.2">
      <c r="A1281" s="127">
        <v>41290</v>
      </c>
      <c r="B1281" s="161">
        <v>4.2699999999999996</v>
      </c>
      <c r="C1281" s="162">
        <v>4.7103587999999998</v>
      </c>
      <c r="D1281" s="163">
        <f t="shared" si="39"/>
        <v>-9.3487315658416573E-2</v>
      </c>
      <c r="E1281" s="161">
        <v>8.5399999999999991</v>
      </c>
      <c r="F1281" s="168">
        <v>8.0934000000000008</v>
      </c>
      <c r="G1281" s="163">
        <f t="shared" si="40"/>
        <v>5.5180764573602971E-2</v>
      </c>
    </row>
    <row r="1282" spans="1:7" x14ac:dyDescent="0.2">
      <c r="A1282" s="127">
        <v>41289</v>
      </c>
      <c r="B1282" s="161">
        <v>4.26</v>
      </c>
      <c r="C1282" s="162">
        <v>4.7386303999999999</v>
      </c>
      <c r="D1282" s="163">
        <f t="shared" si="39"/>
        <v>-0.10100606284887721</v>
      </c>
      <c r="E1282" s="161">
        <v>8.6</v>
      </c>
      <c r="F1282" s="168">
        <v>8.1672639999999994</v>
      </c>
      <c r="G1282" s="163">
        <f t="shared" si="40"/>
        <v>5.2984206216426979E-2</v>
      </c>
    </row>
    <row r="1283" spans="1:7" x14ac:dyDescent="0.2">
      <c r="A1283" s="127">
        <v>41288</v>
      </c>
      <c r="B1283" s="161">
        <v>4.29</v>
      </c>
      <c r="C1283" s="162">
        <v>4.6986051</v>
      </c>
      <c r="D1283" s="163">
        <f t="shared" si="39"/>
        <v>-8.6963064846628621E-2</v>
      </c>
      <c r="E1283" s="161">
        <v>8.5500000000000007</v>
      </c>
      <c r="F1283" s="168">
        <v>7.9738806000000002</v>
      </c>
      <c r="G1283" s="163">
        <f t="shared" si="40"/>
        <v>7.2250818503602932E-2</v>
      </c>
    </row>
    <row r="1284" spans="1:7" x14ac:dyDescent="0.2">
      <c r="A1284" s="127">
        <v>41285</v>
      </c>
      <c r="B1284" s="161">
        <v>4.2</v>
      </c>
      <c r="C1284" s="162">
        <v>4.6600704000000004</v>
      </c>
      <c r="D1284" s="163">
        <f t="shared" si="39"/>
        <v>-9.872606216421112E-2</v>
      </c>
      <c r="E1284" s="161">
        <v>8.01</v>
      </c>
      <c r="F1284" s="168">
        <v>7.6616087999999998</v>
      </c>
      <c r="G1284" s="163">
        <f t="shared" si="40"/>
        <v>4.5472329519095259E-2</v>
      </c>
    </row>
    <row r="1285" spans="1:7" x14ac:dyDescent="0.2">
      <c r="A1285" s="127">
        <v>41284</v>
      </c>
      <c r="B1285" s="161">
        <v>4.2300000000000004</v>
      </c>
      <c r="C1285" s="162">
        <v>4.6577299999999999</v>
      </c>
      <c r="D1285" s="163">
        <f t="shared" ref="D1285:D1348" si="41">(B1285-C1285)/C1285</f>
        <v>-9.1832287401802923E-2</v>
      </c>
      <c r="E1285" s="161">
        <v>8.1300000000000008</v>
      </c>
      <c r="F1285" s="168">
        <v>7.8006852000000002</v>
      </c>
      <c r="G1285" s="163">
        <f t="shared" si="40"/>
        <v>4.2216137628525323E-2</v>
      </c>
    </row>
    <row r="1286" spans="1:7" x14ac:dyDescent="0.2">
      <c r="A1286" s="127">
        <v>41283</v>
      </c>
      <c r="B1286" s="161">
        <v>4.1500000000000004</v>
      </c>
      <c r="C1286" s="162">
        <v>4.6109483999999998</v>
      </c>
      <c r="D1286" s="163">
        <f t="shared" si="41"/>
        <v>-9.9968240807032122E-2</v>
      </c>
      <c r="E1286" s="161">
        <v>8.18</v>
      </c>
      <c r="F1286" s="168">
        <v>7.7065235999999997</v>
      </c>
      <c r="G1286" s="163">
        <f t="shared" ref="G1286:G1349" si="42">(E1286-F1286)/F1286</f>
        <v>6.1438389678064441E-2</v>
      </c>
    </row>
    <row r="1287" spans="1:7" x14ac:dyDescent="0.2">
      <c r="A1287" s="127">
        <v>41282</v>
      </c>
      <c r="B1287" s="161">
        <v>4.1399999999999997</v>
      </c>
      <c r="C1287" s="162">
        <v>4.5698100000000004</v>
      </c>
      <c r="D1287" s="163">
        <f t="shared" si="41"/>
        <v>-9.4054238578846969E-2</v>
      </c>
      <c r="E1287" s="161">
        <v>8.19</v>
      </c>
      <c r="F1287" s="168">
        <v>7.51912</v>
      </c>
      <c r="G1287" s="163">
        <f t="shared" si="42"/>
        <v>8.9223206971028451E-2</v>
      </c>
    </row>
    <row r="1288" spans="1:7" x14ac:dyDescent="0.2">
      <c r="A1288" s="127">
        <v>41281</v>
      </c>
      <c r="B1288" s="161">
        <v>4.2300000000000004</v>
      </c>
      <c r="C1288" s="162">
        <v>4.6640550000000003</v>
      </c>
      <c r="D1288" s="163">
        <f t="shared" si="41"/>
        <v>-9.3063868243406178E-2</v>
      </c>
      <c r="E1288" s="161">
        <v>8.32</v>
      </c>
      <c r="F1288" s="168">
        <v>7.8518352</v>
      </c>
      <c r="G1288" s="163">
        <f t="shared" si="42"/>
        <v>5.962488871391497E-2</v>
      </c>
    </row>
    <row r="1289" spans="1:7" x14ac:dyDescent="0.2">
      <c r="A1289" s="127">
        <v>41278</v>
      </c>
      <c r="B1289" s="161">
        <v>4.22</v>
      </c>
      <c r="C1289" s="162">
        <v>4.6982955000000004</v>
      </c>
      <c r="D1289" s="163">
        <f t="shared" si="41"/>
        <v>-0.10180191944078455</v>
      </c>
      <c r="E1289" s="161">
        <v>7.98</v>
      </c>
      <c r="F1289" s="168">
        <v>7.7331184999999998</v>
      </c>
      <c r="G1289" s="163">
        <f t="shared" si="42"/>
        <v>3.1925218784633995E-2</v>
      </c>
    </row>
    <row r="1290" spans="1:7" x14ac:dyDescent="0.2">
      <c r="A1290" s="127">
        <v>41274</v>
      </c>
      <c r="B1290" s="161">
        <v>4.1500000000000004</v>
      </c>
      <c r="C1290" s="162">
        <v>4.4596749999999998</v>
      </c>
      <c r="D1290" s="163">
        <f t="shared" si="41"/>
        <v>-6.9438916512974486E-2</v>
      </c>
      <c r="E1290" s="161">
        <v>7.86</v>
      </c>
      <c r="F1290" s="168">
        <v>7.2652159999999997</v>
      </c>
      <c r="G1290" s="163">
        <f t="shared" si="42"/>
        <v>8.1867352601767196E-2</v>
      </c>
    </row>
    <row r="1291" spans="1:7" x14ac:dyDescent="0.2">
      <c r="A1291" s="127">
        <v>41271</v>
      </c>
      <c r="B1291" s="161">
        <v>4.0999999999999996</v>
      </c>
      <c r="C1291" s="162">
        <v>4.4868760999999999</v>
      </c>
      <c r="D1291" s="163">
        <f t="shared" si="41"/>
        <v>-8.6223932058208663E-2</v>
      </c>
      <c r="E1291" s="161">
        <v>7.7</v>
      </c>
      <c r="F1291" s="168">
        <v>7.1076012000000004</v>
      </c>
      <c r="G1291" s="163">
        <f t="shared" si="42"/>
        <v>8.3347219874969874E-2</v>
      </c>
    </row>
    <row r="1292" spans="1:7" x14ac:dyDescent="0.2">
      <c r="A1292" s="127">
        <v>41270</v>
      </c>
      <c r="B1292" s="161">
        <v>4.05</v>
      </c>
      <c r="C1292" s="162">
        <v>4.4994218000000004</v>
      </c>
      <c r="D1292" s="163">
        <f t="shared" si="41"/>
        <v>-9.9884345139635608E-2</v>
      </c>
      <c r="E1292" s="161">
        <v>7.64</v>
      </c>
      <c r="F1292" s="168">
        <v>7.0983657999999998</v>
      </c>
      <c r="G1292" s="163">
        <f t="shared" si="42"/>
        <v>7.6304069874787217E-2</v>
      </c>
    </row>
    <row r="1293" spans="1:7" x14ac:dyDescent="0.2">
      <c r="A1293" s="127">
        <v>41269</v>
      </c>
      <c r="B1293" s="161">
        <v>4.08</v>
      </c>
      <c r="C1293" s="162">
        <v>4.4810255999999997</v>
      </c>
      <c r="D1293" s="163">
        <f t="shared" si="41"/>
        <v>-8.9494155088067268E-2</v>
      </c>
      <c r="E1293" s="161">
        <v>7.75</v>
      </c>
      <c r="F1293" s="168">
        <v>6.9001299999999999</v>
      </c>
      <c r="G1293" s="163">
        <f t="shared" si="42"/>
        <v>0.12316724467510035</v>
      </c>
    </row>
    <row r="1294" spans="1:7" x14ac:dyDescent="0.2">
      <c r="A1294" s="127">
        <v>41268</v>
      </c>
      <c r="B1294" s="161">
        <v>4.1399999999999997</v>
      </c>
      <c r="C1294" s="162">
        <v>4.4810255999999997</v>
      </c>
      <c r="D1294" s="163">
        <f t="shared" si="41"/>
        <v>-7.6104363251127169E-2</v>
      </c>
      <c r="E1294" s="161">
        <v>7.75</v>
      </c>
      <c r="F1294" s="168">
        <v>6.9001299999999999</v>
      </c>
      <c r="G1294" s="163">
        <f t="shared" si="42"/>
        <v>0.12316724467510035</v>
      </c>
    </row>
    <row r="1295" spans="1:7" x14ac:dyDescent="0.2">
      <c r="A1295" s="127">
        <v>41267</v>
      </c>
      <c r="B1295" s="161">
        <v>4.0199999999999996</v>
      </c>
      <c r="C1295" s="162">
        <v>4.4810255999999997</v>
      </c>
      <c r="D1295" s="163">
        <f t="shared" si="41"/>
        <v>-0.10288394692500756</v>
      </c>
      <c r="E1295" s="161">
        <v>7.4</v>
      </c>
      <c r="F1295" s="168">
        <v>6.9001299999999999</v>
      </c>
      <c r="G1295" s="163">
        <f t="shared" si="42"/>
        <v>7.2443562657515226E-2</v>
      </c>
    </row>
    <row r="1296" spans="1:7" x14ac:dyDescent="0.2">
      <c r="A1296" s="127">
        <v>41264</v>
      </c>
      <c r="B1296" s="161">
        <v>4.01</v>
      </c>
      <c r="C1296" s="162">
        <v>4.4462527999999999</v>
      </c>
      <c r="D1296" s="163">
        <f t="shared" si="41"/>
        <v>-9.8116958172058982E-2</v>
      </c>
      <c r="E1296" s="161">
        <v>7.33</v>
      </c>
      <c r="F1296" s="168">
        <v>6.7748559999999998</v>
      </c>
      <c r="G1296" s="163">
        <f t="shared" si="42"/>
        <v>8.1941815442276605E-2</v>
      </c>
    </row>
    <row r="1297" spans="1:7" x14ac:dyDescent="0.2">
      <c r="A1297" s="127">
        <v>41263</v>
      </c>
      <c r="B1297" s="161">
        <v>4.07</v>
      </c>
      <c r="C1297" s="162">
        <v>4.543336</v>
      </c>
      <c r="D1297" s="163">
        <f t="shared" si="41"/>
        <v>-0.10418247736905212</v>
      </c>
      <c r="E1297" s="161">
        <v>7.43</v>
      </c>
      <c r="F1297" s="168">
        <v>6.9123612000000003</v>
      </c>
      <c r="G1297" s="163">
        <f t="shared" si="42"/>
        <v>7.4885959373766436E-2</v>
      </c>
    </row>
    <row r="1298" spans="1:7" x14ac:dyDescent="0.2">
      <c r="A1298" s="127">
        <v>41262</v>
      </c>
      <c r="B1298" s="161">
        <v>4.0999999999999996</v>
      </c>
      <c r="C1298" s="162">
        <v>4.5343844000000004</v>
      </c>
      <c r="D1298" s="163">
        <f t="shared" si="41"/>
        <v>-9.5797877215703361E-2</v>
      </c>
      <c r="E1298" s="161">
        <v>7.51</v>
      </c>
      <c r="F1298" s="168">
        <v>6.9516412000000001</v>
      </c>
      <c r="G1298" s="163">
        <f t="shared" si="42"/>
        <v>8.0320428505429725E-2</v>
      </c>
    </row>
    <row r="1299" spans="1:7" x14ac:dyDescent="0.2">
      <c r="A1299" s="127">
        <v>41261</v>
      </c>
      <c r="B1299" s="161">
        <v>4.12</v>
      </c>
      <c r="C1299" s="162">
        <v>4.5029925000000004</v>
      </c>
      <c r="D1299" s="163">
        <f t="shared" si="41"/>
        <v>-8.5052884276400689E-2</v>
      </c>
      <c r="E1299" s="161">
        <v>7.52</v>
      </c>
      <c r="F1299" s="168">
        <v>7.0425180000000003</v>
      </c>
      <c r="G1299" s="163">
        <f t="shared" si="42"/>
        <v>6.7799897707041618E-2</v>
      </c>
    </row>
    <row r="1300" spans="1:7" x14ac:dyDescent="0.2">
      <c r="A1300" s="127">
        <v>41260</v>
      </c>
      <c r="B1300" s="161">
        <v>4.09</v>
      </c>
      <c r="C1300" s="162">
        <v>4.4632500000000004</v>
      </c>
      <c r="D1300" s="163">
        <f t="shared" si="41"/>
        <v>-8.3627401557161377E-2</v>
      </c>
      <c r="E1300" s="161">
        <v>7.5</v>
      </c>
      <c r="F1300" s="168">
        <v>7.0762799999999997</v>
      </c>
      <c r="G1300" s="163">
        <f t="shared" si="42"/>
        <v>5.9878919432244111E-2</v>
      </c>
    </row>
    <row r="1301" spans="1:7" x14ac:dyDescent="0.2">
      <c r="A1301" s="127">
        <v>41257</v>
      </c>
      <c r="B1301" s="161">
        <v>4.0999999999999996</v>
      </c>
      <c r="C1301" s="162">
        <v>4.4492120000000002</v>
      </c>
      <c r="D1301" s="163">
        <f t="shared" si="41"/>
        <v>-7.8488505380278684E-2</v>
      </c>
      <c r="E1301" s="161">
        <v>7.47</v>
      </c>
      <c r="F1301" s="168">
        <v>7.0229350000000004</v>
      </c>
      <c r="G1301" s="163">
        <f t="shared" si="42"/>
        <v>6.3657858146202312E-2</v>
      </c>
    </row>
    <row r="1302" spans="1:7" x14ac:dyDescent="0.2">
      <c r="A1302" s="127">
        <v>41256</v>
      </c>
      <c r="B1302" s="161">
        <v>3.95</v>
      </c>
      <c r="C1302" s="162">
        <v>4.4385767999999999</v>
      </c>
      <c r="D1302" s="163">
        <f t="shared" si="41"/>
        <v>-0.11007510335294857</v>
      </c>
      <c r="E1302" s="161">
        <v>6.89</v>
      </c>
      <c r="F1302" s="168">
        <v>6.8647824000000002</v>
      </c>
      <c r="G1302" s="163">
        <f t="shared" si="42"/>
        <v>3.6734740492283492E-3</v>
      </c>
    </row>
    <row r="1303" spans="1:7" x14ac:dyDescent="0.2">
      <c r="A1303" s="127">
        <v>41255</v>
      </c>
      <c r="B1303" s="161">
        <v>4</v>
      </c>
      <c r="C1303" s="162">
        <v>4.4464172</v>
      </c>
      <c r="D1303" s="163">
        <f t="shared" si="41"/>
        <v>-0.10039930576015223</v>
      </c>
      <c r="E1303" s="161">
        <v>7.01</v>
      </c>
      <c r="F1303" s="168">
        <v>6.9373845000000003</v>
      </c>
      <c r="G1303" s="163">
        <f t="shared" si="42"/>
        <v>1.0467273365055591E-2</v>
      </c>
    </row>
    <row r="1304" spans="1:7" x14ac:dyDescent="0.2">
      <c r="A1304" s="127">
        <v>41254</v>
      </c>
      <c r="B1304" s="161">
        <v>3.95</v>
      </c>
      <c r="C1304" s="162">
        <v>4.3750090999999998</v>
      </c>
      <c r="D1304" s="163">
        <f t="shared" si="41"/>
        <v>-9.7144735081808084E-2</v>
      </c>
      <c r="E1304" s="161">
        <v>6.9</v>
      </c>
      <c r="F1304" s="168">
        <v>6.8993650000000004</v>
      </c>
      <c r="G1304" s="163">
        <f t="shared" si="42"/>
        <v>9.2037455620907308E-5</v>
      </c>
    </row>
    <row r="1305" spans="1:7" x14ac:dyDescent="0.2">
      <c r="A1305" s="127">
        <v>41253</v>
      </c>
      <c r="B1305" s="161">
        <v>3.95</v>
      </c>
      <c r="C1305" s="162">
        <v>4.3679682</v>
      </c>
      <c r="D1305" s="163">
        <f t="shared" si="41"/>
        <v>-9.5689387115959271E-2</v>
      </c>
      <c r="E1305" s="161">
        <v>7.02</v>
      </c>
      <c r="F1305" s="168">
        <v>6.9416595000000001</v>
      </c>
      <c r="G1305" s="163">
        <f t="shared" si="42"/>
        <v>1.1285557869843584E-2</v>
      </c>
    </row>
    <row r="1306" spans="1:7" x14ac:dyDescent="0.2">
      <c r="A1306" s="127">
        <v>41250</v>
      </c>
      <c r="B1306" s="161">
        <v>3.93</v>
      </c>
      <c r="C1306" s="162">
        <v>4.3116668999999996</v>
      </c>
      <c r="D1306" s="163">
        <f t="shared" si="41"/>
        <v>-8.851957000667178E-2</v>
      </c>
      <c r="E1306" s="161">
        <v>6.85</v>
      </c>
      <c r="F1306" s="168">
        <v>6.6664379</v>
      </c>
      <c r="G1306" s="163">
        <f t="shared" si="42"/>
        <v>2.7535259872442465E-2</v>
      </c>
    </row>
    <row r="1307" spans="1:7" x14ac:dyDescent="0.2">
      <c r="A1307" s="127">
        <v>41249</v>
      </c>
      <c r="B1307" s="161">
        <v>3.92</v>
      </c>
      <c r="C1307" s="162">
        <v>4.2941574999999998</v>
      </c>
      <c r="D1307" s="163">
        <f t="shared" si="41"/>
        <v>-8.7131759838804224E-2</v>
      </c>
      <c r="E1307" s="161">
        <v>6.59</v>
      </c>
      <c r="F1307" s="168">
        <v>6.6807024999999998</v>
      </c>
      <c r="G1307" s="163">
        <f t="shared" si="42"/>
        <v>-1.3576790764144924E-2</v>
      </c>
    </row>
    <row r="1308" spans="1:7" x14ac:dyDescent="0.2">
      <c r="A1308" s="127">
        <v>41248</v>
      </c>
      <c r="B1308" s="161">
        <v>3.9</v>
      </c>
      <c r="C1308" s="162">
        <v>4.2995190000000001</v>
      </c>
      <c r="D1308" s="163">
        <f t="shared" si="41"/>
        <v>-9.2921789623443968E-2</v>
      </c>
      <c r="E1308" s="161">
        <v>6.56</v>
      </c>
      <c r="F1308" s="168">
        <v>6.4817277000000004</v>
      </c>
      <c r="G1308" s="163">
        <f t="shared" si="42"/>
        <v>1.2075838977314518E-2</v>
      </c>
    </row>
    <row r="1309" spans="1:7" x14ac:dyDescent="0.2">
      <c r="A1309" s="127">
        <v>41247</v>
      </c>
      <c r="B1309" s="161">
        <v>3.84</v>
      </c>
      <c r="C1309" s="162">
        <v>4.1493386000000001</v>
      </c>
      <c r="D1309" s="163">
        <f t="shared" si="41"/>
        <v>-7.4551303188416643E-2</v>
      </c>
      <c r="E1309" s="161">
        <v>6.28</v>
      </c>
      <c r="F1309" s="168">
        <v>6.0996079999999999</v>
      </c>
      <c r="G1309" s="163">
        <f t="shared" si="42"/>
        <v>2.9574359532612643E-2</v>
      </c>
    </row>
    <row r="1310" spans="1:7" x14ac:dyDescent="0.2">
      <c r="A1310" s="127">
        <v>41246</v>
      </c>
      <c r="B1310" s="161">
        <v>3.86</v>
      </c>
      <c r="C1310" s="162">
        <v>4.1803065000000004</v>
      </c>
      <c r="D1310" s="163">
        <f t="shared" si="41"/>
        <v>-7.6622730893057836E-2</v>
      </c>
      <c r="E1310" s="161">
        <v>6.19</v>
      </c>
      <c r="F1310" s="168">
        <v>6.0959421000000003</v>
      </c>
      <c r="G1310" s="163">
        <f t="shared" si="42"/>
        <v>1.5429592088809396E-2</v>
      </c>
    </row>
    <row r="1311" spans="1:7" x14ac:dyDescent="0.2">
      <c r="A1311" s="127">
        <v>41243</v>
      </c>
      <c r="B1311" s="161">
        <v>3.88</v>
      </c>
      <c r="C1311" s="162">
        <v>4.2441449999999996</v>
      </c>
      <c r="D1311" s="163">
        <f t="shared" si="41"/>
        <v>-8.5799377730968129E-2</v>
      </c>
      <c r="E1311" s="161">
        <v>6.29</v>
      </c>
      <c r="F1311" s="168">
        <v>6.1673999999999998</v>
      </c>
      <c r="G1311" s="163">
        <f t="shared" si="42"/>
        <v>1.9878717125531062E-2</v>
      </c>
    </row>
    <row r="1312" spans="1:7" x14ac:dyDescent="0.2">
      <c r="A1312" s="127">
        <v>41242</v>
      </c>
      <c r="B1312" s="161">
        <v>3.88</v>
      </c>
      <c r="C1312" s="162">
        <v>4.2128787000000001</v>
      </c>
      <c r="D1312" s="163">
        <f t="shared" si="41"/>
        <v>-7.9014546514239822E-2</v>
      </c>
      <c r="E1312" s="161">
        <v>6.26</v>
      </c>
      <c r="F1312" s="168">
        <v>6.0798576999999998</v>
      </c>
      <c r="G1312" s="163">
        <f t="shared" si="42"/>
        <v>2.9629361226661603E-2</v>
      </c>
    </row>
    <row r="1313" spans="1:7" x14ac:dyDescent="0.2">
      <c r="A1313" s="127">
        <v>41241</v>
      </c>
      <c r="B1313" s="161">
        <v>3.87</v>
      </c>
      <c r="C1313" s="162">
        <v>4.179843</v>
      </c>
      <c r="D1313" s="163">
        <f t="shared" si="41"/>
        <v>-7.4127903847106186E-2</v>
      </c>
      <c r="E1313" s="161">
        <v>6.27</v>
      </c>
      <c r="F1313" s="168">
        <v>6.0059880000000003</v>
      </c>
      <c r="G1313" s="163">
        <f t="shared" si="42"/>
        <v>4.3958129786472976E-2</v>
      </c>
    </row>
    <row r="1314" spans="1:7" x14ac:dyDescent="0.2">
      <c r="A1314" s="127">
        <v>41240</v>
      </c>
      <c r="B1314" s="161">
        <v>3.86</v>
      </c>
      <c r="C1314" s="162">
        <v>4.2333156000000001</v>
      </c>
      <c r="D1314" s="163">
        <f t="shared" si="41"/>
        <v>-8.8185156807113599E-2</v>
      </c>
      <c r="E1314" s="161">
        <v>6.22</v>
      </c>
      <c r="F1314" s="168">
        <v>6.0661303999999996</v>
      </c>
      <c r="G1314" s="163">
        <f t="shared" si="42"/>
        <v>2.5365363065719817E-2</v>
      </c>
    </row>
    <row r="1315" spans="1:7" x14ac:dyDescent="0.2">
      <c r="A1315" s="127">
        <v>41239</v>
      </c>
      <c r="B1315" s="161">
        <v>3.85</v>
      </c>
      <c r="C1315" s="162">
        <v>4.2353513999999999</v>
      </c>
      <c r="D1315" s="163">
        <f t="shared" si="41"/>
        <v>-9.0984516656634387E-2</v>
      </c>
      <c r="E1315" s="161">
        <v>6.14</v>
      </c>
      <c r="F1315" s="168">
        <v>5.9879106000000002</v>
      </c>
      <c r="G1315" s="163">
        <f t="shared" si="42"/>
        <v>2.5399410605762798E-2</v>
      </c>
    </row>
    <row r="1316" spans="1:7" x14ac:dyDescent="0.2">
      <c r="A1316" s="127">
        <v>41236</v>
      </c>
      <c r="B1316" s="161">
        <v>3.85</v>
      </c>
      <c r="C1316" s="162">
        <v>4.2528363999999996</v>
      </c>
      <c r="D1316" s="163">
        <f t="shared" si="41"/>
        <v>-9.4721819066446944E-2</v>
      </c>
      <c r="E1316" s="161">
        <v>6.1</v>
      </c>
      <c r="F1316" s="168">
        <v>6.0383784</v>
      </c>
      <c r="G1316" s="163">
        <f t="shared" si="42"/>
        <v>1.0204991459296358E-2</v>
      </c>
    </row>
    <row r="1317" spans="1:7" x14ac:dyDescent="0.2">
      <c r="A1317" s="127">
        <v>41235</v>
      </c>
      <c r="B1317" s="161">
        <v>3.84</v>
      </c>
      <c r="C1317" s="162">
        <v>4.221152</v>
      </c>
      <c r="D1317" s="163">
        <f t="shared" si="41"/>
        <v>-9.029572969653786E-2</v>
      </c>
      <c r="E1317" s="161">
        <v>6.13</v>
      </c>
      <c r="F1317" s="168">
        <v>5.9907887999999998</v>
      </c>
      <c r="G1317" s="163">
        <f t="shared" si="42"/>
        <v>2.3237540939517028E-2</v>
      </c>
    </row>
    <row r="1318" spans="1:7" x14ac:dyDescent="0.2">
      <c r="A1318" s="127">
        <v>41234</v>
      </c>
      <c r="B1318" s="161">
        <v>3.84</v>
      </c>
      <c r="C1318" s="162">
        <v>4.1801005</v>
      </c>
      <c r="D1318" s="163">
        <f t="shared" si="41"/>
        <v>-8.1361799794048048E-2</v>
      </c>
      <c r="E1318" s="161">
        <v>6.11</v>
      </c>
      <c r="F1318" s="168">
        <v>5.9414243999999998</v>
      </c>
      <c r="G1318" s="163">
        <f t="shared" si="42"/>
        <v>2.8372926869186535E-2</v>
      </c>
    </row>
    <row r="1319" spans="1:7" x14ac:dyDescent="0.2">
      <c r="A1319" s="127">
        <v>41233</v>
      </c>
      <c r="B1319" s="161">
        <v>3.83</v>
      </c>
      <c r="C1319" s="162">
        <v>4.1074044000000001</v>
      </c>
      <c r="D1319" s="163">
        <f t="shared" si="41"/>
        <v>-6.7537640072645386E-2</v>
      </c>
      <c r="E1319" s="161">
        <v>6.07</v>
      </c>
      <c r="F1319" s="168">
        <v>5.8769976000000002</v>
      </c>
      <c r="G1319" s="163">
        <f t="shared" si="42"/>
        <v>3.2840306077375314E-2</v>
      </c>
    </row>
    <row r="1320" spans="1:7" x14ac:dyDescent="0.2">
      <c r="A1320" s="127">
        <v>41232</v>
      </c>
      <c r="B1320" s="161">
        <v>3.85</v>
      </c>
      <c r="C1320" s="162">
        <v>4.1107946000000002</v>
      </c>
      <c r="D1320" s="163">
        <f t="shared" si="41"/>
        <v>-6.344140862693555E-2</v>
      </c>
      <c r="E1320" s="161">
        <v>6.09</v>
      </c>
      <c r="F1320" s="168">
        <v>5.8087315000000004</v>
      </c>
      <c r="G1320" s="163">
        <f t="shared" si="42"/>
        <v>4.8421673475525499E-2</v>
      </c>
    </row>
    <row r="1321" spans="1:7" x14ac:dyDescent="0.2">
      <c r="A1321" s="127">
        <v>41229</v>
      </c>
      <c r="B1321" s="161">
        <v>3.83</v>
      </c>
      <c r="C1321" s="162">
        <v>4.0762901999999999</v>
      </c>
      <c r="D1321" s="163">
        <f t="shared" si="41"/>
        <v>-6.0420183037998572E-2</v>
      </c>
      <c r="E1321" s="161">
        <v>6.09</v>
      </c>
      <c r="F1321" s="168">
        <v>5.7733911000000004</v>
      </c>
      <c r="G1321" s="163">
        <f t="shared" si="42"/>
        <v>5.4839330042961994E-2</v>
      </c>
    </row>
    <row r="1322" spans="1:7" x14ac:dyDescent="0.2">
      <c r="A1322" s="127">
        <v>41228</v>
      </c>
      <c r="B1322" s="161">
        <v>3.84</v>
      </c>
      <c r="C1322" s="162">
        <v>4.0661160000000001</v>
      </c>
      <c r="D1322" s="163">
        <f t="shared" si="41"/>
        <v>-5.5609825199281135E-2</v>
      </c>
      <c r="E1322" s="161">
        <v>6.13</v>
      </c>
      <c r="F1322" s="168">
        <v>5.7542439999999999</v>
      </c>
      <c r="G1322" s="163">
        <f t="shared" si="42"/>
        <v>6.5300671990968756E-2</v>
      </c>
    </row>
    <row r="1323" spans="1:7" x14ac:dyDescent="0.2">
      <c r="A1323" s="127">
        <v>41227</v>
      </c>
      <c r="B1323" s="161">
        <v>3.87</v>
      </c>
      <c r="C1323" s="162">
        <v>4.1458963000000004</v>
      </c>
      <c r="D1323" s="163">
        <f t="shared" si="41"/>
        <v>-6.6546840546880121E-2</v>
      </c>
      <c r="E1323" s="161">
        <v>6.15</v>
      </c>
      <c r="F1323" s="168">
        <v>5.9064823999999998</v>
      </c>
      <c r="G1323" s="163">
        <f t="shared" si="42"/>
        <v>4.1228870841975344E-2</v>
      </c>
    </row>
    <row r="1324" spans="1:7" x14ac:dyDescent="0.2">
      <c r="A1324" s="127">
        <v>41226</v>
      </c>
      <c r="B1324" s="161">
        <v>3.86</v>
      </c>
      <c r="C1324" s="162">
        <v>4.0246928000000004</v>
      </c>
      <c r="D1324" s="163">
        <f t="shared" si="41"/>
        <v>-4.0920589019862709E-2</v>
      </c>
      <c r="E1324" s="161">
        <v>6.14</v>
      </c>
      <c r="F1324" s="168">
        <v>5.8098387999999996</v>
      </c>
      <c r="G1324" s="163">
        <f t="shared" si="42"/>
        <v>5.6827945036960419E-2</v>
      </c>
    </row>
    <row r="1325" spans="1:7" x14ac:dyDescent="0.2">
      <c r="A1325" s="127">
        <v>41225</v>
      </c>
      <c r="B1325" s="161">
        <v>3.9</v>
      </c>
      <c r="C1325" s="162">
        <v>4.0994384999999998</v>
      </c>
      <c r="D1325" s="163">
        <f t="shared" si="41"/>
        <v>-4.8650199289488029E-2</v>
      </c>
      <c r="E1325" s="161">
        <v>6.23</v>
      </c>
      <c r="F1325" s="168">
        <v>5.9746271999999996</v>
      </c>
      <c r="G1325" s="163">
        <f t="shared" si="42"/>
        <v>4.2742884443066315E-2</v>
      </c>
    </row>
    <row r="1326" spans="1:7" x14ac:dyDescent="0.2">
      <c r="A1326" s="127">
        <v>41222</v>
      </c>
      <c r="B1326" s="161">
        <v>3.88</v>
      </c>
      <c r="C1326" s="162">
        <v>4.1134763999999997</v>
      </c>
      <c r="D1326" s="163">
        <f t="shared" si="41"/>
        <v>-5.67589010599404E-2</v>
      </c>
      <c r="E1326" s="161">
        <v>6.11</v>
      </c>
      <c r="F1326" s="168">
        <v>5.893815</v>
      </c>
      <c r="G1326" s="163">
        <f t="shared" si="42"/>
        <v>3.6679977230367818E-2</v>
      </c>
    </row>
    <row r="1327" spans="1:7" x14ac:dyDescent="0.2">
      <c r="A1327" s="127">
        <v>41221</v>
      </c>
      <c r="B1327" s="161">
        <v>3.87</v>
      </c>
      <c r="C1327" s="162">
        <v>4.1332912000000004</v>
      </c>
      <c r="D1327" s="163">
        <f t="shared" si="41"/>
        <v>-6.3700133201357853E-2</v>
      </c>
      <c r="E1327" s="161">
        <v>6.1</v>
      </c>
      <c r="F1327" s="168">
        <v>5.9639812000000001</v>
      </c>
      <c r="G1327" s="163">
        <f t="shared" si="42"/>
        <v>2.2806711731418527E-2</v>
      </c>
    </row>
    <row r="1328" spans="1:7" x14ac:dyDescent="0.2">
      <c r="A1328" s="127">
        <v>41220</v>
      </c>
      <c r="B1328" s="161">
        <v>3.88</v>
      </c>
      <c r="C1328" s="162">
        <v>4.2394812000000002</v>
      </c>
      <c r="D1328" s="163">
        <f t="shared" si="41"/>
        <v>-8.4793677113133625E-2</v>
      </c>
      <c r="E1328" s="161">
        <v>6.16</v>
      </c>
      <c r="F1328" s="168">
        <v>6.1110372000000002</v>
      </c>
      <c r="G1328" s="163">
        <f t="shared" si="42"/>
        <v>8.0121914492682147E-3</v>
      </c>
    </row>
    <row r="1329" spans="1:7" x14ac:dyDescent="0.2">
      <c r="A1329" s="127">
        <v>41219</v>
      </c>
      <c r="B1329" s="161">
        <v>3.88</v>
      </c>
      <c r="C1329" s="162">
        <v>4.1915335000000002</v>
      </c>
      <c r="D1329" s="163">
        <f t="shared" si="41"/>
        <v>-7.4324468598425925E-2</v>
      </c>
      <c r="E1329" s="161">
        <v>6.15</v>
      </c>
      <c r="F1329" s="168">
        <v>6.0634804999999998</v>
      </c>
      <c r="G1329" s="163">
        <f t="shared" si="42"/>
        <v>1.4268949986728006E-2</v>
      </c>
    </row>
    <row r="1330" spans="1:7" x14ac:dyDescent="0.2">
      <c r="A1330" s="127">
        <v>41218</v>
      </c>
      <c r="B1330" s="161">
        <v>3.9</v>
      </c>
      <c r="C1330" s="162">
        <v>4.2162610000000003</v>
      </c>
      <c r="D1330" s="163">
        <f t="shared" si="41"/>
        <v>-7.5009825055896762E-2</v>
      </c>
      <c r="E1330" s="161">
        <v>6.15</v>
      </c>
      <c r="F1330" s="168">
        <v>6.0883459999999996</v>
      </c>
      <c r="G1330" s="163">
        <f t="shared" si="42"/>
        <v>1.0126559824293949E-2</v>
      </c>
    </row>
    <row r="1331" spans="1:7" x14ac:dyDescent="0.2">
      <c r="A1331" s="127">
        <v>41215</v>
      </c>
      <c r="B1331" s="161">
        <v>3.91</v>
      </c>
      <c r="C1331" s="162">
        <v>4.2707174999999999</v>
      </c>
      <c r="D1331" s="163">
        <f t="shared" si="41"/>
        <v>-8.4462973727482515E-2</v>
      </c>
      <c r="E1331" s="161">
        <v>6.1</v>
      </c>
      <c r="F1331" s="168">
        <v>5.9952738999999999</v>
      </c>
      <c r="G1331" s="163">
        <f t="shared" si="42"/>
        <v>1.7468109338590804E-2</v>
      </c>
    </row>
    <row r="1332" spans="1:7" x14ac:dyDescent="0.2">
      <c r="A1332" s="127">
        <v>41214</v>
      </c>
      <c r="B1332" s="161">
        <v>3.87</v>
      </c>
      <c r="C1332" s="162">
        <v>4.2281719999999998</v>
      </c>
      <c r="D1332" s="163">
        <f t="shared" si="41"/>
        <v>-8.4710839577954666E-2</v>
      </c>
      <c r="E1332" s="161">
        <v>6.03</v>
      </c>
      <c r="F1332" s="168">
        <v>5.8706541999999997</v>
      </c>
      <c r="G1332" s="163">
        <f t="shared" si="42"/>
        <v>2.7142767155319852E-2</v>
      </c>
    </row>
    <row r="1333" spans="1:7" x14ac:dyDescent="0.2">
      <c r="A1333" s="127">
        <v>41213</v>
      </c>
      <c r="B1333" s="161">
        <v>3.82</v>
      </c>
      <c r="C1333" s="162">
        <v>4.1702282999999998</v>
      </c>
      <c r="D1333" s="163">
        <f t="shared" si="41"/>
        <v>-8.3983004000044784E-2</v>
      </c>
      <c r="E1333" s="161">
        <v>6.02</v>
      </c>
      <c r="F1333" s="168">
        <v>5.7310154999999998</v>
      </c>
      <c r="G1333" s="163">
        <f t="shared" si="42"/>
        <v>5.0424658596718117E-2</v>
      </c>
    </row>
    <row r="1334" spans="1:7" x14ac:dyDescent="0.2">
      <c r="A1334" s="127">
        <v>41212</v>
      </c>
      <c r="B1334" s="161">
        <v>3.81</v>
      </c>
      <c r="C1334" s="162">
        <v>4.0905468999999997</v>
      </c>
      <c r="D1334" s="163">
        <f t="shared" si="41"/>
        <v>-6.858420325164824E-2</v>
      </c>
      <c r="E1334" s="161">
        <v>5.96</v>
      </c>
      <c r="F1334" s="168">
        <v>5.8145945000000001</v>
      </c>
      <c r="G1334" s="163">
        <f t="shared" si="42"/>
        <v>2.500698887944806E-2</v>
      </c>
    </row>
    <row r="1335" spans="1:7" x14ac:dyDescent="0.2">
      <c r="A1335" s="127">
        <v>41211</v>
      </c>
      <c r="B1335" s="161">
        <v>3.81</v>
      </c>
      <c r="C1335" s="162">
        <v>4.1612799999999996</v>
      </c>
      <c r="D1335" s="163">
        <f t="shared" si="41"/>
        <v>-8.4416333435865798E-2</v>
      </c>
      <c r="E1335" s="161">
        <v>6.03</v>
      </c>
      <c r="F1335" s="168">
        <v>5.9737125000000004</v>
      </c>
      <c r="G1335" s="163">
        <f t="shared" si="42"/>
        <v>9.4225324703858474E-3</v>
      </c>
    </row>
    <row r="1336" spans="1:7" x14ac:dyDescent="0.2">
      <c r="A1336" s="127">
        <v>41208</v>
      </c>
      <c r="B1336" s="161">
        <v>3.84</v>
      </c>
      <c r="C1336" s="162">
        <v>4.1382209000000003</v>
      </c>
      <c r="D1336" s="163">
        <f t="shared" si="41"/>
        <v>-7.2065002619845747E-2</v>
      </c>
      <c r="E1336" s="161">
        <v>5.98</v>
      </c>
      <c r="F1336" s="168">
        <v>5.8292817000000001</v>
      </c>
      <c r="G1336" s="163">
        <f t="shared" si="42"/>
        <v>2.5855381118397538E-2</v>
      </c>
    </row>
    <row r="1337" spans="1:7" x14ac:dyDescent="0.2">
      <c r="A1337" s="127">
        <v>41207</v>
      </c>
      <c r="B1337" s="161">
        <v>3.86</v>
      </c>
      <c r="C1337" s="162">
        <v>4.1893704999999999</v>
      </c>
      <c r="D1337" s="163">
        <f t="shared" si="41"/>
        <v>-7.8620523059490688E-2</v>
      </c>
      <c r="E1337" s="161">
        <v>5.97</v>
      </c>
      <c r="F1337" s="168">
        <v>5.7512328999999998</v>
      </c>
      <c r="G1337" s="163">
        <f t="shared" si="42"/>
        <v>3.8038296101693257E-2</v>
      </c>
    </row>
    <row r="1338" spans="1:7" x14ac:dyDescent="0.2">
      <c r="A1338" s="127">
        <v>41206</v>
      </c>
      <c r="B1338" s="161">
        <v>3.89</v>
      </c>
      <c r="C1338" s="162">
        <v>4.1673216000000002</v>
      </c>
      <c r="D1338" s="163">
        <f t="shared" si="41"/>
        <v>-6.6546723919747405E-2</v>
      </c>
      <c r="E1338" s="161">
        <v>5.96</v>
      </c>
      <c r="F1338" s="168">
        <v>5.7056493000000001</v>
      </c>
      <c r="G1338" s="163">
        <f t="shared" si="42"/>
        <v>4.4578747593196764E-2</v>
      </c>
    </row>
    <row r="1339" spans="1:7" x14ac:dyDescent="0.2">
      <c r="A1339" s="127">
        <v>41205</v>
      </c>
      <c r="B1339" s="161">
        <v>3.9</v>
      </c>
      <c r="C1339" s="162">
        <v>4.2072425999999998</v>
      </c>
      <c r="D1339" s="163">
        <f t="shared" si="41"/>
        <v>-7.3027070033945735E-2</v>
      </c>
      <c r="E1339" s="161">
        <v>6.02</v>
      </c>
      <c r="F1339" s="168">
        <v>5.7697001999999999</v>
      </c>
      <c r="G1339" s="163">
        <f t="shared" si="42"/>
        <v>4.3381768778904602E-2</v>
      </c>
    </row>
    <row r="1340" spans="1:7" x14ac:dyDescent="0.2">
      <c r="A1340" s="127">
        <v>41204</v>
      </c>
      <c r="B1340" s="161">
        <v>3.91</v>
      </c>
      <c r="C1340" s="162">
        <v>4.2072425999999998</v>
      </c>
      <c r="D1340" s="163">
        <f t="shared" si="41"/>
        <v>-7.0650216367366056E-2</v>
      </c>
      <c r="E1340" s="161">
        <v>6.09</v>
      </c>
      <c r="F1340" s="168">
        <v>5.7697001999999999</v>
      </c>
      <c r="G1340" s="163">
        <f t="shared" si="42"/>
        <v>5.5514114927496562E-2</v>
      </c>
    </row>
    <row r="1341" spans="1:7" x14ac:dyDescent="0.2">
      <c r="A1341" s="127">
        <v>41201</v>
      </c>
      <c r="B1341" s="161">
        <v>3.91</v>
      </c>
      <c r="C1341" s="162">
        <v>4.1489520000000004</v>
      </c>
      <c r="D1341" s="163">
        <f t="shared" si="41"/>
        <v>-5.7593339233618576E-2</v>
      </c>
      <c r="E1341" s="161">
        <v>6</v>
      </c>
      <c r="F1341" s="168">
        <v>5.7922624000000003</v>
      </c>
      <c r="G1341" s="163">
        <f t="shared" si="42"/>
        <v>3.5864673534127138E-2</v>
      </c>
    </row>
    <row r="1342" spans="1:7" x14ac:dyDescent="0.2">
      <c r="A1342" s="127">
        <v>41200</v>
      </c>
      <c r="B1342" s="161">
        <v>3.89</v>
      </c>
      <c r="C1342" s="162">
        <v>4.1056499999999998</v>
      </c>
      <c r="D1342" s="163">
        <f t="shared" si="41"/>
        <v>-5.2525178717133629E-2</v>
      </c>
      <c r="E1342" s="161">
        <v>5.96</v>
      </c>
      <c r="F1342" s="168">
        <v>5.7397799999999997</v>
      </c>
      <c r="G1342" s="163">
        <f t="shared" si="42"/>
        <v>3.8367324183156901E-2</v>
      </c>
    </row>
    <row r="1343" spans="1:7" x14ac:dyDescent="0.2">
      <c r="A1343" s="127">
        <v>41199</v>
      </c>
      <c r="B1343" s="161">
        <v>3.85</v>
      </c>
      <c r="C1343" s="162">
        <v>4.0413554999999999</v>
      </c>
      <c r="D1343" s="163">
        <f t="shared" si="41"/>
        <v>-4.7349336132394143E-2</v>
      </c>
      <c r="E1343" s="161">
        <v>5.85</v>
      </c>
      <c r="F1343" s="168">
        <v>5.610735</v>
      </c>
      <c r="G1343" s="163">
        <f t="shared" si="42"/>
        <v>4.2644145553122653E-2</v>
      </c>
    </row>
    <row r="1344" spans="1:7" x14ac:dyDescent="0.2">
      <c r="A1344" s="127">
        <v>41198</v>
      </c>
      <c r="B1344" s="161">
        <v>3.82</v>
      </c>
      <c r="C1344" s="162">
        <v>3.9730032</v>
      </c>
      <c r="D1344" s="163">
        <f t="shared" si="41"/>
        <v>-3.8510716527990742E-2</v>
      </c>
      <c r="E1344" s="161">
        <v>5.83</v>
      </c>
      <c r="F1344" s="168">
        <v>5.4303138000000004</v>
      </c>
      <c r="G1344" s="163">
        <f t="shared" si="42"/>
        <v>7.3602781481983529E-2</v>
      </c>
    </row>
    <row r="1345" spans="1:7" x14ac:dyDescent="0.2">
      <c r="A1345" s="127">
        <v>41197</v>
      </c>
      <c r="B1345" s="161">
        <v>3.82</v>
      </c>
      <c r="C1345" s="162">
        <v>4.0219009999999997</v>
      </c>
      <c r="D1345" s="163">
        <f t="shared" si="41"/>
        <v>-5.0200390312939054E-2</v>
      </c>
      <c r="E1345" s="161">
        <v>5.78</v>
      </c>
      <c r="F1345" s="168">
        <v>5.4385219999999999</v>
      </c>
      <c r="G1345" s="163">
        <f t="shared" si="42"/>
        <v>6.2788750325915826E-2</v>
      </c>
    </row>
    <row r="1346" spans="1:7" x14ac:dyDescent="0.2">
      <c r="A1346" s="127">
        <v>41194</v>
      </c>
      <c r="B1346" s="161">
        <v>3.84</v>
      </c>
      <c r="C1346" s="162">
        <v>4.0476576</v>
      </c>
      <c r="D1346" s="163">
        <f t="shared" si="41"/>
        <v>-5.1303153705491322E-2</v>
      </c>
      <c r="E1346" s="161">
        <v>5.78</v>
      </c>
      <c r="F1346" s="168">
        <v>5.4267989999999999</v>
      </c>
      <c r="G1346" s="163">
        <f t="shared" si="42"/>
        <v>6.5084592224624552E-2</v>
      </c>
    </row>
    <row r="1347" spans="1:7" x14ac:dyDescent="0.2">
      <c r="A1347" s="127">
        <v>41193</v>
      </c>
      <c r="B1347" s="161">
        <v>3.82</v>
      </c>
      <c r="C1347" s="162">
        <v>3.9983574000000002</v>
      </c>
      <c r="D1347" s="163">
        <f t="shared" si="41"/>
        <v>-4.4607668138921329E-2</v>
      </c>
      <c r="E1347" s="161">
        <v>5.73</v>
      </c>
      <c r="F1347" s="168">
        <v>5.2902601999999996</v>
      </c>
      <c r="G1347" s="163">
        <f t="shared" si="42"/>
        <v>8.3122527697220033E-2</v>
      </c>
    </row>
    <row r="1348" spans="1:7" x14ac:dyDescent="0.2">
      <c r="A1348" s="127">
        <v>41192</v>
      </c>
      <c r="B1348" s="161">
        <v>3.8</v>
      </c>
      <c r="C1348" s="162">
        <v>3.8384366999999999</v>
      </c>
      <c r="D1348" s="163">
        <f t="shared" si="41"/>
        <v>-1.0013633935919825E-2</v>
      </c>
      <c r="E1348" s="161">
        <v>5.71</v>
      </c>
      <c r="F1348" s="168">
        <v>5.1724775999999997</v>
      </c>
      <c r="G1348" s="163">
        <f t="shared" si="42"/>
        <v>0.10391971537972447</v>
      </c>
    </row>
    <row r="1349" spans="1:7" x14ac:dyDescent="0.2">
      <c r="A1349" s="127">
        <v>41191</v>
      </c>
      <c r="B1349" s="161">
        <v>3.8</v>
      </c>
      <c r="C1349" s="162">
        <v>3.7806845999999998</v>
      </c>
      <c r="D1349" s="163">
        <f t="shared" ref="D1349:D1412" si="43">(B1349-C1349)/C1349</f>
        <v>5.1089688888620814E-3</v>
      </c>
      <c r="E1349" s="161">
        <v>5.74</v>
      </c>
      <c r="F1349" s="168">
        <v>5.1636623000000004</v>
      </c>
      <c r="G1349" s="163">
        <f t="shared" si="42"/>
        <v>0.11161413479731233</v>
      </c>
    </row>
    <row r="1350" spans="1:7" x14ac:dyDescent="0.2">
      <c r="A1350" s="127">
        <v>41190</v>
      </c>
      <c r="B1350" s="161">
        <v>3.75</v>
      </c>
      <c r="C1350" s="162">
        <v>3.722264</v>
      </c>
      <c r="D1350" s="163">
        <f t="shared" si="43"/>
        <v>7.4513790531783837E-3</v>
      </c>
      <c r="E1350" s="161">
        <v>5.62</v>
      </c>
      <c r="F1350" s="168">
        <v>5.0720960000000002</v>
      </c>
      <c r="G1350" s="163">
        <f t="shared" ref="G1350:G1413" si="44">(E1350-F1350)/F1350</f>
        <v>0.10802319199005696</v>
      </c>
    </row>
    <row r="1351" spans="1:7" x14ac:dyDescent="0.2">
      <c r="A1351" s="127">
        <v>41180</v>
      </c>
      <c r="B1351" s="161">
        <v>3.75</v>
      </c>
      <c r="C1351" s="162">
        <v>3.7456155999999998</v>
      </c>
      <c r="D1351" s="163">
        <f t="shared" si="43"/>
        <v>1.1705418997080687E-3</v>
      </c>
      <c r="E1351" s="161">
        <v>5.65</v>
      </c>
      <c r="F1351" s="168">
        <v>5.0050584000000002</v>
      </c>
      <c r="G1351" s="163">
        <f t="shared" si="44"/>
        <v>0.12885795698208038</v>
      </c>
    </row>
    <row r="1352" spans="1:7" x14ac:dyDescent="0.2">
      <c r="A1352" s="127">
        <v>41179</v>
      </c>
      <c r="B1352" s="161">
        <v>3.73</v>
      </c>
      <c r="C1352" s="162">
        <v>3.6992132</v>
      </c>
      <c r="D1352" s="163">
        <f t="shared" si="43"/>
        <v>8.3225265307768706E-3</v>
      </c>
      <c r="E1352" s="161">
        <v>5.6</v>
      </c>
      <c r="F1352" s="168">
        <v>4.9677486999999996</v>
      </c>
      <c r="G1352" s="163">
        <f t="shared" si="44"/>
        <v>0.12727119228072067</v>
      </c>
    </row>
    <row r="1353" spans="1:7" x14ac:dyDescent="0.2">
      <c r="A1353" s="127">
        <v>41178</v>
      </c>
      <c r="B1353" s="161">
        <v>3.64</v>
      </c>
      <c r="C1353" s="162">
        <v>3.6329856</v>
      </c>
      <c r="D1353" s="163">
        <f t="shared" si="43"/>
        <v>1.930753592857645E-3</v>
      </c>
      <c r="E1353" s="161">
        <v>5.47</v>
      </c>
      <c r="F1353" s="168">
        <v>4.8194336</v>
      </c>
      <c r="G1353" s="163">
        <f t="shared" si="44"/>
        <v>0.13498814466496639</v>
      </c>
    </row>
    <row r="1354" spans="1:7" x14ac:dyDescent="0.2">
      <c r="A1354" s="127">
        <v>41177</v>
      </c>
      <c r="B1354" s="161">
        <v>3.65</v>
      </c>
      <c r="C1354" s="162">
        <v>3.6734935000000002</v>
      </c>
      <c r="D1354" s="163">
        <f t="shared" si="43"/>
        <v>-6.3954107990119692E-3</v>
      </c>
      <c r="E1354" s="161">
        <v>5.49</v>
      </c>
      <c r="F1354" s="168">
        <v>4.9089</v>
      </c>
      <c r="G1354" s="163">
        <f t="shared" si="44"/>
        <v>0.11837682576544646</v>
      </c>
    </row>
    <row r="1355" spans="1:7" x14ac:dyDescent="0.2">
      <c r="A1355" s="127">
        <v>41176</v>
      </c>
      <c r="B1355" s="161">
        <v>3.64</v>
      </c>
      <c r="C1355" s="162">
        <v>3.721263</v>
      </c>
      <c r="D1355" s="163">
        <f t="shared" si="43"/>
        <v>-2.1837478297019014E-2</v>
      </c>
      <c r="E1355" s="161">
        <v>5.53</v>
      </c>
      <c r="F1355" s="168">
        <v>4.9807674000000004</v>
      </c>
      <c r="G1355" s="163">
        <f t="shared" si="44"/>
        <v>0.11027067836976281</v>
      </c>
    </row>
    <row r="1356" spans="1:7" x14ac:dyDescent="0.2">
      <c r="A1356" s="127">
        <v>41173</v>
      </c>
      <c r="B1356" s="161">
        <v>3.66</v>
      </c>
      <c r="C1356" s="162">
        <v>3.7466689999999998</v>
      </c>
      <c r="D1356" s="163">
        <f t="shared" si="43"/>
        <v>-2.3132280967440591E-2</v>
      </c>
      <c r="E1356" s="161">
        <v>5.49</v>
      </c>
      <c r="F1356" s="168">
        <v>5.0310075000000003</v>
      </c>
      <c r="G1356" s="163">
        <f t="shared" si="44"/>
        <v>9.1232720285151614E-2</v>
      </c>
    </row>
    <row r="1357" spans="1:7" x14ac:dyDescent="0.2">
      <c r="A1357" s="127">
        <v>41172</v>
      </c>
      <c r="B1357" s="161">
        <v>3.68</v>
      </c>
      <c r="C1357" s="162">
        <v>3.686925</v>
      </c>
      <c r="D1357" s="163">
        <f t="shared" si="43"/>
        <v>-1.8782589827565921E-3</v>
      </c>
      <c r="E1357" s="161">
        <v>5.47</v>
      </c>
      <c r="F1357" s="168">
        <v>4.9785750000000002</v>
      </c>
      <c r="G1357" s="163">
        <f t="shared" si="44"/>
        <v>9.87079636241293E-2</v>
      </c>
    </row>
    <row r="1358" spans="1:7" x14ac:dyDescent="0.2">
      <c r="A1358" s="127">
        <v>41171</v>
      </c>
      <c r="B1358" s="161">
        <v>3.7</v>
      </c>
      <c r="C1358" s="162">
        <v>3.7204894999999998</v>
      </c>
      <c r="D1358" s="163">
        <f t="shared" si="43"/>
        <v>-5.5072054362738038E-3</v>
      </c>
      <c r="E1358" s="161">
        <v>5.52</v>
      </c>
      <c r="F1358" s="168">
        <v>5.1596238999999997</v>
      </c>
      <c r="G1358" s="163">
        <f t="shared" si="44"/>
        <v>6.9845420322206017E-2</v>
      </c>
    </row>
    <row r="1359" spans="1:7" x14ac:dyDescent="0.2">
      <c r="A1359" s="127">
        <v>41170</v>
      </c>
      <c r="B1359" s="161">
        <v>3.7</v>
      </c>
      <c r="C1359" s="162">
        <v>3.6284124000000002</v>
      </c>
      <c r="D1359" s="163">
        <f t="shared" si="43"/>
        <v>1.972973083214024E-2</v>
      </c>
      <c r="E1359" s="161">
        <v>5.54</v>
      </c>
      <c r="F1359" s="168">
        <v>5.0667020000000003</v>
      </c>
      <c r="G1359" s="163">
        <f t="shared" si="44"/>
        <v>9.3413427511623889E-2</v>
      </c>
    </row>
    <row r="1360" spans="1:7" x14ac:dyDescent="0.2">
      <c r="A1360" s="127">
        <v>41169</v>
      </c>
      <c r="B1360" s="161">
        <v>3.75</v>
      </c>
      <c r="C1360" s="162">
        <v>3.6089742</v>
      </c>
      <c r="D1360" s="163">
        <f t="shared" si="43"/>
        <v>3.9076422325213626E-2</v>
      </c>
      <c r="E1360" s="161">
        <v>5.65</v>
      </c>
      <c r="F1360" s="168">
        <v>5.1521781000000004</v>
      </c>
      <c r="G1360" s="163">
        <f t="shared" si="44"/>
        <v>9.6623581393663366E-2</v>
      </c>
    </row>
    <row r="1361" spans="1:7" x14ac:dyDescent="0.2">
      <c r="A1361" s="127">
        <v>41166</v>
      </c>
      <c r="B1361" s="161">
        <v>3.78</v>
      </c>
      <c r="C1361" s="162">
        <v>3.6172721999999999</v>
      </c>
      <c r="D1361" s="163">
        <f t="shared" si="43"/>
        <v>4.4986329754227471E-2</v>
      </c>
      <c r="E1361" s="161">
        <v>5.74</v>
      </c>
      <c r="F1361" s="168">
        <v>5.2503522</v>
      </c>
      <c r="G1361" s="163">
        <f t="shared" si="44"/>
        <v>9.325999120592332E-2</v>
      </c>
    </row>
    <row r="1362" spans="1:7" x14ac:dyDescent="0.2">
      <c r="A1362" s="127">
        <v>41165</v>
      </c>
      <c r="B1362" s="161">
        <v>3.75</v>
      </c>
      <c r="C1362" s="162">
        <v>3.4956900000000002</v>
      </c>
      <c r="D1362" s="163">
        <f t="shared" si="43"/>
        <v>7.2749585918659779E-2</v>
      </c>
      <c r="E1362" s="161">
        <v>5.67</v>
      </c>
      <c r="F1362" s="168">
        <v>5.0475149999999998</v>
      </c>
      <c r="G1362" s="163">
        <f t="shared" si="44"/>
        <v>0.12332504212468912</v>
      </c>
    </row>
    <row r="1363" spans="1:7" x14ac:dyDescent="0.2">
      <c r="A1363" s="127">
        <v>41164</v>
      </c>
      <c r="B1363" s="161">
        <v>3.75</v>
      </c>
      <c r="C1363" s="162">
        <v>3.4805478000000001</v>
      </c>
      <c r="D1363" s="163">
        <f t="shared" si="43"/>
        <v>7.7416606661744422E-2</v>
      </c>
      <c r="E1363" s="161">
        <v>5.72</v>
      </c>
      <c r="F1363" s="168">
        <v>4.9920533000000002</v>
      </c>
      <c r="G1363" s="163">
        <f t="shared" si="44"/>
        <v>0.14582109930597084</v>
      </c>
    </row>
    <row r="1364" spans="1:7" x14ac:dyDescent="0.2">
      <c r="A1364" s="127">
        <v>41163</v>
      </c>
      <c r="B1364" s="161">
        <v>3.79</v>
      </c>
      <c r="C1364" s="162">
        <v>3.4493857999999999</v>
      </c>
      <c r="D1364" s="163">
        <f t="shared" si="43"/>
        <v>9.8746333332734221E-2</v>
      </c>
      <c r="E1364" s="161">
        <v>5.74</v>
      </c>
      <c r="F1364" s="168">
        <v>4.9043400000000004</v>
      </c>
      <c r="G1364" s="163">
        <f t="shared" si="44"/>
        <v>0.17039193856869625</v>
      </c>
    </row>
    <row r="1365" spans="1:7" x14ac:dyDescent="0.2">
      <c r="A1365" s="127">
        <v>41162</v>
      </c>
      <c r="B1365" s="161">
        <v>3.8</v>
      </c>
      <c r="C1365" s="162">
        <v>3.4808886000000001</v>
      </c>
      <c r="D1365" s="163">
        <f t="shared" si="43"/>
        <v>9.1675269355072059E-2</v>
      </c>
      <c r="E1365" s="161">
        <v>5.76</v>
      </c>
      <c r="F1365" s="168">
        <v>4.8863177999999996</v>
      </c>
      <c r="G1365" s="163">
        <f t="shared" si="44"/>
        <v>0.17880175538316403</v>
      </c>
    </row>
    <row r="1366" spans="1:7" x14ac:dyDescent="0.2">
      <c r="A1366" s="127">
        <v>41159</v>
      </c>
      <c r="B1366" s="161">
        <v>3.8</v>
      </c>
      <c r="C1366" s="162">
        <v>3.5563425</v>
      </c>
      <c r="D1366" s="163">
        <f t="shared" si="43"/>
        <v>6.8513507908757348E-2</v>
      </c>
      <c r="E1366" s="161">
        <v>5.83</v>
      </c>
      <c r="F1366" s="168">
        <v>5.0115815000000001</v>
      </c>
      <c r="G1366" s="163">
        <f t="shared" si="44"/>
        <v>0.16330543561947458</v>
      </c>
    </row>
    <row r="1367" spans="1:7" x14ac:dyDescent="0.2">
      <c r="A1367" s="127">
        <v>41158</v>
      </c>
      <c r="B1367" s="161">
        <v>3.71</v>
      </c>
      <c r="C1367" s="162">
        <v>3.3532259999999998</v>
      </c>
      <c r="D1367" s="163">
        <f t="shared" si="43"/>
        <v>0.10639724253599375</v>
      </c>
      <c r="E1367" s="161">
        <v>5.68</v>
      </c>
      <c r="F1367" s="168">
        <v>4.7272308000000001</v>
      </c>
      <c r="G1367" s="163">
        <f t="shared" si="44"/>
        <v>0.20154911835487271</v>
      </c>
    </row>
    <row r="1368" spans="1:7" x14ac:dyDescent="0.2">
      <c r="A1368" s="127">
        <v>41157</v>
      </c>
      <c r="B1368" s="161">
        <v>3.7</v>
      </c>
      <c r="C1368" s="162">
        <v>3.3299112000000002</v>
      </c>
      <c r="D1368" s="163">
        <f t="shared" si="43"/>
        <v>0.11114074153088527</v>
      </c>
      <c r="E1368" s="161">
        <v>5.47</v>
      </c>
      <c r="F1368" s="168">
        <v>4.7289648</v>
      </c>
      <c r="G1368" s="163">
        <f t="shared" si="44"/>
        <v>0.15670135671130386</v>
      </c>
    </row>
    <row r="1369" spans="1:7" x14ac:dyDescent="0.2">
      <c r="A1369" s="127">
        <v>41156</v>
      </c>
      <c r="B1369" s="161">
        <v>3.74</v>
      </c>
      <c r="C1369" s="162">
        <v>3.4003839999999999</v>
      </c>
      <c r="D1369" s="163">
        <f t="shared" si="43"/>
        <v>9.9875778735578208E-2</v>
      </c>
      <c r="E1369" s="161">
        <v>5.68</v>
      </c>
      <c r="F1369" s="168">
        <v>4.9043999999999999</v>
      </c>
      <c r="G1369" s="163">
        <f t="shared" si="44"/>
        <v>0.1581437076910529</v>
      </c>
    </row>
    <row r="1370" spans="1:7" x14ac:dyDescent="0.2">
      <c r="A1370" s="127">
        <v>41155</v>
      </c>
      <c r="B1370" s="161">
        <v>3.77</v>
      </c>
      <c r="C1370" s="162">
        <v>3.4338359999999999</v>
      </c>
      <c r="D1370" s="163">
        <f t="shared" si="43"/>
        <v>9.7897511704111706E-2</v>
      </c>
      <c r="E1370" s="161">
        <v>5.78</v>
      </c>
      <c r="F1370" s="168">
        <v>5.1016991999999997</v>
      </c>
      <c r="G1370" s="163">
        <f t="shared" si="44"/>
        <v>0.13295585909886665</v>
      </c>
    </row>
    <row r="1371" spans="1:7" x14ac:dyDescent="0.2">
      <c r="A1371" s="127">
        <v>41152</v>
      </c>
      <c r="B1371" s="161">
        <v>3.82</v>
      </c>
      <c r="C1371" s="162">
        <v>3.4357259999999998</v>
      </c>
      <c r="D1371" s="163">
        <f t="shared" si="43"/>
        <v>0.11184652093909701</v>
      </c>
      <c r="E1371" s="161">
        <v>5.97</v>
      </c>
      <c r="F1371" s="168">
        <v>5.1699495999999998</v>
      </c>
      <c r="G1371" s="163">
        <f t="shared" si="44"/>
        <v>0.15475013528178302</v>
      </c>
    </row>
    <row r="1372" spans="1:7" x14ac:dyDescent="0.2">
      <c r="A1372" s="127">
        <v>41151</v>
      </c>
      <c r="B1372" s="161">
        <v>3.85</v>
      </c>
      <c r="C1372" s="162">
        <v>3.4268334</v>
      </c>
      <c r="D1372" s="163">
        <f t="shared" si="43"/>
        <v>0.12348618990348351</v>
      </c>
      <c r="E1372" s="161">
        <v>6</v>
      </c>
      <c r="F1372" s="168">
        <v>5.2261253999999999</v>
      </c>
      <c r="G1372" s="163">
        <f t="shared" si="44"/>
        <v>0.14807807711617485</v>
      </c>
    </row>
    <row r="1373" spans="1:7" x14ac:dyDescent="0.2">
      <c r="A1373" s="127">
        <v>41150</v>
      </c>
      <c r="B1373" s="161">
        <v>3.84</v>
      </c>
      <c r="C1373" s="162">
        <v>3.4899990999999999</v>
      </c>
      <c r="D1373" s="163">
        <f t="shared" si="43"/>
        <v>0.10028681669287536</v>
      </c>
      <c r="E1373" s="161">
        <v>5.98</v>
      </c>
      <c r="F1373" s="168">
        <v>5.4188979000000002</v>
      </c>
      <c r="G1373" s="163">
        <f t="shared" si="44"/>
        <v>0.10354542756747645</v>
      </c>
    </row>
    <row r="1374" spans="1:7" x14ac:dyDescent="0.2">
      <c r="A1374" s="127">
        <v>41149</v>
      </c>
      <c r="B1374" s="161">
        <v>3.85</v>
      </c>
      <c r="C1374" s="162">
        <v>3.5400347999999999</v>
      </c>
      <c r="D1374" s="163">
        <f t="shared" si="43"/>
        <v>8.7559930201816141E-2</v>
      </c>
      <c r="E1374" s="161">
        <v>5.96</v>
      </c>
      <c r="F1374" s="168">
        <v>5.6656908000000001</v>
      </c>
      <c r="G1374" s="163">
        <f t="shared" si="44"/>
        <v>5.1945863335853028E-2</v>
      </c>
    </row>
    <row r="1375" spans="1:7" x14ac:dyDescent="0.2">
      <c r="A1375" s="127">
        <v>41148</v>
      </c>
      <c r="B1375" s="161">
        <v>3.82</v>
      </c>
      <c r="C1375" s="162">
        <v>3.5225198999999998</v>
      </c>
      <c r="D1375" s="163">
        <f t="shared" si="43"/>
        <v>8.4450935252345927E-2</v>
      </c>
      <c r="E1375" s="161">
        <v>5.85</v>
      </c>
      <c r="F1375" s="168">
        <v>5.6393009999999997</v>
      </c>
      <c r="G1375" s="163">
        <f t="shared" si="44"/>
        <v>3.7362609302110314E-2</v>
      </c>
    </row>
    <row r="1376" spans="1:7" x14ac:dyDescent="0.2">
      <c r="A1376" s="127">
        <v>41145</v>
      </c>
      <c r="B1376" s="161">
        <v>3.81</v>
      </c>
      <c r="C1376" s="162">
        <v>3.5828985000000002</v>
      </c>
      <c r="D1376" s="163">
        <f t="shared" si="43"/>
        <v>6.3384854469084137E-2</v>
      </c>
      <c r="E1376" s="161">
        <v>5.87</v>
      </c>
      <c r="F1376" s="168">
        <v>5.7048885</v>
      </c>
      <c r="G1376" s="163">
        <f t="shared" si="44"/>
        <v>2.8942108158643256E-2</v>
      </c>
    </row>
    <row r="1377" spans="1:7" x14ac:dyDescent="0.2">
      <c r="A1377" s="127">
        <v>41144</v>
      </c>
      <c r="B1377" s="161">
        <v>3.81</v>
      </c>
      <c r="C1377" s="162">
        <v>3.6571136000000002</v>
      </c>
      <c r="D1377" s="163">
        <f t="shared" si="43"/>
        <v>4.1805209441675498E-2</v>
      </c>
      <c r="E1377" s="161">
        <v>5.88</v>
      </c>
      <c r="F1377" s="168">
        <v>5.8530144000000002</v>
      </c>
      <c r="G1377" s="163">
        <f t="shared" si="44"/>
        <v>4.6105473446297549E-3</v>
      </c>
    </row>
    <row r="1378" spans="1:7" x14ac:dyDescent="0.2">
      <c r="A1378" s="127">
        <v>41143</v>
      </c>
      <c r="B1378" s="161">
        <v>3.83</v>
      </c>
      <c r="C1378" s="162">
        <v>3.6016469999999998</v>
      </c>
      <c r="D1378" s="163">
        <f t="shared" si="43"/>
        <v>6.3402382298987175E-2</v>
      </c>
      <c r="E1378" s="161">
        <v>5.85</v>
      </c>
      <c r="F1378" s="168">
        <v>5.7985699999999998</v>
      </c>
      <c r="G1378" s="163">
        <f t="shared" si="44"/>
        <v>8.8694281521133431E-3</v>
      </c>
    </row>
    <row r="1379" spans="1:7" x14ac:dyDescent="0.2">
      <c r="A1379" s="127">
        <v>41142</v>
      </c>
      <c r="B1379" s="161">
        <v>3.83</v>
      </c>
      <c r="C1379" s="162">
        <v>3.6545825999999999</v>
      </c>
      <c r="D1379" s="163">
        <f t="shared" si="43"/>
        <v>4.7999298196188034E-2</v>
      </c>
      <c r="E1379" s="161">
        <v>5.91</v>
      </c>
      <c r="F1379" s="168">
        <v>5.8702243999999997</v>
      </c>
      <c r="G1379" s="163">
        <f t="shared" si="44"/>
        <v>6.7758227436757728E-3</v>
      </c>
    </row>
    <row r="1380" spans="1:7" x14ac:dyDescent="0.2">
      <c r="A1380" s="127">
        <v>41141</v>
      </c>
      <c r="B1380" s="161">
        <v>3.84</v>
      </c>
      <c r="C1380" s="162">
        <v>3.641791</v>
      </c>
      <c r="D1380" s="163">
        <f t="shared" si="43"/>
        <v>5.4426242472453763E-2</v>
      </c>
      <c r="E1380" s="161">
        <v>5.92</v>
      </c>
      <c r="F1380" s="168">
        <v>5.7695790000000002</v>
      </c>
      <c r="G1380" s="163">
        <f t="shared" si="44"/>
        <v>2.6071399663649582E-2</v>
      </c>
    </row>
    <row r="1381" spans="1:7" x14ac:dyDescent="0.2">
      <c r="A1381" s="127">
        <v>41138</v>
      </c>
      <c r="B1381" s="161">
        <v>3.83</v>
      </c>
      <c r="C1381" s="162">
        <v>3.6726852999999999</v>
      </c>
      <c r="D1381" s="163">
        <f t="shared" si="43"/>
        <v>4.2833699908892311E-2</v>
      </c>
      <c r="E1381" s="161">
        <v>5.97</v>
      </c>
      <c r="F1381" s="168">
        <v>5.8321261</v>
      </c>
      <c r="G1381" s="163">
        <f t="shared" si="44"/>
        <v>2.3640418200148273E-2</v>
      </c>
    </row>
    <row r="1382" spans="1:7" x14ac:dyDescent="0.2">
      <c r="A1382" s="127">
        <v>41137</v>
      </c>
      <c r="B1382" s="161">
        <v>3.8</v>
      </c>
      <c r="C1382" s="162">
        <v>3.6343176000000001</v>
      </c>
      <c r="D1382" s="163">
        <f t="shared" si="43"/>
        <v>4.5588310718909009E-2</v>
      </c>
      <c r="E1382" s="161">
        <v>5.93</v>
      </c>
      <c r="F1382" s="168">
        <v>5.8198194000000001</v>
      </c>
      <c r="G1382" s="163">
        <f t="shared" si="44"/>
        <v>1.8931962046794721E-2</v>
      </c>
    </row>
    <row r="1383" spans="1:7" x14ac:dyDescent="0.2">
      <c r="A1383" s="127">
        <v>41136</v>
      </c>
      <c r="B1383" s="161">
        <v>3.8</v>
      </c>
      <c r="C1383" s="162">
        <v>3.68289</v>
      </c>
      <c r="D1383" s="163">
        <f t="shared" si="43"/>
        <v>3.179839745417317E-2</v>
      </c>
      <c r="E1383" s="161">
        <v>5.95</v>
      </c>
      <c r="F1383" s="168">
        <v>5.9171766000000003</v>
      </c>
      <c r="G1383" s="163">
        <f t="shared" si="44"/>
        <v>5.5471388161711845E-3</v>
      </c>
    </row>
    <row r="1384" spans="1:7" x14ac:dyDescent="0.2">
      <c r="A1384" s="127">
        <v>41135</v>
      </c>
      <c r="B1384" s="161">
        <v>3.83</v>
      </c>
      <c r="C1384" s="162">
        <v>3.7214450000000001</v>
      </c>
      <c r="D1384" s="163">
        <f t="shared" si="43"/>
        <v>2.917012074610802E-2</v>
      </c>
      <c r="E1384" s="161">
        <v>6.07</v>
      </c>
      <c r="F1384" s="168">
        <v>6.011565</v>
      </c>
      <c r="G1384" s="163">
        <f t="shared" si="44"/>
        <v>9.7204305368070107E-3</v>
      </c>
    </row>
    <row r="1385" spans="1:7" x14ac:dyDescent="0.2">
      <c r="A1385" s="127">
        <v>41134</v>
      </c>
      <c r="B1385" s="161">
        <v>3.81</v>
      </c>
      <c r="C1385" s="162">
        <v>3.6732689999999999</v>
      </c>
      <c r="D1385" s="163">
        <f t="shared" si="43"/>
        <v>3.722324719480119E-2</v>
      </c>
      <c r="E1385" s="161">
        <v>6.05</v>
      </c>
      <c r="F1385" s="168">
        <v>5.873958</v>
      </c>
      <c r="G1385" s="163">
        <f t="shared" si="44"/>
        <v>2.9969911259154356E-2</v>
      </c>
    </row>
    <row r="1386" spans="1:7" x14ac:dyDescent="0.2">
      <c r="A1386" s="127">
        <v>41131</v>
      </c>
      <c r="B1386" s="161">
        <v>3.79</v>
      </c>
      <c r="C1386" s="162">
        <v>3.6894054999999999</v>
      </c>
      <c r="D1386" s="163">
        <f t="shared" si="43"/>
        <v>2.7265774933115956E-2</v>
      </c>
      <c r="E1386" s="161">
        <v>6.06</v>
      </c>
      <c r="F1386" s="168">
        <v>5.9308624999999999</v>
      </c>
      <c r="G1386" s="163">
        <f t="shared" si="44"/>
        <v>2.1773814516859846E-2</v>
      </c>
    </row>
    <row r="1387" spans="1:7" x14ac:dyDescent="0.2">
      <c r="A1387" s="127">
        <v>41130</v>
      </c>
      <c r="B1387" s="161">
        <v>3.76</v>
      </c>
      <c r="C1387" s="162">
        <v>3.7432340000000002</v>
      </c>
      <c r="D1387" s="163">
        <f t="shared" si="43"/>
        <v>4.4790146702021871E-3</v>
      </c>
      <c r="E1387" s="161">
        <v>6.03</v>
      </c>
      <c r="F1387" s="168">
        <v>6.0316739999999998</v>
      </c>
      <c r="G1387" s="163">
        <f t="shared" si="44"/>
        <v>-2.7753489329819704E-4</v>
      </c>
    </row>
    <row r="1388" spans="1:7" x14ac:dyDescent="0.2">
      <c r="A1388" s="127">
        <v>41129</v>
      </c>
      <c r="B1388" s="161">
        <v>3.78</v>
      </c>
      <c r="C1388" s="162">
        <v>3.7267511999999998</v>
      </c>
      <c r="D1388" s="163">
        <f t="shared" si="43"/>
        <v>1.4288262656224539E-2</v>
      </c>
      <c r="E1388" s="161">
        <v>6.02</v>
      </c>
      <c r="F1388" s="168">
        <v>5.9170347999999997</v>
      </c>
      <c r="G1388" s="163">
        <f t="shared" si="44"/>
        <v>1.7401486298508819E-2</v>
      </c>
    </row>
    <row r="1389" spans="1:7" x14ac:dyDescent="0.2">
      <c r="A1389" s="127">
        <v>41128</v>
      </c>
      <c r="B1389" s="161">
        <v>3.74</v>
      </c>
      <c r="C1389" s="162">
        <v>3.7401654</v>
      </c>
      <c r="D1389" s="163">
        <f t="shared" si="43"/>
        <v>-4.4222643201757919E-5</v>
      </c>
      <c r="E1389" s="161">
        <v>5.98</v>
      </c>
      <c r="F1389" s="168">
        <v>5.9532327</v>
      </c>
      <c r="G1389" s="163">
        <f t="shared" si="44"/>
        <v>4.4962630135389099E-3</v>
      </c>
    </row>
    <row r="1390" spans="1:7" x14ac:dyDescent="0.2">
      <c r="A1390" s="127">
        <v>41127</v>
      </c>
      <c r="B1390" s="161">
        <v>3.77</v>
      </c>
      <c r="C1390" s="162">
        <v>3.7255199999999999</v>
      </c>
      <c r="D1390" s="163">
        <f t="shared" si="43"/>
        <v>1.1939272906869396E-2</v>
      </c>
      <c r="E1390" s="161">
        <v>6</v>
      </c>
      <c r="F1390" s="168">
        <v>5.9477599999999997</v>
      </c>
      <c r="G1390" s="163">
        <f t="shared" si="44"/>
        <v>8.7831385261006312E-3</v>
      </c>
    </row>
    <row r="1391" spans="1:7" x14ac:dyDescent="0.2">
      <c r="A1391" s="127">
        <v>41124</v>
      </c>
      <c r="B1391" s="161">
        <v>3.79</v>
      </c>
      <c r="C1391" s="162">
        <v>3.6803699999999999</v>
      </c>
      <c r="D1391" s="163">
        <f t="shared" si="43"/>
        <v>2.9787765903971645E-2</v>
      </c>
      <c r="E1391" s="161">
        <v>5.99</v>
      </c>
      <c r="F1391" s="168">
        <v>5.9049491999999999</v>
      </c>
      <c r="G1391" s="163">
        <f t="shared" si="44"/>
        <v>1.4403307652502806E-2</v>
      </c>
    </row>
    <row r="1392" spans="1:7" x14ac:dyDescent="0.2">
      <c r="A1392" s="127">
        <v>41123</v>
      </c>
      <c r="B1392" s="161">
        <v>3.78</v>
      </c>
      <c r="C1392" s="162">
        <v>3.6621312000000001</v>
      </c>
      <c r="D1392" s="163">
        <f t="shared" si="43"/>
        <v>3.2185848502642306E-2</v>
      </c>
      <c r="E1392" s="161">
        <v>6.02</v>
      </c>
      <c r="F1392" s="168">
        <v>5.9182655999999998</v>
      </c>
      <c r="G1392" s="163">
        <f t="shared" si="44"/>
        <v>1.7189901041278002E-2</v>
      </c>
    </row>
    <row r="1393" spans="1:7" x14ac:dyDescent="0.2">
      <c r="A1393" s="127">
        <v>41122</v>
      </c>
      <c r="B1393" s="161">
        <v>3.77</v>
      </c>
      <c r="C1393" s="162">
        <v>3.6901731999999998</v>
      </c>
      <c r="D1393" s="163">
        <f t="shared" si="43"/>
        <v>2.1632263764746924E-2</v>
      </c>
      <c r="E1393" s="161">
        <v>6.01</v>
      </c>
      <c r="F1393" s="168">
        <v>5.9271365999999999</v>
      </c>
      <c r="G1393" s="163">
        <f t="shared" si="44"/>
        <v>1.3980342548541892E-2</v>
      </c>
    </row>
    <row r="1394" spans="1:7" x14ac:dyDescent="0.2">
      <c r="A1394" s="127">
        <v>41121</v>
      </c>
      <c r="B1394" s="161">
        <v>3.75</v>
      </c>
      <c r="C1394" s="162">
        <v>3.6333804999999999</v>
      </c>
      <c r="D1394" s="163">
        <f t="shared" si="43"/>
        <v>3.2096693423658791E-2</v>
      </c>
      <c r="E1394" s="161">
        <v>6.01</v>
      </c>
      <c r="F1394" s="168">
        <v>5.8868929000000003</v>
      </c>
      <c r="G1394" s="163">
        <f t="shared" si="44"/>
        <v>2.0912067212909457E-2</v>
      </c>
    </row>
    <row r="1395" spans="1:7" x14ac:dyDescent="0.2">
      <c r="A1395" s="127">
        <v>41120</v>
      </c>
      <c r="B1395" s="161">
        <v>3.71</v>
      </c>
      <c r="C1395" s="162">
        <v>3.5255519999999998</v>
      </c>
      <c r="D1395" s="163">
        <f t="shared" si="43"/>
        <v>5.2317481063958261E-2</v>
      </c>
      <c r="E1395" s="161">
        <v>5.9</v>
      </c>
      <c r="F1395" s="168">
        <v>5.7453440000000002</v>
      </c>
      <c r="G1395" s="163">
        <f t="shared" si="44"/>
        <v>2.6918492608971736E-2</v>
      </c>
    </row>
    <row r="1396" spans="1:7" x14ac:dyDescent="0.2">
      <c r="A1396" s="127">
        <v>41117</v>
      </c>
      <c r="B1396" s="161">
        <v>3.72</v>
      </c>
      <c r="C1396" s="162">
        <v>3.4608576000000002</v>
      </c>
      <c r="D1396" s="163">
        <f t="shared" si="43"/>
        <v>7.4878088020726416E-2</v>
      </c>
      <c r="E1396" s="161">
        <v>5.85</v>
      </c>
      <c r="F1396" s="168">
        <v>5.6320560000000004</v>
      </c>
      <c r="G1396" s="163">
        <f t="shared" si="44"/>
        <v>3.869705840993045E-2</v>
      </c>
    </row>
    <row r="1397" spans="1:7" x14ac:dyDescent="0.2">
      <c r="A1397" s="127">
        <v>41116</v>
      </c>
      <c r="B1397" s="161">
        <v>3.67</v>
      </c>
      <c r="C1397" s="162">
        <v>3.3740861</v>
      </c>
      <c r="D1397" s="163">
        <f t="shared" si="43"/>
        <v>8.7701940978921658E-2</v>
      </c>
      <c r="E1397" s="161">
        <v>5.77</v>
      </c>
      <c r="F1397" s="168">
        <v>5.4900384000000004</v>
      </c>
      <c r="G1397" s="163">
        <f t="shared" si="44"/>
        <v>5.0994470275471868E-2</v>
      </c>
    </row>
    <row r="1398" spans="1:7" x14ac:dyDescent="0.2">
      <c r="A1398" s="127">
        <v>41115</v>
      </c>
      <c r="B1398" s="161">
        <v>3.67</v>
      </c>
      <c r="C1398" s="162">
        <v>3.3929985</v>
      </c>
      <c r="D1398" s="163">
        <f t="shared" si="43"/>
        <v>8.1639146023789841E-2</v>
      </c>
      <c r="E1398" s="161">
        <v>5.8</v>
      </c>
      <c r="F1398" s="168">
        <v>5.4615011999999998</v>
      </c>
      <c r="G1398" s="163">
        <f t="shared" si="44"/>
        <v>6.1979076375557697E-2</v>
      </c>
    </row>
    <row r="1399" spans="1:7" x14ac:dyDescent="0.2">
      <c r="A1399" s="127">
        <v>41114</v>
      </c>
      <c r="B1399" s="161">
        <v>3.68</v>
      </c>
      <c r="C1399" s="162">
        <v>3.3640623999999999</v>
      </c>
      <c r="D1399" s="163">
        <f t="shared" si="43"/>
        <v>9.3915499308217437E-2</v>
      </c>
      <c r="E1399" s="161">
        <v>5.8</v>
      </c>
      <c r="F1399" s="168">
        <v>5.4543536000000001</v>
      </c>
      <c r="G1399" s="163">
        <f t="shared" si="44"/>
        <v>6.3370735626674377E-2</v>
      </c>
    </row>
    <row r="1400" spans="1:7" x14ac:dyDescent="0.2">
      <c r="A1400" s="127">
        <v>41113</v>
      </c>
      <c r="B1400" s="161">
        <v>3.72</v>
      </c>
      <c r="C1400" s="162">
        <v>3.3687996999999998</v>
      </c>
      <c r="D1400" s="163">
        <f t="shared" si="43"/>
        <v>0.10425087012445423</v>
      </c>
      <c r="E1400" s="161">
        <v>5.82</v>
      </c>
      <c r="F1400" s="168">
        <v>5.4569660999999998</v>
      </c>
      <c r="G1400" s="163">
        <f t="shared" si="44"/>
        <v>6.6526691452233958E-2</v>
      </c>
    </row>
    <row r="1401" spans="1:7" x14ac:dyDescent="0.2">
      <c r="A1401" s="127">
        <v>41110</v>
      </c>
      <c r="B1401" s="161">
        <v>3.77</v>
      </c>
      <c r="C1401" s="162">
        <v>3.4339827999999999</v>
      </c>
      <c r="D1401" s="163">
        <f t="shared" si="43"/>
        <v>9.7850577469403788E-2</v>
      </c>
      <c r="E1401" s="161">
        <v>5.92</v>
      </c>
      <c r="F1401" s="168">
        <v>5.6636303999999997</v>
      </c>
      <c r="G1401" s="163">
        <f t="shared" si="44"/>
        <v>4.5265948145203863E-2</v>
      </c>
    </row>
    <row r="1402" spans="1:7" x14ac:dyDescent="0.2">
      <c r="A1402" s="127">
        <v>41109</v>
      </c>
      <c r="B1402" s="161">
        <v>3.8</v>
      </c>
      <c r="C1402" s="162">
        <v>3.3775189999999999</v>
      </c>
      <c r="D1402" s="163">
        <f t="shared" si="43"/>
        <v>0.12508619492592044</v>
      </c>
      <c r="E1402" s="161">
        <v>5.95</v>
      </c>
      <c r="F1402" s="168">
        <v>5.6319112000000002</v>
      </c>
      <c r="G1402" s="163">
        <f t="shared" si="44"/>
        <v>5.6479725745675807E-2</v>
      </c>
    </row>
    <row r="1403" spans="1:7" x14ac:dyDescent="0.2">
      <c r="A1403" s="127">
        <v>41108</v>
      </c>
      <c r="B1403" s="161">
        <v>3.83</v>
      </c>
      <c r="C1403" s="162">
        <v>3.2969430000000002</v>
      </c>
      <c r="D1403" s="163">
        <f t="shared" si="43"/>
        <v>0.16168220075384981</v>
      </c>
      <c r="E1403" s="161">
        <v>5.96</v>
      </c>
      <c r="F1403" s="168">
        <v>5.3646554000000002</v>
      </c>
      <c r="G1403" s="163">
        <f t="shared" si="44"/>
        <v>0.11097536665635592</v>
      </c>
    </row>
    <row r="1404" spans="1:7" x14ac:dyDescent="0.2">
      <c r="A1404" s="127">
        <v>41107</v>
      </c>
      <c r="B1404" s="161">
        <v>3.81</v>
      </c>
      <c r="C1404" s="162">
        <v>3.3389169999999999</v>
      </c>
      <c r="D1404" s="163">
        <f t="shared" si="43"/>
        <v>0.14108856254887442</v>
      </c>
      <c r="E1404" s="161">
        <v>6.01</v>
      </c>
      <c r="F1404" s="168">
        <v>5.5051411999999997</v>
      </c>
      <c r="G1404" s="163">
        <f t="shared" si="44"/>
        <v>9.1706784923155121E-2</v>
      </c>
    </row>
    <row r="1405" spans="1:7" x14ac:dyDescent="0.2">
      <c r="A1405" s="127">
        <v>41106</v>
      </c>
      <c r="B1405" s="161">
        <v>3.79</v>
      </c>
      <c r="C1405" s="162">
        <v>3.25956</v>
      </c>
      <c r="D1405" s="163">
        <f t="shared" si="43"/>
        <v>0.16273362048865492</v>
      </c>
      <c r="E1405" s="161">
        <v>5.94</v>
      </c>
      <c r="F1405" s="168">
        <v>5.3864229000000003</v>
      </c>
      <c r="G1405" s="163">
        <f t="shared" si="44"/>
        <v>0.10277267683530752</v>
      </c>
    </row>
    <row r="1406" spans="1:7" x14ac:dyDescent="0.2">
      <c r="A1406" s="127">
        <v>41103</v>
      </c>
      <c r="B1406" s="161">
        <v>3.76</v>
      </c>
      <c r="C1406" s="162">
        <v>3.2777873999999998</v>
      </c>
      <c r="D1406" s="163">
        <f t="shared" si="43"/>
        <v>0.14711527660396767</v>
      </c>
      <c r="E1406" s="161">
        <v>5.97</v>
      </c>
      <c r="F1406" s="168">
        <v>5.4140568</v>
      </c>
      <c r="G1406" s="163">
        <f t="shared" si="44"/>
        <v>0.10268514360617712</v>
      </c>
    </row>
    <row r="1407" spans="1:7" x14ac:dyDescent="0.2">
      <c r="A1407" s="127">
        <v>41102</v>
      </c>
      <c r="B1407" s="161">
        <v>3.75</v>
      </c>
      <c r="C1407" s="162">
        <v>3.2526480000000002</v>
      </c>
      <c r="D1407" s="163">
        <f t="shared" si="43"/>
        <v>0.15290680085886937</v>
      </c>
      <c r="E1407" s="161">
        <v>5.89</v>
      </c>
      <c r="F1407" s="168">
        <v>5.4292319999999998</v>
      </c>
      <c r="G1407" s="163">
        <f t="shared" si="44"/>
        <v>8.4867988695270319E-2</v>
      </c>
    </row>
    <row r="1408" spans="1:7" x14ac:dyDescent="0.2">
      <c r="A1408" s="127">
        <v>41101</v>
      </c>
      <c r="B1408" s="161">
        <v>3.77</v>
      </c>
      <c r="C1408" s="162">
        <v>3.3338407999999999</v>
      </c>
      <c r="D1408" s="163">
        <f t="shared" si="43"/>
        <v>0.13082784276921683</v>
      </c>
      <c r="E1408" s="161">
        <v>5.88</v>
      </c>
      <c r="F1408" s="168">
        <v>5.5672696000000004</v>
      </c>
      <c r="G1408" s="163">
        <f t="shared" si="44"/>
        <v>5.6173029594255595E-2</v>
      </c>
    </row>
    <row r="1409" spans="1:7" x14ac:dyDescent="0.2">
      <c r="A1409" s="127">
        <v>41100</v>
      </c>
      <c r="B1409" s="161">
        <v>3.79</v>
      </c>
      <c r="C1409" s="162">
        <v>3.3982581000000001</v>
      </c>
      <c r="D1409" s="163">
        <f t="shared" si="43"/>
        <v>0.11527726513768921</v>
      </c>
      <c r="E1409" s="161">
        <v>5.87</v>
      </c>
      <c r="F1409" s="168">
        <v>5.6067184000000001</v>
      </c>
      <c r="G1409" s="163">
        <f t="shared" si="44"/>
        <v>4.6958234963254082E-2</v>
      </c>
    </row>
    <row r="1410" spans="1:7" x14ac:dyDescent="0.2">
      <c r="A1410" s="127">
        <v>41099</v>
      </c>
      <c r="B1410" s="161">
        <v>3.8</v>
      </c>
      <c r="C1410" s="162">
        <v>3.4118832000000001</v>
      </c>
      <c r="D1410" s="163">
        <f t="shared" si="43"/>
        <v>0.11375442160505368</v>
      </c>
      <c r="E1410" s="161">
        <v>5.85</v>
      </c>
      <c r="F1410" s="168">
        <v>5.6483808</v>
      </c>
      <c r="G1410" s="163">
        <f t="shared" si="44"/>
        <v>3.5695043790248647E-2</v>
      </c>
    </row>
    <row r="1411" spans="1:7" x14ac:dyDescent="0.2">
      <c r="A1411" s="127">
        <v>41096</v>
      </c>
      <c r="B1411" s="161">
        <v>3.91</v>
      </c>
      <c r="C1411" s="162">
        <v>3.4746264</v>
      </c>
      <c r="D1411" s="163">
        <f t="shared" si="43"/>
        <v>0.12530083809873779</v>
      </c>
      <c r="E1411" s="161">
        <v>6.04</v>
      </c>
      <c r="F1411" s="168">
        <v>5.7910440000000003</v>
      </c>
      <c r="G1411" s="163">
        <f t="shared" si="44"/>
        <v>4.2989830503791668E-2</v>
      </c>
    </row>
    <row r="1412" spans="1:7" x14ac:dyDescent="0.2">
      <c r="A1412" s="127">
        <v>41095</v>
      </c>
      <c r="B1412" s="161">
        <v>3.95</v>
      </c>
      <c r="C1412" s="162">
        <v>3.4960496999999999</v>
      </c>
      <c r="D1412" s="163">
        <f t="shared" si="43"/>
        <v>0.12984663804979668</v>
      </c>
      <c r="E1412" s="161">
        <v>6.08</v>
      </c>
      <c r="F1412" s="168">
        <v>5.9245410999999999</v>
      </c>
      <c r="G1412" s="163">
        <f t="shared" si="44"/>
        <v>2.6239821342449659E-2</v>
      </c>
    </row>
    <row r="1413" spans="1:7" x14ac:dyDescent="0.2">
      <c r="A1413" s="127">
        <v>41094</v>
      </c>
      <c r="B1413" s="161">
        <v>3.94</v>
      </c>
      <c r="C1413" s="162">
        <v>3.4839628</v>
      </c>
      <c r="D1413" s="163">
        <f t="shared" ref="D1413:D1476" si="45">(B1413-C1413)/C1413</f>
        <v>0.13089611634199996</v>
      </c>
      <c r="E1413" s="161">
        <v>6.1</v>
      </c>
      <c r="F1413" s="168">
        <v>5.9178527000000001</v>
      </c>
      <c r="G1413" s="163">
        <f t="shared" si="44"/>
        <v>3.0779289251319075E-2</v>
      </c>
    </row>
    <row r="1414" spans="1:7" x14ac:dyDescent="0.2">
      <c r="A1414" s="127">
        <v>41093</v>
      </c>
      <c r="B1414" s="161">
        <v>3.92</v>
      </c>
      <c r="C1414" s="162">
        <v>3.5185103999999998</v>
      </c>
      <c r="D1414" s="163">
        <f t="shared" si="45"/>
        <v>0.11410783381512817</v>
      </c>
      <c r="E1414" s="161">
        <v>6.05</v>
      </c>
      <c r="F1414" s="168">
        <v>5.8560392999999999</v>
      </c>
      <c r="G1414" s="163">
        <f t="shared" ref="G1414:G1477" si="46">(E1414-F1414)/F1414</f>
        <v>3.3121481954535362E-2</v>
      </c>
    </row>
    <row r="1415" spans="1:7" x14ac:dyDescent="0.2">
      <c r="A1415" s="127">
        <v>41092</v>
      </c>
      <c r="B1415" s="161">
        <v>3.94</v>
      </c>
      <c r="C1415" s="162">
        <v>3.4972938</v>
      </c>
      <c r="D1415" s="163">
        <f t="shared" si="45"/>
        <v>0.12658536151580971</v>
      </c>
      <c r="E1415" s="161">
        <v>5.98</v>
      </c>
      <c r="F1415" s="168">
        <v>5.6005614000000001</v>
      </c>
      <c r="G1415" s="163">
        <f t="shared" si="46"/>
        <v>6.7750100909526725E-2</v>
      </c>
    </row>
    <row r="1416" spans="1:7" x14ac:dyDescent="0.2">
      <c r="A1416" s="127">
        <v>41089</v>
      </c>
      <c r="B1416" s="161">
        <v>3.95</v>
      </c>
      <c r="C1416" s="162">
        <v>3.4972938</v>
      </c>
      <c r="D1416" s="163">
        <f t="shared" si="45"/>
        <v>0.12944471522524079</v>
      </c>
      <c r="E1416" s="161">
        <v>5.99</v>
      </c>
      <c r="F1416" s="168">
        <v>5.6005614000000001</v>
      </c>
      <c r="G1416" s="163">
        <f t="shared" si="46"/>
        <v>6.9535636195328571E-2</v>
      </c>
    </row>
    <row r="1417" spans="1:7" x14ac:dyDescent="0.2">
      <c r="A1417" s="127">
        <v>41088</v>
      </c>
      <c r="B1417" s="161">
        <v>3.92</v>
      </c>
      <c r="C1417" s="162">
        <v>3.404401</v>
      </c>
      <c r="D1417" s="163">
        <f t="shared" si="45"/>
        <v>0.15145072510553248</v>
      </c>
      <c r="E1417" s="161">
        <v>5.87</v>
      </c>
      <c r="F1417" s="168">
        <v>5.5056820000000002</v>
      </c>
      <c r="G1417" s="163">
        <f t="shared" si="46"/>
        <v>6.6171275420556425E-2</v>
      </c>
    </row>
    <row r="1418" spans="1:7" x14ac:dyDescent="0.2">
      <c r="A1418" s="127">
        <v>41087</v>
      </c>
      <c r="B1418" s="161">
        <v>3.94</v>
      </c>
      <c r="C1418" s="162">
        <v>3.4603925000000002</v>
      </c>
      <c r="D1418" s="163">
        <f t="shared" si="45"/>
        <v>0.13859916180028703</v>
      </c>
      <c r="E1418" s="161">
        <v>5.91</v>
      </c>
      <c r="F1418" s="168">
        <v>5.5854806000000004</v>
      </c>
      <c r="G1418" s="163">
        <f t="shared" si="46"/>
        <v>5.8100533014115163E-2</v>
      </c>
    </row>
    <row r="1419" spans="1:7" x14ac:dyDescent="0.2">
      <c r="A1419" s="127">
        <v>41086</v>
      </c>
      <c r="B1419" s="161">
        <v>3.93</v>
      </c>
      <c r="C1419" s="162">
        <v>3.4295502</v>
      </c>
      <c r="D1419" s="163">
        <f t="shared" si="45"/>
        <v>0.14592286766935214</v>
      </c>
      <c r="E1419" s="161">
        <v>5.97</v>
      </c>
      <c r="F1419" s="168">
        <v>5.5720007999999996</v>
      </c>
      <c r="G1419" s="163">
        <f t="shared" si="46"/>
        <v>7.1428417598217164E-2</v>
      </c>
    </row>
    <row r="1420" spans="1:7" x14ac:dyDescent="0.2">
      <c r="A1420" s="127">
        <v>41085</v>
      </c>
      <c r="B1420" s="161">
        <v>3.94</v>
      </c>
      <c r="C1420" s="162">
        <v>3.4463925</v>
      </c>
      <c r="D1420" s="163">
        <f t="shared" si="45"/>
        <v>0.1432244005869906</v>
      </c>
      <c r="E1420" s="161">
        <v>6.26</v>
      </c>
      <c r="F1420" s="168">
        <v>5.6217750000000004</v>
      </c>
      <c r="G1420" s="163">
        <f t="shared" si="46"/>
        <v>0.11352731121398479</v>
      </c>
    </row>
    <row r="1421" spans="1:7" x14ac:dyDescent="0.2">
      <c r="A1421" s="127">
        <v>41081</v>
      </c>
      <c r="B1421" s="161">
        <v>3.91</v>
      </c>
      <c r="C1421" s="162">
        <v>3.5422820000000002</v>
      </c>
      <c r="D1421" s="163">
        <f t="shared" si="45"/>
        <v>0.10380822306072751</v>
      </c>
      <c r="E1421" s="161">
        <v>6.24</v>
      </c>
      <c r="F1421" s="168">
        <v>5.7846440000000001</v>
      </c>
      <c r="G1421" s="163">
        <f t="shared" si="46"/>
        <v>7.8718068043599584E-2</v>
      </c>
    </row>
    <row r="1422" spans="1:7" x14ac:dyDescent="0.2">
      <c r="A1422" s="127">
        <v>41080</v>
      </c>
      <c r="B1422" s="161">
        <v>3.94</v>
      </c>
      <c r="C1422" s="162">
        <v>3.5971156999999998</v>
      </c>
      <c r="D1422" s="163">
        <f t="shared" si="45"/>
        <v>9.5322010354017842E-2</v>
      </c>
      <c r="E1422" s="161">
        <v>6.27</v>
      </c>
      <c r="F1422" s="168">
        <v>5.8544479000000003</v>
      </c>
      <c r="G1422" s="163">
        <f t="shared" si="46"/>
        <v>7.0980578715202039E-2</v>
      </c>
    </row>
    <row r="1423" spans="1:7" x14ac:dyDescent="0.2">
      <c r="A1423" s="127">
        <v>41079</v>
      </c>
      <c r="B1423" s="161">
        <v>3.94</v>
      </c>
      <c r="C1423" s="162">
        <v>3.5979131</v>
      </c>
      <c r="D1423" s="163">
        <f t="shared" si="45"/>
        <v>9.5079255805261109E-2</v>
      </c>
      <c r="E1423" s="161">
        <v>6.21</v>
      </c>
      <c r="F1423" s="168">
        <v>5.7826503999999996</v>
      </c>
      <c r="G1423" s="163">
        <f t="shared" si="46"/>
        <v>7.3902029422356283E-2</v>
      </c>
    </row>
    <row r="1424" spans="1:7" x14ac:dyDescent="0.2">
      <c r="A1424" s="127">
        <v>41078</v>
      </c>
      <c r="B1424" s="161">
        <v>3.95</v>
      </c>
      <c r="C1424" s="162">
        <v>3.5890399999999998</v>
      </c>
      <c r="D1424" s="163">
        <f t="shared" si="45"/>
        <v>0.10057285513674978</v>
      </c>
      <c r="E1424" s="161">
        <v>6.14</v>
      </c>
      <c r="F1424" s="168">
        <v>6.08188</v>
      </c>
      <c r="G1424" s="163">
        <f t="shared" si="46"/>
        <v>9.5562556314823261E-3</v>
      </c>
    </row>
    <row r="1425" spans="1:7" x14ac:dyDescent="0.2">
      <c r="A1425" s="127">
        <v>41075</v>
      </c>
      <c r="B1425" s="161">
        <v>3.98</v>
      </c>
      <c r="C1425" s="162">
        <v>3.6102528</v>
      </c>
      <c r="D1425" s="163">
        <f t="shared" si="45"/>
        <v>0.10241587514314786</v>
      </c>
      <c r="E1425" s="161">
        <v>6.01</v>
      </c>
      <c r="F1425" s="168">
        <v>5.9683007999999997</v>
      </c>
      <c r="G1425" s="163">
        <f t="shared" si="46"/>
        <v>6.9867792186345647E-3</v>
      </c>
    </row>
    <row r="1426" spans="1:7" x14ac:dyDescent="0.2">
      <c r="A1426" s="127">
        <v>41074</v>
      </c>
      <c r="B1426" s="161">
        <v>3.95</v>
      </c>
      <c r="C1426" s="162">
        <v>3.5021779999999998</v>
      </c>
      <c r="D1426" s="163">
        <f t="shared" si="45"/>
        <v>0.12786957144953809</v>
      </c>
      <c r="E1426" s="161">
        <v>6.01</v>
      </c>
      <c r="F1426" s="168">
        <v>5.7989552</v>
      </c>
      <c r="G1426" s="163">
        <f t="shared" si="46"/>
        <v>3.6393590348826943E-2</v>
      </c>
    </row>
    <row r="1427" spans="1:7" x14ac:dyDescent="0.2">
      <c r="A1427" s="127">
        <v>41073</v>
      </c>
      <c r="B1427" s="161">
        <v>4.2</v>
      </c>
      <c r="C1427" s="162">
        <v>3.5150636</v>
      </c>
      <c r="D1427" s="163">
        <f t="shared" si="45"/>
        <v>0.19485747000424125</v>
      </c>
      <c r="E1427" s="161">
        <v>6.1</v>
      </c>
      <c r="F1427" s="168">
        <v>5.9780547999999998</v>
      </c>
      <c r="G1427" s="163">
        <f t="shared" si="46"/>
        <v>2.039880932506672E-2</v>
      </c>
    </row>
    <row r="1428" spans="1:7" x14ac:dyDescent="0.2">
      <c r="A1428" s="127">
        <v>41072</v>
      </c>
      <c r="B1428" s="161">
        <v>4.17</v>
      </c>
      <c r="C1428" s="162">
        <v>3.4750524</v>
      </c>
      <c r="D1428" s="163">
        <f t="shared" si="45"/>
        <v>0.19998190530882351</v>
      </c>
      <c r="E1428" s="161">
        <v>6.03</v>
      </c>
      <c r="F1428" s="168">
        <v>6.0038463999999996</v>
      </c>
      <c r="G1428" s="163">
        <f t="shared" si="46"/>
        <v>4.3561407566990165E-3</v>
      </c>
    </row>
    <row r="1429" spans="1:7" x14ac:dyDescent="0.2">
      <c r="A1429" s="127">
        <v>41071</v>
      </c>
      <c r="B1429" s="161">
        <v>4.17</v>
      </c>
      <c r="C1429" s="162">
        <v>3.4931754000000002</v>
      </c>
      <c r="D1429" s="163">
        <f t="shared" si="45"/>
        <v>0.19375625970571067</v>
      </c>
      <c r="E1429" s="161">
        <v>6.05</v>
      </c>
      <c r="F1429" s="168">
        <v>5.9848109999999997</v>
      </c>
      <c r="G1429" s="163">
        <f t="shared" si="46"/>
        <v>1.0892407462825503E-2</v>
      </c>
    </row>
    <row r="1430" spans="1:7" x14ac:dyDescent="0.2">
      <c r="A1430" s="127">
        <v>41068</v>
      </c>
      <c r="B1430" s="161">
        <v>4.16</v>
      </c>
      <c r="C1430" s="162">
        <v>3.4695996</v>
      </c>
      <c r="D1430" s="163">
        <f t="shared" si="45"/>
        <v>0.19898561205736828</v>
      </c>
      <c r="E1430" s="161">
        <v>6.08</v>
      </c>
      <c r="F1430" s="168">
        <v>5.7908106000000004</v>
      </c>
      <c r="G1430" s="163">
        <f t="shared" si="46"/>
        <v>4.9939364274839117E-2</v>
      </c>
    </row>
    <row r="1431" spans="1:7" x14ac:dyDescent="0.2">
      <c r="A1431" s="127">
        <v>41067</v>
      </c>
      <c r="B1431" s="161">
        <v>4.1900000000000004</v>
      </c>
      <c r="C1431" s="162">
        <v>3.6475711999999998</v>
      </c>
      <c r="D1431" s="163">
        <f t="shared" si="45"/>
        <v>0.1487095851617648</v>
      </c>
      <c r="E1431" s="161">
        <v>6.31</v>
      </c>
      <c r="F1431" s="168">
        <v>5.9680127000000001</v>
      </c>
      <c r="G1431" s="163">
        <f t="shared" si="46"/>
        <v>5.7303380068209231E-2</v>
      </c>
    </row>
    <row r="1432" spans="1:7" x14ac:dyDescent="0.2">
      <c r="A1432" s="127">
        <v>41066</v>
      </c>
      <c r="B1432" s="161">
        <v>4.2</v>
      </c>
      <c r="C1432" s="162">
        <v>3.6446144999999999</v>
      </c>
      <c r="D1432" s="163">
        <f t="shared" si="45"/>
        <v>0.15238525226742097</v>
      </c>
      <c r="E1432" s="161">
        <v>6.29</v>
      </c>
      <c r="F1432" s="168">
        <v>5.9439014999999999</v>
      </c>
      <c r="G1432" s="163">
        <f t="shared" si="46"/>
        <v>5.8227495862776341E-2</v>
      </c>
    </row>
    <row r="1433" spans="1:7" x14ac:dyDescent="0.2">
      <c r="A1433" s="127">
        <v>41065</v>
      </c>
      <c r="B1433" s="161">
        <v>4.2</v>
      </c>
      <c r="C1433" s="162">
        <v>3.8217403000000001</v>
      </c>
      <c r="D1433" s="163">
        <f t="shared" si="45"/>
        <v>9.8975772895923908E-2</v>
      </c>
      <c r="E1433" s="161">
        <v>6.24</v>
      </c>
      <c r="F1433" s="168">
        <v>5.7611309000000004</v>
      </c>
      <c r="G1433" s="163">
        <f t="shared" si="46"/>
        <v>8.3120676879603589E-2</v>
      </c>
    </row>
    <row r="1434" spans="1:7" x14ac:dyDescent="0.2">
      <c r="A1434" s="127">
        <v>41064</v>
      </c>
      <c r="B1434" s="161">
        <v>4.17</v>
      </c>
      <c r="C1434" s="162">
        <v>3.79068</v>
      </c>
      <c r="D1434" s="163">
        <f t="shared" si="45"/>
        <v>0.10006647883757001</v>
      </c>
      <c r="E1434" s="161">
        <v>6.16</v>
      </c>
      <c r="F1434" s="168">
        <v>5.6819439999999997</v>
      </c>
      <c r="G1434" s="163">
        <f t="shared" si="46"/>
        <v>8.413599289257348E-2</v>
      </c>
    </row>
    <row r="1435" spans="1:7" x14ac:dyDescent="0.2">
      <c r="A1435" s="127">
        <v>41061</v>
      </c>
      <c r="B1435" s="161">
        <v>4.24</v>
      </c>
      <c r="C1435" s="162">
        <v>3.8328030000000002</v>
      </c>
      <c r="D1435" s="163">
        <f t="shared" si="45"/>
        <v>0.10624000242120454</v>
      </c>
      <c r="E1435" s="161">
        <v>6.34</v>
      </c>
      <c r="F1435" s="168">
        <v>5.8959926999999999</v>
      </c>
      <c r="G1435" s="163">
        <f t="shared" si="46"/>
        <v>7.5306623089950564E-2</v>
      </c>
    </row>
    <row r="1436" spans="1:7" x14ac:dyDescent="0.2">
      <c r="A1436" s="127">
        <v>41060</v>
      </c>
      <c r="B1436" s="161">
        <v>4.22</v>
      </c>
      <c r="C1436" s="162">
        <v>3.8507175999999999</v>
      </c>
      <c r="D1436" s="163">
        <f t="shared" si="45"/>
        <v>9.5899631798499044E-2</v>
      </c>
      <c r="E1436" s="161">
        <v>6.37</v>
      </c>
      <c r="F1436" s="168">
        <v>6.0453003000000001</v>
      </c>
      <c r="G1436" s="163">
        <f t="shared" si="46"/>
        <v>5.3711095212259356E-2</v>
      </c>
    </row>
    <row r="1437" spans="1:7" x14ac:dyDescent="0.2">
      <c r="A1437" s="127">
        <v>41059</v>
      </c>
      <c r="B1437" s="161">
        <v>4.22</v>
      </c>
      <c r="C1437" s="162">
        <v>3.790959</v>
      </c>
      <c r="D1437" s="163">
        <f t="shared" si="45"/>
        <v>0.11317479297454808</v>
      </c>
      <c r="E1437" s="161">
        <v>6.42</v>
      </c>
      <c r="F1437" s="168">
        <v>6.0166187999999998</v>
      </c>
      <c r="G1437" s="163">
        <f t="shared" si="46"/>
        <v>6.704450014350255E-2</v>
      </c>
    </row>
    <row r="1438" spans="1:7" x14ac:dyDescent="0.2">
      <c r="A1438" s="127">
        <v>41058</v>
      </c>
      <c r="B1438" s="161">
        <v>4.22</v>
      </c>
      <c r="C1438" s="162">
        <v>3.8543351000000001</v>
      </c>
      <c r="D1438" s="163">
        <f t="shared" si="45"/>
        <v>9.4871071277637387E-2</v>
      </c>
      <c r="E1438" s="161">
        <v>6.47</v>
      </c>
      <c r="F1438" s="168">
        <v>6.0218892999999998</v>
      </c>
      <c r="G1438" s="163">
        <f t="shared" si="46"/>
        <v>7.4413639586499866E-2</v>
      </c>
    </row>
    <row r="1439" spans="1:7" x14ac:dyDescent="0.2">
      <c r="A1439" s="127">
        <v>41057</v>
      </c>
      <c r="B1439" s="161">
        <v>4.2</v>
      </c>
      <c r="C1439" s="162">
        <v>3.8045556</v>
      </c>
      <c r="D1439" s="163">
        <f t="shared" si="45"/>
        <v>0.1039397084905265</v>
      </c>
      <c r="E1439" s="161">
        <v>6.4</v>
      </c>
      <c r="F1439" s="168">
        <v>5.7109068000000001</v>
      </c>
      <c r="G1439" s="163">
        <f t="shared" si="46"/>
        <v>0.12066265903691517</v>
      </c>
    </row>
    <row r="1440" spans="1:7" x14ac:dyDescent="0.2">
      <c r="A1440" s="127">
        <v>41054</v>
      </c>
      <c r="B1440" s="161">
        <v>4.18</v>
      </c>
      <c r="C1440" s="162">
        <v>3.7645607999999999</v>
      </c>
      <c r="D1440" s="163">
        <f t="shared" si="45"/>
        <v>0.11035529031700053</v>
      </c>
      <c r="E1440" s="161">
        <v>6.33</v>
      </c>
      <c r="F1440" s="168">
        <v>5.7038799999999998</v>
      </c>
      <c r="G1440" s="163">
        <f t="shared" si="46"/>
        <v>0.10977089279578116</v>
      </c>
    </row>
    <row r="1441" spans="1:7" x14ac:dyDescent="0.2">
      <c r="A1441" s="127">
        <v>41053</v>
      </c>
      <c r="B1441" s="161">
        <v>4.1900000000000004</v>
      </c>
      <c r="C1441" s="162">
        <v>3.7712739000000002</v>
      </c>
      <c r="D1441" s="163">
        <f t="shared" si="45"/>
        <v>0.11103041335714178</v>
      </c>
      <c r="E1441" s="161">
        <v>6.4</v>
      </c>
      <c r="F1441" s="168">
        <v>5.8075989000000003</v>
      </c>
      <c r="G1441" s="163">
        <f t="shared" si="46"/>
        <v>0.10200447899389195</v>
      </c>
    </row>
    <row r="1442" spans="1:7" x14ac:dyDescent="0.2">
      <c r="A1442" s="127">
        <v>41052</v>
      </c>
      <c r="B1442" s="161">
        <v>4.18</v>
      </c>
      <c r="C1442" s="162">
        <v>3.7766351999999999</v>
      </c>
      <c r="D1442" s="163">
        <f t="shared" si="45"/>
        <v>0.10680533825453935</v>
      </c>
      <c r="E1442" s="161">
        <v>6.55</v>
      </c>
      <c r="F1442" s="168">
        <v>6.0474999</v>
      </c>
      <c r="G1442" s="163">
        <f t="shared" si="46"/>
        <v>8.3092204763823105E-2</v>
      </c>
    </row>
    <row r="1443" spans="1:7" x14ac:dyDescent="0.2">
      <c r="A1443" s="127">
        <v>41051</v>
      </c>
      <c r="B1443" s="161">
        <v>4.2300000000000004</v>
      </c>
      <c r="C1443" s="162">
        <v>3.8264982000000001</v>
      </c>
      <c r="D1443" s="163">
        <f t="shared" si="45"/>
        <v>0.10544936359828952</v>
      </c>
      <c r="E1443" s="161">
        <v>6.64</v>
      </c>
      <c r="F1443" s="168">
        <v>5.9631628000000001</v>
      </c>
      <c r="G1443" s="163">
        <f t="shared" si="46"/>
        <v>0.11350305579448536</v>
      </c>
    </row>
    <row r="1444" spans="1:7" x14ac:dyDescent="0.2">
      <c r="A1444" s="127">
        <v>41050</v>
      </c>
      <c r="B1444" s="161">
        <v>4.2300000000000004</v>
      </c>
      <c r="C1444" s="162">
        <v>3.7708816000000001</v>
      </c>
      <c r="D1444" s="163">
        <f t="shared" si="45"/>
        <v>0.12175359735505892</v>
      </c>
      <c r="E1444" s="161">
        <v>6.56</v>
      </c>
      <c r="F1444" s="168">
        <v>5.7944797000000001</v>
      </c>
      <c r="G1444" s="163">
        <f t="shared" si="46"/>
        <v>0.13211199963302994</v>
      </c>
    </row>
    <row r="1445" spans="1:7" x14ac:dyDescent="0.2">
      <c r="A1445" s="127">
        <v>41047</v>
      </c>
      <c r="B1445" s="161">
        <v>4.25</v>
      </c>
      <c r="C1445" s="162">
        <v>3.7743152000000002</v>
      </c>
      <c r="D1445" s="163">
        <f t="shared" si="45"/>
        <v>0.1260320812633772</v>
      </c>
      <c r="E1445" s="161">
        <v>6.5</v>
      </c>
      <c r="F1445" s="168">
        <v>5.7834873</v>
      </c>
      <c r="G1445" s="163">
        <f t="shared" si="46"/>
        <v>0.12388938763641791</v>
      </c>
    </row>
    <row r="1446" spans="1:7" x14ac:dyDescent="0.2">
      <c r="A1446" s="127">
        <v>41046</v>
      </c>
      <c r="B1446" s="161">
        <v>4.33</v>
      </c>
      <c r="C1446" s="162">
        <v>3.8095667999999998</v>
      </c>
      <c r="D1446" s="163">
        <f t="shared" si="45"/>
        <v>0.13661217333162404</v>
      </c>
      <c r="E1446" s="161">
        <v>6.55</v>
      </c>
      <c r="F1446" s="168">
        <v>5.8934324</v>
      </c>
      <c r="G1446" s="163">
        <f t="shared" si="46"/>
        <v>0.11140665667090706</v>
      </c>
    </row>
    <row r="1447" spans="1:7" x14ac:dyDescent="0.2">
      <c r="A1447" s="127">
        <v>41045</v>
      </c>
      <c r="B1447" s="161">
        <v>4.3</v>
      </c>
      <c r="C1447" s="162">
        <v>3.8405223999999998</v>
      </c>
      <c r="D1447" s="163">
        <f t="shared" si="45"/>
        <v>0.1196393490635545</v>
      </c>
      <c r="E1447" s="161">
        <v>6.46</v>
      </c>
      <c r="F1447" s="168">
        <v>5.8258771999999999</v>
      </c>
      <c r="G1447" s="163">
        <f t="shared" si="46"/>
        <v>0.1088458919113503</v>
      </c>
    </row>
    <row r="1448" spans="1:7" x14ac:dyDescent="0.2">
      <c r="A1448" s="127">
        <v>41044</v>
      </c>
      <c r="B1448" s="161">
        <v>4.33</v>
      </c>
      <c r="C1448" s="162">
        <v>3.9088946</v>
      </c>
      <c r="D1448" s="163">
        <f t="shared" si="45"/>
        <v>0.10773004726195484</v>
      </c>
      <c r="E1448" s="161">
        <v>6.58</v>
      </c>
      <c r="F1448" s="168">
        <v>6.2005958000000003</v>
      </c>
      <c r="G1448" s="163">
        <f t="shared" si="46"/>
        <v>6.1188345803801586E-2</v>
      </c>
    </row>
    <row r="1449" spans="1:7" x14ac:dyDescent="0.2">
      <c r="A1449" s="127">
        <v>41043</v>
      </c>
      <c r="B1449" s="161">
        <v>4.37</v>
      </c>
      <c r="C1449" s="162">
        <v>3.8886178</v>
      </c>
      <c r="D1449" s="163">
        <f t="shared" si="45"/>
        <v>0.12379262369266532</v>
      </c>
      <c r="E1449" s="161">
        <v>6.62</v>
      </c>
      <c r="F1449" s="168">
        <v>6.1535956000000001</v>
      </c>
      <c r="G1449" s="163">
        <f t="shared" si="46"/>
        <v>7.5793800944605472E-2</v>
      </c>
    </row>
    <row r="1450" spans="1:7" x14ac:dyDescent="0.2">
      <c r="A1450" s="127">
        <v>41040</v>
      </c>
      <c r="B1450" s="161">
        <v>4.3600000000000003</v>
      </c>
      <c r="C1450" s="162">
        <v>3.9654476999999999</v>
      </c>
      <c r="D1450" s="163">
        <f t="shared" si="45"/>
        <v>9.9497542232116792E-2</v>
      </c>
      <c r="E1450" s="161">
        <v>6.64</v>
      </c>
      <c r="F1450" s="168">
        <v>6.1711773000000001</v>
      </c>
      <c r="G1450" s="163">
        <f t="shared" si="46"/>
        <v>7.5969734332539687E-2</v>
      </c>
    </row>
    <row r="1451" spans="1:7" x14ac:dyDescent="0.2">
      <c r="A1451" s="127">
        <v>41039</v>
      </c>
      <c r="B1451" s="161">
        <v>4.4000000000000004</v>
      </c>
      <c r="C1451" s="162">
        <v>4.0213200000000002</v>
      </c>
      <c r="D1451" s="163">
        <f t="shared" si="45"/>
        <v>9.4168084111684744E-2</v>
      </c>
      <c r="E1451" s="161">
        <v>6.65</v>
      </c>
      <c r="F1451" s="168">
        <v>6.3643875000000003</v>
      </c>
      <c r="G1451" s="163">
        <f t="shared" si="46"/>
        <v>4.4876667236242299E-2</v>
      </c>
    </row>
    <row r="1452" spans="1:7" x14ac:dyDescent="0.2">
      <c r="A1452" s="127">
        <v>41038</v>
      </c>
      <c r="B1452" s="161">
        <v>4.38</v>
      </c>
      <c r="C1452" s="162">
        <v>4.0252527000000002</v>
      </c>
      <c r="D1452" s="163">
        <f t="shared" si="45"/>
        <v>8.8130442096219105E-2</v>
      </c>
      <c r="E1452" s="161">
        <v>6.72</v>
      </c>
      <c r="F1452" s="168">
        <v>6.236307</v>
      </c>
      <c r="G1452" s="163">
        <f t="shared" si="46"/>
        <v>7.7560806419568459E-2</v>
      </c>
    </row>
    <row r="1453" spans="1:7" x14ac:dyDescent="0.2">
      <c r="A1453" s="127">
        <v>41037</v>
      </c>
      <c r="B1453" s="161">
        <v>4.42</v>
      </c>
      <c r="C1453" s="162">
        <v>4.0614309999999998</v>
      </c>
      <c r="D1453" s="163">
        <f t="shared" si="45"/>
        <v>8.8286370001115402E-2</v>
      </c>
      <c r="E1453" s="161">
        <v>6.77</v>
      </c>
      <c r="F1453" s="168">
        <v>6.3105900000000004</v>
      </c>
      <c r="G1453" s="163">
        <f t="shared" si="46"/>
        <v>7.2799849142473075E-2</v>
      </c>
    </row>
    <row r="1454" spans="1:7" x14ac:dyDescent="0.2">
      <c r="A1454" s="127">
        <v>41036</v>
      </c>
      <c r="B1454" s="161">
        <v>4.42</v>
      </c>
      <c r="C1454" s="162">
        <v>4.0812911999999999</v>
      </c>
      <c r="D1454" s="163">
        <f t="shared" si="45"/>
        <v>8.2990598661521642E-2</v>
      </c>
      <c r="E1454" s="161">
        <v>6.82</v>
      </c>
      <c r="F1454" s="168">
        <v>6.3567729999999996</v>
      </c>
      <c r="G1454" s="163">
        <f t="shared" si="46"/>
        <v>7.2871408181478359E-2</v>
      </c>
    </row>
    <row r="1455" spans="1:7" x14ac:dyDescent="0.2">
      <c r="A1455" s="127">
        <v>41033</v>
      </c>
      <c r="B1455" s="161">
        <v>4.38</v>
      </c>
      <c r="C1455" s="162">
        <v>4.1385471999999996</v>
      </c>
      <c r="D1455" s="163">
        <f t="shared" si="45"/>
        <v>5.834240576016634E-2</v>
      </c>
      <c r="E1455" s="161">
        <v>6.82</v>
      </c>
      <c r="F1455" s="168">
        <v>6.4341476000000002</v>
      </c>
      <c r="G1455" s="163">
        <f t="shared" si="46"/>
        <v>5.9969466662530418E-2</v>
      </c>
    </row>
    <row r="1456" spans="1:7" x14ac:dyDescent="0.2">
      <c r="A1456" s="127">
        <v>41032</v>
      </c>
      <c r="B1456" s="161">
        <v>4.3600000000000003</v>
      </c>
      <c r="C1456" s="162">
        <v>4.1698475999999998</v>
      </c>
      <c r="D1456" s="163">
        <f t="shared" si="45"/>
        <v>4.5601762520050028E-2</v>
      </c>
      <c r="E1456" s="161">
        <v>6.8</v>
      </c>
      <c r="F1456" s="168">
        <v>6.4729611</v>
      </c>
      <c r="G1456" s="163">
        <f t="shared" si="46"/>
        <v>5.0523847578815173E-2</v>
      </c>
    </row>
    <row r="1457" spans="1:7" x14ac:dyDescent="0.2">
      <c r="A1457" s="127">
        <v>41031</v>
      </c>
      <c r="B1457" s="161">
        <v>4.41</v>
      </c>
      <c r="C1457" s="162">
        <v>4.2250031999999997</v>
      </c>
      <c r="D1457" s="163">
        <f t="shared" si="45"/>
        <v>4.3786191688564971E-2</v>
      </c>
      <c r="E1457" s="161">
        <v>6.8</v>
      </c>
      <c r="F1457" s="168">
        <v>6.5919743999999998</v>
      </c>
      <c r="G1457" s="163">
        <f t="shared" si="46"/>
        <v>3.1557404106423721E-2</v>
      </c>
    </row>
    <row r="1458" spans="1:7" x14ac:dyDescent="0.2">
      <c r="A1458" s="127">
        <v>41026</v>
      </c>
      <c r="B1458" s="161">
        <v>4.37</v>
      </c>
      <c r="C1458" s="162">
        <v>4.1351142000000003</v>
      </c>
      <c r="D1458" s="163">
        <f t="shared" si="45"/>
        <v>5.680273594378598E-2</v>
      </c>
      <c r="E1458" s="161">
        <v>6.65</v>
      </c>
      <c r="F1458" s="168">
        <v>6.3442847999999996</v>
      </c>
      <c r="G1458" s="163">
        <f t="shared" si="46"/>
        <v>4.818749624859224E-2</v>
      </c>
    </row>
    <row r="1459" spans="1:7" x14ac:dyDescent="0.2">
      <c r="A1459" s="127">
        <v>41025</v>
      </c>
      <c r="B1459" s="161">
        <v>4.3899999999999997</v>
      </c>
      <c r="C1459" s="162">
        <v>4.1697490000000004</v>
      </c>
      <c r="D1459" s="163">
        <f t="shared" si="45"/>
        <v>5.2821165014968356E-2</v>
      </c>
      <c r="E1459" s="161">
        <v>6.6</v>
      </c>
      <c r="F1459" s="168">
        <v>6.2424786000000001</v>
      </c>
      <c r="G1459" s="163">
        <f t="shared" si="46"/>
        <v>5.7272346916815951E-2</v>
      </c>
    </row>
    <row r="1460" spans="1:7" x14ac:dyDescent="0.2">
      <c r="A1460" s="127">
        <v>41024</v>
      </c>
      <c r="B1460" s="161">
        <v>4.42</v>
      </c>
      <c r="C1460" s="162">
        <v>4.1598657000000001</v>
      </c>
      <c r="D1460" s="163">
        <f t="shared" si="45"/>
        <v>6.2534302489621191E-2</v>
      </c>
      <c r="E1460" s="161">
        <v>6.59</v>
      </c>
      <c r="F1460" s="168">
        <v>6.0897838999999996</v>
      </c>
      <c r="G1460" s="163">
        <f t="shared" si="46"/>
        <v>8.214020533635033E-2</v>
      </c>
    </row>
    <row r="1461" spans="1:7" x14ac:dyDescent="0.2">
      <c r="A1461" s="127">
        <v>41023</v>
      </c>
      <c r="B1461" s="161">
        <v>4.41</v>
      </c>
      <c r="C1461" s="162">
        <v>4.1645852999999997</v>
      </c>
      <c r="D1461" s="163">
        <f t="shared" si="45"/>
        <v>5.8928964667862717E-2</v>
      </c>
      <c r="E1461" s="161">
        <v>6.58</v>
      </c>
      <c r="F1461" s="168">
        <v>6.1291655</v>
      </c>
      <c r="G1461" s="163">
        <f t="shared" si="46"/>
        <v>7.3555608834514258E-2</v>
      </c>
    </row>
    <row r="1462" spans="1:7" x14ac:dyDescent="0.2">
      <c r="A1462" s="127">
        <v>41022</v>
      </c>
      <c r="B1462" s="161">
        <v>4.3899999999999997</v>
      </c>
      <c r="C1462" s="162">
        <v>4.178401</v>
      </c>
      <c r="D1462" s="163">
        <f t="shared" si="45"/>
        <v>5.0641142389157873E-2</v>
      </c>
      <c r="E1462" s="161">
        <v>6.48</v>
      </c>
      <c r="F1462" s="168">
        <v>6.0363695999999996</v>
      </c>
      <c r="G1462" s="163">
        <f t="shared" si="46"/>
        <v>7.3492915344348847E-2</v>
      </c>
    </row>
    <row r="1463" spans="1:7" x14ac:dyDescent="0.2">
      <c r="A1463" s="127">
        <v>41019</v>
      </c>
      <c r="B1463" s="161">
        <v>4.42</v>
      </c>
      <c r="C1463" s="162">
        <v>4.2882047999999999</v>
      </c>
      <c r="D1463" s="163">
        <f t="shared" si="45"/>
        <v>3.0734352986126038E-2</v>
      </c>
      <c r="E1463" s="161">
        <v>6.55</v>
      </c>
      <c r="F1463" s="168">
        <v>6.1236864000000004</v>
      </c>
      <c r="G1463" s="163">
        <f t="shared" si="46"/>
        <v>6.9617150871736241E-2</v>
      </c>
    </row>
    <row r="1464" spans="1:7" x14ac:dyDescent="0.2">
      <c r="A1464" s="127">
        <v>41018</v>
      </c>
      <c r="B1464" s="161">
        <v>4.3499999999999996</v>
      </c>
      <c r="C1464" s="162">
        <v>4.2697523999999998</v>
      </c>
      <c r="D1464" s="163">
        <f t="shared" si="45"/>
        <v>1.8794438759493378E-2</v>
      </c>
      <c r="E1464" s="161">
        <v>6.45</v>
      </c>
      <c r="F1464" s="168">
        <v>6.2016935999999996</v>
      </c>
      <c r="G1464" s="163">
        <f t="shared" si="46"/>
        <v>4.0038482391326236E-2</v>
      </c>
    </row>
    <row r="1465" spans="1:7" x14ac:dyDescent="0.2">
      <c r="A1465" s="127">
        <v>41017</v>
      </c>
      <c r="B1465" s="161">
        <v>4.38</v>
      </c>
      <c r="C1465" s="162">
        <v>4.2182399999999998</v>
      </c>
      <c r="D1465" s="163">
        <f t="shared" si="45"/>
        <v>3.8347746927628615E-2</v>
      </c>
      <c r="E1465" s="161">
        <v>6.44</v>
      </c>
      <c r="F1465" s="168">
        <v>6.2381279999999997</v>
      </c>
      <c r="G1465" s="163">
        <f t="shared" si="46"/>
        <v>3.2360990348386687E-2</v>
      </c>
    </row>
    <row r="1466" spans="1:7" x14ac:dyDescent="0.2">
      <c r="A1466" s="127">
        <v>41016</v>
      </c>
      <c r="B1466" s="161">
        <v>4.34</v>
      </c>
      <c r="C1466" s="162">
        <v>4.1914224000000004</v>
      </c>
      <c r="D1466" s="163">
        <f t="shared" si="45"/>
        <v>3.5448014020252265E-2</v>
      </c>
      <c r="E1466" s="161">
        <v>6.35</v>
      </c>
      <c r="F1466" s="168">
        <v>6.1452575999999999</v>
      </c>
      <c r="G1466" s="163">
        <f t="shared" si="46"/>
        <v>3.3317138731499191E-2</v>
      </c>
    </row>
    <row r="1467" spans="1:7" x14ac:dyDescent="0.2">
      <c r="A1467" s="127">
        <v>41015</v>
      </c>
      <c r="B1467" s="161">
        <v>4.3600000000000003</v>
      </c>
      <c r="C1467" s="162">
        <v>4.1952482</v>
      </c>
      <c r="D1467" s="163">
        <f t="shared" si="45"/>
        <v>3.9271049565077064E-2</v>
      </c>
      <c r="E1467" s="161">
        <v>6.38</v>
      </c>
      <c r="F1467" s="168">
        <v>6.1508668000000002</v>
      </c>
      <c r="G1467" s="163">
        <f t="shared" si="46"/>
        <v>3.7252180456907258E-2</v>
      </c>
    </row>
    <row r="1468" spans="1:7" x14ac:dyDescent="0.2">
      <c r="A1468" s="127">
        <v>41012</v>
      </c>
      <c r="B1468" s="161">
        <v>4.3600000000000003</v>
      </c>
      <c r="C1468" s="162">
        <v>4.2200479</v>
      </c>
      <c r="D1468" s="163">
        <f t="shared" si="45"/>
        <v>3.3163628308579239E-2</v>
      </c>
      <c r="E1468" s="161">
        <v>6.39</v>
      </c>
      <c r="F1468" s="168">
        <v>6.1235244</v>
      </c>
      <c r="G1468" s="163">
        <f t="shared" si="46"/>
        <v>4.351670420387313E-2</v>
      </c>
    </row>
    <row r="1469" spans="1:7" x14ac:dyDescent="0.2">
      <c r="A1469" s="127">
        <v>41011</v>
      </c>
      <c r="B1469" s="161">
        <v>4.3600000000000003</v>
      </c>
      <c r="C1469" s="162">
        <v>4.0964084999999999</v>
      </c>
      <c r="D1469" s="163">
        <f t="shared" si="45"/>
        <v>6.4346976137755904E-2</v>
      </c>
      <c r="E1469" s="161">
        <v>6.39</v>
      </c>
      <c r="F1469" s="168">
        <v>6.0675515999999998</v>
      </c>
      <c r="G1469" s="163">
        <f t="shared" si="46"/>
        <v>5.3143083282555001E-2</v>
      </c>
    </row>
    <row r="1470" spans="1:7" x14ac:dyDescent="0.2">
      <c r="A1470" s="127">
        <v>41010</v>
      </c>
      <c r="B1470" s="161">
        <v>4.29</v>
      </c>
      <c r="C1470" s="162">
        <v>4.0252879999999998</v>
      </c>
      <c r="D1470" s="163">
        <f t="shared" si="45"/>
        <v>6.5762251048869125E-2</v>
      </c>
      <c r="E1470" s="161">
        <v>6.25</v>
      </c>
      <c r="F1470" s="168">
        <v>6.1028560000000001</v>
      </c>
      <c r="G1470" s="163">
        <f t="shared" si="46"/>
        <v>2.4110678672411727E-2</v>
      </c>
    </row>
    <row r="1471" spans="1:7" x14ac:dyDescent="0.2">
      <c r="A1471" s="127">
        <v>41009</v>
      </c>
      <c r="B1471" s="161">
        <v>4.29</v>
      </c>
      <c r="C1471" s="162">
        <v>4.0676189999999997</v>
      </c>
      <c r="D1471" s="163">
        <f t="shared" si="45"/>
        <v>5.4671049574702153E-2</v>
      </c>
      <c r="E1471" s="161">
        <v>6.18</v>
      </c>
      <c r="F1471" s="168">
        <v>6.1054880000000002</v>
      </c>
      <c r="G1471" s="163">
        <f t="shared" si="46"/>
        <v>1.2204102276509178E-2</v>
      </c>
    </row>
    <row r="1472" spans="1:7" x14ac:dyDescent="0.2">
      <c r="A1472" s="127">
        <v>41008</v>
      </c>
      <c r="B1472" s="161">
        <v>4.28</v>
      </c>
      <c r="C1472" s="162">
        <v>4.0830019000000002</v>
      </c>
      <c r="D1472" s="163">
        <f t="shared" si="45"/>
        <v>4.8248348843531047E-2</v>
      </c>
      <c r="E1472" s="161">
        <v>6.18</v>
      </c>
      <c r="F1472" s="168">
        <v>6.0636231</v>
      </c>
      <c r="G1472" s="163">
        <f t="shared" si="46"/>
        <v>1.9192634185986868E-2</v>
      </c>
    </row>
    <row r="1473" spans="1:7" x14ac:dyDescent="0.2">
      <c r="A1473" s="127">
        <v>41005</v>
      </c>
      <c r="B1473" s="161">
        <v>4.29</v>
      </c>
      <c r="C1473" s="162">
        <v>4.0830019000000002</v>
      </c>
      <c r="D1473" s="163">
        <f t="shared" si="45"/>
        <v>5.0697527228679429E-2</v>
      </c>
      <c r="E1473" s="161">
        <v>6.28</v>
      </c>
      <c r="F1473" s="168">
        <v>6.0636231</v>
      </c>
      <c r="G1473" s="163">
        <f t="shared" si="46"/>
        <v>3.5684424383171209E-2</v>
      </c>
    </row>
    <row r="1474" spans="1:7" x14ac:dyDescent="0.2">
      <c r="A1474" s="127">
        <v>41004</v>
      </c>
      <c r="B1474" s="161">
        <v>4.3</v>
      </c>
      <c r="C1474" s="162">
        <v>4.0830019000000002</v>
      </c>
      <c r="D1474" s="163">
        <f t="shared" si="45"/>
        <v>5.314670561382781E-2</v>
      </c>
      <c r="E1474" s="161">
        <v>6.27</v>
      </c>
      <c r="F1474" s="168">
        <v>6.0636231</v>
      </c>
      <c r="G1474" s="163">
        <f t="shared" si="46"/>
        <v>3.4035245363452676E-2</v>
      </c>
    </row>
    <row r="1475" spans="1:7" x14ac:dyDescent="0.2">
      <c r="A1475" s="127">
        <v>40998</v>
      </c>
      <c r="B1475" s="161">
        <v>4.33</v>
      </c>
      <c r="C1475" s="162">
        <v>4.0612563000000002</v>
      </c>
      <c r="D1475" s="163">
        <f t="shared" si="45"/>
        <v>6.6172553551963692E-2</v>
      </c>
      <c r="E1475" s="161">
        <v>6.27</v>
      </c>
      <c r="F1475" s="168">
        <v>5.6987288999999999</v>
      </c>
      <c r="G1475" s="163">
        <f t="shared" si="46"/>
        <v>0.10024535471410119</v>
      </c>
    </row>
    <row r="1476" spans="1:7" x14ac:dyDescent="0.2">
      <c r="A1476" s="127">
        <v>40997</v>
      </c>
      <c r="B1476" s="161">
        <v>4.28</v>
      </c>
      <c r="C1476" s="162">
        <v>3.9962086999999999</v>
      </c>
      <c r="D1476" s="163">
        <f t="shared" si="45"/>
        <v>7.1015134920255865E-2</v>
      </c>
      <c r="E1476" s="161">
        <v>6.12</v>
      </c>
      <c r="F1476" s="168">
        <v>5.6254945999999997</v>
      </c>
      <c r="G1476" s="163">
        <f t="shared" si="46"/>
        <v>8.790434178000997E-2</v>
      </c>
    </row>
    <row r="1477" spans="1:7" x14ac:dyDescent="0.2">
      <c r="A1477" s="127">
        <v>40996</v>
      </c>
      <c r="B1477" s="161">
        <v>4.3099999999999996</v>
      </c>
      <c r="C1477" s="162">
        <v>4.0590519</v>
      </c>
      <c r="D1477" s="163">
        <f t="shared" ref="D1477:D1540" si="47">(B1477-C1477)/C1477</f>
        <v>6.1824314195144822E-2</v>
      </c>
      <c r="E1477" s="161">
        <v>6.19</v>
      </c>
      <c r="F1477" s="168">
        <v>5.7280433000000004</v>
      </c>
      <c r="G1477" s="163">
        <f t="shared" si="46"/>
        <v>8.0648255574464658E-2</v>
      </c>
    </row>
    <row r="1478" spans="1:7" x14ac:dyDescent="0.2">
      <c r="A1478" s="127">
        <v>40995</v>
      </c>
      <c r="B1478" s="161">
        <v>4.33</v>
      </c>
      <c r="C1478" s="162">
        <v>4.0931857999999997</v>
      </c>
      <c r="D1478" s="163">
        <f t="shared" si="47"/>
        <v>5.7855717177558968E-2</v>
      </c>
      <c r="E1478" s="161">
        <v>6.31</v>
      </c>
      <c r="F1478" s="168">
        <v>5.6867779000000001</v>
      </c>
      <c r="G1478" s="163">
        <f t="shared" ref="G1478:G1541" si="48">(E1478-F1478)/F1478</f>
        <v>0.10959142610440256</v>
      </c>
    </row>
    <row r="1479" spans="1:7" x14ac:dyDescent="0.2">
      <c r="A1479" s="127">
        <v>40994</v>
      </c>
      <c r="B1479" s="161">
        <v>4.3099999999999996</v>
      </c>
      <c r="C1479" s="162">
        <v>4.0219725000000004</v>
      </c>
      <c r="D1479" s="163">
        <f t="shared" si="47"/>
        <v>7.161349313054706E-2</v>
      </c>
      <c r="E1479" s="161">
        <v>6.3</v>
      </c>
      <c r="F1479" s="168">
        <v>5.7861374999999997</v>
      </c>
      <c r="G1479" s="163">
        <f t="shared" si="48"/>
        <v>8.8809244508966503E-2</v>
      </c>
    </row>
    <row r="1480" spans="1:7" x14ac:dyDescent="0.2">
      <c r="A1480" s="127">
        <v>40991</v>
      </c>
      <c r="B1480" s="161">
        <v>4.3</v>
      </c>
      <c r="C1480" s="162">
        <v>4.0656477999999998</v>
      </c>
      <c r="D1480" s="163">
        <f t="shared" si="47"/>
        <v>5.7642031855292535E-2</v>
      </c>
      <c r="E1480" s="161">
        <v>6.3</v>
      </c>
      <c r="F1480" s="168">
        <v>5.7907134999999998</v>
      </c>
      <c r="G1480" s="163">
        <f t="shared" si="48"/>
        <v>8.7948833939030135E-2</v>
      </c>
    </row>
    <row r="1481" spans="1:7" x14ac:dyDescent="0.2">
      <c r="A1481" s="127">
        <v>40990</v>
      </c>
      <c r="B1481" s="161">
        <v>4.34</v>
      </c>
      <c r="C1481" s="162">
        <v>4.1549312</v>
      </c>
      <c r="D1481" s="163">
        <f t="shared" si="47"/>
        <v>4.4541964978866512E-2</v>
      </c>
      <c r="E1481" s="161">
        <v>6.27</v>
      </c>
      <c r="F1481" s="168">
        <v>5.8509871000000002</v>
      </c>
      <c r="G1481" s="163">
        <f t="shared" si="48"/>
        <v>7.1614052951851373E-2</v>
      </c>
    </row>
    <row r="1482" spans="1:7" x14ac:dyDescent="0.2">
      <c r="A1482" s="127">
        <v>40989</v>
      </c>
      <c r="B1482" s="161">
        <v>4.3099999999999996</v>
      </c>
      <c r="C1482" s="162">
        <v>4.1689458000000004</v>
      </c>
      <c r="D1482" s="163">
        <f t="shared" si="47"/>
        <v>3.3834500798738912E-2</v>
      </c>
      <c r="E1482" s="161">
        <v>6.2</v>
      </c>
      <c r="F1482" s="168">
        <v>5.8023923999999996</v>
      </c>
      <c r="G1482" s="163">
        <f t="shared" si="48"/>
        <v>6.8524769196926544E-2</v>
      </c>
    </row>
    <row r="1483" spans="1:7" x14ac:dyDescent="0.2">
      <c r="A1483" s="127">
        <v>40988</v>
      </c>
      <c r="B1483" s="161">
        <v>4.32</v>
      </c>
      <c r="C1483" s="162">
        <v>4.1814394999999998</v>
      </c>
      <c r="D1483" s="163">
        <f t="shared" si="47"/>
        <v>3.3137033311136162E-2</v>
      </c>
      <c r="E1483" s="161">
        <v>6.2</v>
      </c>
      <c r="F1483" s="168">
        <v>5.8864925000000001</v>
      </c>
      <c r="G1483" s="163">
        <f t="shared" si="48"/>
        <v>5.325879545416902E-2</v>
      </c>
    </row>
    <row r="1484" spans="1:7" x14ac:dyDescent="0.2">
      <c r="A1484" s="127">
        <v>40987</v>
      </c>
      <c r="B1484" s="161">
        <v>4.32</v>
      </c>
      <c r="C1484" s="162">
        <v>4.2255200000000004</v>
      </c>
      <c r="D1484" s="163">
        <f t="shared" si="47"/>
        <v>2.2359378254037346E-2</v>
      </c>
      <c r="E1484" s="161">
        <v>6.33</v>
      </c>
      <c r="F1484" s="168">
        <v>5.9157279999999997</v>
      </c>
      <c r="G1484" s="163">
        <f t="shared" si="48"/>
        <v>7.0028912755961806E-2</v>
      </c>
    </row>
    <row r="1485" spans="1:7" x14ac:dyDescent="0.2">
      <c r="A1485" s="127">
        <v>40984</v>
      </c>
      <c r="B1485" s="161">
        <v>4.32</v>
      </c>
      <c r="C1485" s="162">
        <v>4.2992400000000002</v>
      </c>
      <c r="D1485" s="163">
        <f t="shared" si="47"/>
        <v>4.8287604320763925E-3</v>
      </c>
      <c r="E1485" s="161">
        <v>6.37</v>
      </c>
      <c r="F1485" s="168">
        <v>5.9440249999999999</v>
      </c>
      <c r="G1485" s="163">
        <f t="shared" si="48"/>
        <v>7.1664402488212986E-2</v>
      </c>
    </row>
    <row r="1486" spans="1:7" x14ac:dyDescent="0.2">
      <c r="A1486" s="127">
        <v>40983</v>
      </c>
      <c r="B1486" s="161">
        <v>4.3099999999999996</v>
      </c>
      <c r="C1486" s="162">
        <v>4.3419711999999997</v>
      </c>
      <c r="D1486" s="163">
        <f t="shared" si="47"/>
        <v>-7.3632915851676055E-3</v>
      </c>
      <c r="E1486" s="161">
        <v>6.36</v>
      </c>
      <c r="F1486" s="168">
        <v>6.0232608000000001</v>
      </c>
      <c r="G1486" s="163">
        <f t="shared" si="48"/>
        <v>5.5906461828782214E-2</v>
      </c>
    </row>
    <row r="1487" spans="1:7" x14ac:dyDescent="0.2">
      <c r="A1487" s="127">
        <v>40982</v>
      </c>
      <c r="B1487" s="161">
        <v>4.32</v>
      </c>
      <c r="C1487" s="162">
        <v>4.3493332999999996</v>
      </c>
      <c r="D1487" s="163">
        <f t="shared" si="47"/>
        <v>-6.7443210204192316E-3</v>
      </c>
      <c r="E1487" s="161">
        <v>6.36</v>
      </c>
      <c r="F1487" s="168">
        <v>6.0058335999999999</v>
      </c>
      <c r="G1487" s="163">
        <f t="shared" si="48"/>
        <v>5.8970398380667831E-2</v>
      </c>
    </row>
    <row r="1488" spans="1:7" x14ac:dyDescent="0.2">
      <c r="A1488" s="127">
        <v>40981</v>
      </c>
      <c r="B1488" s="161">
        <v>4.34</v>
      </c>
      <c r="C1488" s="162">
        <v>4.3952216000000002</v>
      </c>
      <c r="D1488" s="163">
        <f t="shared" si="47"/>
        <v>-1.2564008149213754E-2</v>
      </c>
      <c r="E1488" s="161">
        <v>6.45</v>
      </c>
      <c r="F1488" s="168">
        <v>5.9853296</v>
      </c>
      <c r="G1488" s="163">
        <f t="shared" si="48"/>
        <v>7.7634889146288646E-2</v>
      </c>
    </row>
    <row r="1489" spans="1:7" x14ac:dyDescent="0.2">
      <c r="A1489" s="127">
        <v>40980</v>
      </c>
      <c r="B1489" s="161">
        <v>4.33</v>
      </c>
      <c r="C1489" s="162">
        <v>4.3313138999999996</v>
      </c>
      <c r="D1489" s="163">
        <f t="shared" si="47"/>
        <v>-3.0334905996989392E-4</v>
      </c>
      <c r="E1489" s="161">
        <v>6.38</v>
      </c>
      <c r="F1489" s="168">
        <v>5.9953215000000002</v>
      </c>
      <c r="G1489" s="163">
        <f t="shared" si="48"/>
        <v>6.4163114521881726E-2</v>
      </c>
    </row>
    <row r="1490" spans="1:7" x14ac:dyDescent="0.2">
      <c r="A1490" s="127">
        <v>40977</v>
      </c>
      <c r="B1490" s="161">
        <v>4.33</v>
      </c>
      <c r="C1490" s="162">
        <v>4.3087939999999998</v>
      </c>
      <c r="D1490" s="163">
        <f t="shared" si="47"/>
        <v>4.9215627389010202E-3</v>
      </c>
      <c r="E1490" s="161">
        <v>6.47</v>
      </c>
      <c r="F1490" s="168">
        <v>5.9266242</v>
      </c>
      <c r="G1490" s="163">
        <f t="shared" si="48"/>
        <v>9.168386279663214E-2</v>
      </c>
    </row>
    <row r="1491" spans="1:7" x14ac:dyDescent="0.2">
      <c r="A1491" s="127">
        <v>40976</v>
      </c>
      <c r="B1491" s="161">
        <v>4.33</v>
      </c>
      <c r="C1491" s="162">
        <v>4.27623</v>
      </c>
      <c r="D1491" s="163">
        <f t="shared" si="47"/>
        <v>1.257415994930116E-2</v>
      </c>
      <c r="E1491" s="161">
        <v>6.43</v>
      </c>
      <c r="F1491" s="168">
        <v>5.8645440000000004</v>
      </c>
      <c r="G1491" s="163">
        <f t="shared" si="48"/>
        <v>9.6419431758035967E-2</v>
      </c>
    </row>
    <row r="1492" spans="1:7" x14ac:dyDescent="0.2">
      <c r="A1492" s="127">
        <v>40975</v>
      </c>
      <c r="B1492" s="161">
        <v>4.32</v>
      </c>
      <c r="C1492" s="162">
        <v>4.2345680000000003</v>
      </c>
      <c r="D1492" s="163">
        <f t="shared" si="47"/>
        <v>2.017490331953577E-2</v>
      </c>
      <c r="E1492" s="161">
        <v>6.41</v>
      </c>
      <c r="F1492" s="168">
        <v>5.7818139999999998</v>
      </c>
      <c r="G1492" s="163">
        <f t="shared" si="48"/>
        <v>0.10864860059489986</v>
      </c>
    </row>
    <row r="1493" spans="1:7" x14ac:dyDescent="0.2">
      <c r="A1493" s="127">
        <v>40974</v>
      </c>
      <c r="B1493" s="161">
        <v>4.34</v>
      </c>
      <c r="C1493" s="162">
        <v>4.2780106</v>
      </c>
      <c r="D1493" s="163">
        <f t="shared" si="47"/>
        <v>1.4490239926006695E-2</v>
      </c>
      <c r="E1493" s="161">
        <v>6.49</v>
      </c>
      <c r="F1493" s="168">
        <v>5.7582348000000003</v>
      </c>
      <c r="G1493" s="163">
        <f t="shared" si="48"/>
        <v>0.1270815146336165</v>
      </c>
    </row>
    <row r="1494" spans="1:7" x14ac:dyDescent="0.2">
      <c r="A1494" s="127">
        <v>40973</v>
      </c>
      <c r="B1494" s="161">
        <v>4.38</v>
      </c>
      <c r="C1494" s="162">
        <v>4.4502278999999998</v>
      </c>
      <c r="D1494" s="163">
        <f t="shared" si="47"/>
        <v>-1.5780742375014076E-2</v>
      </c>
      <c r="E1494" s="161">
        <v>6.6</v>
      </c>
      <c r="F1494" s="168">
        <v>5.9065181999999998</v>
      </c>
      <c r="G1494" s="163">
        <f t="shared" si="48"/>
        <v>0.11740957642355183</v>
      </c>
    </row>
    <row r="1495" spans="1:7" x14ac:dyDescent="0.2">
      <c r="A1495" s="127">
        <v>40970</v>
      </c>
      <c r="B1495" s="161">
        <v>4.43</v>
      </c>
      <c r="C1495" s="162">
        <v>4.5638334</v>
      </c>
      <c r="D1495" s="163">
        <f t="shared" si="47"/>
        <v>-2.9324777718660881E-2</v>
      </c>
      <c r="E1495" s="161">
        <v>6.69</v>
      </c>
      <c r="F1495" s="168">
        <v>6.0174386999999996</v>
      </c>
      <c r="G1495" s="163">
        <f t="shared" si="48"/>
        <v>0.11176869986228541</v>
      </c>
    </row>
    <row r="1496" spans="1:7" x14ac:dyDescent="0.2">
      <c r="A1496" s="127">
        <v>40969</v>
      </c>
      <c r="B1496" s="161">
        <v>4.41</v>
      </c>
      <c r="C1496" s="162">
        <v>4.5338057999999997</v>
      </c>
      <c r="D1496" s="163">
        <f t="shared" si="47"/>
        <v>-2.7307256962792611E-2</v>
      </c>
      <c r="E1496" s="161">
        <v>6.59</v>
      </c>
      <c r="F1496" s="168">
        <v>5.9881986999999999</v>
      </c>
      <c r="G1496" s="163">
        <f t="shared" si="48"/>
        <v>0.10049788428029284</v>
      </c>
    </row>
    <row r="1497" spans="1:7" x14ac:dyDescent="0.2">
      <c r="A1497" s="127">
        <v>40968</v>
      </c>
      <c r="B1497" s="161">
        <v>4.43</v>
      </c>
      <c r="C1497" s="162">
        <v>4.6164107999999997</v>
      </c>
      <c r="D1497" s="163">
        <f t="shared" si="47"/>
        <v>-4.0380028571114168E-2</v>
      </c>
      <c r="E1497" s="161">
        <v>6.59</v>
      </c>
      <c r="F1497" s="168">
        <v>6.1254660000000003</v>
      </c>
      <c r="G1497" s="163">
        <f t="shared" si="48"/>
        <v>7.5836515948337568E-2</v>
      </c>
    </row>
    <row r="1498" spans="1:7" x14ac:dyDescent="0.2">
      <c r="A1498" s="127">
        <v>40967</v>
      </c>
      <c r="B1498" s="161">
        <v>4.45</v>
      </c>
      <c r="C1498" s="162">
        <v>4.6030194</v>
      </c>
      <c r="D1498" s="163">
        <f t="shared" si="47"/>
        <v>-3.3243266365551229E-2</v>
      </c>
      <c r="E1498" s="161">
        <v>6.59</v>
      </c>
      <c r="F1498" s="168">
        <v>6.0805318000000002</v>
      </c>
      <c r="G1498" s="163">
        <f t="shared" si="48"/>
        <v>8.3786783254714614E-2</v>
      </c>
    </row>
    <row r="1499" spans="1:7" x14ac:dyDescent="0.2">
      <c r="A1499" s="127">
        <v>40966</v>
      </c>
      <c r="B1499" s="161">
        <v>4.4400000000000004</v>
      </c>
      <c r="C1499" s="162">
        <v>4.4835095999999997</v>
      </c>
      <c r="D1499" s="163">
        <f t="shared" si="47"/>
        <v>-9.7043619578731938E-3</v>
      </c>
      <c r="E1499" s="161">
        <v>6.5</v>
      </c>
      <c r="F1499" s="168">
        <v>5.9455235999999996</v>
      </c>
      <c r="G1499" s="163">
        <f t="shared" si="48"/>
        <v>9.3259473396085826E-2</v>
      </c>
    </row>
    <row r="1500" spans="1:7" x14ac:dyDescent="0.2">
      <c r="A1500" s="127">
        <v>40963</v>
      </c>
      <c r="B1500" s="161">
        <v>4.4400000000000004</v>
      </c>
      <c r="C1500" s="162">
        <v>4.4978705999999997</v>
      </c>
      <c r="D1500" s="163">
        <f t="shared" si="47"/>
        <v>-1.2866221629408221E-2</v>
      </c>
      <c r="E1500" s="161">
        <v>6.53</v>
      </c>
      <c r="F1500" s="168">
        <v>5.9998671000000003</v>
      </c>
      <c r="G1500" s="163">
        <f t="shared" si="48"/>
        <v>8.8357440450639299E-2</v>
      </c>
    </row>
    <row r="1501" spans="1:7" x14ac:dyDescent="0.2">
      <c r="A1501" s="127">
        <v>40962</v>
      </c>
      <c r="B1501" s="161">
        <v>4.4400000000000004</v>
      </c>
      <c r="C1501" s="162">
        <v>4.5434402</v>
      </c>
      <c r="D1501" s="163">
        <f t="shared" si="47"/>
        <v>-2.2766933303094788E-2</v>
      </c>
      <c r="E1501" s="161">
        <v>6.45</v>
      </c>
      <c r="F1501" s="168">
        <v>6.1039778</v>
      </c>
      <c r="G1501" s="163">
        <f t="shared" si="48"/>
        <v>5.6687984677794893E-2</v>
      </c>
    </row>
    <row r="1502" spans="1:7" x14ac:dyDescent="0.2">
      <c r="A1502" s="127">
        <v>40961</v>
      </c>
      <c r="B1502" s="161">
        <v>4.4400000000000004</v>
      </c>
      <c r="C1502" s="162">
        <v>4.5730801000000003</v>
      </c>
      <c r="D1502" s="163">
        <f t="shared" si="47"/>
        <v>-2.9100758589380472E-2</v>
      </c>
      <c r="E1502" s="161">
        <v>6.47</v>
      </c>
      <c r="F1502" s="168">
        <v>6.1245158000000002</v>
      </c>
      <c r="G1502" s="163">
        <f t="shared" si="48"/>
        <v>5.6410043060057022E-2</v>
      </c>
    </row>
    <row r="1503" spans="1:7" x14ac:dyDescent="0.2">
      <c r="A1503" s="127">
        <v>40960</v>
      </c>
      <c r="B1503" s="161">
        <v>4.46</v>
      </c>
      <c r="C1503" s="162">
        <v>4.5549834000000002</v>
      </c>
      <c r="D1503" s="163">
        <f t="shared" si="47"/>
        <v>-2.0852633623209313E-2</v>
      </c>
      <c r="E1503" s="161">
        <v>6.47</v>
      </c>
      <c r="F1503" s="168">
        <v>6.130147</v>
      </c>
      <c r="G1503" s="163">
        <f t="shared" si="48"/>
        <v>5.5439616700871892E-2</v>
      </c>
    </row>
    <row r="1504" spans="1:7" x14ac:dyDescent="0.2">
      <c r="A1504" s="127">
        <v>40959</v>
      </c>
      <c r="B1504" s="161">
        <v>4.4000000000000004</v>
      </c>
      <c r="C1504" s="162">
        <v>4.5131632000000002</v>
      </c>
      <c r="D1504" s="163">
        <f t="shared" si="47"/>
        <v>-2.5074032332799263E-2</v>
      </c>
      <c r="E1504" s="161">
        <v>6.47</v>
      </c>
      <c r="F1504" s="168">
        <v>6.1284859999999997</v>
      </c>
      <c r="G1504" s="163">
        <f t="shared" si="48"/>
        <v>5.5725671886988092E-2</v>
      </c>
    </row>
    <row r="1505" spans="1:7" x14ac:dyDescent="0.2">
      <c r="A1505" s="127">
        <v>40956</v>
      </c>
      <c r="B1505" s="161">
        <v>4.3899999999999997</v>
      </c>
      <c r="C1505" s="162">
        <v>4.5057119999999999</v>
      </c>
      <c r="D1505" s="163">
        <f t="shared" si="47"/>
        <v>-2.5681179800218092E-2</v>
      </c>
      <c r="E1505" s="161">
        <v>6.44</v>
      </c>
      <c r="F1505" s="168">
        <v>6.1131551999999996</v>
      </c>
      <c r="G1505" s="163">
        <f t="shared" si="48"/>
        <v>5.3465810912178516E-2</v>
      </c>
    </row>
    <row r="1506" spans="1:7" x14ac:dyDescent="0.2">
      <c r="A1506" s="127">
        <v>40955</v>
      </c>
      <c r="B1506" s="161">
        <v>4.3899999999999997</v>
      </c>
      <c r="C1506" s="162">
        <v>4.5167771999999999</v>
      </c>
      <c r="D1506" s="163">
        <f t="shared" si="47"/>
        <v>-2.8068065876705243E-2</v>
      </c>
      <c r="E1506" s="161">
        <v>6.4</v>
      </c>
      <c r="F1506" s="168">
        <v>6.0846513</v>
      </c>
      <c r="G1506" s="163">
        <f t="shared" si="48"/>
        <v>5.1826914058329086E-2</v>
      </c>
    </row>
    <row r="1507" spans="1:7" x14ac:dyDescent="0.2">
      <c r="A1507" s="127">
        <v>40954</v>
      </c>
      <c r="B1507" s="161">
        <v>4.37</v>
      </c>
      <c r="C1507" s="162">
        <v>4.4983138</v>
      </c>
      <c r="D1507" s="163">
        <f t="shared" si="47"/>
        <v>-2.8524866362146618E-2</v>
      </c>
      <c r="E1507" s="161">
        <v>6.42</v>
      </c>
      <c r="F1507" s="168">
        <v>6.0897750000000004</v>
      </c>
      <c r="G1507" s="163">
        <f t="shared" si="48"/>
        <v>5.4226141359902384E-2</v>
      </c>
    </row>
    <row r="1508" spans="1:7" x14ac:dyDescent="0.2">
      <c r="A1508" s="127">
        <v>40953</v>
      </c>
      <c r="B1508" s="161">
        <v>4.3499999999999996</v>
      </c>
      <c r="C1508" s="162">
        <v>4.3590438000000002</v>
      </c>
      <c r="D1508" s="163">
        <f t="shared" si="47"/>
        <v>-2.074721066120189E-3</v>
      </c>
      <c r="E1508" s="161">
        <v>6.41</v>
      </c>
      <c r="F1508" s="168">
        <v>5.9581716</v>
      </c>
      <c r="G1508" s="163">
        <f t="shared" si="48"/>
        <v>7.5833398286145395E-2</v>
      </c>
    </row>
    <row r="1509" spans="1:7" x14ac:dyDescent="0.2">
      <c r="A1509" s="127">
        <v>40952</v>
      </c>
      <c r="B1509" s="161">
        <v>4.37</v>
      </c>
      <c r="C1509" s="162">
        <v>4.3336236000000001</v>
      </c>
      <c r="D1509" s="163">
        <f t="shared" si="47"/>
        <v>8.3939915778564553E-3</v>
      </c>
      <c r="E1509" s="161">
        <v>6.42</v>
      </c>
      <c r="F1509" s="168">
        <v>5.9404728000000002</v>
      </c>
      <c r="G1509" s="163">
        <f t="shared" si="48"/>
        <v>8.0722059698682513E-2</v>
      </c>
    </row>
    <row r="1510" spans="1:7" x14ac:dyDescent="0.2">
      <c r="A1510" s="127">
        <v>40949</v>
      </c>
      <c r="B1510" s="161">
        <v>4.3899999999999997</v>
      </c>
      <c r="C1510" s="162">
        <v>4.3252949999999997</v>
      </c>
      <c r="D1510" s="163">
        <f t="shared" si="47"/>
        <v>1.495967327084049E-2</v>
      </c>
      <c r="E1510" s="161">
        <v>6.5</v>
      </c>
      <c r="F1510" s="168">
        <v>6.03756</v>
      </c>
      <c r="G1510" s="163">
        <f t="shared" si="48"/>
        <v>7.6593855796050048E-2</v>
      </c>
    </row>
    <row r="1511" spans="1:7" x14ac:dyDescent="0.2">
      <c r="A1511" s="127">
        <v>40948</v>
      </c>
      <c r="B1511" s="161">
        <v>4.42</v>
      </c>
      <c r="C1511" s="162">
        <v>4.4366322</v>
      </c>
      <c r="D1511" s="163">
        <f t="shared" si="47"/>
        <v>-3.7488345326439493E-3</v>
      </c>
      <c r="E1511" s="161">
        <v>6.55</v>
      </c>
      <c r="F1511" s="168">
        <v>6.1267778000000002</v>
      </c>
      <c r="G1511" s="163">
        <f t="shared" si="48"/>
        <v>6.9077452098882983E-2</v>
      </c>
    </row>
    <row r="1512" spans="1:7" x14ac:dyDescent="0.2">
      <c r="A1512" s="127">
        <v>40947</v>
      </c>
      <c r="B1512" s="161">
        <v>4.41</v>
      </c>
      <c r="C1512" s="162">
        <v>4.4786932999999998</v>
      </c>
      <c r="D1512" s="163">
        <f t="shared" si="47"/>
        <v>-1.5337799531841046E-2</v>
      </c>
      <c r="E1512" s="161">
        <v>6.6</v>
      </c>
      <c r="F1512" s="168">
        <v>6.0962249999999996</v>
      </c>
      <c r="G1512" s="163">
        <f t="shared" si="48"/>
        <v>8.2637205811793388E-2</v>
      </c>
    </row>
    <row r="1513" spans="1:7" x14ac:dyDescent="0.2">
      <c r="A1513" s="127">
        <v>40946</v>
      </c>
      <c r="B1513" s="161">
        <v>4.33</v>
      </c>
      <c r="C1513" s="162">
        <v>4.4361364999999999</v>
      </c>
      <c r="D1513" s="163">
        <f t="shared" si="47"/>
        <v>-2.3925436018481364E-2</v>
      </c>
      <c r="E1513" s="161">
        <v>6.43</v>
      </c>
      <c r="F1513" s="168">
        <v>6.1047750000000001</v>
      </c>
      <c r="G1513" s="163">
        <f t="shared" si="48"/>
        <v>5.3273871682412481E-2</v>
      </c>
    </row>
    <row r="1514" spans="1:7" x14ac:dyDescent="0.2">
      <c r="A1514" s="127">
        <v>40945</v>
      </c>
      <c r="B1514" s="161">
        <v>4.41</v>
      </c>
      <c r="C1514" s="162">
        <v>4.4431295999999998</v>
      </c>
      <c r="D1514" s="163">
        <f t="shared" si="47"/>
        <v>-7.4563658912851988E-3</v>
      </c>
      <c r="E1514" s="161">
        <v>6.54</v>
      </c>
      <c r="F1514" s="168">
        <v>6.0869248000000002</v>
      </c>
      <c r="G1514" s="163">
        <f t="shared" si="48"/>
        <v>7.4434170765507041E-2</v>
      </c>
    </row>
    <row r="1515" spans="1:7" x14ac:dyDescent="0.2">
      <c r="A1515" s="127">
        <v>40942</v>
      </c>
      <c r="B1515" s="161">
        <v>4.41</v>
      </c>
      <c r="C1515" s="162">
        <v>4.4993739000000001</v>
      </c>
      <c r="D1515" s="163">
        <f t="shared" si="47"/>
        <v>-1.9863630359770724E-2</v>
      </c>
      <c r="E1515" s="161">
        <v>6.55</v>
      </c>
      <c r="F1515" s="168">
        <v>6.1184976000000004</v>
      </c>
      <c r="G1515" s="163">
        <f t="shared" si="48"/>
        <v>7.0524241114354499E-2</v>
      </c>
    </row>
    <row r="1516" spans="1:7" x14ac:dyDescent="0.2">
      <c r="A1516" s="127">
        <v>40941</v>
      </c>
      <c r="B1516" s="161">
        <v>4.38</v>
      </c>
      <c r="C1516" s="162">
        <v>4.5143145000000002</v>
      </c>
      <c r="D1516" s="163">
        <f t="shared" si="47"/>
        <v>-2.9753022302721782E-2</v>
      </c>
      <c r="E1516" s="161">
        <v>6.49</v>
      </c>
      <c r="F1516" s="168">
        <v>6.0353538000000002</v>
      </c>
      <c r="G1516" s="163">
        <f t="shared" si="48"/>
        <v>7.5330496780487005E-2</v>
      </c>
    </row>
    <row r="1517" spans="1:7" x14ac:dyDescent="0.2">
      <c r="A1517" s="127">
        <v>40940</v>
      </c>
      <c r="B1517" s="161">
        <v>4.28</v>
      </c>
      <c r="C1517" s="162">
        <v>4.3608424000000001</v>
      </c>
      <c r="D1517" s="163">
        <f t="shared" si="47"/>
        <v>-1.8538253067801731E-2</v>
      </c>
      <c r="E1517" s="161">
        <v>6.29</v>
      </c>
      <c r="F1517" s="168">
        <v>5.8334403000000004</v>
      </c>
      <c r="G1517" s="163">
        <f t="shared" si="48"/>
        <v>7.8265941969098349E-2</v>
      </c>
    </row>
    <row r="1518" spans="1:7" x14ac:dyDescent="0.2">
      <c r="A1518" s="127">
        <v>40939</v>
      </c>
      <c r="B1518" s="161">
        <v>4.3</v>
      </c>
      <c r="C1518" s="162">
        <v>4.4180108999999996</v>
      </c>
      <c r="D1518" s="163">
        <f t="shared" si="47"/>
        <v>-2.6711319340565642E-2</v>
      </c>
      <c r="E1518" s="161">
        <v>6.42</v>
      </c>
      <c r="F1518" s="168">
        <v>5.8337270999999999</v>
      </c>
      <c r="G1518" s="163">
        <f t="shared" si="48"/>
        <v>0.10049714187007479</v>
      </c>
    </row>
    <row r="1519" spans="1:7" x14ac:dyDescent="0.2">
      <c r="A1519" s="127">
        <v>40938</v>
      </c>
      <c r="B1519" s="161">
        <v>4.2699999999999996</v>
      </c>
      <c r="C1519" s="162">
        <v>4.40646</v>
      </c>
      <c r="D1519" s="163">
        <f t="shared" si="47"/>
        <v>-3.0968169460292495E-2</v>
      </c>
      <c r="E1519" s="161">
        <v>6.38</v>
      </c>
      <c r="F1519" s="168">
        <v>5.8536000000000001</v>
      </c>
      <c r="G1519" s="163">
        <f t="shared" si="48"/>
        <v>8.9927565942326051E-2</v>
      </c>
    </row>
    <row r="1520" spans="1:7" x14ac:dyDescent="0.2">
      <c r="A1520" s="127">
        <v>40928</v>
      </c>
      <c r="B1520" s="161">
        <v>4.3600000000000003</v>
      </c>
      <c r="C1520" s="162">
        <v>4.3683338999999997</v>
      </c>
      <c r="D1520" s="163">
        <f t="shared" si="47"/>
        <v>-1.907798302689119E-3</v>
      </c>
      <c r="E1520" s="161">
        <v>6.53</v>
      </c>
      <c r="F1520" s="168">
        <v>5.8163105000000002</v>
      </c>
      <c r="G1520" s="163">
        <f t="shared" si="48"/>
        <v>0.1227048487181006</v>
      </c>
    </row>
    <row r="1521" spans="1:7" x14ac:dyDescent="0.2">
      <c r="A1521" s="127">
        <v>40927</v>
      </c>
      <c r="B1521" s="161">
        <v>4.3600000000000003</v>
      </c>
      <c r="C1521" s="162">
        <v>4.4192597999999998</v>
      </c>
      <c r="D1521" s="163">
        <f t="shared" si="47"/>
        <v>-1.340944019629702E-2</v>
      </c>
      <c r="E1521" s="161">
        <v>6.44</v>
      </c>
      <c r="F1521" s="168">
        <v>5.9737324000000003</v>
      </c>
      <c r="G1521" s="163">
        <f t="shared" si="48"/>
        <v>7.8052977398184106E-2</v>
      </c>
    </row>
    <row r="1522" spans="1:7" x14ac:dyDescent="0.2">
      <c r="A1522" s="127">
        <v>40926</v>
      </c>
      <c r="B1522" s="161">
        <v>4.3099999999999996</v>
      </c>
      <c r="C1522" s="162">
        <v>4.3384067999999996</v>
      </c>
      <c r="D1522" s="163">
        <f t="shared" si="47"/>
        <v>-6.5477492797586332E-3</v>
      </c>
      <c r="E1522" s="161">
        <v>6.26</v>
      </c>
      <c r="F1522" s="168">
        <v>5.7384180000000002</v>
      </c>
      <c r="G1522" s="163">
        <f t="shared" si="48"/>
        <v>9.0892995247122035E-2</v>
      </c>
    </row>
    <row r="1523" spans="1:7" x14ac:dyDescent="0.2">
      <c r="A1523" s="127">
        <v>40925</v>
      </c>
      <c r="B1523" s="161">
        <v>4.3600000000000003</v>
      </c>
      <c r="C1523" s="162">
        <v>4.3562909999999997</v>
      </c>
      <c r="D1523" s="163">
        <f t="shared" si="47"/>
        <v>8.5141235973460654E-4</v>
      </c>
      <c r="E1523" s="161">
        <v>6.34</v>
      </c>
      <c r="F1523" s="168">
        <v>5.9115276000000003</v>
      </c>
      <c r="G1523" s="163">
        <f t="shared" si="48"/>
        <v>7.2480825429961537E-2</v>
      </c>
    </row>
    <row r="1524" spans="1:7" x14ac:dyDescent="0.2">
      <c r="A1524" s="127">
        <v>40924</v>
      </c>
      <c r="B1524" s="161">
        <v>4.3099999999999996</v>
      </c>
      <c r="C1524" s="162">
        <v>4.1970954999999996</v>
      </c>
      <c r="D1524" s="163">
        <f t="shared" si="47"/>
        <v>2.6900626873989399E-2</v>
      </c>
      <c r="E1524" s="161">
        <v>6.18</v>
      </c>
      <c r="F1524" s="168">
        <v>5.6966403000000003</v>
      </c>
      <c r="G1524" s="163">
        <f t="shared" si="48"/>
        <v>8.4849959720995433E-2</v>
      </c>
    </row>
    <row r="1525" spans="1:7" x14ac:dyDescent="0.2">
      <c r="A1525" s="127">
        <v>40921</v>
      </c>
      <c r="B1525" s="161">
        <v>4.34</v>
      </c>
      <c r="C1525" s="162">
        <v>4.1899885000000001</v>
      </c>
      <c r="D1525" s="163">
        <f t="shared" si="47"/>
        <v>3.5802365567351731E-2</v>
      </c>
      <c r="E1525" s="161">
        <v>6.23</v>
      </c>
      <c r="F1525" s="168">
        <v>5.7602171999999996</v>
      </c>
      <c r="G1525" s="163">
        <f t="shared" si="48"/>
        <v>8.1556438531519407E-2</v>
      </c>
    </row>
    <row r="1526" spans="1:7" x14ac:dyDescent="0.2">
      <c r="A1526" s="127">
        <v>40920</v>
      </c>
      <c r="B1526" s="161">
        <v>4.33</v>
      </c>
      <c r="C1526" s="162">
        <v>4.1108514999999999</v>
      </c>
      <c r="D1526" s="163">
        <f t="shared" si="47"/>
        <v>5.3309758331090334E-2</v>
      </c>
      <c r="E1526" s="161">
        <v>6.23</v>
      </c>
      <c r="F1526" s="168">
        <v>5.6656487999999996</v>
      </c>
      <c r="G1526" s="163">
        <f t="shared" si="48"/>
        <v>9.9609280405802927E-2</v>
      </c>
    </row>
    <row r="1527" spans="1:7" x14ac:dyDescent="0.2">
      <c r="A1527" s="127">
        <v>40919</v>
      </c>
      <c r="B1527" s="161">
        <v>4.3499999999999996</v>
      </c>
      <c r="C1527" s="162">
        <v>4.0897924000000003</v>
      </c>
      <c r="D1527" s="163">
        <f t="shared" si="47"/>
        <v>6.3623669504593749E-2</v>
      </c>
      <c r="E1527" s="161">
        <v>6.17</v>
      </c>
      <c r="F1527" s="168">
        <v>5.6590368</v>
      </c>
      <c r="G1527" s="163">
        <f t="shared" si="48"/>
        <v>9.0291549261528034E-2</v>
      </c>
    </row>
    <row r="1528" spans="1:7" x14ac:dyDescent="0.2">
      <c r="A1528" s="127">
        <v>40918</v>
      </c>
      <c r="B1528" s="161">
        <v>4.3499999999999996</v>
      </c>
      <c r="C1528" s="162">
        <v>4.0102592000000001</v>
      </c>
      <c r="D1528" s="163">
        <f t="shared" si="47"/>
        <v>8.4717915490350224E-2</v>
      </c>
      <c r="E1528" s="161">
        <v>6.23</v>
      </c>
      <c r="F1528" s="168">
        <v>5.6696768000000004</v>
      </c>
      <c r="G1528" s="163">
        <f t="shared" si="48"/>
        <v>9.8828067236566286E-2</v>
      </c>
    </row>
    <row r="1529" spans="1:7" x14ac:dyDescent="0.2">
      <c r="A1529" s="127">
        <v>40917</v>
      </c>
      <c r="B1529" s="161">
        <v>4.3099999999999996</v>
      </c>
      <c r="C1529" s="162">
        <v>3.9407763999999998</v>
      </c>
      <c r="D1529" s="163">
        <f t="shared" si="47"/>
        <v>9.3693110829632401E-2</v>
      </c>
      <c r="E1529" s="161">
        <v>6.18</v>
      </c>
      <c r="F1529" s="168">
        <v>5.5610543000000003</v>
      </c>
      <c r="G1529" s="163">
        <f t="shared" si="48"/>
        <v>0.1113000640903649</v>
      </c>
    </row>
    <row r="1530" spans="1:7" x14ac:dyDescent="0.2">
      <c r="A1530" s="127">
        <v>40914</v>
      </c>
      <c r="B1530" s="161">
        <v>4.28</v>
      </c>
      <c r="C1530" s="162">
        <v>3.8313966000000002</v>
      </c>
      <c r="D1530" s="163">
        <f t="shared" si="47"/>
        <v>0.11708612989842923</v>
      </c>
      <c r="E1530" s="161">
        <v>6.03</v>
      </c>
      <c r="F1530" s="168">
        <v>5.4339127999999999</v>
      </c>
      <c r="G1530" s="163">
        <f t="shared" si="48"/>
        <v>0.10969760133066551</v>
      </c>
    </row>
    <row r="1531" spans="1:7" x14ac:dyDescent="0.2">
      <c r="A1531" s="127">
        <v>40913</v>
      </c>
      <c r="B1531" s="161">
        <v>4.25</v>
      </c>
      <c r="C1531" s="162">
        <v>3.8520083999999999</v>
      </c>
      <c r="D1531" s="163">
        <f t="shared" si="47"/>
        <v>0.10332054312238782</v>
      </c>
      <c r="E1531" s="161">
        <v>5.97</v>
      </c>
      <c r="F1531" s="168">
        <v>5.4448220000000003</v>
      </c>
      <c r="G1531" s="163">
        <f t="shared" si="48"/>
        <v>9.6454576476512816E-2</v>
      </c>
    </row>
    <row r="1532" spans="1:7" x14ac:dyDescent="0.2">
      <c r="A1532" s="127">
        <v>40912</v>
      </c>
      <c r="B1532" s="161">
        <v>4.22</v>
      </c>
      <c r="C1532" s="162">
        <v>3.8122639999999999</v>
      </c>
      <c r="D1532" s="163">
        <f t="shared" si="47"/>
        <v>0.10695376815456639</v>
      </c>
      <c r="E1532" s="161">
        <v>5.86</v>
      </c>
      <c r="F1532" s="168">
        <v>5.4507263999999997</v>
      </c>
      <c r="G1532" s="163">
        <f t="shared" si="48"/>
        <v>7.5086065593019044E-2</v>
      </c>
    </row>
    <row r="1533" spans="1:7" x14ac:dyDescent="0.2">
      <c r="A1533" s="127">
        <v>40907</v>
      </c>
      <c r="B1533" s="161">
        <v>4.24</v>
      </c>
      <c r="C1533" s="162">
        <v>3.7373270000000001</v>
      </c>
      <c r="D1533" s="163">
        <f t="shared" si="47"/>
        <v>0.13450067387734607</v>
      </c>
      <c r="E1533" s="161">
        <v>5.89</v>
      </c>
      <c r="F1533" s="168">
        <v>5.4560110000000002</v>
      </c>
      <c r="G1533" s="163">
        <f t="shared" si="48"/>
        <v>7.9543278046909999E-2</v>
      </c>
    </row>
    <row r="1534" spans="1:7" x14ac:dyDescent="0.2">
      <c r="A1534" s="127">
        <v>40906</v>
      </c>
      <c r="B1534" s="161">
        <v>4.2</v>
      </c>
      <c r="C1534" s="162">
        <v>3.7604397000000001</v>
      </c>
      <c r="D1534" s="163">
        <f t="shared" si="47"/>
        <v>0.11689066573783914</v>
      </c>
      <c r="E1534" s="161">
        <v>5.82</v>
      </c>
      <c r="F1534" s="168">
        <v>5.4497948999999997</v>
      </c>
      <c r="G1534" s="163">
        <f t="shared" si="48"/>
        <v>6.793009769964016E-2</v>
      </c>
    </row>
    <row r="1535" spans="1:7" x14ac:dyDescent="0.2">
      <c r="A1535" s="127">
        <v>40905</v>
      </c>
      <c r="B1535" s="161">
        <v>4.1900000000000004</v>
      </c>
      <c r="C1535" s="162">
        <v>3.8159299999999998</v>
      </c>
      <c r="D1535" s="163">
        <f t="shared" si="47"/>
        <v>9.8028527776977195E-2</v>
      </c>
      <c r="E1535" s="161">
        <v>5.82</v>
      </c>
      <c r="F1535" s="168">
        <v>5.4965630000000001</v>
      </c>
      <c r="G1535" s="163">
        <f t="shared" si="48"/>
        <v>5.884349911026221E-2</v>
      </c>
    </row>
    <row r="1536" spans="1:7" x14ac:dyDescent="0.2">
      <c r="A1536" s="127">
        <v>40904</v>
      </c>
      <c r="B1536" s="161">
        <v>4.17</v>
      </c>
      <c r="C1536" s="162">
        <v>3.9484583999999998</v>
      </c>
      <c r="D1536" s="163">
        <f t="shared" si="47"/>
        <v>5.6108378905549601E-2</v>
      </c>
      <c r="E1536" s="161">
        <v>5.87</v>
      </c>
      <c r="F1536" s="168">
        <v>5.5327164</v>
      </c>
      <c r="G1536" s="163">
        <f t="shared" si="48"/>
        <v>6.0961664328213198E-2</v>
      </c>
    </row>
    <row r="1537" spans="1:7" x14ac:dyDescent="0.2">
      <c r="A1537" s="127">
        <v>40903</v>
      </c>
      <c r="B1537" s="161">
        <v>4.17</v>
      </c>
      <c r="C1537" s="162">
        <v>3.9484583999999998</v>
      </c>
      <c r="D1537" s="163">
        <f t="shared" si="47"/>
        <v>5.6108378905549601E-2</v>
      </c>
      <c r="E1537" s="161">
        <v>5.89</v>
      </c>
      <c r="F1537" s="168">
        <v>5.5327164</v>
      </c>
      <c r="G1537" s="163">
        <f t="shared" si="48"/>
        <v>6.4576525194748768E-2</v>
      </c>
    </row>
    <row r="1538" spans="1:7" x14ac:dyDescent="0.2">
      <c r="A1538" s="127">
        <v>40900</v>
      </c>
      <c r="B1538" s="161">
        <v>4.17</v>
      </c>
      <c r="C1538" s="162">
        <v>3.9484583999999998</v>
      </c>
      <c r="D1538" s="163">
        <f t="shared" si="47"/>
        <v>5.6108378905549601E-2</v>
      </c>
      <c r="E1538" s="161">
        <v>6</v>
      </c>
      <c r="F1538" s="168">
        <v>5.5327164</v>
      </c>
      <c r="G1538" s="163">
        <f t="shared" si="48"/>
        <v>8.4458259960694892E-2</v>
      </c>
    </row>
    <row r="1539" spans="1:7" x14ac:dyDescent="0.2">
      <c r="A1539" s="127">
        <v>40899</v>
      </c>
      <c r="B1539" s="161">
        <v>4.1500000000000004</v>
      </c>
      <c r="C1539" s="162">
        <v>3.8939347</v>
      </c>
      <c r="D1539" s="163">
        <f t="shared" si="47"/>
        <v>6.5760039581557544E-2</v>
      </c>
      <c r="E1539" s="161">
        <v>6.02</v>
      </c>
      <c r="F1539" s="168">
        <v>5.4303724000000004</v>
      </c>
      <c r="G1539" s="163">
        <f t="shared" si="48"/>
        <v>0.10857958839065975</v>
      </c>
    </row>
    <row r="1540" spans="1:7" x14ac:dyDescent="0.2">
      <c r="A1540" s="127">
        <v>40898</v>
      </c>
      <c r="B1540" s="161">
        <v>4.13</v>
      </c>
      <c r="C1540" s="162">
        <v>3.8780576999999998</v>
      </c>
      <c r="D1540" s="163">
        <f t="shared" si="47"/>
        <v>6.4966104037080225E-2</v>
      </c>
      <c r="E1540" s="161">
        <v>5.98</v>
      </c>
      <c r="F1540" s="168">
        <v>5.3658659999999996</v>
      </c>
      <c r="G1540" s="163">
        <f t="shared" si="48"/>
        <v>0.11445198221498652</v>
      </c>
    </row>
    <row r="1541" spans="1:7" x14ac:dyDescent="0.2">
      <c r="A1541" s="127">
        <v>40897</v>
      </c>
      <c r="B1541" s="161">
        <v>4.1500000000000004</v>
      </c>
      <c r="C1541" s="162">
        <v>3.7849140000000001</v>
      </c>
      <c r="D1541" s="163">
        <f t="shared" ref="D1541:D1604" si="49">(B1541-C1541)/C1541</f>
        <v>9.6458202220711026E-2</v>
      </c>
      <c r="E1541" s="161">
        <v>6.01</v>
      </c>
      <c r="F1541" s="168">
        <v>5.2012043999999999</v>
      </c>
      <c r="G1541" s="163">
        <f t="shared" si="48"/>
        <v>0.15550159882199588</v>
      </c>
    </row>
    <row r="1542" spans="1:7" x14ac:dyDescent="0.2">
      <c r="A1542" s="127">
        <v>40896</v>
      </c>
      <c r="B1542" s="161">
        <v>4.17</v>
      </c>
      <c r="C1542" s="162">
        <v>3.7407659999999998</v>
      </c>
      <c r="D1542" s="163">
        <f t="shared" si="49"/>
        <v>0.11474494795985639</v>
      </c>
      <c r="E1542" s="161">
        <v>6.03</v>
      </c>
      <c r="F1542" s="168">
        <v>5.2045440000000003</v>
      </c>
      <c r="G1542" s="163">
        <f t="shared" ref="G1542:G1605" si="50">(E1542-F1542)/F1542</f>
        <v>0.15860294388903234</v>
      </c>
    </row>
    <row r="1543" spans="1:7" x14ac:dyDescent="0.2">
      <c r="A1543" s="127">
        <v>40893</v>
      </c>
      <c r="B1543" s="161">
        <v>4.17</v>
      </c>
      <c r="C1543" s="162">
        <v>3.7861695000000002</v>
      </c>
      <c r="D1543" s="163">
        <f t="shared" si="49"/>
        <v>0.10137699857336015</v>
      </c>
      <c r="E1543" s="161">
        <v>5.94</v>
      </c>
      <c r="F1543" s="168">
        <v>5.2762104000000001</v>
      </c>
      <c r="G1543" s="163">
        <f t="shared" si="50"/>
        <v>0.12580802312204992</v>
      </c>
    </row>
    <row r="1544" spans="1:7" x14ac:dyDescent="0.2">
      <c r="A1544" s="127">
        <v>40892</v>
      </c>
      <c r="B1544" s="161">
        <v>4.1100000000000003</v>
      </c>
      <c r="C1544" s="162">
        <v>3.7235903000000001</v>
      </c>
      <c r="D1544" s="163">
        <f t="shared" si="49"/>
        <v>0.10377341997050539</v>
      </c>
      <c r="E1544" s="161">
        <v>5.82</v>
      </c>
      <c r="F1544" s="168">
        <v>5.2879870999999996</v>
      </c>
      <c r="G1544" s="163">
        <f t="shared" si="50"/>
        <v>0.10060782863861387</v>
      </c>
    </row>
    <row r="1545" spans="1:7" x14ac:dyDescent="0.2">
      <c r="A1545" s="127">
        <v>40891</v>
      </c>
      <c r="B1545" s="161">
        <v>4.0999999999999996</v>
      </c>
      <c r="C1545" s="162">
        <v>3.7889594999999998</v>
      </c>
      <c r="D1545" s="163">
        <f t="shared" si="49"/>
        <v>8.209127070373802E-2</v>
      </c>
      <c r="E1545" s="161">
        <v>5.91</v>
      </c>
      <c r="F1545" s="168">
        <v>5.4593610000000004</v>
      </c>
      <c r="G1545" s="163">
        <f t="shared" si="50"/>
        <v>8.2544275786122182E-2</v>
      </c>
    </row>
    <row r="1546" spans="1:7" x14ac:dyDescent="0.2">
      <c r="A1546" s="127">
        <v>40890</v>
      </c>
      <c r="B1546" s="161">
        <v>4.1500000000000004</v>
      </c>
      <c r="C1546" s="162">
        <v>3.801847</v>
      </c>
      <c r="D1546" s="163">
        <f t="shared" si="49"/>
        <v>9.1574700402199352E-2</v>
      </c>
      <c r="E1546" s="161">
        <v>5.93</v>
      </c>
      <c r="F1546" s="168">
        <v>5.3974830000000003</v>
      </c>
      <c r="G1546" s="163">
        <f t="shared" si="50"/>
        <v>9.8660245896096274E-2</v>
      </c>
    </row>
    <row r="1547" spans="1:7" x14ac:dyDescent="0.2">
      <c r="A1547" s="127">
        <v>40889</v>
      </c>
      <c r="B1547" s="161">
        <v>4.12</v>
      </c>
      <c r="C1547" s="162">
        <v>3.8314908000000001</v>
      </c>
      <c r="D1547" s="163">
        <f t="shared" si="49"/>
        <v>7.5299463070614706E-2</v>
      </c>
      <c r="E1547" s="161">
        <v>6.03</v>
      </c>
      <c r="F1547" s="168">
        <v>5.3852376</v>
      </c>
      <c r="G1547" s="163">
        <f t="shared" si="50"/>
        <v>0.11972775351639087</v>
      </c>
    </row>
    <row r="1548" spans="1:7" x14ac:dyDescent="0.2">
      <c r="A1548" s="127">
        <v>40886</v>
      </c>
      <c r="B1548" s="161">
        <v>4.17</v>
      </c>
      <c r="C1548" s="162">
        <v>3.828573</v>
      </c>
      <c r="D1548" s="163">
        <f t="shared" si="49"/>
        <v>8.9178657426670443E-2</v>
      </c>
      <c r="E1548" s="161">
        <v>6.05</v>
      </c>
      <c r="F1548" s="168">
        <v>5.3762939999999997</v>
      </c>
      <c r="G1548" s="163">
        <f t="shared" si="50"/>
        <v>0.12531048339246331</v>
      </c>
    </row>
    <row r="1549" spans="1:7" x14ac:dyDescent="0.2">
      <c r="A1549" s="127">
        <v>40885</v>
      </c>
      <c r="B1549" s="161">
        <v>4.16</v>
      </c>
      <c r="C1549" s="162">
        <v>3.991393</v>
      </c>
      <c r="D1549" s="163">
        <f t="shared" si="49"/>
        <v>4.2242645612697166E-2</v>
      </c>
      <c r="E1549" s="161">
        <v>6.13</v>
      </c>
      <c r="F1549" s="168">
        <v>5.4983475000000004</v>
      </c>
      <c r="G1549" s="163">
        <f t="shared" si="50"/>
        <v>0.11488042543691526</v>
      </c>
    </row>
    <row r="1550" spans="1:7" x14ac:dyDescent="0.2">
      <c r="A1550" s="127">
        <v>40884</v>
      </c>
      <c r="B1550" s="161">
        <v>4.17</v>
      </c>
      <c r="C1550" s="162">
        <v>4.0011590000000004</v>
      </c>
      <c r="D1550" s="163">
        <f t="shared" si="49"/>
        <v>4.2198023122800056E-2</v>
      </c>
      <c r="E1550" s="161">
        <v>6.12</v>
      </c>
      <c r="F1550" s="168">
        <v>5.4272340000000003</v>
      </c>
      <c r="G1550" s="163">
        <f t="shared" si="50"/>
        <v>0.12764623747566434</v>
      </c>
    </row>
    <row r="1551" spans="1:7" x14ac:dyDescent="0.2">
      <c r="A1551" s="127">
        <v>40883</v>
      </c>
      <c r="B1551" s="161">
        <v>4.2</v>
      </c>
      <c r="C1551" s="162">
        <v>3.8866437</v>
      </c>
      <c r="D1551" s="163">
        <f t="shared" si="49"/>
        <v>8.062388121658802E-2</v>
      </c>
      <c r="E1551" s="161">
        <v>6.05</v>
      </c>
      <c r="F1551" s="168">
        <v>5.3370055000000001</v>
      </c>
      <c r="G1551" s="163">
        <f t="shared" si="50"/>
        <v>0.13359448477240651</v>
      </c>
    </row>
    <row r="1552" spans="1:7" x14ac:dyDescent="0.2">
      <c r="A1552" s="127">
        <v>40882</v>
      </c>
      <c r="B1552" s="161">
        <v>4.28</v>
      </c>
      <c r="C1552" s="162">
        <v>3.9382370999999998</v>
      </c>
      <c r="D1552" s="163">
        <f t="shared" si="49"/>
        <v>8.6780681640523993E-2</v>
      </c>
      <c r="E1552" s="161">
        <v>6.05</v>
      </c>
      <c r="F1552" s="168">
        <v>5.3814419999999998</v>
      </c>
      <c r="G1552" s="163">
        <f t="shared" si="50"/>
        <v>0.12423398784192044</v>
      </c>
    </row>
    <row r="1553" spans="1:7" x14ac:dyDescent="0.2">
      <c r="A1553" s="127">
        <v>40879</v>
      </c>
      <c r="B1553" s="161">
        <v>4.25</v>
      </c>
      <c r="C1553" s="162">
        <v>3.9193804000000001</v>
      </c>
      <c r="D1553" s="163">
        <f t="shared" si="49"/>
        <v>8.4355067959211077E-2</v>
      </c>
      <c r="E1553" s="161">
        <v>6.03</v>
      </c>
      <c r="F1553" s="168">
        <v>5.3290535999999999</v>
      </c>
      <c r="G1553" s="163">
        <f t="shared" si="50"/>
        <v>0.13153299865477058</v>
      </c>
    </row>
    <row r="1554" spans="1:7" x14ac:dyDescent="0.2">
      <c r="A1554" s="127">
        <v>40878</v>
      </c>
      <c r="B1554" s="161">
        <v>4.28</v>
      </c>
      <c r="C1554" s="162">
        <v>3.8875500000000001</v>
      </c>
      <c r="D1554" s="163">
        <f t="shared" si="49"/>
        <v>0.1009504700904169</v>
      </c>
      <c r="E1554" s="161">
        <v>5.98</v>
      </c>
      <c r="F1554" s="168">
        <v>5.3382500000000004</v>
      </c>
      <c r="G1554" s="163">
        <f t="shared" si="50"/>
        <v>0.12021729967686039</v>
      </c>
    </row>
    <row r="1555" spans="1:7" x14ac:dyDescent="0.2">
      <c r="A1555" s="127">
        <v>40877</v>
      </c>
      <c r="B1555" s="161">
        <v>4.1900000000000004</v>
      </c>
      <c r="C1555" s="162">
        <v>3.5126499999999998</v>
      </c>
      <c r="D1555" s="163">
        <f t="shared" si="49"/>
        <v>0.19283162284884647</v>
      </c>
      <c r="E1555" s="161">
        <v>5.8</v>
      </c>
      <c r="F1555" s="168">
        <v>5.0285500000000001</v>
      </c>
      <c r="G1555" s="163">
        <f t="shared" si="50"/>
        <v>0.1534140060255938</v>
      </c>
    </row>
    <row r="1556" spans="1:7" x14ac:dyDescent="0.2">
      <c r="A1556" s="127">
        <v>40876</v>
      </c>
      <c r="B1556" s="161">
        <v>4.2300000000000004</v>
      </c>
      <c r="C1556" s="162">
        <v>3.5972811</v>
      </c>
      <c r="D1556" s="163">
        <f t="shared" si="49"/>
        <v>0.17588808947957957</v>
      </c>
      <c r="E1556" s="161">
        <v>5.94</v>
      </c>
      <c r="F1556" s="168">
        <v>5.1308159</v>
      </c>
      <c r="G1556" s="163">
        <f t="shared" si="50"/>
        <v>0.15771060895012826</v>
      </c>
    </row>
    <row r="1557" spans="1:7" x14ac:dyDescent="0.2">
      <c r="A1557" s="127">
        <v>40875</v>
      </c>
      <c r="B1557" s="161">
        <v>4.2300000000000004</v>
      </c>
      <c r="C1557" s="162">
        <v>3.5159256000000001</v>
      </c>
      <c r="D1557" s="163">
        <f t="shared" si="49"/>
        <v>0.20309713038296381</v>
      </c>
      <c r="E1557" s="161">
        <v>5.84</v>
      </c>
      <c r="F1557" s="168">
        <v>5.0903423999999999</v>
      </c>
      <c r="G1557" s="163">
        <f t="shared" si="50"/>
        <v>0.14727056474629288</v>
      </c>
    </row>
    <row r="1558" spans="1:7" x14ac:dyDescent="0.2">
      <c r="A1558" s="127">
        <v>40872</v>
      </c>
      <c r="B1558" s="161">
        <v>4.22</v>
      </c>
      <c r="C1558" s="162">
        <v>3.3995508000000001</v>
      </c>
      <c r="D1558" s="163">
        <f t="shared" si="49"/>
        <v>0.24134047357080224</v>
      </c>
      <c r="E1558" s="161">
        <v>5.82</v>
      </c>
      <c r="F1558" s="168">
        <v>4.9158971999999999</v>
      </c>
      <c r="G1558" s="163">
        <f t="shared" si="50"/>
        <v>0.18391409812231233</v>
      </c>
    </row>
    <row r="1559" spans="1:7" x14ac:dyDescent="0.2">
      <c r="A1559" s="127">
        <v>40871</v>
      </c>
      <c r="B1559" s="161">
        <v>4.28</v>
      </c>
      <c r="C1559" s="162">
        <v>3.4498611000000001</v>
      </c>
      <c r="D1559" s="163">
        <f t="shared" si="49"/>
        <v>0.24062965897380625</v>
      </c>
      <c r="E1559" s="161">
        <v>5.86</v>
      </c>
      <c r="F1559" s="168">
        <v>4.974977</v>
      </c>
      <c r="G1559" s="163">
        <f t="shared" si="50"/>
        <v>0.1778948927804089</v>
      </c>
    </row>
    <row r="1560" spans="1:7" x14ac:dyDescent="0.2">
      <c r="A1560" s="127">
        <v>40870</v>
      </c>
      <c r="B1560" s="161">
        <v>4.24</v>
      </c>
      <c r="C1560" s="162">
        <v>3.4145148000000001</v>
      </c>
      <c r="D1560" s="163">
        <f t="shared" si="49"/>
        <v>0.24175768691938312</v>
      </c>
      <c r="E1560" s="161">
        <v>5.82</v>
      </c>
      <c r="F1560" s="168">
        <v>4.8895200000000001</v>
      </c>
      <c r="G1560" s="163">
        <f t="shared" si="50"/>
        <v>0.19030088843076626</v>
      </c>
    </row>
    <row r="1561" spans="1:7" x14ac:dyDescent="0.2">
      <c r="A1561" s="127">
        <v>40869</v>
      </c>
      <c r="B1561" s="161">
        <v>4.22</v>
      </c>
      <c r="C1561" s="162">
        <v>3.5164428000000001</v>
      </c>
      <c r="D1561" s="163">
        <f t="shared" si="49"/>
        <v>0.20007639538456296</v>
      </c>
      <c r="E1561" s="161">
        <v>5.91</v>
      </c>
      <c r="F1561" s="168">
        <v>4.9360739999999996</v>
      </c>
      <c r="G1561" s="163">
        <f t="shared" si="50"/>
        <v>0.19730781993949048</v>
      </c>
    </row>
    <row r="1562" spans="1:7" x14ac:dyDescent="0.2">
      <c r="A1562" s="127">
        <v>40868</v>
      </c>
      <c r="B1562" s="161">
        <v>4.25</v>
      </c>
      <c r="C1562" s="162">
        <v>3.5068220000000001</v>
      </c>
      <c r="D1562" s="163">
        <f t="shared" si="49"/>
        <v>0.21192350224790418</v>
      </c>
      <c r="E1562" s="161">
        <v>5.85</v>
      </c>
      <c r="F1562" s="168">
        <v>4.9013954000000002</v>
      </c>
      <c r="G1562" s="163">
        <f t="shared" si="50"/>
        <v>0.19353766072412754</v>
      </c>
    </row>
    <row r="1563" spans="1:7" x14ac:dyDescent="0.2">
      <c r="A1563" s="127">
        <v>40865</v>
      </c>
      <c r="B1563" s="161">
        <v>4.3</v>
      </c>
      <c r="C1563" s="162">
        <v>3.6228623999999998</v>
      </c>
      <c r="D1563" s="163">
        <f t="shared" si="49"/>
        <v>0.18690679502484003</v>
      </c>
      <c r="E1563" s="161">
        <v>5.87</v>
      </c>
      <c r="F1563" s="168">
        <v>4.9691964000000004</v>
      </c>
      <c r="G1563" s="163">
        <f t="shared" si="50"/>
        <v>0.18127752004328096</v>
      </c>
    </row>
    <row r="1564" spans="1:7" x14ac:dyDescent="0.2">
      <c r="A1564" s="127">
        <v>40864</v>
      </c>
      <c r="B1564" s="161">
        <v>4.3</v>
      </c>
      <c r="C1564" s="162">
        <v>3.7390661999999999</v>
      </c>
      <c r="D1564" s="163">
        <f t="shared" si="49"/>
        <v>0.15001975626962688</v>
      </c>
      <c r="E1564" s="161">
        <v>5.9</v>
      </c>
      <c r="F1564" s="168">
        <v>5.1840764999999998</v>
      </c>
      <c r="G1564" s="163">
        <f t="shared" si="50"/>
        <v>0.13810048906492808</v>
      </c>
    </row>
    <row r="1565" spans="1:7" x14ac:dyDescent="0.2">
      <c r="A1565" s="127">
        <v>40863</v>
      </c>
      <c r="B1565" s="161">
        <v>4.28</v>
      </c>
      <c r="C1565" s="162">
        <v>3.7944464999999998</v>
      </c>
      <c r="D1565" s="163">
        <f t="shared" si="49"/>
        <v>0.12796424985831278</v>
      </c>
      <c r="E1565" s="161">
        <v>5.89</v>
      </c>
      <c r="F1565" s="168">
        <v>5.2551043999999996</v>
      </c>
      <c r="G1565" s="163">
        <f t="shared" si="50"/>
        <v>0.12081503081080562</v>
      </c>
    </row>
    <row r="1566" spans="1:7" x14ac:dyDescent="0.2">
      <c r="A1566" s="127">
        <v>40862</v>
      </c>
      <c r="B1566" s="161">
        <v>4.32</v>
      </c>
      <c r="C1566" s="162">
        <v>3.9206310000000002</v>
      </c>
      <c r="D1566" s="163">
        <f t="shared" si="49"/>
        <v>0.10186345004158771</v>
      </c>
      <c r="E1566" s="161">
        <v>6.03</v>
      </c>
      <c r="F1566" s="168">
        <v>5.3878110000000001</v>
      </c>
      <c r="G1566" s="163">
        <f t="shared" si="50"/>
        <v>0.11919293382785701</v>
      </c>
    </row>
    <row r="1567" spans="1:7" x14ac:dyDescent="0.2">
      <c r="A1567" s="127">
        <v>40861</v>
      </c>
      <c r="B1567" s="161">
        <v>4.3499999999999996</v>
      </c>
      <c r="C1567" s="162">
        <v>3.9546792000000002</v>
      </c>
      <c r="D1567" s="163">
        <f t="shared" si="49"/>
        <v>9.996279849955958E-2</v>
      </c>
      <c r="E1567" s="161">
        <v>6.11</v>
      </c>
      <c r="F1567" s="168">
        <v>5.4031007999999998</v>
      </c>
      <c r="G1567" s="163">
        <f t="shared" si="50"/>
        <v>0.13083213254137338</v>
      </c>
    </row>
    <row r="1568" spans="1:7" x14ac:dyDescent="0.2">
      <c r="A1568" s="127">
        <v>40858</v>
      </c>
      <c r="B1568" s="161">
        <v>4.29</v>
      </c>
      <c r="C1568" s="162">
        <v>3.9386952000000002</v>
      </c>
      <c r="D1568" s="163">
        <f t="shared" si="49"/>
        <v>8.9193192710113708E-2</v>
      </c>
      <c r="E1568" s="161">
        <v>6.05</v>
      </c>
      <c r="F1568" s="168">
        <v>5.4034991999999997</v>
      </c>
      <c r="G1568" s="163">
        <f t="shared" si="50"/>
        <v>0.1196448405137175</v>
      </c>
    </row>
    <row r="1569" spans="1:7" x14ac:dyDescent="0.2">
      <c r="A1569" s="127">
        <v>40857</v>
      </c>
      <c r="B1569" s="161">
        <v>4.24</v>
      </c>
      <c r="C1569" s="162">
        <v>3.8606351999999999</v>
      </c>
      <c r="D1569" s="163">
        <f t="shared" si="49"/>
        <v>9.8264865843838409E-2</v>
      </c>
      <c r="E1569" s="161">
        <v>6.05</v>
      </c>
      <c r="F1569" s="168">
        <v>5.2533960000000004</v>
      </c>
      <c r="G1569" s="163">
        <f t="shared" si="50"/>
        <v>0.15163600840294533</v>
      </c>
    </row>
    <row r="1570" spans="1:7" x14ac:dyDescent="0.2">
      <c r="A1570" s="127">
        <v>40856</v>
      </c>
      <c r="B1570" s="161">
        <v>4.3600000000000003</v>
      </c>
      <c r="C1570" s="162">
        <v>4.2222726000000002</v>
      </c>
      <c r="D1570" s="163">
        <f t="shared" si="49"/>
        <v>3.261925816916704E-2</v>
      </c>
      <c r="E1570" s="161">
        <v>6.16</v>
      </c>
      <c r="F1570" s="168">
        <v>5.4507180000000002</v>
      </c>
      <c r="G1570" s="163">
        <f t="shared" si="50"/>
        <v>0.13012634298820816</v>
      </c>
    </row>
    <row r="1571" spans="1:7" x14ac:dyDescent="0.2">
      <c r="A1571" s="127">
        <v>40855</v>
      </c>
      <c r="B1571" s="161">
        <v>4.33</v>
      </c>
      <c r="C1571" s="162">
        <v>4.0782401999999998</v>
      </c>
      <c r="D1571" s="163">
        <f t="shared" si="49"/>
        <v>6.1732459995858094E-2</v>
      </c>
      <c r="E1571" s="161">
        <v>6.11</v>
      </c>
      <c r="F1571" s="168">
        <v>5.3155505999999999</v>
      </c>
      <c r="G1571" s="163">
        <f t="shared" si="50"/>
        <v>0.14945759334884337</v>
      </c>
    </row>
    <row r="1572" spans="1:7" x14ac:dyDescent="0.2">
      <c r="A1572" s="127">
        <v>40854</v>
      </c>
      <c r="B1572" s="161">
        <v>4.3099999999999996</v>
      </c>
      <c r="C1572" s="162">
        <v>4.0440889999999996</v>
      </c>
      <c r="D1572" s="163">
        <f t="shared" si="49"/>
        <v>6.5753003952187999E-2</v>
      </c>
      <c r="E1572" s="161">
        <v>6.09</v>
      </c>
      <c r="F1572" s="168">
        <v>5.2971870000000001</v>
      </c>
      <c r="G1572" s="163">
        <f t="shared" si="50"/>
        <v>0.14966679484790696</v>
      </c>
    </row>
    <row r="1573" spans="1:7" x14ac:dyDescent="0.2">
      <c r="A1573" s="127">
        <v>40851</v>
      </c>
      <c r="B1573" s="161">
        <v>4.34</v>
      </c>
      <c r="C1573" s="162">
        <v>4.0493376000000003</v>
      </c>
      <c r="D1573" s="163">
        <f t="shared" si="49"/>
        <v>7.1780233883191047E-2</v>
      </c>
      <c r="E1573" s="161">
        <v>6.22</v>
      </c>
      <c r="F1573" s="168">
        <v>5.3991167999999998</v>
      </c>
      <c r="G1573" s="163">
        <f t="shared" si="50"/>
        <v>0.15204027443896009</v>
      </c>
    </row>
    <row r="1574" spans="1:7" x14ac:dyDescent="0.2">
      <c r="A1574" s="127">
        <v>40850</v>
      </c>
      <c r="B1574" s="161">
        <v>4.32</v>
      </c>
      <c r="C1574" s="162">
        <v>3.9199614</v>
      </c>
      <c r="D1574" s="163">
        <f t="shared" si="49"/>
        <v>0.10205166816183452</v>
      </c>
      <c r="E1574" s="161">
        <v>6.18</v>
      </c>
      <c r="F1574" s="168">
        <v>5.2049279999999998</v>
      </c>
      <c r="G1574" s="163">
        <f t="shared" si="50"/>
        <v>0.18733630897487918</v>
      </c>
    </row>
    <row r="1575" spans="1:7" x14ac:dyDescent="0.2">
      <c r="A1575" s="127">
        <v>40849</v>
      </c>
      <c r="B1575" s="161">
        <v>4.32</v>
      </c>
      <c r="C1575" s="162">
        <v>4.0236299999999998</v>
      </c>
      <c r="D1575" s="163">
        <f t="shared" si="49"/>
        <v>7.3657369092088601E-2</v>
      </c>
      <c r="E1575" s="161">
        <v>6.27</v>
      </c>
      <c r="F1575" s="168">
        <v>5.1883650000000001</v>
      </c>
      <c r="G1575" s="163">
        <f t="shared" si="50"/>
        <v>0.20847318953080585</v>
      </c>
    </row>
    <row r="1576" spans="1:7" x14ac:dyDescent="0.2">
      <c r="A1576" s="127">
        <v>40848</v>
      </c>
      <c r="B1576" s="161">
        <v>4.3</v>
      </c>
      <c r="C1576" s="162">
        <v>3.8702049999999999</v>
      </c>
      <c r="D1576" s="163">
        <f t="shared" si="49"/>
        <v>0.11105225692179095</v>
      </c>
      <c r="E1576" s="161">
        <v>6.11</v>
      </c>
      <c r="F1576" s="168">
        <v>4.9049756000000002</v>
      </c>
      <c r="G1576" s="163">
        <f t="shared" si="50"/>
        <v>0.2456738826590697</v>
      </c>
    </row>
    <row r="1577" spans="1:7" x14ac:dyDescent="0.2">
      <c r="A1577" s="127">
        <v>40847</v>
      </c>
      <c r="B1577" s="161">
        <v>4.32</v>
      </c>
      <c r="C1577" s="162">
        <v>4.0231854</v>
      </c>
      <c r="D1577" s="163">
        <f t="shared" si="49"/>
        <v>7.3776018375886987E-2</v>
      </c>
      <c r="E1577" s="161">
        <v>6.11</v>
      </c>
      <c r="F1577" s="168">
        <v>5.2203681</v>
      </c>
      <c r="G1577" s="163">
        <f t="shared" si="50"/>
        <v>0.17041554981534737</v>
      </c>
    </row>
    <row r="1578" spans="1:7" x14ac:dyDescent="0.2">
      <c r="A1578" s="127">
        <v>40844</v>
      </c>
      <c r="B1578" s="161">
        <v>4.3</v>
      </c>
      <c r="C1578" s="162">
        <v>4.0900952000000004</v>
      </c>
      <c r="D1578" s="163">
        <f t="shared" si="49"/>
        <v>5.132027244744803E-2</v>
      </c>
      <c r="E1578" s="161">
        <v>6.17</v>
      </c>
      <c r="F1578" s="168">
        <v>5.3937112000000003</v>
      </c>
      <c r="G1578" s="163">
        <f t="shared" si="50"/>
        <v>0.14392479893992094</v>
      </c>
    </row>
    <row r="1579" spans="1:7" x14ac:dyDescent="0.2">
      <c r="A1579" s="127">
        <v>40843</v>
      </c>
      <c r="B1579" s="161">
        <v>4.3</v>
      </c>
      <c r="C1579" s="162">
        <v>4.0177703999999999</v>
      </c>
      <c r="D1579" s="163">
        <f t="shared" si="49"/>
        <v>7.024532810535912E-2</v>
      </c>
      <c r="E1579" s="161">
        <v>6.07</v>
      </c>
      <c r="F1579" s="168">
        <v>5.5693484</v>
      </c>
      <c r="G1579" s="163">
        <f t="shared" si="50"/>
        <v>8.9894106822263148E-2</v>
      </c>
    </row>
    <row r="1580" spans="1:7" x14ac:dyDescent="0.2">
      <c r="A1580" s="127">
        <v>40842</v>
      </c>
      <c r="B1580" s="161">
        <v>4.26</v>
      </c>
      <c r="C1580" s="162">
        <v>3.7296227000000002</v>
      </c>
      <c r="D1580" s="163">
        <f t="shared" si="49"/>
        <v>0.14220669023705793</v>
      </c>
      <c r="E1580" s="161">
        <v>5.97</v>
      </c>
      <c r="F1580" s="168">
        <v>5.2883927999999996</v>
      </c>
      <c r="G1580" s="163">
        <f t="shared" si="50"/>
        <v>0.12888740034590476</v>
      </c>
    </row>
    <row r="1581" spans="1:7" x14ac:dyDescent="0.2">
      <c r="A1581" s="127">
        <v>40841</v>
      </c>
      <c r="B1581" s="161">
        <v>4.24</v>
      </c>
      <c r="C1581" s="162">
        <v>3.6698849999999998</v>
      </c>
      <c r="D1581" s="163">
        <f t="shared" si="49"/>
        <v>0.15534955455007457</v>
      </c>
      <c r="E1581" s="161">
        <v>6</v>
      </c>
      <c r="F1581" s="168">
        <v>5.0318201</v>
      </c>
      <c r="G1581" s="163">
        <f t="shared" si="50"/>
        <v>0.19241146955949398</v>
      </c>
    </row>
    <row r="1582" spans="1:7" x14ac:dyDescent="0.2">
      <c r="A1582" s="127">
        <v>40840</v>
      </c>
      <c r="B1582" s="161">
        <v>4.1900000000000004</v>
      </c>
      <c r="C1582" s="162">
        <v>3.5857519999999998</v>
      </c>
      <c r="D1582" s="163">
        <f t="shared" si="49"/>
        <v>0.16851360607203192</v>
      </c>
      <c r="E1582" s="161">
        <v>5.98</v>
      </c>
      <c r="F1582" s="168">
        <v>4.9008000000000003</v>
      </c>
      <c r="G1582" s="163">
        <f t="shared" si="50"/>
        <v>0.22020894547828929</v>
      </c>
    </row>
    <row r="1583" spans="1:7" x14ac:dyDescent="0.2">
      <c r="A1583" s="127">
        <v>40837</v>
      </c>
      <c r="B1583" s="161">
        <v>4.1500000000000004</v>
      </c>
      <c r="C1583" s="162">
        <v>3.3939115000000002</v>
      </c>
      <c r="D1583" s="163">
        <f t="shared" si="49"/>
        <v>0.2227779068487791</v>
      </c>
      <c r="E1583" s="161">
        <v>5.84</v>
      </c>
      <c r="F1583" s="168">
        <v>4.7105855999999999</v>
      </c>
      <c r="G1583" s="163">
        <f t="shared" si="50"/>
        <v>0.23976093333278986</v>
      </c>
    </row>
    <row r="1584" spans="1:7" x14ac:dyDescent="0.2">
      <c r="A1584" s="127">
        <v>40836</v>
      </c>
      <c r="B1584" s="161">
        <v>4.16</v>
      </c>
      <c r="C1584" s="162">
        <v>3.3310914999999999</v>
      </c>
      <c r="D1584" s="163">
        <f t="shared" si="49"/>
        <v>0.248839907279641</v>
      </c>
      <c r="E1584" s="161">
        <v>5.73</v>
      </c>
      <c r="F1584" s="168">
        <v>4.5669510000000004</v>
      </c>
      <c r="G1584" s="163">
        <f t="shared" si="50"/>
        <v>0.25466640653687767</v>
      </c>
    </row>
    <row r="1585" spans="1:7" x14ac:dyDescent="0.2">
      <c r="A1585" s="127">
        <v>40835</v>
      </c>
      <c r="B1585" s="161">
        <v>4.18</v>
      </c>
      <c r="C1585" s="162">
        <v>3.3762164000000001</v>
      </c>
      <c r="D1585" s="163">
        <f t="shared" si="49"/>
        <v>0.23807229892017573</v>
      </c>
      <c r="E1585" s="161">
        <v>5.79</v>
      </c>
      <c r="F1585" s="168">
        <v>4.6382002</v>
      </c>
      <c r="G1585" s="163">
        <f t="shared" si="50"/>
        <v>0.2483290393545324</v>
      </c>
    </row>
    <row r="1586" spans="1:7" x14ac:dyDescent="0.2">
      <c r="A1586" s="127">
        <v>40834</v>
      </c>
      <c r="B1586" s="161">
        <v>4.17</v>
      </c>
      <c r="C1586" s="162">
        <v>3.3113860000000002</v>
      </c>
      <c r="D1586" s="163">
        <f t="shared" si="49"/>
        <v>0.25929142661109267</v>
      </c>
      <c r="E1586" s="161">
        <v>5.74</v>
      </c>
      <c r="F1586" s="168">
        <v>4.4752890000000001</v>
      </c>
      <c r="G1586" s="163">
        <f t="shared" si="50"/>
        <v>0.28259873272988628</v>
      </c>
    </row>
    <row r="1587" spans="1:7" x14ac:dyDescent="0.2">
      <c r="A1587" s="127">
        <v>40833</v>
      </c>
      <c r="B1587" s="161">
        <v>4.1500000000000004</v>
      </c>
      <c r="C1587" s="162">
        <v>3.522259</v>
      </c>
      <c r="D1587" s="163">
        <f t="shared" si="49"/>
        <v>0.17822113592441677</v>
      </c>
      <c r="E1587" s="161">
        <v>5.85</v>
      </c>
      <c r="F1587" s="168">
        <v>4.6608497</v>
      </c>
      <c r="G1587" s="163">
        <f t="shared" si="50"/>
        <v>0.2551359465635632</v>
      </c>
    </row>
    <row r="1588" spans="1:7" x14ac:dyDescent="0.2">
      <c r="A1588" s="127">
        <v>40830</v>
      </c>
      <c r="B1588" s="161">
        <v>4.1399999999999997</v>
      </c>
      <c r="C1588" s="162">
        <v>3.4842775000000001</v>
      </c>
      <c r="D1588" s="163">
        <f t="shared" si="49"/>
        <v>0.18819468311579646</v>
      </c>
      <c r="E1588" s="161">
        <v>5.8</v>
      </c>
      <c r="F1588" s="168">
        <v>4.4680735</v>
      </c>
      <c r="G1588" s="163">
        <f t="shared" si="50"/>
        <v>0.29809861006091321</v>
      </c>
    </row>
    <row r="1589" spans="1:7" x14ac:dyDescent="0.2">
      <c r="A1589" s="127">
        <v>40829</v>
      </c>
      <c r="B1589" s="161">
        <v>4.13</v>
      </c>
      <c r="C1589" s="162">
        <v>3.6379139999999999</v>
      </c>
      <c r="D1589" s="163">
        <f t="shared" si="49"/>
        <v>0.13526597934970427</v>
      </c>
      <c r="E1589" s="161">
        <v>5.77</v>
      </c>
      <c r="F1589" s="168">
        <v>4.6457145000000004</v>
      </c>
      <c r="G1589" s="163">
        <f t="shared" si="50"/>
        <v>0.24200486276115313</v>
      </c>
    </row>
    <row r="1590" spans="1:7" x14ac:dyDescent="0.2">
      <c r="A1590" s="127">
        <v>40828</v>
      </c>
      <c r="B1590" s="161">
        <v>4.12</v>
      </c>
      <c r="C1590" s="162">
        <v>3.563428</v>
      </c>
      <c r="D1590" s="163">
        <f t="shared" si="49"/>
        <v>0.15619005070398506</v>
      </c>
      <c r="E1590" s="161">
        <v>5.76</v>
      </c>
      <c r="F1590" s="168">
        <v>4.3398630000000002</v>
      </c>
      <c r="G1590" s="163">
        <f t="shared" si="50"/>
        <v>0.32723083654944857</v>
      </c>
    </row>
    <row r="1591" spans="1:7" x14ac:dyDescent="0.2">
      <c r="A1591" s="127">
        <v>40827</v>
      </c>
      <c r="B1591" s="161">
        <v>4.05</v>
      </c>
      <c r="C1591" s="162">
        <v>3.5163565999999999</v>
      </c>
      <c r="D1591" s="163">
        <f t="shared" si="49"/>
        <v>0.15176031918947011</v>
      </c>
      <c r="E1591" s="161">
        <v>5.49</v>
      </c>
      <c r="F1591" s="168">
        <v>4.2179962</v>
      </c>
      <c r="G1591" s="163">
        <f t="shared" si="50"/>
        <v>0.30156589519924182</v>
      </c>
    </row>
    <row r="1592" spans="1:7" x14ac:dyDescent="0.2">
      <c r="A1592" s="127">
        <v>40826</v>
      </c>
      <c r="B1592" s="161">
        <v>3.99</v>
      </c>
      <c r="C1592" s="162">
        <v>3.3010031999999998</v>
      </c>
      <c r="D1592" s="163">
        <f t="shared" si="49"/>
        <v>0.2087234571599326</v>
      </c>
      <c r="E1592" s="161">
        <v>5.4</v>
      </c>
      <c r="F1592" s="168">
        <v>3.8566175999999999</v>
      </c>
      <c r="G1592" s="163">
        <f t="shared" si="50"/>
        <v>0.400190674854567</v>
      </c>
    </row>
    <row r="1593" spans="1:7" x14ac:dyDescent="0.2">
      <c r="A1593" s="127">
        <v>40816</v>
      </c>
      <c r="B1593" s="161">
        <v>3.98</v>
      </c>
      <c r="C1593" s="162">
        <v>3.1147898000000001</v>
      </c>
      <c r="D1593" s="163">
        <f t="shared" si="49"/>
        <v>0.27777482769463285</v>
      </c>
      <c r="E1593" s="161">
        <v>5.52</v>
      </c>
      <c r="F1593" s="168">
        <v>3.9057181000000001</v>
      </c>
      <c r="G1593" s="163">
        <f t="shared" si="50"/>
        <v>0.41331244566780162</v>
      </c>
    </row>
    <row r="1594" spans="1:7" x14ac:dyDescent="0.2">
      <c r="A1594" s="127">
        <v>40815</v>
      </c>
      <c r="B1594" s="161">
        <v>3.98</v>
      </c>
      <c r="C1594" s="162">
        <v>3.2970440000000001</v>
      </c>
      <c r="D1594" s="163">
        <f t="shared" si="49"/>
        <v>0.20714191257380851</v>
      </c>
      <c r="E1594" s="161">
        <v>5.61</v>
      </c>
      <c r="F1594" s="168">
        <v>4.2355590000000003</v>
      </c>
      <c r="G1594" s="163">
        <f t="shared" si="50"/>
        <v>0.32450049686475857</v>
      </c>
    </row>
    <row r="1595" spans="1:7" x14ac:dyDescent="0.2">
      <c r="A1595" s="127">
        <v>40814</v>
      </c>
      <c r="B1595" s="161">
        <v>3.99</v>
      </c>
      <c r="C1595" s="162">
        <v>3.2970440000000001</v>
      </c>
      <c r="D1595" s="163">
        <f t="shared" si="49"/>
        <v>0.21017493245464727</v>
      </c>
      <c r="E1595" s="161">
        <v>5.58</v>
      </c>
      <c r="F1595" s="168">
        <v>4.2355590000000003</v>
      </c>
      <c r="G1595" s="163">
        <f t="shared" si="50"/>
        <v>0.31741760650719297</v>
      </c>
    </row>
    <row r="1596" spans="1:7" x14ac:dyDescent="0.2">
      <c r="A1596" s="127">
        <v>40813</v>
      </c>
      <c r="B1596" s="161">
        <v>4</v>
      </c>
      <c r="C1596" s="162">
        <v>3.4342139999999999</v>
      </c>
      <c r="D1596" s="163">
        <f t="shared" si="49"/>
        <v>0.16474977971669796</v>
      </c>
      <c r="E1596" s="161">
        <v>5.62</v>
      </c>
      <c r="F1596" s="168">
        <v>4.3745345000000002</v>
      </c>
      <c r="G1596" s="163">
        <f t="shared" si="50"/>
        <v>0.2847081215155578</v>
      </c>
    </row>
    <row r="1597" spans="1:7" x14ac:dyDescent="0.2">
      <c r="A1597" s="127">
        <v>40812</v>
      </c>
      <c r="B1597" s="161">
        <v>3.95</v>
      </c>
      <c r="C1597" s="162">
        <v>3.1453345000000001</v>
      </c>
      <c r="D1597" s="163">
        <f t="shared" si="49"/>
        <v>0.25582827518027096</v>
      </c>
      <c r="E1597" s="161">
        <v>5.56</v>
      </c>
      <c r="F1597" s="168">
        <v>4.2482439999999997</v>
      </c>
      <c r="G1597" s="163">
        <f t="shared" si="50"/>
        <v>0.30877604958660565</v>
      </c>
    </row>
    <row r="1598" spans="1:7" x14ac:dyDescent="0.2">
      <c r="A1598" s="127">
        <v>40809</v>
      </c>
      <c r="B1598" s="161">
        <v>4.01</v>
      </c>
      <c r="C1598" s="162">
        <v>3.2413788000000001</v>
      </c>
      <c r="D1598" s="163">
        <f t="shared" si="49"/>
        <v>0.23712785435630038</v>
      </c>
      <c r="E1598" s="161">
        <v>5.73</v>
      </c>
      <c r="F1598" s="168">
        <v>4.3300236999999999</v>
      </c>
      <c r="G1598" s="163">
        <f t="shared" si="50"/>
        <v>0.32331839199863976</v>
      </c>
    </row>
    <row r="1599" spans="1:7" x14ac:dyDescent="0.2">
      <c r="A1599" s="127">
        <v>40808</v>
      </c>
      <c r="B1599" s="161">
        <v>4</v>
      </c>
      <c r="C1599" s="162">
        <v>3.3971900000000002</v>
      </c>
      <c r="D1599" s="163">
        <f t="shared" si="49"/>
        <v>0.17744371083159902</v>
      </c>
      <c r="E1599" s="161">
        <v>5.72</v>
      </c>
      <c r="F1599" s="168">
        <v>4.6005320000000003</v>
      </c>
      <c r="G1599" s="163">
        <f t="shared" si="50"/>
        <v>0.24333446653560922</v>
      </c>
    </row>
    <row r="1600" spans="1:7" x14ac:dyDescent="0.2">
      <c r="A1600" s="127">
        <v>40807</v>
      </c>
      <c r="B1600" s="161">
        <v>4.12</v>
      </c>
      <c r="C1600" s="162">
        <v>3.6755589</v>
      </c>
      <c r="D1600" s="163">
        <f t="shared" si="49"/>
        <v>0.12091796434006272</v>
      </c>
      <c r="E1600" s="161">
        <v>5.93</v>
      </c>
      <c r="F1600" s="168">
        <v>4.9116600000000004</v>
      </c>
      <c r="G1600" s="163">
        <f t="shared" si="50"/>
        <v>0.20733112634017811</v>
      </c>
    </row>
    <row r="1601" spans="1:7" x14ac:dyDescent="0.2">
      <c r="A1601" s="127">
        <v>40806</v>
      </c>
      <c r="B1601" s="161">
        <v>4.07</v>
      </c>
      <c r="C1601" s="162">
        <v>3.7359624</v>
      </c>
      <c r="D1601" s="163">
        <f t="shared" si="49"/>
        <v>8.9411392363049555E-2</v>
      </c>
      <c r="E1601" s="161">
        <v>5.76</v>
      </c>
      <c r="F1601" s="168">
        <v>4.9485115999999998</v>
      </c>
      <c r="G1601" s="163">
        <f t="shared" si="50"/>
        <v>0.16398635904986059</v>
      </c>
    </row>
    <row r="1602" spans="1:7" x14ac:dyDescent="0.2">
      <c r="A1602" s="127">
        <v>40805</v>
      </c>
      <c r="B1602" s="161">
        <v>4.07</v>
      </c>
      <c r="C1602" s="162">
        <v>3.7439268000000001</v>
      </c>
      <c r="D1602" s="163">
        <f t="shared" si="49"/>
        <v>8.7093903652176147E-2</v>
      </c>
      <c r="E1602" s="161">
        <v>5.69</v>
      </c>
      <c r="F1602" s="168">
        <v>4.9727867999999997</v>
      </c>
      <c r="G1602" s="163">
        <f t="shared" si="50"/>
        <v>0.14422761900831957</v>
      </c>
    </row>
    <row r="1603" spans="1:7" x14ac:dyDescent="0.2">
      <c r="A1603" s="127">
        <v>40802</v>
      </c>
      <c r="B1603" s="161">
        <v>4.0999999999999996</v>
      </c>
      <c r="C1603" s="162">
        <v>3.9051035999999999</v>
      </c>
      <c r="D1603" s="163">
        <f t="shared" si="49"/>
        <v>4.9908125356776641E-2</v>
      </c>
      <c r="E1603" s="161">
        <v>5.82</v>
      </c>
      <c r="F1603" s="168">
        <v>5.1167499999999997</v>
      </c>
      <c r="G1603" s="163">
        <f t="shared" si="50"/>
        <v>0.13744075829383898</v>
      </c>
    </row>
    <row r="1604" spans="1:7" x14ac:dyDescent="0.2">
      <c r="A1604" s="127">
        <v>40801</v>
      </c>
      <c r="B1604" s="161">
        <v>4.08</v>
      </c>
      <c r="C1604" s="162">
        <v>3.8341368</v>
      </c>
      <c r="D1604" s="163">
        <f t="shared" si="49"/>
        <v>6.4124785531909048E-2</v>
      </c>
      <c r="E1604" s="161">
        <v>5.77</v>
      </c>
      <c r="F1604" s="168">
        <v>5.0302563999999999</v>
      </c>
      <c r="G1604" s="163">
        <f t="shared" si="50"/>
        <v>0.14705882586820024</v>
      </c>
    </row>
    <row r="1605" spans="1:7" x14ac:dyDescent="0.2">
      <c r="A1605" s="127">
        <v>40800</v>
      </c>
      <c r="B1605" s="161">
        <v>4.09</v>
      </c>
      <c r="C1605" s="162">
        <v>3.8025728000000001</v>
      </c>
      <c r="D1605" s="163">
        <f t="shared" ref="D1605:D1668" si="51">(B1605-C1605)/C1605</f>
        <v>7.5587560085634595E-2</v>
      </c>
      <c r="E1605" s="161">
        <v>5.87</v>
      </c>
      <c r="F1605" s="168">
        <v>5.0318528000000002</v>
      </c>
      <c r="G1605" s="163">
        <f t="shared" si="50"/>
        <v>0.16656830660865116</v>
      </c>
    </row>
    <row r="1606" spans="1:7" x14ac:dyDescent="0.2">
      <c r="A1606" s="127">
        <v>40799</v>
      </c>
      <c r="B1606" s="161">
        <v>4.1399999999999997</v>
      </c>
      <c r="C1606" s="162">
        <v>3.8462689999999999</v>
      </c>
      <c r="D1606" s="163">
        <f t="shared" si="51"/>
        <v>7.6367773548859888E-2</v>
      </c>
      <c r="E1606" s="161">
        <v>5.86</v>
      </c>
      <c r="F1606" s="168">
        <v>5.1666299999999996</v>
      </c>
      <c r="G1606" s="163">
        <f t="shared" ref="G1606:G1669" si="52">(E1606-F1606)/F1606</f>
        <v>0.13420159755972477</v>
      </c>
    </row>
    <row r="1607" spans="1:7" x14ac:dyDescent="0.2">
      <c r="A1607" s="127">
        <v>40795</v>
      </c>
      <c r="B1607" s="161">
        <v>4.18</v>
      </c>
      <c r="C1607" s="162">
        <v>4.0594950000000001</v>
      </c>
      <c r="D1607" s="163">
        <f t="shared" si="51"/>
        <v>2.968472679483523E-2</v>
      </c>
      <c r="E1607" s="161">
        <v>5.87</v>
      </c>
      <c r="F1607" s="168">
        <v>5.3552530000000003</v>
      </c>
      <c r="G1607" s="163">
        <f t="shared" si="52"/>
        <v>9.6120015244844606E-2</v>
      </c>
    </row>
    <row r="1608" spans="1:7" x14ac:dyDescent="0.2">
      <c r="A1608" s="127">
        <v>40794</v>
      </c>
      <c r="B1608" s="161">
        <v>4.1500000000000004</v>
      </c>
      <c r="C1608" s="162">
        <v>4.0903529000000001</v>
      </c>
      <c r="D1608" s="163">
        <f t="shared" si="51"/>
        <v>1.4582384810855876E-2</v>
      </c>
      <c r="E1608" s="161">
        <v>5.93</v>
      </c>
      <c r="F1608" s="168">
        <v>5.3363120999999998</v>
      </c>
      <c r="G1608" s="163">
        <f t="shared" si="52"/>
        <v>0.11125434361307315</v>
      </c>
    </row>
    <row r="1609" spans="1:7" x14ac:dyDescent="0.2">
      <c r="A1609" s="127">
        <v>40793</v>
      </c>
      <c r="B1609" s="161">
        <v>4.12</v>
      </c>
      <c r="C1609" s="162">
        <v>4.1362775999999997</v>
      </c>
      <c r="D1609" s="163">
        <f t="shared" si="51"/>
        <v>-3.9353258108207152E-3</v>
      </c>
      <c r="E1609" s="161">
        <v>6</v>
      </c>
      <c r="F1609" s="168">
        <v>5.3098643000000001</v>
      </c>
      <c r="G1609" s="163">
        <f t="shared" si="52"/>
        <v>0.12997237989678942</v>
      </c>
    </row>
    <row r="1610" spans="1:7" x14ac:dyDescent="0.2">
      <c r="A1610" s="127">
        <v>40792</v>
      </c>
      <c r="B1610" s="161">
        <v>4.07</v>
      </c>
      <c r="C1610" s="162">
        <v>4.0372044000000002</v>
      </c>
      <c r="D1610" s="163">
        <f t="shared" si="51"/>
        <v>8.1233439654430258E-3</v>
      </c>
      <c r="E1610" s="161">
        <v>5.82</v>
      </c>
      <c r="F1610" s="168">
        <v>5.2680594000000003</v>
      </c>
      <c r="G1610" s="163">
        <f t="shared" si="52"/>
        <v>0.10477114210215624</v>
      </c>
    </row>
    <row r="1611" spans="1:7" x14ac:dyDescent="0.2">
      <c r="A1611" s="127">
        <v>40791</v>
      </c>
      <c r="B1611" s="161">
        <v>4.08</v>
      </c>
      <c r="C1611" s="162">
        <v>4.0036008000000001</v>
      </c>
      <c r="D1611" s="163">
        <f t="shared" si="51"/>
        <v>1.9082621823834186E-2</v>
      </c>
      <c r="E1611" s="161">
        <v>5.81</v>
      </c>
      <c r="F1611" s="168">
        <v>5.2178076000000004</v>
      </c>
      <c r="G1611" s="163">
        <f t="shared" si="52"/>
        <v>0.11349448760816691</v>
      </c>
    </row>
    <row r="1612" spans="1:7" x14ac:dyDescent="0.2">
      <c r="A1612" s="127">
        <v>40788</v>
      </c>
      <c r="B1612" s="161">
        <v>4.0999999999999996</v>
      </c>
      <c r="C1612" s="162">
        <v>4.2017791999999998</v>
      </c>
      <c r="D1612" s="163">
        <f t="shared" si="51"/>
        <v>-2.4222881583116071E-2</v>
      </c>
      <c r="E1612" s="161">
        <v>5.86</v>
      </c>
      <c r="F1612" s="168">
        <v>5.2932569999999997</v>
      </c>
      <c r="G1612" s="163">
        <f t="shared" si="52"/>
        <v>0.10706886138345459</v>
      </c>
    </row>
    <row r="1613" spans="1:7" x14ac:dyDescent="0.2">
      <c r="A1613" s="127">
        <v>40787</v>
      </c>
      <c r="B1613" s="161">
        <v>4.13</v>
      </c>
      <c r="C1613" s="162">
        <v>4.2309419999999998</v>
      </c>
      <c r="D1613" s="163">
        <f t="shared" si="51"/>
        <v>-2.3858043906061551E-2</v>
      </c>
      <c r="E1613" s="161">
        <v>5.98</v>
      </c>
      <c r="F1613" s="168">
        <v>5.3706725000000004</v>
      </c>
      <c r="G1613" s="163">
        <f t="shared" si="52"/>
        <v>0.11345459995931607</v>
      </c>
    </row>
    <row r="1614" spans="1:7" x14ac:dyDescent="0.2">
      <c r="A1614" s="127">
        <v>40786</v>
      </c>
      <c r="B1614" s="161">
        <v>4.1399999999999997</v>
      </c>
      <c r="C1614" s="162">
        <v>4.1944575999999998</v>
      </c>
      <c r="D1614" s="163">
        <f t="shared" si="51"/>
        <v>-1.2983228153265898E-2</v>
      </c>
      <c r="E1614" s="161">
        <v>5.99</v>
      </c>
      <c r="F1614" s="168">
        <v>5.3004180999999999</v>
      </c>
      <c r="G1614" s="163">
        <f t="shared" si="52"/>
        <v>0.13009952931826271</v>
      </c>
    </row>
    <row r="1615" spans="1:7" x14ac:dyDescent="0.2">
      <c r="A1615" s="127">
        <v>40785</v>
      </c>
      <c r="B1615" s="161">
        <v>4.0999999999999996</v>
      </c>
      <c r="C1615" s="162">
        <v>4.1702370000000002</v>
      </c>
      <c r="D1615" s="163">
        <f t="shared" si="51"/>
        <v>-1.684244804312094E-2</v>
      </c>
      <c r="E1615" s="161">
        <v>5.92</v>
      </c>
      <c r="F1615" s="168">
        <v>5.2353269999999998</v>
      </c>
      <c r="G1615" s="163">
        <f t="shared" si="52"/>
        <v>0.13077941454277833</v>
      </c>
    </row>
    <row r="1616" spans="1:7" x14ac:dyDescent="0.2">
      <c r="A1616" s="127">
        <v>40784</v>
      </c>
      <c r="B1616" s="161">
        <v>4.08</v>
      </c>
      <c r="C1616" s="162">
        <v>4.1630599999999998</v>
      </c>
      <c r="D1616" s="163">
        <f t="shared" si="51"/>
        <v>-1.9951670165695351E-2</v>
      </c>
      <c r="E1616" s="161">
        <v>5.87</v>
      </c>
      <c r="F1616" s="168">
        <v>5.1300699999999999</v>
      </c>
      <c r="G1616" s="163">
        <f t="shared" si="52"/>
        <v>0.14423389934250413</v>
      </c>
    </row>
    <row r="1617" spans="1:7" x14ac:dyDescent="0.2">
      <c r="A1617" s="127">
        <v>40781</v>
      </c>
      <c r="B1617" s="161">
        <v>4.16</v>
      </c>
      <c r="C1617" s="162">
        <v>4.035876</v>
      </c>
      <c r="D1617" s="163">
        <f t="shared" si="51"/>
        <v>3.0755156996894881E-2</v>
      </c>
      <c r="E1617" s="161">
        <v>6.09</v>
      </c>
      <c r="F1617" s="168">
        <v>5.4631980000000002</v>
      </c>
      <c r="G1617" s="163">
        <f t="shared" si="52"/>
        <v>0.11473170110254097</v>
      </c>
    </row>
    <row r="1618" spans="1:7" x14ac:dyDescent="0.2">
      <c r="A1618" s="127">
        <v>40780</v>
      </c>
      <c r="B1618" s="161">
        <v>4.18</v>
      </c>
      <c r="C1618" s="162">
        <v>3.9777274999999999</v>
      </c>
      <c r="D1618" s="163">
        <f t="shared" si="51"/>
        <v>5.0851271234643364E-2</v>
      </c>
      <c r="E1618" s="161">
        <v>6.09</v>
      </c>
      <c r="F1618" s="168">
        <v>5.2899675000000004</v>
      </c>
      <c r="G1618" s="163">
        <f t="shared" si="52"/>
        <v>0.15123580626913102</v>
      </c>
    </row>
    <row r="1619" spans="1:7" x14ac:dyDescent="0.2">
      <c r="A1619" s="127">
        <v>40779</v>
      </c>
      <c r="B1619" s="161">
        <v>4.08</v>
      </c>
      <c r="C1619" s="162">
        <v>3.9009627999999998</v>
      </c>
      <c r="D1619" s="163">
        <f t="shared" si="51"/>
        <v>4.589564401895866E-2</v>
      </c>
      <c r="E1619" s="161">
        <v>5.72</v>
      </c>
      <c r="F1619" s="168">
        <v>5.2040154999999997</v>
      </c>
      <c r="G1619" s="163">
        <f t="shared" si="52"/>
        <v>9.9151222743283543E-2</v>
      </c>
    </row>
    <row r="1620" spans="1:7" x14ac:dyDescent="0.2">
      <c r="A1620" s="127">
        <v>40778</v>
      </c>
      <c r="B1620" s="161">
        <v>4.1100000000000003</v>
      </c>
      <c r="C1620" s="162">
        <v>4.0608314999999999</v>
      </c>
      <c r="D1620" s="163">
        <f t="shared" si="51"/>
        <v>1.2107988228519306E-2</v>
      </c>
      <c r="E1620" s="161">
        <v>5.77</v>
      </c>
      <c r="F1620" s="168">
        <v>5.2503679999999999</v>
      </c>
      <c r="G1620" s="163">
        <f t="shared" si="52"/>
        <v>9.8970586442702624E-2</v>
      </c>
    </row>
    <row r="1621" spans="1:7" x14ac:dyDescent="0.2">
      <c r="A1621" s="127">
        <v>40777</v>
      </c>
      <c r="B1621" s="161">
        <v>4.08</v>
      </c>
      <c r="C1621" s="162">
        <v>3.9307698000000002</v>
      </c>
      <c r="D1621" s="163">
        <f t="shared" si="51"/>
        <v>3.7964624639173696E-2</v>
      </c>
      <c r="E1621" s="161">
        <v>5.59</v>
      </c>
      <c r="F1621" s="168">
        <v>5.1042563999999997</v>
      </c>
      <c r="G1621" s="163">
        <f t="shared" si="52"/>
        <v>9.516442003187775E-2</v>
      </c>
    </row>
    <row r="1622" spans="1:7" x14ac:dyDescent="0.2">
      <c r="A1622" s="127">
        <v>40774</v>
      </c>
      <c r="B1622" s="161">
        <v>4.13</v>
      </c>
      <c r="C1622" s="162">
        <v>3.9824804999999999</v>
      </c>
      <c r="D1622" s="163">
        <f t="shared" si="51"/>
        <v>3.7042114832702894E-2</v>
      </c>
      <c r="E1622" s="161">
        <v>5.65</v>
      </c>
      <c r="F1622" s="168">
        <v>5.1731189999999998</v>
      </c>
      <c r="G1622" s="163">
        <f t="shared" si="52"/>
        <v>9.2184424908841378E-2</v>
      </c>
    </row>
    <row r="1623" spans="1:7" x14ac:dyDescent="0.2">
      <c r="A1623" s="127">
        <v>40773</v>
      </c>
      <c r="B1623" s="161">
        <v>4.18</v>
      </c>
      <c r="C1623" s="162">
        <v>4.1116067999999997</v>
      </c>
      <c r="D1623" s="163">
        <f t="shared" si="51"/>
        <v>1.6634178151471109E-2</v>
      </c>
      <c r="E1623" s="161">
        <v>5.6</v>
      </c>
      <c r="F1623" s="168">
        <v>5.2605588000000001</v>
      </c>
      <c r="G1623" s="163">
        <f t="shared" si="52"/>
        <v>6.4525692593722081E-2</v>
      </c>
    </row>
    <row r="1624" spans="1:7" x14ac:dyDescent="0.2">
      <c r="A1624" s="127">
        <v>40772</v>
      </c>
      <c r="B1624" s="161">
        <v>4.18</v>
      </c>
      <c r="C1624" s="162">
        <v>4.2050559999999999</v>
      </c>
      <c r="D1624" s="163">
        <f t="shared" si="51"/>
        <v>-5.9585413369049522E-3</v>
      </c>
      <c r="E1624" s="161">
        <v>5.7</v>
      </c>
      <c r="F1624" s="168">
        <v>5.231681</v>
      </c>
      <c r="G1624" s="163">
        <f t="shared" si="52"/>
        <v>8.951597010597552E-2</v>
      </c>
    </row>
    <row r="1625" spans="1:7" x14ac:dyDescent="0.2">
      <c r="A1625" s="127">
        <v>40771</v>
      </c>
      <c r="B1625" s="161">
        <v>4.16</v>
      </c>
      <c r="C1625" s="162">
        <v>4.2421917999999996</v>
      </c>
      <c r="D1625" s="163">
        <f t="shared" si="51"/>
        <v>-1.9374842976217974E-2</v>
      </c>
      <c r="E1625" s="161">
        <v>5.67</v>
      </c>
      <c r="F1625" s="168">
        <v>5.1611966000000002</v>
      </c>
      <c r="G1625" s="163">
        <f t="shared" si="52"/>
        <v>9.8582448884043605E-2</v>
      </c>
    </row>
    <row r="1626" spans="1:7" x14ac:dyDescent="0.2">
      <c r="A1626" s="127">
        <v>40770</v>
      </c>
      <c r="B1626" s="161">
        <v>4.1900000000000004</v>
      </c>
      <c r="C1626" s="162">
        <v>4.2091649999999996</v>
      </c>
      <c r="D1626" s="163">
        <f t="shared" si="51"/>
        <v>-4.553159593410858E-3</v>
      </c>
      <c r="E1626" s="161">
        <v>5.61</v>
      </c>
      <c r="F1626" s="168">
        <v>5.1117150000000002</v>
      </c>
      <c r="G1626" s="163">
        <f t="shared" si="52"/>
        <v>9.7479026119413947E-2</v>
      </c>
    </row>
    <row r="1627" spans="1:7" x14ac:dyDescent="0.2">
      <c r="A1627" s="127">
        <v>40767</v>
      </c>
      <c r="B1627" s="161">
        <v>4.1399999999999997</v>
      </c>
      <c r="C1627" s="162">
        <v>4.0134185999999996</v>
      </c>
      <c r="D1627" s="163">
        <f t="shared" si="51"/>
        <v>3.1539545862472478E-2</v>
      </c>
      <c r="E1627" s="161">
        <v>5.38</v>
      </c>
      <c r="F1627" s="168">
        <v>4.8587807999999999</v>
      </c>
      <c r="G1627" s="163">
        <f t="shared" si="52"/>
        <v>0.10727366009184856</v>
      </c>
    </row>
    <row r="1628" spans="1:7" x14ac:dyDescent="0.2">
      <c r="A1628" s="127">
        <v>40766</v>
      </c>
      <c r="B1628" s="161">
        <v>4.16</v>
      </c>
      <c r="C1628" s="162">
        <v>4.0641743999999997</v>
      </c>
      <c r="D1628" s="163">
        <f t="shared" si="51"/>
        <v>2.357812204121959E-2</v>
      </c>
      <c r="E1628" s="161">
        <v>5.34</v>
      </c>
      <c r="F1628" s="168">
        <v>5.0064729000000003</v>
      </c>
      <c r="G1628" s="163">
        <f t="shared" si="52"/>
        <v>6.6619176146943584E-2</v>
      </c>
    </row>
    <row r="1629" spans="1:7" x14ac:dyDescent="0.2">
      <c r="A1629" s="127">
        <v>40765</v>
      </c>
      <c r="B1629" s="161">
        <v>4.1500000000000004</v>
      </c>
      <c r="C1629" s="162">
        <v>4.1186708999999997</v>
      </c>
      <c r="D1629" s="163">
        <f t="shared" si="51"/>
        <v>7.6066043538464473E-3</v>
      </c>
      <c r="E1629" s="161">
        <v>5.23</v>
      </c>
      <c r="F1629" s="168">
        <v>5.1133997999999998</v>
      </c>
      <c r="G1629" s="163">
        <f t="shared" si="52"/>
        <v>2.2802871780141384E-2</v>
      </c>
    </row>
    <row r="1630" spans="1:7" x14ac:dyDescent="0.2">
      <c r="A1630" s="127">
        <v>40764</v>
      </c>
      <c r="B1630" s="161">
        <v>4.0999999999999996</v>
      </c>
      <c r="C1630" s="162">
        <v>4.0858992000000001</v>
      </c>
      <c r="D1630" s="163">
        <f t="shared" si="51"/>
        <v>3.4510885633203042E-3</v>
      </c>
      <c r="E1630" s="161">
        <v>5.21</v>
      </c>
      <c r="F1630" s="168">
        <v>5.0991362999999996</v>
      </c>
      <c r="G1630" s="163">
        <f t="shared" si="52"/>
        <v>2.174166240663156E-2</v>
      </c>
    </row>
    <row r="1631" spans="1:7" x14ac:dyDescent="0.2">
      <c r="A1631" s="127">
        <v>40763</v>
      </c>
      <c r="B1631" s="161">
        <v>4.03</v>
      </c>
      <c r="C1631" s="162">
        <v>4.3911205000000004</v>
      </c>
      <c r="D1631" s="163">
        <f t="shared" si="51"/>
        <v>-8.2238804423608994E-2</v>
      </c>
      <c r="E1631" s="161">
        <v>5.17</v>
      </c>
      <c r="F1631" s="168">
        <v>5.3138325000000002</v>
      </c>
      <c r="G1631" s="163">
        <f t="shared" si="52"/>
        <v>-2.7067563759301833E-2</v>
      </c>
    </row>
    <row r="1632" spans="1:7" x14ac:dyDescent="0.2">
      <c r="A1632" s="127">
        <v>40760</v>
      </c>
      <c r="B1632" s="161">
        <v>4.1100000000000003</v>
      </c>
      <c r="C1632" s="162">
        <v>4.5103967999999997</v>
      </c>
      <c r="D1632" s="163">
        <f t="shared" si="51"/>
        <v>-8.8771967912002633E-2</v>
      </c>
      <c r="E1632" s="161">
        <v>5.27</v>
      </c>
      <c r="F1632" s="168">
        <v>5.4273455999999998</v>
      </c>
      <c r="G1632" s="163">
        <f t="shared" si="52"/>
        <v>-2.899126232167714E-2</v>
      </c>
    </row>
    <row r="1633" spans="1:7" x14ac:dyDescent="0.2">
      <c r="A1633" s="127">
        <v>40759</v>
      </c>
      <c r="B1633" s="161">
        <v>4.16</v>
      </c>
      <c r="C1633" s="162">
        <v>4.6570608</v>
      </c>
      <c r="D1633" s="163">
        <f t="shared" si="51"/>
        <v>-0.10673272721713228</v>
      </c>
      <c r="E1633" s="161">
        <v>5.37</v>
      </c>
      <c r="F1633" s="168">
        <v>5.6726964000000004</v>
      </c>
      <c r="G1633" s="163">
        <f t="shared" si="52"/>
        <v>-5.33602327104973E-2</v>
      </c>
    </row>
    <row r="1634" spans="1:7" x14ac:dyDescent="0.2">
      <c r="A1634" s="127">
        <v>40758</v>
      </c>
      <c r="B1634" s="161">
        <v>4.18</v>
      </c>
      <c r="C1634" s="162">
        <v>4.6617984000000003</v>
      </c>
      <c r="D1634" s="163">
        <f t="shared" si="51"/>
        <v>-0.10335032934929159</v>
      </c>
      <c r="E1634" s="161">
        <v>5.36</v>
      </c>
      <c r="F1634" s="168">
        <v>5.6949984000000002</v>
      </c>
      <c r="G1634" s="163">
        <f t="shared" si="52"/>
        <v>-5.8823264989854941E-2</v>
      </c>
    </row>
    <row r="1635" spans="1:7" x14ac:dyDescent="0.2">
      <c r="A1635" s="127">
        <v>40757</v>
      </c>
      <c r="B1635" s="161">
        <v>4.2</v>
      </c>
      <c r="C1635" s="162">
        <v>4.7706936999999998</v>
      </c>
      <c r="D1635" s="163">
        <f t="shared" si="51"/>
        <v>-0.11962488809541465</v>
      </c>
      <c r="E1635" s="161">
        <v>5.35</v>
      </c>
      <c r="F1635" s="168">
        <v>5.7876700000000003</v>
      </c>
      <c r="G1635" s="163">
        <f t="shared" si="52"/>
        <v>-7.5621104866034281E-2</v>
      </c>
    </row>
    <row r="1636" spans="1:7" x14ac:dyDescent="0.2">
      <c r="A1636" s="127">
        <v>40756</v>
      </c>
      <c r="B1636" s="161">
        <v>4.24</v>
      </c>
      <c r="C1636" s="162">
        <v>4.9502557999999999</v>
      </c>
      <c r="D1636" s="163">
        <f t="shared" si="51"/>
        <v>-0.14347860569144724</v>
      </c>
      <c r="E1636" s="161">
        <v>5.4</v>
      </c>
      <c r="F1636" s="168">
        <v>5.8675819999999996</v>
      </c>
      <c r="G1636" s="163">
        <f t="shared" si="52"/>
        <v>-7.9689043970753076E-2</v>
      </c>
    </row>
    <row r="1637" spans="1:7" x14ac:dyDescent="0.2">
      <c r="A1637" s="127">
        <v>40753</v>
      </c>
      <c r="B1637" s="161">
        <v>4.25</v>
      </c>
      <c r="C1637" s="162">
        <v>4.9038728000000003</v>
      </c>
      <c r="D1637" s="163">
        <f t="shared" si="51"/>
        <v>-0.13333804253650303</v>
      </c>
      <c r="E1637" s="161">
        <v>5.44</v>
      </c>
      <c r="F1637" s="168">
        <v>5.6894847999999998</v>
      </c>
      <c r="G1637" s="163">
        <f t="shared" si="52"/>
        <v>-4.3850156696085982E-2</v>
      </c>
    </row>
    <row r="1638" spans="1:7" x14ac:dyDescent="0.2">
      <c r="A1638" s="127">
        <v>40752</v>
      </c>
      <c r="B1638" s="161">
        <v>4.2</v>
      </c>
      <c r="C1638" s="162">
        <v>4.9285623999999997</v>
      </c>
      <c r="D1638" s="163">
        <f t="shared" si="51"/>
        <v>-0.147824525869856</v>
      </c>
      <c r="E1638" s="161">
        <v>5.32</v>
      </c>
      <c r="F1638" s="168">
        <v>5.7472329999999996</v>
      </c>
      <c r="G1638" s="163">
        <f t="shared" si="52"/>
        <v>-7.4337163640311663E-2</v>
      </c>
    </row>
    <row r="1639" spans="1:7" x14ac:dyDescent="0.2">
      <c r="A1639" s="127">
        <v>40751</v>
      </c>
      <c r="B1639" s="161">
        <v>4.28</v>
      </c>
      <c r="C1639" s="162">
        <v>4.9542691000000003</v>
      </c>
      <c r="D1639" s="163">
        <f t="shared" si="51"/>
        <v>-0.13609860231451698</v>
      </c>
      <c r="E1639" s="161">
        <v>5.44</v>
      </c>
      <c r="F1639" s="168">
        <v>5.7979009000000001</v>
      </c>
      <c r="G1639" s="163">
        <f t="shared" si="52"/>
        <v>-6.1729392442702792E-2</v>
      </c>
    </row>
    <row r="1640" spans="1:7" x14ac:dyDescent="0.2">
      <c r="A1640" s="127">
        <v>40750</v>
      </c>
      <c r="B1640" s="161">
        <v>4.29</v>
      </c>
      <c r="C1640" s="162">
        <v>4.9726138999999998</v>
      </c>
      <c r="D1640" s="163">
        <f t="shared" si="51"/>
        <v>-0.13727466353259396</v>
      </c>
      <c r="E1640" s="161">
        <v>5.44</v>
      </c>
      <c r="F1640" s="168">
        <v>5.8661950999999997</v>
      </c>
      <c r="G1640" s="163">
        <f t="shared" si="52"/>
        <v>-7.2652731921582239E-2</v>
      </c>
    </row>
    <row r="1641" spans="1:7" x14ac:dyDescent="0.2">
      <c r="A1641" s="127">
        <v>40749</v>
      </c>
      <c r="B1641" s="161">
        <v>4.29</v>
      </c>
      <c r="C1641" s="162">
        <v>4.8348192000000001</v>
      </c>
      <c r="D1641" s="163">
        <f t="shared" si="51"/>
        <v>-0.11268657160954437</v>
      </c>
      <c r="E1641" s="161">
        <v>5.45</v>
      </c>
      <c r="F1641" s="168">
        <v>5.7703236000000002</v>
      </c>
      <c r="G1641" s="163">
        <f t="shared" si="52"/>
        <v>-5.5512241982408062E-2</v>
      </c>
    </row>
    <row r="1642" spans="1:7" x14ac:dyDescent="0.2">
      <c r="A1642" s="127">
        <v>40746</v>
      </c>
      <c r="B1642" s="161">
        <v>4.3600000000000003</v>
      </c>
      <c r="C1642" s="162">
        <v>4.8584228999999999</v>
      </c>
      <c r="D1642" s="163">
        <f t="shared" si="51"/>
        <v>-0.10258944317095153</v>
      </c>
      <c r="E1642" s="161">
        <v>5.62</v>
      </c>
      <c r="F1642" s="168">
        <v>5.9095637999999999</v>
      </c>
      <c r="G1642" s="163">
        <f t="shared" si="52"/>
        <v>-4.8999183323818217E-2</v>
      </c>
    </row>
    <row r="1643" spans="1:7" x14ac:dyDescent="0.2">
      <c r="A1643" s="127">
        <v>40745</v>
      </c>
      <c r="B1643" s="161">
        <v>4.37</v>
      </c>
      <c r="C1643" s="162">
        <v>4.7294216999999996</v>
      </c>
      <c r="D1643" s="163">
        <f t="shared" si="51"/>
        <v>-7.5996965971547759E-2</v>
      </c>
      <c r="E1643" s="161">
        <v>5.63</v>
      </c>
      <c r="F1643" s="168">
        <v>5.8227380999999996</v>
      </c>
      <c r="G1643" s="163">
        <f t="shared" si="52"/>
        <v>-3.3100939229947453E-2</v>
      </c>
    </row>
    <row r="1644" spans="1:7" x14ac:dyDescent="0.2">
      <c r="A1644" s="127">
        <v>40744</v>
      </c>
      <c r="B1644" s="161">
        <v>4.37</v>
      </c>
      <c r="C1644" s="162">
        <v>4.7329048</v>
      </c>
      <c r="D1644" s="163">
        <f t="shared" si="51"/>
        <v>-7.6676970134704578E-2</v>
      </c>
      <c r="E1644" s="161">
        <v>5.67</v>
      </c>
      <c r="F1644" s="168">
        <v>5.8518927999999999</v>
      </c>
      <c r="G1644" s="163">
        <f t="shared" si="52"/>
        <v>-3.1082729335028141E-2</v>
      </c>
    </row>
    <row r="1645" spans="1:7" x14ac:dyDescent="0.2">
      <c r="A1645" s="127">
        <v>40743</v>
      </c>
      <c r="B1645" s="161">
        <v>4.3600000000000003</v>
      </c>
      <c r="C1645" s="162">
        <v>4.7046257999999996</v>
      </c>
      <c r="D1645" s="163">
        <f t="shared" si="51"/>
        <v>-7.3252542210689608E-2</v>
      </c>
      <c r="E1645" s="161">
        <v>5.68</v>
      </c>
      <c r="F1645" s="168">
        <v>5.7169086</v>
      </c>
      <c r="G1645" s="163">
        <f t="shared" si="52"/>
        <v>-6.4560416446049693E-3</v>
      </c>
    </row>
    <row r="1646" spans="1:7" x14ac:dyDescent="0.2">
      <c r="A1646" s="127">
        <v>40742</v>
      </c>
      <c r="B1646" s="161">
        <v>4.3600000000000003</v>
      </c>
      <c r="C1646" s="162">
        <v>4.6880309999999996</v>
      </c>
      <c r="D1646" s="163">
        <f t="shared" si="51"/>
        <v>-6.9972020236214169E-2</v>
      </c>
      <c r="E1646" s="161">
        <v>5.74</v>
      </c>
      <c r="F1646" s="168">
        <v>5.6671241999999999</v>
      </c>
      <c r="G1646" s="163">
        <f t="shared" si="52"/>
        <v>1.2859397011274303E-2</v>
      </c>
    </row>
    <row r="1647" spans="1:7" x14ac:dyDescent="0.2">
      <c r="A1647" s="127">
        <v>40739</v>
      </c>
      <c r="B1647" s="161">
        <v>4.4000000000000004</v>
      </c>
      <c r="C1647" s="162">
        <v>4.6479999999999997</v>
      </c>
      <c r="D1647" s="163">
        <f t="shared" si="51"/>
        <v>-5.3356282271944784E-2</v>
      </c>
      <c r="E1647" s="161">
        <v>5.79</v>
      </c>
      <c r="F1647" s="168">
        <v>5.7850999999999999</v>
      </c>
      <c r="G1647" s="163">
        <f t="shared" si="52"/>
        <v>8.4700350901455927E-4</v>
      </c>
    </row>
    <row r="1648" spans="1:7" x14ac:dyDescent="0.2">
      <c r="A1648" s="127">
        <v>40738</v>
      </c>
      <c r="B1648" s="161">
        <v>4.38</v>
      </c>
      <c r="C1648" s="162">
        <v>4.6806923999999999</v>
      </c>
      <c r="D1648" s="163">
        <f t="shared" si="51"/>
        <v>-6.4241008445673542E-2</v>
      </c>
      <c r="E1648" s="161">
        <v>5.74</v>
      </c>
      <c r="F1648" s="168">
        <v>5.8674637000000001</v>
      </c>
      <c r="G1648" s="163">
        <f t="shared" si="52"/>
        <v>-2.1723815692289643E-2</v>
      </c>
    </row>
    <row r="1649" spans="1:7" x14ac:dyDescent="0.2">
      <c r="A1649" s="127">
        <v>40737</v>
      </c>
      <c r="B1649" s="161">
        <v>4.34</v>
      </c>
      <c r="C1649" s="162">
        <v>4.6763906000000004</v>
      </c>
      <c r="D1649" s="163">
        <f t="shared" si="51"/>
        <v>-7.1933811516942253E-2</v>
      </c>
      <c r="E1649" s="161">
        <v>5.74</v>
      </c>
      <c r="F1649" s="168">
        <v>5.8475647999999998</v>
      </c>
      <c r="G1649" s="163">
        <f t="shared" si="52"/>
        <v>-1.8394802568070658E-2</v>
      </c>
    </row>
    <row r="1650" spans="1:7" x14ac:dyDescent="0.2">
      <c r="A1650" s="127">
        <v>40736</v>
      </c>
      <c r="B1650" s="161">
        <v>4.29</v>
      </c>
      <c r="C1650" s="162">
        <v>4.5802426000000001</v>
      </c>
      <c r="D1650" s="163">
        <f t="shared" si="51"/>
        <v>-6.3368390137238578E-2</v>
      </c>
      <c r="E1650" s="161">
        <v>5.66</v>
      </c>
      <c r="F1650" s="168">
        <v>5.7689443999999996</v>
      </c>
      <c r="G1650" s="163">
        <f t="shared" si="52"/>
        <v>-1.8884633382842016E-2</v>
      </c>
    </row>
    <row r="1651" spans="1:7" x14ac:dyDescent="0.2">
      <c r="A1651" s="127">
        <v>40735</v>
      </c>
      <c r="B1651" s="161">
        <v>4.33</v>
      </c>
      <c r="C1651" s="162">
        <v>4.7725229999999996</v>
      </c>
      <c r="D1651" s="163">
        <f t="shared" si="51"/>
        <v>-9.2723073309442322E-2</v>
      </c>
      <c r="E1651" s="161">
        <v>5.73</v>
      </c>
      <c r="F1651" s="168">
        <v>5.9282385</v>
      </c>
      <c r="G1651" s="163">
        <f t="shared" si="52"/>
        <v>-3.3439697137690995E-2</v>
      </c>
    </row>
    <row r="1652" spans="1:7" x14ac:dyDescent="0.2">
      <c r="A1652" s="127">
        <v>40732</v>
      </c>
      <c r="B1652" s="161">
        <v>4.34</v>
      </c>
      <c r="C1652" s="162">
        <v>4.8802006000000002</v>
      </c>
      <c r="D1652" s="163">
        <f t="shared" si="51"/>
        <v>-0.11069229408315723</v>
      </c>
      <c r="E1652" s="161">
        <v>5.77</v>
      </c>
      <c r="F1652" s="168">
        <v>5.9859359999999997</v>
      </c>
      <c r="G1652" s="163">
        <f t="shared" si="52"/>
        <v>-3.6073890532742105E-2</v>
      </c>
    </row>
    <row r="1653" spans="1:7" x14ac:dyDescent="0.2">
      <c r="A1653" s="127">
        <v>40731</v>
      </c>
      <c r="B1653" s="161">
        <v>4.3099999999999996</v>
      </c>
      <c r="C1653" s="162">
        <v>4.8155429999999999</v>
      </c>
      <c r="D1653" s="163">
        <f t="shared" si="51"/>
        <v>-0.10498151506486399</v>
      </c>
      <c r="E1653" s="161">
        <v>5.75</v>
      </c>
      <c r="F1653" s="168">
        <v>5.9050700000000003</v>
      </c>
      <c r="G1653" s="163">
        <f t="shared" si="52"/>
        <v>-2.6260484634390492E-2</v>
      </c>
    </row>
    <row r="1654" spans="1:7" x14ac:dyDescent="0.2">
      <c r="A1654" s="127">
        <v>40730</v>
      </c>
      <c r="B1654" s="161">
        <v>4.37</v>
      </c>
      <c r="C1654" s="162">
        <v>4.8070525999999996</v>
      </c>
      <c r="D1654" s="163">
        <f t="shared" si="51"/>
        <v>-9.0919038414516096E-2</v>
      </c>
      <c r="E1654" s="161">
        <v>5.74</v>
      </c>
      <c r="F1654" s="168">
        <v>5.8799068999999999</v>
      </c>
      <c r="G1654" s="163">
        <f t="shared" si="52"/>
        <v>-2.3794067215588008E-2</v>
      </c>
    </row>
    <row r="1655" spans="1:7" x14ac:dyDescent="0.2">
      <c r="A1655" s="127">
        <v>40729</v>
      </c>
      <c r="B1655" s="161">
        <v>4.41</v>
      </c>
      <c r="C1655" s="162">
        <v>4.9277706999999999</v>
      </c>
      <c r="D1655" s="163">
        <f t="shared" si="51"/>
        <v>-0.10507199533452313</v>
      </c>
      <c r="E1655" s="161">
        <v>5.85</v>
      </c>
      <c r="F1655" s="168">
        <v>6.0412973000000001</v>
      </c>
      <c r="G1655" s="163">
        <f t="shared" si="52"/>
        <v>-3.1664937264385323E-2</v>
      </c>
    </row>
    <row r="1656" spans="1:7" x14ac:dyDescent="0.2">
      <c r="A1656" s="127">
        <v>40728</v>
      </c>
      <c r="B1656" s="161">
        <v>4.42</v>
      </c>
      <c r="C1656" s="162">
        <v>4.9527004000000003</v>
      </c>
      <c r="D1656" s="163">
        <f t="shared" si="51"/>
        <v>-0.10755756596946595</v>
      </c>
      <c r="E1656" s="161">
        <v>5.85</v>
      </c>
      <c r="F1656" s="168">
        <v>6.1077764999999999</v>
      </c>
      <c r="G1656" s="163">
        <f t="shared" si="52"/>
        <v>-4.2204638627494032E-2</v>
      </c>
    </row>
    <row r="1657" spans="1:7" x14ac:dyDescent="0.2">
      <c r="A1657" s="127">
        <v>40725</v>
      </c>
      <c r="B1657" s="161">
        <v>4.38</v>
      </c>
      <c r="C1657" s="162">
        <v>4.9148741999999999</v>
      </c>
      <c r="D1657" s="163">
        <f t="shared" si="51"/>
        <v>-0.10882764812169557</v>
      </c>
      <c r="E1657" s="161">
        <v>5.71</v>
      </c>
      <c r="F1657" s="168">
        <v>5.9627154000000004</v>
      </c>
      <c r="G1657" s="163">
        <f t="shared" si="52"/>
        <v>-4.2382603067052382E-2</v>
      </c>
    </row>
    <row r="1658" spans="1:7" x14ac:dyDescent="0.2">
      <c r="A1658" s="127">
        <v>40724</v>
      </c>
      <c r="B1658" s="161">
        <v>4.46</v>
      </c>
      <c r="C1658" s="162">
        <v>4.9148741999999999</v>
      </c>
      <c r="D1658" s="163">
        <f t="shared" si="51"/>
        <v>-9.2550527539443414E-2</v>
      </c>
      <c r="E1658" s="161">
        <v>5.73</v>
      </c>
      <c r="F1658" s="168">
        <v>5.9627154000000004</v>
      </c>
      <c r="G1658" s="163">
        <f t="shared" si="52"/>
        <v>-3.902842654539574E-2</v>
      </c>
    </row>
    <row r="1659" spans="1:7" x14ac:dyDescent="0.2">
      <c r="A1659" s="127">
        <v>40723</v>
      </c>
      <c r="B1659" s="161">
        <v>4.46</v>
      </c>
      <c r="C1659" s="162">
        <v>4.8383406000000004</v>
      </c>
      <c r="D1659" s="163">
        <f t="shared" si="51"/>
        <v>-7.8196355171853846E-2</v>
      </c>
      <c r="E1659" s="161">
        <v>5.72</v>
      </c>
      <c r="F1659" s="168">
        <v>5.9190696000000003</v>
      </c>
      <c r="G1659" s="163">
        <f t="shared" si="52"/>
        <v>-3.3631907284888241E-2</v>
      </c>
    </row>
    <row r="1660" spans="1:7" x14ac:dyDescent="0.2">
      <c r="A1660" s="127">
        <v>40722</v>
      </c>
      <c r="B1660" s="161">
        <v>4.5</v>
      </c>
      <c r="C1660" s="162">
        <v>4.8702459999999999</v>
      </c>
      <c r="D1660" s="163">
        <f t="shared" si="51"/>
        <v>-7.6022032562626171E-2</v>
      </c>
      <c r="E1660" s="161">
        <v>5.97</v>
      </c>
      <c r="F1660" s="168">
        <v>6.0254750000000001</v>
      </c>
      <c r="G1660" s="163">
        <f t="shared" si="52"/>
        <v>-9.2067430368560788E-3</v>
      </c>
    </row>
    <row r="1661" spans="1:7" x14ac:dyDescent="0.2">
      <c r="A1661" s="127">
        <v>40721</v>
      </c>
      <c r="B1661" s="161">
        <v>4.4800000000000004</v>
      </c>
      <c r="C1661" s="162">
        <v>4.8789091999999998</v>
      </c>
      <c r="D1661" s="163">
        <f t="shared" si="51"/>
        <v>-8.1761964334158832E-2</v>
      </c>
      <c r="E1661" s="161">
        <v>6.03</v>
      </c>
      <c r="F1661" s="168">
        <v>6.0924028000000003</v>
      </c>
      <c r="G1661" s="163">
        <f t="shared" si="52"/>
        <v>-1.0242723938082374E-2</v>
      </c>
    </row>
    <row r="1662" spans="1:7" x14ac:dyDescent="0.2">
      <c r="A1662" s="127">
        <v>40718</v>
      </c>
      <c r="B1662" s="161">
        <v>4.4800000000000004</v>
      </c>
      <c r="C1662" s="162">
        <v>4.8952378999999997</v>
      </c>
      <c r="D1662" s="163">
        <f t="shared" si="51"/>
        <v>-8.4824866223559697E-2</v>
      </c>
      <c r="E1662" s="161">
        <v>6.03</v>
      </c>
      <c r="F1662" s="168">
        <v>6.1419028999999998</v>
      </c>
      <c r="G1662" s="163">
        <f t="shared" si="52"/>
        <v>-1.8219581426466312E-2</v>
      </c>
    </row>
    <row r="1663" spans="1:7" x14ac:dyDescent="0.2">
      <c r="A1663" s="127">
        <v>40717</v>
      </c>
      <c r="B1663" s="161">
        <v>4.38</v>
      </c>
      <c r="C1663" s="162">
        <v>4.7540636000000003</v>
      </c>
      <c r="D1663" s="163">
        <f t="shared" si="51"/>
        <v>-7.8682918756072251E-2</v>
      </c>
      <c r="E1663" s="161">
        <v>5.87</v>
      </c>
      <c r="F1663" s="168">
        <v>6.0090699000000001</v>
      </c>
      <c r="G1663" s="163">
        <f t="shared" si="52"/>
        <v>-2.3143332048775129E-2</v>
      </c>
    </row>
    <row r="1664" spans="1:7" x14ac:dyDescent="0.2">
      <c r="A1664" s="127">
        <v>40716</v>
      </c>
      <c r="B1664" s="161">
        <v>4.33</v>
      </c>
      <c r="C1664" s="162">
        <v>4.8166679999999999</v>
      </c>
      <c r="D1664" s="163">
        <f t="shared" si="51"/>
        <v>-0.10103831113126333</v>
      </c>
      <c r="E1664" s="161">
        <v>5.8</v>
      </c>
      <c r="F1664" s="168">
        <v>6.0457488000000001</v>
      </c>
      <c r="G1664" s="163">
        <f t="shared" si="52"/>
        <v>-4.064819894600985E-2</v>
      </c>
    </row>
    <row r="1665" spans="1:7" x14ac:dyDescent="0.2">
      <c r="A1665" s="127">
        <v>40715</v>
      </c>
      <c r="B1665" s="161">
        <v>4.3</v>
      </c>
      <c r="C1665" s="162">
        <v>4.8486016000000003</v>
      </c>
      <c r="D1665" s="163">
        <f t="shared" si="51"/>
        <v>-0.1131463554357612</v>
      </c>
      <c r="E1665" s="161">
        <v>5.81</v>
      </c>
      <c r="F1665" s="168">
        <v>6.0524496000000001</v>
      </c>
      <c r="G1665" s="163">
        <f t="shared" si="52"/>
        <v>-4.0058094824945011E-2</v>
      </c>
    </row>
    <row r="1666" spans="1:7" x14ac:dyDescent="0.2">
      <c r="A1666" s="127">
        <v>40714</v>
      </c>
      <c r="B1666" s="161">
        <v>4.26</v>
      </c>
      <c r="C1666" s="162">
        <v>4.7899077999999999</v>
      </c>
      <c r="D1666" s="163">
        <f t="shared" si="51"/>
        <v>-0.11063006264964018</v>
      </c>
      <c r="E1666" s="161">
        <v>5.79</v>
      </c>
      <c r="F1666" s="168">
        <v>6.0434191999999998</v>
      </c>
      <c r="G1666" s="163">
        <f t="shared" si="52"/>
        <v>-4.193308317913802E-2</v>
      </c>
    </row>
    <row r="1667" spans="1:7" x14ac:dyDescent="0.2">
      <c r="A1667" s="127">
        <v>40711</v>
      </c>
      <c r="B1667" s="161">
        <v>4.29</v>
      </c>
      <c r="C1667" s="162">
        <v>4.8189301999999996</v>
      </c>
      <c r="D1667" s="163">
        <f t="shared" si="51"/>
        <v>-0.10976091747500298</v>
      </c>
      <c r="E1667" s="161">
        <v>5.74</v>
      </c>
      <c r="F1667" s="168">
        <v>5.9635297999999999</v>
      </c>
      <c r="G1667" s="163">
        <f t="shared" si="52"/>
        <v>-3.748280087407288E-2</v>
      </c>
    </row>
    <row r="1668" spans="1:7" x14ac:dyDescent="0.2">
      <c r="A1668" s="127">
        <v>40710</v>
      </c>
      <c r="B1668" s="161">
        <v>4.28</v>
      </c>
      <c r="C1668" s="162">
        <v>4.8160641000000002</v>
      </c>
      <c r="D1668" s="163">
        <f t="shared" si="51"/>
        <v>-0.11130750938302501</v>
      </c>
      <c r="E1668" s="161">
        <v>5.75</v>
      </c>
      <c r="F1668" s="168">
        <v>5.9140268999999996</v>
      </c>
      <c r="G1668" s="163">
        <f t="shared" si="52"/>
        <v>-2.7735230626022289E-2</v>
      </c>
    </row>
    <row r="1669" spans="1:7" x14ac:dyDescent="0.2">
      <c r="A1669" s="127">
        <v>40709</v>
      </c>
      <c r="B1669" s="161">
        <v>4.2699999999999996</v>
      </c>
      <c r="C1669" s="162">
        <v>4.8947472000000003</v>
      </c>
      <c r="D1669" s="163">
        <f t="shared" ref="D1669:D1732" si="53">(B1669-C1669)/C1669</f>
        <v>-0.12763625463639894</v>
      </c>
      <c r="E1669" s="161">
        <v>5.78</v>
      </c>
      <c r="F1669" s="168">
        <v>6.0018924</v>
      </c>
      <c r="G1669" s="163">
        <f t="shared" si="52"/>
        <v>-3.6970406200550976E-2</v>
      </c>
    </row>
    <row r="1670" spans="1:7" x14ac:dyDescent="0.2">
      <c r="A1670" s="127">
        <v>40708</v>
      </c>
      <c r="B1670" s="161">
        <v>4.45</v>
      </c>
      <c r="C1670" s="162">
        <v>4.9377924000000002</v>
      </c>
      <c r="D1670" s="163">
        <f t="shared" si="53"/>
        <v>-9.8787547244797089E-2</v>
      </c>
      <c r="E1670" s="161">
        <v>5.81</v>
      </c>
      <c r="F1670" s="168">
        <v>6.0369299999999999</v>
      </c>
      <c r="G1670" s="163">
        <f t="shared" ref="G1670:G1733" si="54">(E1670-F1670)/F1670</f>
        <v>-3.7590298380136972E-2</v>
      </c>
    </row>
    <row r="1671" spans="1:7" x14ac:dyDescent="0.2">
      <c r="A1671" s="127">
        <v>40707</v>
      </c>
      <c r="B1671" s="161">
        <v>4.5199999999999996</v>
      </c>
      <c r="C1671" s="162">
        <v>4.9106696999999997</v>
      </c>
      <c r="D1671" s="163">
        <f t="shared" si="53"/>
        <v>-7.9555279394987646E-2</v>
      </c>
      <c r="E1671" s="161">
        <v>5.74</v>
      </c>
      <c r="F1671" s="168">
        <v>6.1029036000000003</v>
      </c>
      <c r="G1671" s="163">
        <f t="shared" si="54"/>
        <v>-5.9464088536479602E-2</v>
      </c>
    </row>
    <row r="1672" spans="1:7" x14ac:dyDescent="0.2">
      <c r="A1672" s="127">
        <v>40704</v>
      </c>
      <c r="B1672" s="161">
        <v>4.42</v>
      </c>
      <c r="C1672" s="162">
        <v>4.8418216000000003</v>
      </c>
      <c r="D1672" s="163">
        <f t="shared" si="53"/>
        <v>-8.7120434177087466E-2</v>
      </c>
      <c r="E1672" s="161">
        <v>5.63</v>
      </c>
      <c r="F1672" s="168">
        <v>6.0585272000000003</v>
      </c>
      <c r="G1672" s="163">
        <f t="shared" si="54"/>
        <v>-7.0731249667410984E-2</v>
      </c>
    </row>
    <row r="1673" spans="1:7" x14ac:dyDescent="0.2">
      <c r="A1673" s="127">
        <v>40703</v>
      </c>
      <c r="B1673" s="161">
        <v>4.37</v>
      </c>
      <c r="C1673" s="162">
        <v>4.8485256000000003</v>
      </c>
      <c r="D1673" s="163">
        <f t="shared" si="53"/>
        <v>-9.8695075467890733E-2</v>
      </c>
      <c r="E1673" s="161">
        <v>5.58</v>
      </c>
      <c r="F1673" s="168">
        <v>6.0814839999999997</v>
      </c>
      <c r="G1673" s="163">
        <f t="shared" si="54"/>
        <v>-8.2460794108806273E-2</v>
      </c>
    </row>
    <row r="1674" spans="1:7" x14ac:dyDescent="0.2">
      <c r="A1674" s="127">
        <v>40702</v>
      </c>
      <c r="B1674" s="161">
        <v>4.42</v>
      </c>
      <c r="C1674" s="162">
        <v>4.9141690000000002</v>
      </c>
      <c r="D1674" s="163">
        <f t="shared" si="53"/>
        <v>-0.10056003364963645</v>
      </c>
      <c r="E1674" s="161">
        <v>5.75</v>
      </c>
      <c r="F1674" s="168">
        <v>5.9886229000000002</v>
      </c>
      <c r="G1674" s="163">
        <f t="shared" si="54"/>
        <v>-3.9846038727868502E-2</v>
      </c>
    </row>
    <row r="1675" spans="1:7" x14ac:dyDescent="0.2">
      <c r="A1675" s="127">
        <v>40701</v>
      </c>
      <c r="B1675" s="161">
        <v>4.43</v>
      </c>
      <c r="C1675" s="162">
        <v>5.0407995000000003</v>
      </c>
      <c r="D1675" s="163">
        <f t="shared" si="53"/>
        <v>-0.12117115548833088</v>
      </c>
      <c r="E1675" s="161">
        <v>5.8</v>
      </c>
      <c r="F1675" s="168">
        <v>6.0489594000000002</v>
      </c>
      <c r="G1675" s="163">
        <f t="shared" si="54"/>
        <v>-4.1157393121203686E-2</v>
      </c>
    </row>
    <row r="1676" spans="1:7" x14ac:dyDescent="0.2">
      <c r="A1676" s="127">
        <v>40697</v>
      </c>
      <c r="B1676" s="161">
        <v>4.41</v>
      </c>
      <c r="C1676" s="162">
        <v>5.2441617000000003</v>
      </c>
      <c r="D1676" s="163">
        <f t="shared" si="53"/>
        <v>-0.1590648320397901</v>
      </c>
      <c r="E1676" s="161">
        <v>5.76</v>
      </c>
      <c r="F1676" s="168">
        <v>5.9611694999999996</v>
      </c>
      <c r="G1676" s="163">
        <f t="shared" si="54"/>
        <v>-3.3746649881369717E-2</v>
      </c>
    </row>
    <row r="1677" spans="1:7" x14ac:dyDescent="0.2">
      <c r="A1677" s="127">
        <v>40696</v>
      </c>
      <c r="B1677" s="161">
        <v>4.4400000000000004</v>
      </c>
      <c r="C1677" s="162">
        <v>5.3458117999999999</v>
      </c>
      <c r="D1677" s="163">
        <f t="shared" si="53"/>
        <v>-0.16944326397723158</v>
      </c>
      <c r="E1677" s="161">
        <v>5.74</v>
      </c>
      <c r="F1677" s="168">
        <v>5.9796366000000001</v>
      </c>
      <c r="G1677" s="163">
        <f t="shared" si="54"/>
        <v>-4.0075445387433725E-2</v>
      </c>
    </row>
    <row r="1678" spans="1:7" x14ac:dyDescent="0.2">
      <c r="A1678" s="127">
        <v>40695</v>
      </c>
      <c r="B1678" s="161">
        <v>4.4800000000000004</v>
      </c>
      <c r="C1678" s="162">
        <v>5.4190500000000004</v>
      </c>
      <c r="D1678" s="163">
        <f t="shared" si="53"/>
        <v>-0.17328683071756118</v>
      </c>
      <c r="E1678" s="161">
        <v>5.98</v>
      </c>
      <c r="F1678" s="168">
        <v>6.1527060000000002</v>
      </c>
      <c r="G1678" s="163">
        <f t="shared" si="54"/>
        <v>-2.8069925655475784E-2</v>
      </c>
    </row>
    <row r="1679" spans="1:7" x14ac:dyDescent="0.2">
      <c r="A1679" s="127">
        <v>40694</v>
      </c>
      <c r="B1679" s="161">
        <v>4.5599999999999996</v>
      </c>
      <c r="C1679" s="162">
        <v>5.4355935999999998</v>
      </c>
      <c r="D1679" s="163">
        <f t="shared" si="53"/>
        <v>-0.16108518488210749</v>
      </c>
      <c r="E1679" s="161">
        <v>6.06</v>
      </c>
      <c r="F1679" s="168">
        <v>6.1358848000000004</v>
      </c>
      <c r="G1679" s="163">
        <f t="shared" si="54"/>
        <v>-1.2367376910335856E-2</v>
      </c>
    </row>
    <row r="1680" spans="1:7" x14ac:dyDescent="0.2">
      <c r="A1680" s="127">
        <v>40693</v>
      </c>
      <c r="B1680" s="161">
        <v>4.5599999999999996</v>
      </c>
      <c r="C1680" s="162">
        <v>5.3179214000000004</v>
      </c>
      <c r="D1680" s="163">
        <f t="shared" si="53"/>
        <v>-0.1425221139973977</v>
      </c>
      <c r="E1680" s="161">
        <v>5.92</v>
      </c>
      <c r="F1680" s="168">
        <v>6.0597630999999996</v>
      </c>
      <c r="G1680" s="163">
        <f t="shared" si="54"/>
        <v>-2.3064119453778599E-2</v>
      </c>
    </row>
    <row r="1681" spans="1:7" x14ac:dyDescent="0.2">
      <c r="A1681" s="127">
        <v>40690</v>
      </c>
      <c r="B1681" s="161">
        <v>4.3899999999999997</v>
      </c>
      <c r="C1681" s="162">
        <v>5.2863553999999997</v>
      </c>
      <c r="D1681" s="163">
        <f t="shared" si="53"/>
        <v>-0.16956018507571399</v>
      </c>
      <c r="E1681" s="161">
        <v>5.91</v>
      </c>
      <c r="F1681" s="168">
        <v>6.1451796999999999</v>
      </c>
      <c r="G1681" s="163">
        <f t="shared" si="54"/>
        <v>-3.8270597684881336E-2</v>
      </c>
    </row>
    <row r="1682" spans="1:7" x14ac:dyDescent="0.2">
      <c r="A1682" s="127">
        <v>40689</v>
      </c>
      <c r="B1682" s="161">
        <v>4.41</v>
      </c>
      <c r="C1682" s="162">
        <v>5.1966298999999996</v>
      </c>
      <c r="D1682" s="163">
        <f t="shared" si="53"/>
        <v>-0.15137308508346908</v>
      </c>
      <c r="E1682" s="161">
        <v>5.81</v>
      </c>
      <c r="F1682" s="168">
        <v>6.0641251</v>
      </c>
      <c r="G1682" s="163">
        <f t="shared" si="54"/>
        <v>-4.1906308957907291E-2</v>
      </c>
    </row>
    <row r="1683" spans="1:7" x14ac:dyDescent="0.2">
      <c r="A1683" s="127">
        <v>40688</v>
      </c>
      <c r="B1683" s="161">
        <v>4.3600000000000003</v>
      </c>
      <c r="C1683" s="162">
        <v>5.1693309000000003</v>
      </c>
      <c r="D1683" s="163">
        <f t="shared" si="53"/>
        <v>-0.15656395685561547</v>
      </c>
      <c r="E1683" s="161">
        <v>5.81</v>
      </c>
      <c r="F1683" s="168">
        <v>6.0378452999999999</v>
      </c>
      <c r="G1683" s="163">
        <f t="shared" si="54"/>
        <v>-3.77361937378555E-2</v>
      </c>
    </row>
    <row r="1684" spans="1:7" x14ac:dyDescent="0.2">
      <c r="A1684" s="127">
        <v>40687</v>
      </c>
      <c r="B1684" s="161">
        <v>4.4400000000000004</v>
      </c>
      <c r="C1684" s="162">
        <v>5.2095260000000003</v>
      </c>
      <c r="D1684" s="163">
        <f t="shared" si="53"/>
        <v>-0.14771516640861374</v>
      </c>
      <c r="E1684" s="161">
        <v>5.92</v>
      </c>
      <c r="F1684" s="168">
        <v>6.0624500000000001</v>
      </c>
      <c r="G1684" s="163">
        <f t="shared" si="54"/>
        <v>-2.3497101007018645E-2</v>
      </c>
    </row>
    <row r="1685" spans="1:7" x14ac:dyDescent="0.2">
      <c r="A1685" s="127">
        <v>40686</v>
      </c>
      <c r="B1685" s="161">
        <v>4.46</v>
      </c>
      <c r="C1685" s="162">
        <v>5.2085914999999998</v>
      </c>
      <c r="D1685" s="163">
        <f t="shared" si="53"/>
        <v>-0.14372244396589748</v>
      </c>
      <c r="E1685" s="161">
        <v>5.9</v>
      </c>
      <c r="F1685" s="168">
        <v>5.9359549999999999</v>
      </c>
      <c r="G1685" s="163">
        <f t="shared" si="54"/>
        <v>-6.0571550828804324E-3</v>
      </c>
    </row>
    <row r="1686" spans="1:7" x14ac:dyDescent="0.2">
      <c r="A1686" s="127">
        <v>40683</v>
      </c>
      <c r="B1686" s="161">
        <v>4.54</v>
      </c>
      <c r="C1686" s="162">
        <v>5.349952</v>
      </c>
      <c r="D1686" s="163">
        <f t="shared" si="53"/>
        <v>-0.15139425549986243</v>
      </c>
      <c r="E1686" s="161">
        <v>6.06</v>
      </c>
      <c r="F1686" s="168">
        <v>6.1190075999999998</v>
      </c>
      <c r="G1686" s="163">
        <f t="shared" si="54"/>
        <v>-9.6433284377682692E-3</v>
      </c>
    </row>
    <row r="1687" spans="1:7" x14ac:dyDescent="0.2">
      <c r="A1687" s="127">
        <v>40682</v>
      </c>
      <c r="B1687" s="161">
        <v>4.57</v>
      </c>
      <c r="C1687" s="162">
        <v>5.3549439999999997</v>
      </c>
      <c r="D1687" s="163">
        <f t="shared" si="53"/>
        <v>-0.14658304549963538</v>
      </c>
      <c r="E1687" s="161">
        <v>6.04</v>
      </c>
      <c r="F1687" s="168">
        <v>6.1247172000000001</v>
      </c>
      <c r="G1687" s="163">
        <f t="shared" si="54"/>
        <v>-1.3832018235878719E-2</v>
      </c>
    </row>
    <row r="1688" spans="1:7" x14ac:dyDescent="0.2">
      <c r="A1688" s="127">
        <v>40681</v>
      </c>
      <c r="B1688" s="161">
        <v>4.5599999999999996</v>
      </c>
      <c r="C1688" s="162">
        <v>5.3401876000000001</v>
      </c>
      <c r="D1688" s="163">
        <f t="shared" si="53"/>
        <v>-0.14609741425563411</v>
      </c>
      <c r="E1688" s="161">
        <v>6.02</v>
      </c>
      <c r="F1688" s="168">
        <v>6.0683949999999998</v>
      </c>
      <c r="G1688" s="163">
        <f t="shared" si="54"/>
        <v>-7.9749258247032682E-3</v>
      </c>
    </row>
    <row r="1689" spans="1:7" x14ac:dyDescent="0.2">
      <c r="A1689" s="127">
        <v>40680</v>
      </c>
      <c r="B1689" s="161">
        <v>4.5</v>
      </c>
      <c r="C1689" s="162">
        <v>5.2742339999999999</v>
      </c>
      <c r="D1689" s="163">
        <f t="shared" si="53"/>
        <v>-0.14679553466911022</v>
      </c>
      <c r="E1689" s="161">
        <v>5.86</v>
      </c>
      <c r="F1689" s="168">
        <v>6.0276959999999997</v>
      </c>
      <c r="G1689" s="163">
        <f t="shared" si="54"/>
        <v>-2.7820912003524965E-2</v>
      </c>
    </row>
    <row r="1690" spans="1:7" x14ac:dyDescent="0.2">
      <c r="A1690" s="127">
        <v>40679</v>
      </c>
      <c r="B1690" s="161">
        <v>4.51</v>
      </c>
      <c r="C1690" s="162">
        <v>5.2754940000000001</v>
      </c>
      <c r="D1690" s="163">
        <f t="shared" si="53"/>
        <v>-0.14510375710786522</v>
      </c>
      <c r="E1690" s="161">
        <v>5.81</v>
      </c>
      <c r="F1690" s="168">
        <v>5.9705193999999997</v>
      </c>
      <c r="G1690" s="163">
        <f t="shared" si="54"/>
        <v>-2.6885332622820068E-2</v>
      </c>
    </row>
    <row r="1691" spans="1:7" x14ac:dyDescent="0.2">
      <c r="A1691" s="127">
        <v>40676</v>
      </c>
      <c r="B1691" s="161">
        <v>4.58</v>
      </c>
      <c r="C1691" s="162">
        <v>5.3536000000000001</v>
      </c>
      <c r="D1691" s="163">
        <f t="shared" si="53"/>
        <v>-0.14450089659294682</v>
      </c>
      <c r="E1691" s="161">
        <v>5.93</v>
      </c>
      <c r="F1691" s="168">
        <v>6.1817349999999998</v>
      </c>
      <c r="G1691" s="163">
        <f t="shared" si="54"/>
        <v>-4.0722386190931839E-2</v>
      </c>
    </row>
    <row r="1692" spans="1:7" x14ac:dyDescent="0.2">
      <c r="A1692" s="127">
        <v>40675</v>
      </c>
      <c r="B1692" s="161">
        <v>4.49</v>
      </c>
      <c r="C1692" s="162">
        <v>5.3189316</v>
      </c>
      <c r="D1692" s="163">
        <f t="shared" si="53"/>
        <v>-0.1558455085228018</v>
      </c>
      <c r="E1692" s="161">
        <v>5.89</v>
      </c>
      <c r="F1692" s="168">
        <v>6.1886939999999999</v>
      </c>
      <c r="G1692" s="163">
        <f t="shared" si="54"/>
        <v>-4.8264464198746977E-2</v>
      </c>
    </row>
    <row r="1693" spans="1:7" x14ac:dyDescent="0.2">
      <c r="A1693" s="127">
        <v>40674</v>
      </c>
      <c r="B1693" s="161">
        <v>4.54</v>
      </c>
      <c r="C1693" s="162">
        <v>5.3652582000000004</v>
      </c>
      <c r="D1693" s="163">
        <f t="shared" si="53"/>
        <v>-0.15381518824201235</v>
      </c>
      <c r="E1693" s="161">
        <v>5.91</v>
      </c>
      <c r="F1693" s="168">
        <v>6.1926110999999997</v>
      </c>
      <c r="G1693" s="163">
        <f t="shared" si="54"/>
        <v>-4.5636823536359256E-2</v>
      </c>
    </row>
    <row r="1694" spans="1:7" x14ac:dyDescent="0.2">
      <c r="A1694" s="127">
        <v>40673</v>
      </c>
      <c r="B1694" s="161">
        <v>4.57</v>
      </c>
      <c r="C1694" s="162">
        <v>5.3938769999999998</v>
      </c>
      <c r="D1694" s="163">
        <f t="shared" si="53"/>
        <v>-0.15274300841491187</v>
      </c>
      <c r="E1694" s="161">
        <v>5.93</v>
      </c>
      <c r="F1694" s="168">
        <v>6.1883239999999997</v>
      </c>
      <c r="G1694" s="163">
        <f t="shared" si="54"/>
        <v>-4.1743774243236137E-2</v>
      </c>
    </row>
    <row r="1695" spans="1:7" x14ac:dyDescent="0.2">
      <c r="A1695" s="127">
        <v>40672</v>
      </c>
      <c r="B1695" s="161">
        <v>4.57</v>
      </c>
      <c r="C1695" s="162">
        <v>5.3938769999999998</v>
      </c>
      <c r="D1695" s="163">
        <f t="shared" si="53"/>
        <v>-0.15274300841491187</v>
      </c>
      <c r="E1695" s="161">
        <v>5.82</v>
      </c>
      <c r="F1695" s="168">
        <v>6.1883239999999997</v>
      </c>
      <c r="G1695" s="163">
        <f t="shared" si="54"/>
        <v>-5.9519184839061344E-2</v>
      </c>
    </row>
    <row r="1696" spans="1:7" x14ac:dyDescent="0.2">
      <c r="A1696" s="127">
        <v>40669</v>
      </c>
      <c r="B1696" s="161">
        <v>4.58</v>
      </c>
      <c r="C1696" s="162">
        <v>5.4108609999999997</v>
      </c>
      <c r="D1696" s="163">
        <f t="shared" si="53"/>
        <v>-0.15355430494333522</v>
      </c>
      <c r="E1696" s="161">
        <v>5.86</v>
      </c>
      <c r="F1696" s="168">
        <v>6.2137089999999997</v>
      </c>
      <c r="G1696" s="163">
        <f t="shared" si="54"/>
        <v>-5.692397246153616E-2</v>
      </c>
    </row>
    <row r="1697" spans="1:7" x14ac:dyDescent="0.2">
      <c r="A1697" s="127">
        <v>40668</v>
      </c>
      <c r="B1697" s="161">
        <v>4.5999999999999996</v>
      </c>
      <c r="C1697" s="162">
        <v>5.3716781999999998</v>
      </c>
      <c r="D1697" s="163">
        <f t="shared" si="53"/>
        <v>-0.1436568184594528</v>
      </c>
      <c r="E1697" s="161">
        <v>6.03</v>
      </c>
      <c r="F1697" s="168">
        <v>6.0661474999999996</v>
      </c>
      <c r="G1697" s="163">
        <f t="shared" si="54"/>
        <v>-5.9588890642700886E-3</v>
      </c>
    </row>
    <row r="1698" spans="1:7" x14ac:dyDescent="0.2">
      <c r="A1698" s="127">
        <v>40667</v>
      </c>
      <c r="B1698" s="161">
        <v>4.53</v>
      </c>
      <c r="C1698" s="162">
        <v>5.3733474000000001</v>
      </c>
      <c r="D1698" s="163">
        <f t="shared" si="53"/>
        <v>-0.15695009781053795</v>
      </c>
      <c r="E1698" s="161">
        <v>6.18</v>
      </c>
      <c r="F1698" s="168">
        <v>6.1015113000000003</v>
      </c>
      <c r="G1698" s="163">
        <f t="shared" si="54"/>
        <v>1.2863812937624062E-2</v>
      </c>
    </row>
    <row r="1699" spans="1:7" x14ac:dyDescent="0.2">
      <c r="A1699" s="127">
        <v>40666</v>
      </c>
      <c r="B1699" s="161">
        <v>4.57</v>
      </c>
      <c r="C1699" s="162">
        <v>5.4808434999999998</v>
      </c>
      <c r="D1699" s="163">
        <f t="shared" si="53"/>
        <v>-0.1661867374976132</v>
      </c>
      <c r="E1699" s="161">
        <v>6.18</v>
      </c>
      <c r="F1699" s="168">
        <v>6.3092458000000002</v>
      </c>
      <c r="G1699" s="163">
        <f t="shared" si="54"/>
        <v>-2.0485142614034869E-2</v>
      </c>
    </row>
    <row r="1700" spans="1:7" x14ac:dyDescent="0.2">
      <c r="A1700" s="127">
        <v>40662</v>
      </c>
      <c r="B1700" s="161">
        <v>4.5599999999999996</v>
      </c>
      <c r="C1700" s="162">
        <v>5.4950823</v>
      </c>
      <c r="D1700" s="163">
        <f t="shared" si="53"/>
        <v>-0.17016711469453338</v>
      </c>
      <c r="E1700" s="161">
        <v>6.15</v>
      </c>
      <c r="F1700" s="168">
        <v>6.2311055</v>
      </c>
      <c r="G1700" s="163">
        <f t="shared" si="54"/>
        <v>-1.301622962410115E-2</v>
      </c>
    </row>
    <row r="1701" spans="1:7" x14ac:dyDescent="0.2">
      <c r="A1701" s="127">
        <v>40661</v>
      </c>
      <c r="B1701" s="161">
        <v>4.59</v>
      </c>
      <c r="C1701" s="162">
        <v>5.5091049999999999</v>
      </c>
      <c r="D1701" s="163">
        <f t="shared" si="53"/>
        <v>-0.16683381420394058</v>
      </c>
      <c r="E1701" s="161">
        <v>6.17</v>
      </c>
      <c r="F1701" s="168">
        <v>6.346355</v>
      </c>
      <c r="G1701" s="163">
        <f t="shared" si="54"/>
        <v>-2.7788391919456135E-2</v>
      </c>
    </row>
    <row r="1702" spans="1:7" x14ac:dyDescent="0.2">
      <c r="A1702" s="127">
        <v>40660</v>
      </c>
      <c r="B1702" s="161">
        <v>4.54</v>
      </c>
      <c r="C1702" s="162">
        <v>5.5699069999999997</v>
      </c>
      <c r="D1702" s="163">
        <f t="shared" si="53"/>
        <v>-0.18490560075778639</v>
      </c>
      <c r="E1702" s="161">
        <v>6.19</v>
      </c>
      <c r="F1702" s="168">
        <v>6.3572322000000003</v>
      </c>
      <c r="G1702" s="163">
        <f t="shared" si="54"/>
        <v>-2.6305819063837235E-2</v>
      </c>
    </row>
    <row r="1703" spans="1:7" x14ac:dyDescent="0.2">
      <c r="A1703" s="127">
        <v>40659</v>
      </c>
      <c r="B1703" s="161">
        <v>4.5</v>
      </c>
      <c r="C1703" s="162">
        <v>5.6015807999999998</v>
      </c>
      <c r="D1703" s="163">
        <f t="shared" si="53"/>
        <v>-0.19665534414856603</v>
      </c>
      <c r="E1703" s="161">
        <v>6.09</v>
      </c>
      <c r="F1703" s="168">
        <v>6.3898272</v>
      </c>
      <c r="G1703" s="163">
        <f t="shared" si="54"/>
        <v>-4.6922583446388062E-2</v>
      </c>
    </row>
    <row r="1704" spans="1:7" x14ac:dyDescent="0.2">
      <c r="A1704" s="127">
        <v>40658</v>
      </c>
      <c r="B1704" s="161">
        <v>4.49</v>
      </c>
      <c r="C1704" s="162">
        <v>5.6237120000000003</v>
      </c>
      <c r="D1704" s="163">
        <f t="shared" si="53"/>
        <v>-0.20159496076612743</v>
      </c>
      <c r="E1704" s="161">
        <v>6.01</v>
      </c>
      <c r="F1704" s="168">
        <v>6.4043168000000001</v>
      </c>
      <c r="G1704" s="163">
        <f t="shared" si="54"/>
        <v>-6.1570470717501102E-2</v>
      </c>
    </row>
    <row r="1705" spans="1:7" x14ac:dyDescent="0.2">
      <c r="A1705" s="127">
        <v>40655</v>
      </c>
      <c r="B1705" s="161">
        <v>4.54</v>
      </c>
      <c r="C1705" s="162">
        <v>5.6237120000000003</v>
      </c>
      <c r="D1705" s="163">
        <f t="shared" si="53"/>
        <v>-0.19270403605305539</v>
      </c>
      <c r="E1705" s="161">
        <v>6.01</v>
      </c>
      <c r="F1705" s="168">
        <v>6.4043168000000001</v>
      </c>
      <c r="G1705" s="163">
        <f t="shared" si="54"/>
        <v>-6.1570470717501102E-2</v>
      </c>
    </row>
    <row r="1706" spans="1:7" x14ac:dyDescent="0.2">
      <c r="A1706" s="127">
        <v>40654</v>
      </c>
      <c r="B1706" s="161">
        <v>4.58</v>
      </c>
      <c r="C1706" s="162">
        <v>5.6237120000000003</v>
      </c>
      <c r="D1706" s="163">
        <f t="shared" si="53"/>
        <v>-0.18559129628259771</v>
      </c>
      <c r="E1706" s="161">
        <v>5.98</v>
      </c>
      <c r="F1706" s="168">
        <v>6.4043168000000001</v>
      </c>
      <c r="G1706" s="163">
        <f t="shared" si="54"/>
        <v>-6.6254811129892843E-2</v>
      </c>
    </row>
    <row r="1707" spans="1:7" x14ac:dyDescent="0.2">
      <c r="A1707" s="127">
        <v>40653</v>
      </c>
      <c r="B1707" s="161">
        <v>4.5599999999999996</v>
      </c>
      <c r="C1707" s="162">
        <v>5.5327662999999996</v>
      </c>
      <c r="D1707" s="163">
        <f t="shared" si="53"/>
        <v>-0.17581915578107826</v>
      </c>
      <c r="E1707" s="161">
        <v>5.91</v>
      </c>
      <c r="F1707" s="168">
        <v>6.3723362999999997</v>
      </c>
      <c r="G1707" s="163">
        <f t="shared" si="54"/>
        <v>-7.2553656654938251E-2</v>
      </c>
    </row>
    <row r="1708" spans="1:7" x14ac:dyDescent="0.2">
      <c r="A1708" s="127">
        <v>40652</v>
      </c>
      <c r="B1708" s="161">
        <v>4.5599999999999996</v>
      </c>
      <c r="C1708" s="162">
        <v>5.4001711999999999</v>
      </c>
      <c r="D1708" s="163">
        <f t="shared" si="53"/>
        <v>-0.15558232672327135</v>
      </c>
      <c r="E1708" s="161">
        <v>5.94</v>
      </c>
      <c r="F1708" s="168">
        <v>6.2316127999999997</v>
      </c>
      <c r="G1708" s="163">
        <f t="shared" si="54"/>
        <v>-4.6795718758392585E-2</v>
      </c>
    </row>
    <row r="1709" spans="1:7" x14ac:dyDescent="0.2">
      <c r="A1709" s="127">
        <v>40651</v>
      </c>
      <c r="B1709" s="161">
        <v>4.67</v>
      </c>
      <c r="C1709" s="162">
        <v>5.5100064</v>
      </c>
      <c r="D1709" s="163">
        <f t="shared" si="53"/>
        <v>-0.15245107519294351</v>
      </c>
      <c r="E1709" s="161">
        <v>6.08</v>
      </c>
      <c r="F1709" s="168">
        <v>6.3247482000000002</v>
      </c>
      <c r="G1709" s="163">
        <f t="shared" si="54"/>
        <v>-3.8696908123551872E-2</v>
      </c>
    </row>
    <row r="1710" spans="1:7" x14ac:dyDescent="0.2">
      <c r="A1710" s="127">
        <v>40648</v>
      </c>
      <c r="B1710" s="161">
        <v>4.7</v>
      </c>
      <c r="C1710" s="162">
        <v>5.4926190000000004</v>
      </c>
      <c r="D1710" s="163">
        <f t="shared" si="53"/>
        <v>-0.14430620438082453</v>
      </c>
      <c r="E1710" s="161">
        <v>6.1</v>
      </c>
      <c r="F1710" s="168">
        <v>6.3912585000000002</v>
      </c>
      <c r="G1710" s="163">
        <f t="shared" si="54"/>
        <v>-4.5571384728062637E-2</v>
      </c>
    </row>
    <row r="1711" spans="1:7" x14ac:dyDescent="0.2">
      <c r="A1711" s="127">
        <v>40647</v>
      </c>
      <c r="B1711" s="161">
        <v>4.63</v>
      </c>
      <c r="C1711" s="162">
        <v>5.4696369000000002</v>
      </c>
      <c r="D1711" s="163">
        <f t="shared" si="53"/>
        <v>-0.15350870914301465</v>
      </c>
      <c r="E1711" s="161">
        <v>6.02</v>
      </c>
      <c r="F1711" s="168">
        <v>6.3770420999999997</v>
      </c>
      <c r="G1711" s="163">
        <f t="shared" si="54"/>
        <v>-5.5988669104129037E-2</v>
      </c>
    </row>
    <row r="1712" spans="1:7" x14ac:dyDescent="0.2">
      <c r="A1712" s="127">
        <v>40646</v>
      </c>
      <c r="B1712" s="161">
        <v>4.63</v>
      </c>
      <c r="C1712" s="162">
        <v>5.5409379000000003</v>
      </c>
      <c r="D1712" s="163">
        <f t="shared" si="53"/>
        <v>-0.16440139132402123</v>
      </c>
      <c r="E1712" s="161">
        <v>5.98</v>
      </c>
      <c r="F1712" s="168">
        <v>6.3060749999999999</v>
      </c>
      <c r="G1712" s="163">
        <f t="shared" si="54"/>
        <v>-5.1708075149756297E-2</v>
      </c>
    </row>
    <row r="1713" spans="1:7" x14ac:dyDescent="0.2">
      <c r="A1713" s="127">
        <v>40645</v>
      </c>
      <c r="B1713" s="161">
        <v>4.6100000000000003</v>
      </c>
      <c r="C1713" s="162">
        <v>5.4808341</v>
      </c>
      <c r="D1713" s="163">
        <f t="shared" si="53"/>
        <v>-0.1588871482170934</v>
      </c>
      <c r="E1713" s="161">
        <v>5.85</v>
      </c>
      <c r="F1713" s="168">
        <v>6.2974867999999997</v>
      </c>
      <c r="G1713" s="163">
        <f t="shared" si="54"/>
        <v>-7.1057997295047942E-2</v>
      </c>
    </row>
    <row r="1714" spans="1:7" x14ac:dyDescent="0.2">
      <c r="A1714" s="127">
        <v>40644</v>
      </c>
      <c r="B1714" s="161">
        <v>4.59</v>
      </c>
      <c r="C1714" s="162">
        <v>5.598236</v>
      </c>
      <c r="D1714" s="163">
        <f t="shared" si="53"/>
        <v>-0.18009887400245364</v>
      </c>
      <c r="E1714" s="161">
        <v>5.92</v>
      </c>
      <c r="F1714" s="168">
        <v>6.2717080000000003</v>
      </c>
      <c r="G1714" s="163">
        <f t="shared" si="54"/>
        <v>-5.607850365482582E-2</v>
      </c>
    </row>
    <row r="1715" spans="1:7" x14ac:dyDescent="0.2">
      <c r="A1715" s="127">
        <v>40641</v>
      </c>
      <c r="B1715" s="161">
        <v>4.55</v>
      </c>
      <c r="C1715" s="162">
        <v>5.5811339999999996</v>
      </c>
      <c r="D1715" s="163">
        <f t="shared" si="53"/>
        <v>-0.1847534927489646</v>
      </c>
      <c r="E1715" s="161">
        <v>5.93</v>
      </c>
      <c r="F1715" s="168">
        <v>6.2629919999999997</v>
      </c>
      <c r="G1715" s="163">
        <f t="shared" si="54"/>
        <v>-5.316819820303139E-2</v>
      </c>
    </row>
    <row r="1716" spans="1:7" x14ac:dyDescent="0.2">
      <c r="A1716" s="127">
        <v>40640</v>
      </c>
      <c r="B1716" s="161">
        <v>4.57</v>
      </c>
      <c r="C1716" s="162">
        <v>5.55654</v>
      </c>
      <c r="D1716" s="163">
        <f t="shared" si="53"/>
        <v>-0.17754573889506775</v>
      </c>
      <c r="E1716" s="161">
        <v>5.94</v>
      </c>
      <c r="F1716" s="168">
        <v>6.3142500000000004</v>
      </c>
      <c r="G1716" s="163">
        <f t="shared" si="54"/>
        <v>-5.9270697232450403E-2</v>
      </c>
    </row>
    <row r="1717" spans="1:7" x14ac:dyDescent="0.2">
      <c r="A1717" s="127">
        <v>40639</v>
      </c>
      <c r="B1717" s="161">
        <v>4.58</v>
      </c>
      <c r="C1717" s="162">
        <v>5.6037555000000001</v>
      </c>
      <c r="D1717" s="163">
        <f t="shared" si="53"/>
        <v>-0.18269096501444435</v>
      </c>
      <c r="E1717" s="161">
        <v>5.94</v>
      </c>
      <c r="F1717" s="168">
        <v>6.2947449000000004</v>
      </c>
      <c r="G1717" s="163">
        <f t="shared" si="54"/>
        <v>-5.6355723009521803E-2</v>
      </c>
    </row>
    <row r="1718" spans="1:7" x14ac:dyDescent="0.2">
      <c r="A1718" s="127">
        <v>40634</v>
      </c>
      <c r="B1718" s="161">
        <v>4.5</v>
      </c>
      <c r="C1718" s="162">
        <v>5.5259472000000001</v>
      </c>
      <c r="D1718" s="163">
        <f t="shared" si="53"/>
        <v>-0.18565997156107464</v>
      </c>
      <c r="E1718" s="161">
        <v>5.81</v>
      </c>
      <c r="F1718" s="168">
        <v>6.1324535999999998</v>
      </c>
      <c r="G1718" s="163">
        <f t="shared" si="54"/>
        <v>-5.258149853755114E-2</v>
      </c>
    </row>
    <row r="1719" spans="1:7" x14ac:dyDescent="0.2">
      <c r="A1719" s="127">
        <v>40633</v>
      </c>
      <c r="B1719" s="161">
        <v>4.47</v>
      </c>
      <c r="C1719" s="162">
        <v>5.4409349999999996</v>
      </c>
      <c r="D1719" s="163">
        <f t="shared" si="53"/>
        <v>-0.17845002743094707</v>
      </c>
      <c r="E1719" s="161">
        <v>5.59</v>
      </c>
      <c r="F1719" s="168">
        <v>6.0220874999999996</v>
      </c>
      <c r="G1719" s="163">
        <f t="shared" si="54"/>
        <v>-7.1750451981974647E-2</v>
      </c>
    </row>
    <row r="1720" spans="1:7" x14ac:dyDescent="0.2">
      <c r="A1720" s="127">
        <v>40632</v>
      </c>
      <c r="B1720" s="161">
        <v>4.5199999999999996</v>
      </c>
      <c r="C1720" s="162">
        <v>5.3689613999999999</v>
      </c>
      <c r="D1720" s="163">
        <f t="shared" si="53"/>
        <v>-0.15812395298651249</v>
      </c>
      <c r="E1720" s="161">
        <v>5.65</v>
      </c>
      <c r="F1720" s="168">
        <v>6.1095078000000003</v>
      </c>
      <c r="G1720" s="163">
        <f t="shared" si="54"/>
        <v>-7.5211918053365912E-2</v>
      </c>
    </row>
    <row r="1721" spans="1:7" x14ac:dyDescent="0.2">
      <c r="A1721" s="127">
        <v>40631</v>
      </c>
      <c r="B1721" s="161">
        <v>4.51</v>
      </c>
      <c r="C1721" s="162">
        <v>5.3013870000000001</v>
      </c>
      <c r="D1721" s="163">
        <f t="shared" si="53"/>
        <v>-0.14927923579244456</v>
      </c>
      <c r="E1721" s="161">
        <v>5.63</v>
      </c>
      <c r="F1721" s="168">
        <v>5.9998237000000003</v>
      </c>
      <c r="G1721" s="163">
        <f t="shared" si="54"/>
        <v>-6.1639094495393322E-2</v>
      </c>
    </row>
    <row r="1722" spans="1:7" x14ac:dyDescent="0.2">
      <c r="A1722" s="127">
        <v>40630</v>
      </c>
      <c r="B1722" s="161">
        <v>4.5</v>
      </c>
      <c r="C1722" s="162">
        <v>5.3367583999999999</v>
      </c>
      <c r="D1722" s="163">
        <f t="shared" si="53"/>
        <v>-0.15679150849324563</v>
      </c>
      <c r="E1722" s="161">
        <v>5.51</v>
      </c>
      <c r="F1722" s="168">
        <v>5.9933312000000001</v>
      </c>
      <c r="G1722" s="163">
        <f t="shared" si="54"/>
        <v>-8.0644834044879793E-2</v>
      </c>
    </row>
    <row r="1723" spans="1:7" x14ac:dyDescent="0.2">
      <c r="A1723" s="127">
        <v>40627</v>
      </c>
      <c r="B1723" s="161">
        <v>4.46</v>
      </c>
      <c r="C1723" s="162">
        <v>5.3590172999999997</v>
      </c>
      <c r="D1723" s="163">
        <f t="shared" si="53"/>
        <v>-0.16775786486078328</v>
      </c>
      <c r="E1723" s="161">
        <v>5.37</v>
      </c>
      <c r="F1723" s="168">
        <v>5.9395074000000001</v>
      </c>
      <c r="G1723" s="163">
        <f t="shared" si="54"/>
        <v>-9.5884618310265929E-2</v>
      </c>
    </row>
    <row r="1724" spans="1:7" x14ac:dyDescent="0.2">
      <c r="A1724" s="127">
        <v>40626</v>
      </c>
      <c r="B1724" s="161">
        <v>4.41</v>
      </c>
      <c r="C1724" s="162">
        <v>5.2623125000000002</v>
      </c>
      <c r="D1724" s="163">
        <f t="shared" si="53"/>
        <v>-0.16196539069087973</v>
      </c>
      <c r="E1724" s="161">
        <v>5.29</v>
      </c>
      <c r="F1724" s="168">
        <v>5.8432718000000001</v>
      </c>
      <c r="G1724" s="163">
        <f t="shared" si="54"/>
        <v>-9.4685275465022881E-2</v>
      </c>
    </row>
    <row r="1725" spans="1:7" x14ac:dyDescent="0.2">
      <c r="A1725" s="127">
        <v>40625</v>
      </c>
      <c r="B1725" s="161">
        <v>4.4000000000000004</v>
      </c>
      <c r="C1725" s="162">
        <v>5.1670556000000003</v>
      </c>
      <c r="D1725" s="163">
        <f t="shared" si="53"/>
        <v>-0.14845119917037469</v>
      </c>
      <c r="E1725" s="161">
        <v>5.31</v>
      </c>
      <c r="F1725" s="168">
        <v>5.7140566000000002</v>
      </c>
      <c r="G1725" s="163">
        <f t="shared" si="54"/>
        <v>-7.0712740227319507E-2</v>
      </c>
    </row>
    <row r="1726" spans="1:7" x14ac:dyDescent="0.2">
      <c r="A1726" s="127">
        <v>40624</v>
      </c>
      <c r="B1726" s="161">
        <v>4.3600000000000003</v>
      </c>
      <c r="C1726" s="162">
        <v>5.1399153000000002</v>
      </c>
      <c r="D1726" s="163">
        <f t="shared" si="53"/>
        <v>-0.15173699457654483</v>
      </c>
      <c r="E1726" s="161">
        <v>5.28</v>
      </c>
      <c r="F1726" s="168">
        <v>5.6783025</v>
      </c>
      <c r="G1726" s="163">
        <f t="shared" si="54"/>
        <v>-7.0144642699116466E-2</v>
      </c>
    </row>
    <row r="1727" spans="1:7" x14ac:dyDescent="0.2">
      <c r="A1727" s="127">
        <v>40623</v>
      </c>
      <c r="B1727" s="161">
        <v>4.34</v>
      </c>
      <c r="C1727" s="162">
        <v>5.091075</v>
      </c>
      <c r="D1727" s="163">
        <f t="shared" si="53"/>
        <v>-0.14752778146069351</v>
      </c>
      <c r="E1727" s="161">
        <v>5.16</v>
      </c>
      <c r="F1727" s="168">
        <v>5.67171</v>
      </c>
      <c r="G1727" s="163">
        <f t="shared" si="54"/>
        <v>-9.022146759971858E-2</v>
      </c>
    </row>
    <row r="1728" spans="1:7" x14ac:dyDescent="0.2">
      <c r="A1728" s="127">
        <v>40620</v>
      </c>
      <c r="B1728" s="161">
        <v>4.26</v>
      </c>
      <c r="C1728" s="162">
        <v>5.0083529999999996</v>
      </c>
      <c r="D1728" s="163">
        <f t="shared" si="53"/>
        <v>-0.14942097731529705</v>
      </c>
      <c r="E1728" s="161">
        <v>5.17</v>
      </c>
      <c r="F1728" s="168">
        <v>5.7154145999999999</v>
      </c>
      <c r="G1728" s="163">
        <f t="shared" si="54"/>
        <v>-9.5428702582661284E-2</v>
      </c>
    </row>
    <row r="1729" spans="1:7" x14ac:dyDescent="0.2">
      <c r="A1729" s="127">
        <v>40619</v>
      </c>
      <c r="B1729" s="161">
        <v>4.2699999999999996</v>
      </c>
      <c r="C1729" s="162">
        <v>5.0597589000000003</v>
      </c>
      <c r="D1729" s="163">
        <f t="shared" si="53"/>
        <v>-0.15608627122529509</v>
      </c>
      <c r="E1729" s="161">
        <v>5.16</v>
      </c>
      <c r="F1729" s="168">
        <v>5.7669465000000004</v>
      </c>
      <c r="G1729" s="163">
        <f t="shared" si="54"/>
        <v>-0.1052457309947301</v>
      </c>
    </row>
    <row r="1730" spans="1:7" x14ac:dyDescent="0.2">
      <c r="A1730" s="127">
        <v>40618</v>
      </c>
      <c r="B1730" s="161">
        <v>4.3099999999999996</v>
      </c>
      <c r="C1730" s="162">
        <v>5.1430930000000004</v>
      </c>
      <c r="D1730" s="163">
        <f t="shared" si="53"/>
        <v>-0.16198287684084278</v>
      </c>
      <c r="E1730" s="161">
        <v>5.23</v>
      </c>
      <c r="F1730" s="168">
        <v>5.8007343999999996</v>
      </c>
      <c r="G1730" s="163">
        <f t="shared" si="54"/>
        <v>-9.8390024545857366E-2</v>
      </c>
    </row>
    <row r="1731" spans="1:7" x14ac:dyDescent="0.2">
      <c r="A1731" s="127">
        <v>40617</v>
      </c>
      <c r="B1731" s="161">
        <v>4.2699999999999996</v>
      </c>
      <c r="C1731" s="162">
        <v>5.0661294999999997</v>
      </c>
      <c r="D1731" s="163">
        <f t="shared" si="53"/>
        <v>-0.1571474831032251</v>
      </c>
      <c r="E1731" s="161">
        <v>5.2</v>
      </c>
      <c r="F1731" s="168">
        <v>5.6814830000000001</v>
      </c>
      <c r="G1731" s="163">
        <f t="shared" si="54"/>
        <v>-8.4746007336464771E-2</v>
      </c>
    </row>
    <row r="1732" spans="1:7" x14ac:dyDescent="0.2">
      <c r="A1732" s="127">
        <v>40616</v>
      </c>
      <c r="B1732" s="161">
        <v>4.29</v>
      </c>
      <c r="C1732" s="162">
        <v>5.2207078999999998</v>
      </c>
      <c r="D1732" s="163">
        <f t="shared" si="53"/>
        <v>-0.17827235651318471</v>
      </c>
      <c r="E1732" s="161">
        <v>5.27</v>
      </c>
      <c r="F1732" s="168">
        <v>5.6677152</v>
      </c>
      <c r="G1732" s="163">
        <f t="shared" si="54"/>
        <v>-7.0172050988024301E-2</v>
      </c>
    </row>
    <row r="1733" spans="1:7" x14ac:dyDescent="0.2">
      <c r="A1733" s="127">
        <v>40613</v>
      </c>
      <c r="B1733" s="161">
        <v>4.3</v>
      </c>
      <c r="C1733" s="162">
        <v>5.1487049999999996</v>
      </c>
      <c r="D1733" s="163">
        <f t="shared" ref="D1733:D1796" si="55">(B1733-C1733)/C1733</f>
        <v>-0.16483853706902996</v>
      </c>
      <c r="E1733" s="161">
        <v>5.24</v>
      </c>
      <c r="F1733" s="168">
        <v>5.6804565</v>
      </c>
      <c r="G1733" s="163">
        <f t="shared" si="54"/>
        <v>-7.7538926669009758E-2</v>
      </c>
    </row>
    <row r="1734" spans="1:7" x14ac:dyDescent="0.2">
      <c r="A1734" s="127">
        <v>40612</v>
      </c>
      <c r="B1734" s="161">
        <v>4.3499999999999996</v>
      </c>
      <c r="C1734" s="162">
        <v>5.2651247999999997</v>
      </c>
      <c r="D1734" s="163">
        <f t="shared" si="55"/>
        <v>-0.1738087575815867</v>
      </c>
      <c r="E1734" s="161">
        <v>5.27</v>
      </c>
      <c r="F1734" s="168">
        <v>5.7629491000000002</v>
      </c>
      <c r="G1734" s="163">
        <f t="shared" ref="G1734:G1797" si="56">(E1734-F1734)/F1734</f>
        <v>-8.553764599447887E-2</v>
      </c>
    </row>
    <row r="1735" spans="1:7" x14ac:dyDescent="0.2">
      <c r="A1735" s="127">
        <v>40611</v>
      </c>
      <c r="B1735" s="161">
        <v>4.42</v>
      </c>
      <c r="C1735" s="162">
        <v>5.3004455999999998</v>
      </c>
      <c r="D1735" s="163">
        <f t="shared" si="55"/>
        <v>-0.1661078457252726</v>
      </c>
      <c r="E1735" s="161">
        <v>5.41</v>
      </c>
      <c r="F1735" s="168">
        <v>6.0094224000000001</v>
      </c>
      <c r="G1735" s="163">
        <f t="shared" si="56"/>
        <v>-9.9747090502408334E-2</v>
      </c>
    </row>
    <row r="1736" spans="1:7" x14ac:dyDescent="0.2">
      <c r="A1736" s="127">
        <v>40610</v>
      </c>
      <c r="B1736" s="161">
        <v>4.41</v>
      </c>
      <c r="C1736" s="162">
        <v>5.2211411999999999</v>
      </c>
      <c r="D1736" s="163">
        <f t="shared" si="55"/>
        <v>-0.15535707021292583</v>
      </c>
      <c r="E1736" s="161">
        <v>5.39</v>
      </c>
      <c r="F1736" s="168">
        <v>5.9802732000000001</v>
      </c>
      <c r="G1736" s="163">
        <f t="shared" si="56"/>
        <v>-9.8703383651435925E-2</v>
      </c>
    </row>
    <row r="1737" spans="1:7" x14ac:dyDescent="0.2">
      <c r="A1737" s="127">
        <v>40609</v>
      </c>
      <c r="B1737" s="161">
        <v>4.4000000000000004</v>
      </c>
      <c r="C1737" s="162">
        <v>5.1758971999999996</v>
      </c>
      <c r="D1737" s="163">
        <f t="shared" si="55"/>
        <v>-0.14990583661514748</v>
      </c>
      <c r="E1737" s="161">
        <v>5.42</v>
      </c>
      <c r="F1737" s="168">
        <v>5.943009</v>
      </c>
      <c r="G1737" s="163">
        <f t="shared" si="56"/>
        <v>-8.8004073357452445E-2</v>
      </c>
    </row>
    <row r="1738" spans="1:7" x14ac:dyDescent="0.2">
      <c r="A1738" s="127">
        <v>40606</v>
      </c>
      <c r="B1738" s="161">
        <v>4.3499999999999996</v>
      </c>
      <c r="C1738" s="162">
        <v>5.2026057000000003</v>
      </c>
      <c r="D1738" s="163">
        <f t="shared" si="55"/>
        <v>-0.16388051471976833</v>
      </c>
      <c r="E1738" s="161">
        <v>5.35</v>
      </c>
      <c r="F1738" s="168">
        <v>5.9783588999999999</v>
      </c>
      <c r="G1738" s="163">
        <f t="shared" si="56"/>
        <v>-0.10510558340684435</v>
      </c>
    </row>
    <row r="1739" spans="1:7" x14ac:dyDescent="0.2">
      <c r="A1739" s="127">
        <v>40605</v>
      </c>
      <c r="B1739" s="161">
        <v>4.3</v>
      </c>
      <c r="C1739" s="162">
        <v>5.1181026000000003</v>
      </c>
      <c r="D1739" s="163">
        <f t="shared" si="55"/>
        <v>-0.15984490033474522</v>
      </c>
      <c r="E1739" s="161">
        <v>5.29</v>
      </c>
      <c r="F1739" s="168">
        <v>5.8095102000000001</v>
      </c>
      <c r="G1739" s="163">
        <f t="shared" si="56"/>
        <v>-8.9424096372186429E-2</v>
      </c>
    </row>
    <row r="1740" spans="1:7" x14ac:dyDescent="0.2">
      <c r="A1740" s="127">
        <v>40604</v>
      </c>
      <c r="B1740" s="161">
        <v>4.28</v>
      </c>
      <c r="C1740" s="162">
        <v>5.0707572000000001</v>
      </c>
      <c r="D1740" s="163">
        <f t="shared" si="55"/>
        <v>-0.15594459935884916</v>
      </c>
      <c r="E1740" s="161">
        <v>5.2</v>
      </c>
      <c r="F1740" s="168">
        <v>5.6276124000000003</v>
      </c>
      <c r="G1740" s="163">
        <f t="shared" si="56"/>
        <v>-7.5984692904578877E-2</v>
      </c>
    </row>
    <row r="1741" spans="1:7" x14ac:dyDescent="0.2">
      <c r="A1741" s="127">
        <v>40603</v>
      </c>
      <c r="B1741" s="161">
        <v>4.2699999999999996</v>
      </c>
      <c r="C1741" s="162">
        <v>5.1210161999999997</v>
      </c>
      <c r="D1741" s="163">
        <f t="shared" si="55"/>
        <v>-0.1661811185053467</v>
      </c>
      <c r="E1741" s="161">
        <v>5.15</v>
      </c>
      <c r="F1741" s="168">
        <v>5.7537611999999996</v>
      </c>
      <c r="G1741" s="163">
        <f t="shared" si="56"/>
        <v>-0.10493330866772839</v>
      </c>
    </row>
    <row r="1742" spans="1:7" x14ac:dyDescent="0.2">
      <c r="A1742" s="127">
        <v>40602</v>
      </c>
      <c r="B1742" s="161">
        <v>4.26</v>
      </c>
      <c r="C1742" s="162">
        <v>5.0449073999999996</v>
      </c>
      <c r="D1742" s="163">
        <f t="shared" si="55"/>
        <v>-0.15558410447731902</v>
      </c>
      <c r="E1742" s="161">
        <v>5.1100000000000003</v>
      </c>
      <c r="F1742" s="168">
        <v>5.7282476999999998</v>
      </c>
      <c r="G1742" s="163">
        <f t="shared" si="56"/>
        <v>-0.10792963788908772</v>
      </c>
    </row>
    <row r="1743" spans="1:7" x14ac:dyDescent="0.2">
      <c r="A1743" s="127">
        <v>40599</v>
      </c>
      <c r="B1743" s="161">
        <v>4.2699999999999996</v>
      </c>
      <c r="C1743" s="162">
        <v>4.9521667999999996</v>
      </c>
      <c r="D1743" s="163">
        <f t="shared" si="55"/>
        <v>-0.13775117590950292</v>
      </c>
      <c r="E1743" s="161">
        <v>5.09</v>
      </c>
      <c r="F1743" s="168">
        <v>5.6692608</v>
      </c>
      <c r="G1743" s="163">
        <f t="shared" si="56"/>
        <v>-0.10217571927543008</v>
      </c>
    </row>
    <row r="1744" spans="1:7" x14ac:dyDescent="0.2">
      <c r="A1744" s="127">
        <v>40598</v>
      </c>
      <c r="B1744" s="161">
        <v>4.24</v>
      </c>
      <c r="C1744" s="162">
        <v>4.8364637999999998</v>
      </c>
      <c r="D1744" s="163">
        <f t="shared" si="55"/>
        <v>-0.12332642704779463</v>
      </c>
      <c r="E1744" s="161">
        <v>5.09</v>
      </c>
      <c r="F1744" s="168">
        <v>5.6720832000000003</v>
      </c>
      <c r="G1744" s="163">
        <f t="shared" si="56"/>
        <v>-0.10262247211042327</v>
      </c>
    </row>
    <row r="1745" spans="1:7" x14ac:dyDescent="0.2">
      <c r="A1745" s="127">
        <v>40597</v>
      </c>
      <c r="B1745" s="161">
        <v>4.2300000000000004</v>
      </c>
      <c r="C1745" s="162">
        <v>4.8829440000000002</v>
      </c>
      <c r="D1745" s="163">
        <f t="shared" si="55"/>
        <v>-0.13371932997798044</v>
      </c>
      <c r="E1745" s="161">
        <v>5.0999999999999996</v>
      </c>
      <c r="F1745" s="168">
        <v>5.8122239999999996</v>
      </c>
      <c r="G1745" s="163">
        <f t="shared" si="56"/>
        <v>-0.1225389799154334</v>
      </c>
    </row>
    <row r="1746" spans="1:7" x14ac:dyDescent="0.2">
      <c r="A1746" s="127">
        <v>40596</v>
      </c>
      <c r="B1746" s="161">
        <v>4.2300000000000004</v>
      </c>
      <c r="C1746" s="162">
        <v>4.9502350000000002</v>
      </c>
      <c r="D1746" s="163">
        <f t="shared" si="55"/>
        <v>-0.14549511285827837</v>
      </c>
      <c r="E1746" s="161">
        <v>5.0999999999999996</v>
      </c>
      <c r="F1746" s="168">
        <v>5.7865374999999997</v>
      </c>
      <c r="G1746" s="163">
        <f t="shared" si="56"/>
        <v>-0.11864392134329037</v>
      </c>
    </row>
    <row r="1747" spans="1:7" x14ac:dyDescent="0.2">
      <c r="A1747" s="127">
        <v>40595</v>
      </c>
      <c r="B1747" s="161">
        <v>4.3</v>
      </c>
      <c r="C1747" s="162">
        <v>5.0055129999999997</v>
      </c>
      <c r="D1747" s="163">
        <f t="shared" si="55"/>
        <v>-0.14094719162651259</v>
      </c>
      <c r="E1747" s="161">
        <v>5.18</v>
      </c>
      <c r="F1747" s="168">
        <v>5.9424640000000002</v>
      </c>
      <c r="G1747" s="163">
        <f t="shared" si="56"/>
        <v>-0.1283077188183219</v>
      </c>
    </row>
    <row r="1748" spans="1:7" x14ac:dyDescent="0.2">
      <c r="A1748" s="127">
        <v>40592</v>
      </c>
      <c r="B1748" s="161">
        <v>4.33</v>
      </c>
      <c r="C1748" s="162">
        <v>5.0092489000000002</v>
      </c>
      <c r="D1748" s="163">
        <f t="shared" si="55"/>
        <v>-0.13559895177099307</v>
      </c>
      <c r="E1748" s="161">
        <v>5.15</v>
      </c>
      <c r="F1748" s="168">
        <v>5.9215572999999999</v>
      </c>
      <c r="G1748" s="163">
        <f t="shared" si="56"/>
        <v>-0.13029634957682493</v>
      </c>
    </row>
    <row r="1749" spans="1:7" x14ac:dyDescent="0.2">
      <c r="A1749" s="127">
        <v>40591</v>
      </c>
      <c r="B1749" s="161">
        <v>4.33</v>
      </c>
      <c r="C1749" s="162">
        <v>4.9171433999999996</v>
      </c>
      <c r="D1749" s="163">
        <f t="shared" si="55"/>
        <v>-0.11940741854305074</v>
      </c>
      <c r="E1749" s="161">
        <v>5.15</v>
      </c>
      <c r="F1749" s="168">
        <v>5.7113212000000004</v>
      </c>
      <c r="G1749" s="163">
        <f t="shared" si="56"/>
        <v>-9.8282197821407777E-2</v>
      </c>
    </row>
    <row r="1750" spans="1:7" x14ac:dyDescent="0.2">
      <c r="A1750" s="127">
        <v>40590</v>
      </c>
      <c r="B1750" s="161">
        <v>4.34</v>
      </c>
      <c r="C1750" s="162">
        <v>4.8755345999999999</v>
      </c>
      <c r="D1750" s="163">
        <f t="shared" si="55"/>
        <v>-0.10984120592642294</v>
      </c>
      <c r="E1750" s="161">
        <v>5.14</v>
      </c>
      <c r="F1750" s="168">
        <v>5.6698158000000003</v>
      </c>
      <c r="G1750" s="163">
        <f t="shared" si="56"/>
        <v>-9.3444975760941046E-2</v>
      </c>
    </row>
    <row r="1751" spans="1:7" x14ac:dyDescent="0.2">
      <c r="A1751" s="127">
        <v>40589</v>
      </c>
      <c r="B1751" s="161">
        <v>4.34</v>
      </c>
      <c r="C1751" s="162">
        <v>4.8386051999999999</v>
      </c>
      <c r="D1751" s="163">
        <f t="shared" si="55"/>
        <v>-0.10304729966396103</v>
      </c>
      <c r="E1751" s="161">
        <v>5.18</v>
      </c>
      <c r="F1751" s="168">
        <v>5.4984149999999996</v>
      </c>
      <c r="G1751" s="163">
        <f t="shared" si="56"/>
        <v>-5.7910325066405484E-2</v>
      </c>
    </row>
    <row r="1752" spans="1:7" x14ac:dyDescent="0.2">
      <c r="A1752" s="127">
        <v>40588</v>
      </c>
      <c r="B1752" s="161">
        <v>4.37</v>
      </c>
      <c r="C1752" s="162">
        <v>4.9019877000000003</v>
      </c>
      <c r="D1752" s="163">
        <f t="shared" si="55"/>
        <v>-0.10852489491150705</v>
      </c>
      <c r="E1752" s="161">
        <v>5.22</v>
      </c>
      <c r="F1752" s="168">
        <v>5.4946286999999998</v>
      </c>
      <c r="G1752" s="163">
        <f t="shared" si="56"/>
        <v>-4.9981302649258187E-2</v>
      </c>
    </row>
    <row r="1753" spans="1:7" x14ac:dyDescent="0.2">
      <c r="A1753" s="127">
        <v>40585</v>
      </c>
      <c r="B1753" s="161">
        <v>4.29</v>
      </c>
      <c r="C1753" s="162">
        <v>4.8090288000000001</v>
      </c>
      <c r="D1753" s="163">
        <f t="shared" si="55"/>
        <v>-0.10792798745559604</v>
      </c>
      <c r="E1753" s="161">
        <v>5.1100000000000003</v>
      </c>
      <c r="F1753" s="168">
        <v>5.3762910000000002</v>
      </c>
      <c r="G1753" s="163">
        <f t="shared" si="56"/>
        <v>-4.9530615065293125E-2</v>
      </c>
    </row>
    <row r="1754" spans="1:7" x14ac:dyDescent="0.2">
      <c r="A1754" s="127">
        <v>40584</v>
      </c>
      <c r="B1754" s="161">
        <v>4.2699999999999996</v>
      </c>
      <c r="C1754" s="162">
        <v>4.7697479999999999</v>
      </c>
      <c r="D1754" s="163">
        <f t="shared" si="55"/>
        <v>-0.1047745080033579</v>
      </c>
      <c r="E1754" s="161">
        <v>5.12</v>
      </c>
      <c r="F1754" s="168">
        <v>5.3279100000000001</v>
      </c>
      <c r="G1754" s="163">
        <f t="shared" si="56"/>
        <v>-3.9022806316172762E-2</v>
      </c>
    </row>
    <row r="1755" spans="1:7" x14ac:dyDescent="0.2">
      <c r="A1755" s="127">
        <v>40583</v>
      </c>
      <c r="B1755" s="161">
        <v>4.24</v>
      </c>
      <c r="C1755" s="162">
        <v>4.8556955999999998</v>
      </c>
      <c r="D1755" s="163">
        <f t="shared" si="55"/>
        <v>-0.12679864034310545</v>
      </c>
      <c r="E1755" s="161">
        <v>5.03</v>
      </c>
      <c r="F1755" s="168">
        <v>5.5747445999999998</v>
      </c>
      <c r="G1755" s="163">
        <f t="shared" si="56"/>
        <v>-9.7716512430004343E-2</v>
      </c>
    </row>
    <row r="1756" spans="1:7" x14ac:dyDescent="0.2">
      <c r="A1756" s="127">
        <v>40575</v>
      </c>
      <c r="B1756" s="161">
        <v>4.26</v>
      </c>
      <c r="C1756" s="162">
        <v>4.8915078000000003</v>
      </c>
      <c r="D1756" s="163">
        <f t="shared" si="55"/>
        <v>-0.12910289134160238</v>
      </c>
      <c r="E1756" s="161">
        <v>5.07</v>
      </c>
      <c r="F1756" s="168">
        <v>5.5504673999999996</v>
      </c>
      <c r="G1756" s="163">
        <f t="shared" si="56"/>
        <v>-8.6563412659625624E-2</v>
      </c>
    </row>
    <row r="1757" spans="1:7" x14ac:dyDescent="0.2">
      <c r="A1757" s="127">
        <v>40574</v>
      </c>
      <c r="B1757" s="161">
        <v>4.25</v>
      </c>
      <c r="C1757" s="162">
        <v>4.9044800000000004</v>
      </c>
      <c r="D1757" s="163">
        <f t="shared" si="55"/>
        <v>-0.13344533977098497</v>
      </c>
      <c r="E1757" s="161">
        <v>5.03</v>
      </c>
      <c r="F1757" s="168">
        <v>5.5894159999999999</v>
      </c>
      <c r="G1757" s="163">
        <f t="shared" si="56"/>
        <v>-0.10008487469889514</v>
      </c>
    </row>
    <row r="1758" spans="1:7" x14ac:dyDescent="0.2">
      <c r="A1758" s="127">
        <v>40571</v>
      </c>
      <c r="B1758" s="161">
        <v>4.21</v>
      </c>
      <c r="C1758" s="162">
        <v>4.9095259999999996</v>
      </c>
      <c r="D1758" s="163">
        <f t="shared" si="55"/>
        <v>-0.14248340878528798</v>
      </c>
      <c r="E1758" s="161">
        <v>4.99</v>
      </c>
      <c r="F1758" s="168">
        <v>5.5443784999999997</v>
      </c>
      <c r="G1758" s="163">
        <f t="shared" si="56"/>
        <v>-9.9989295463864786E-2</v>
      </c>
    </row>
    <row r="1759" spans="1:7" x14ac:dyDescent="0.2">
      <c r="A1759" s="127">
        <v>40570</v>
      </c>
      <c r="B1759" s="161">
        <v>4.24</v>
      </c>
      <c r="C1759" s="162">
        <v>4.9342788000000004</v>
      </c>
      <c r="D1759" s="163">
        <f t="shared" si="55"/>
        <v>-0.14070522322330067</v>
      </c>
      <c r="E1759" s="161">
        <v>5.01</v>
      </c>
      <c r="F1759" s="168">
        <v>5.5267308000000002</v>
      </c>
      <c r="G1759" s="163">
        <f t="shared" si="56"/>
        <v>-9.3496647240354169E-2</v>
      </c>
    </row>
    <row r="1760" spans="1:7" x14ac:dyDescent="0.2">
      <c r="A1760" s="127">
        <v>40569</v>
      </c>
      <c r="B1760" s="161">
        <v>4.2</v>
      </c>
      <c r="C1760" s="162">
        <v>4.9553918000000001</v>
      </c>
      <c r="D1760" s="163">
        <f t="shared" si="55"/>
        <v>-0.15243836017164172</v>
      </c>
      <c r="E1760" s="161">
        <v>4.99</v>
      </c>
      <c r="F1760" s="168">
        <v>5.5896143</v>
      </c>
      <c r="G1760" s="163">
        <f t="shared" si="56"/>
        <v>-0.10727292936831076</v>
      </c>
    </row>
    <row r="1761" spans="1:7" x14ac:dyDescent="0.2">
      <c r="A1761" s="127">
        <v>40568</v>
      </c>
      <c r="B1761" s="161">
        <v>4.1900000000000004</v>
      </c>
      <c r="C1761" s="162">
        <v>4.9520515999999999</v>
      </c>
      <c r="D1761" s="163">
        <f t="shared" si="55"/>
        <v>-0.15388603785954078</v>
      </c>
      <c r="E1761" s="161">
        <v>4.97</v>
      </c>
      <c r="F1761" s="168">
        <v>5.5942971999999997</v>
      </c>
      <c r="G1761" s="163">
        <f t="shared" si="56"/>
        <v>-0.11159528671447774</v>
      </c>
    </row>
    <row r="1762" spans="1:7" x14ac:dyDescent="0.2">
      <c r="A1762" s="127">
        <v>40567</v>
      </c>
      <c r="B1762" s="161">
        <v>4.1900000000000004</v>
      </c>
      <c r="C1762" s="162">
        <v>4.9640241999999999</v>
      </c>
      <c r="D1762" s="163">
        <f t="shared" si="55"/>
        <v>-0.15592675797188893</v>
      </c>
      <c r="E1762" s="161">
        <v>4.97</v>
      </c>
      <c r="F1762" s="168">
        <v>5.5898126000000001</v>
      </c>
      <c r="G1762" s="163">
        <f t="shared" si="56"/>
        <v>-0.11088253656303261</v>
      </c>
    </row>
    <row r="1763" spans="1:7" x14ac:dyDescent="0.2">
      <c r="A1763" s="127">
        <v>40564</v>
      </c>
      <c r="B1763" s="161">
        <v>4.22</v>
      </c>
      <c r="C1763" s="162">
        <v>4.9850604000000001</v>
      </c>
      <c r="D1763" s="163">
        <f t="shared" si="55"/>
        <v>-0.15347063798865915</v>
      </c>
      <c r="E1763" s="161">
        <v>5</v>
      </c>
      <c r="F1763" s="168">
        <v>5.5944396000000003</v>
      </c>
      <c r="G1763" s="163">
        <f t="shared" si="56"/>
        <v>-0.10625543262635283</v>
      </c>
    </row>
    <row r="1764" spans="1:7" x14ac:dyDescent="0.2">
      <c r="A1764" s="127">
        <v>40563</v>
      </c>
      <c r="B1764" s="161">
        <v>4.1500000000000004</v>
      </c>
      <c r="C1764" s="162">
        <v>5.0395905000000001</v>
      </c>
      <c r="D1764" s="163">
        <f t="shared" si="55"/>
        <v>-0.1765203938693034</v>
      </c>
      <c r="E1764" s="161">
        <v>4.9400000000000004</v>
      </c>
      <c r="F1764" s="168">
        <v>5.6070738000000002</v>
      </c>
      <c r="G1764" s="163">
        <f t="shared" si="56"/>
        <v>-0.11897004102211028</v>
      </c>
    </row>
    <row r="1765" spans="1:7" x14ac:dyDescent="0.2">
      <c r="A1765" s="127">
        <v>40562</v>
      </c>
      <c r="B1765" s="161">
        <v>4.2300000000000004</v>
      </c>
      <c r="C1765" s="162">
        <v>5.1166651999999999</v>
      </c>
      <c r="D1765" s="163">
        <f t="shared" si="55"/>
        <v>-0.17328966530778669</v>
      </c>
      <c r="E1765" s="161">
        <v>5.01</v>
      </c>
      <c r="F1765" s="168">
        <v>5.8028405000000003</v>
      </c>
      <c r="G1765" s="163">
        <f t="shared" si="56"/>
        <v>-0.1366297247012046</v>
      </c>
    </row>
    <row r="1766" spans="1:7" x14ac:dyDescent="0.2">
      <c r="A1766" s="127">
        <v>40561</v>
      </c>
      <c r="B1766" s="161">
        <v>4.26</v>
      </c>
      <c r="C1766" s="162">
        <v>5.0839800000000004</v>
      </c>
      <c r="D1766" s="163">
        <f t="shared" si="55"/>
        <v>-0.16207380831553242</v>
      </c>
      <c r="E1766" s="161">
        <v>4.99</v>
      </c>
      <c r="F1766" s="168">
        <v>5.8296304000000001</v>
      </c>
      <c r="G1766" s="163">
        <f t="shared" si="56"/>
        <v>-0.14402806737113211</v>
      </c>
    </row>
    <row r="1767" spans="1:7" x14ac:dyDescent="0.2">
      <c r="A1767" s="127">
        <v>40560</v>
      </c>
      <c r="B1767" s="161">
        <v>4.2300000000000004</v>
      </c>
      <c r="C1767" s="162">
        <v>5.0854200000000001</v>
      </c>
      <c r="D1767" s="163">
        <f t="shared" si="55"/>
        <v>-0.16821029531484116</v>
      </c>
      <c r="E1767" s="161">
        <v>5.01</v>
      </c>
      <c r="F1767" s="168">
        <v>5.7889030999999997</v>
      </c>
      <c r="G1767" s="163">
        <f t="shared" si="56"/>
        <v>-0.13455106892357552</v>
      </c>
    </row>
    <row r="1768" spans="1:7" x14ac:dyDescent="0.2">
      <c r="A1768" s="127">
        <v>40557</v>
      </c>
      <c r="B1768" s="161">
        <v>4.3499999999999996</v>
      </c>
      <c r="C1768" s="162">
        <v>5.1530431999999999</v>
      </c>
      <c r="D1768" s="163">
        <f t="shared" si="55"/>
        <v>-0.15583863143239324</v>
      </c>
      <c r="E1768" s="161">
        <v>5.0999999999999996</v>
      </c>
      <c r="F1768" s="168">
        <v>5.8904030000000001</v>
      </c>
      <c r="G1768" s="163">
        <f t="shared" si="56"/>
        <v>-0.1341848766544497</v>
      </c>
    </row>
    <row r="1769" spans="1:7" x14ac:dyDescent="0.2">
      <c r="A1769" s="127">
        <v>40556</v>
      </c>
      <c r="B1769" s="161">
        <v>4.34</v>
      </c>
      <c r="C1769" s="162">
        <v>5.1114014000000001</v>
      </c>
      <c r="D1769" s="163">
        <f t="shared" si="55"/>
        <v>-0.15091778939529191</v>
      </c>
      <c r="E1769" s="161">
        <v>5.14</v>
      </c>
      <c r="F1769" s="168">
        <v>5.9689620999999997</v>
      </c>
      <c r="G1769" s="163">
        <f t="shared" si="56"/>
        <v>-0.13887876754988945</v>
      </c>
    </row>
    <row r="1770" spans="1:7" x14ac:dyDescent="0.2">
      <c r="A1770" s="127">
        <v>40555</v>
      </c>
      <c r="B1770" s="161">
        <v>4.29</v>
      </c>
      <c r="C1770" s="162">
        <v>5.042872</v>
      </c>
      <c r="D1770" s="163">
        <f t="shared" si="55"/>
        <v>-0.14929429103098393</v>
      </c>
      <c r="E1770" s="161">
        <v>5.15</v>
      </c>
      <c r="F1770" s="168">
        <v>5.9017759999999999</v>
      </c>
      <c r="G1770" s="163">
        <f t="shared" si="56"/>
        <v>-0.12738131708150216</v>
      </c>
    </row>
    <row r="1771" spans="1:7" x14ac:dyDescent="0.2">
      <c r="A1771" s="127">
        <v>40554</v>
      </c>
      <c r="B1771" s="161">
        <v>4.26</v>
      </c>
      <c r="C1771" s="162">
        <v>5.0152761000000003</v>
      </c>
      <c r="D1771" s="163">
        <f t="shared" si="55"/>
        <v>-0.15059511878119741</v>
      </c>
      <c r="E1771" s="161">
        <v>5.12</v>
      </c>
      <c r="F1771" s="168">
        <v>5.8071618000000003</v>
      </c>
      <c r="G1771" s="163">
        <f t="shared" si="56"/>
        <v>-0.11833005927267261</v>
      </c>
    </row>
    <row r="1772" spans="1:7" x14ac:dyDescent="0.2">
      <c r="A1772" s="127">
        <v>40553</v>
      </c>
      <c r="B1772" s="161">
        <v>4.24</v>
      </c>
      <c r="C1772" s="162">
        <v>4.9590093</v>
      </c>
      <c r="D1772" s="163">
        <f t="shared" si="55"/>
        <v>-0.14499051252031323</v>
      </c>
      <c r="E1772" s="161">
        <v>5.08</v>
      </c>
      <c r="F1772" s="168">
        <v>5.7442568999999999</v>
      </c>
      <c r="G1772" s="163">
        <f t="shared" si="56"/>
        <v>-0.1156384388031113</v>
      </c>
    </row>
    <row r="1773" spans="1:7" x14ac:dyDescent="0.2">
      <c r="A1773" s="127">
        <v>40550</v>
      </c>
      <c r="B1773" s="161">
        <v>4.3</v>
      </c>
      <c r="C1773" s="162">
        <v>5.0092232000000001</v>
      </c>
      <c r="D1773" s="163">
        <f t="shared" si="55"/>
        <v>-0.14158346946887898</v>
      </c>
      <c r="E1773" s="161">
        <v>5.03</v>
      </c>
      <c r="F1773" s="168">
        <v>5.6236423999999996</v>
      </c>
      <c r="G1773" s="163">
        <f t="shared" si="56"/>
        <v>-0.10556190414952404</v>
      </c>
    </row>
    <row r="1774" spans="1:7" x14ac:dyDescent="0.2">
      <c r="A1774" s="127">
        <v>40549</v>
      </c>
      <c r="B1774" s="161">
        <v>4.16</v>
      </c>
      <c r="C1774" s="162">
        <v>5.0434758000000004</v>
      </c>
      <c r="D1774" s="163">
        <f t="shared" si="55"/>
        <v>-0.17517201133392971</v>
      </c>
      <c r="E1774" s="161">
        <v>5.03</v>
      </c>
      <c r="F1774" s="168">
        <v>5.6237741999999997</v>
      </c>
      <c r="G1774" s="163">
        <f t="shared" si="56"/>
        <v>-0.10558286639602271</v>
      </c>
    </row>
    <row r="1775" spans="1:7" x14ac:dyDescent="0.2">
      <c r="A1775" s="127">
        <v>40548</v>
      </c>
      <c r="B1775" s="161">
        <v>4.1900000000000004</v>
      </c>
      <c r="C1775" s="162">
        <v>5.0772539999999999</v>
      </c>
      <c r="D1775" s="163">
        <f t="shared" si="55"/>
        <v>-0.17475076094282452</v>
      </c>
      <c r="E1775" s="161">
        <v>5.04</v>
      </c>
      <c r="F1775" s="168">
        <v>5.6319119999999998</v>
      </c>
      <c r="G1775" s="163">
        <f t="shared" si="56"/>
        <v>-0.10509965354572298</v>
      </c>
    </row>
    <row r="1776" spans="1:7" x14ac:dyDescent="0.2">
      <c r="A1776" s="127">
        <v>40547</v>
      </c>
      <c r="B1776" s="161">
        <v>4.24</v>
      </c>
      <c r="C1776" s="162">
        <v>5.0531309000000002</v>
      </c>
      <c r="D1776" s="163">
        <f t="shared" si="55"/>
        <v>-0.16091625491039624</v>
      </c>
      <c r="E1776" s="161">
        <v>5.07</v>
      </c>
      <c r="F1776" s="168">
        <v>5.7177923000000002</v>
      </c>
      <c r="G1776" s="163">
        <f t="shared" si="56"/>
        <v>-0.11329412927433545</v>
      </c>
    </row>
    <row r="1777" spans="1:7" x14ac:dyDescent="0.2">
      <c r="A1777" s="127">
        <v>40543</v>
      </c>
      <c r="B1777" s="161">
        <v>4.24</v>
      </c>
      <c r="C1777" s="162">
        <v>4.9268846999999996</v>
      </c>
      <c r="D1777" s="163">
        <f t="shared" si="55"/>
        <v>-0.13941562302036406</v>
      </c>
      <c r="E1777" s="161">
        <v>5.0199999999999996</v>
      </c>
      <c r="F1777" s="168">
        <v>5.6586844999999997</v>
      </c>
      <c r="G1777" s="163">
        <f t="shared" si="56"/>
        <v>-0.11286801729271179</v>
      </c>
    </row>
    <row r="1778" spans="1:7" x14ac:dyDescent="0.2">
      <c r="A1778" s="127">
        <v>40542</v>
      </c>
      <c r="B1778" s="161">
        <v>4.24</v>
      </c>
      <c r="C1778" s="162">
        <v>4.8934224999999998</v>
      </c>
      <c r="D1778" s="163">
        <f t="shared" si="55"/>
        <v>-0.13353077523962004</v>
      </c>
      <c r="E1778" s="161">
        <v>5.01</v>
      </c>
      <c r="F1778" s="168">
        <v>5.6508392000000001</v>
      </c>
      <c r="G1778" s="163">
        <f t="shared" si="56"/>
        <v>-0.11340602294965325</v>
      </c>
    </row>
    <row r="1779" spans="1:7" x14ac:dyDescent="0.2">
      <c r="A1779" s="127">
        <v>40541</v>
      </c>
      <c r="B1779" s="161">
        <v>4.1100000000000003</v>
      </c>
      <c r="C1779" s="162">
        <v>4.8356111999999998</v>
      </c>
      <c r="D1779" s="163">
        <f t="shared" si="55"/>
        <v>-0.15005573649097337</v>
      </c>
      <c r="E1779" s="161">
        <v>5.0199999999999996</v>
      </c>
      <c r="F1779" s="168">
        <v>5.6273574000000002</v>
      </c>
      <c r="G1779" s="163">
        <f t="shared" si="56"/>
        <v>-0.10792941639000939</v>
      </c>
    </row>
    <row r="1780" spans="1:7" x14ac:dyDescent="0.2">
      <c r="A1780" s="127">
        <v>40540</v>
      </c>
      <c r="B1780" s="161">
        <v>4.08</v>
      </c>
      <c r="C1780" s="162">
        <v>4.7680639999999999</v>
      </c>
      <c r="D1780" s="163">
        <f t="shared" si="55"/>
        <v>-0.14430678782835127</v>
      </c>
      <c r="E1780" s="161">
        <v>5.05</v>
      </c>
      <c r="F1780" s="168">
        <v>5.4492159999999998</v>
      </c>
      <c r="G1780" s="163">
        <f t="shared" si="56"/>
        <v>-7.3261181057972385E-2</v>
      </c>
    </row>
    <row r="1781" spans="1:7" x14ac:dyDescent="0.2">
      <c r="A1781" s="127">
        <v>40539</v>
      </c>
      <c r="B1781" s="161">
        <v>4.1500000000000004</v>
      </c>
      <c r="C1781" s="162">
        <v>4.8466871999999999</v>
      </c>
      <c r="D1781" s="163">
        <f t="shared" si="55"/>
        <v>-0.14374503062628005</v>
      </c>
      <c r="E1781" s="161">
        <v>5.0599999999999996</v>
      </c>
      <c r="F1781" s="168">
        <v>5.4951876000000004</v>
      </c>
      <c r="G1781" s="163">
        <f t="shared" si="56"/>
        <v>-7.9194311764715863E-2</v>
      </c>
    </row>
    <row r="1782" spans="1:7" x14ac:dyDescent="0.2">
      <c r="A1782" s="127">
        <v>40536</v>
      </c>
      <c r="B1782" s="161">
        <v>4.18</v>
      </c>
      <c r="C1782" s="162">
        <v>4.8466871999999999</v>
      </c>
      <c r="D1782" s="163">
        <f t="shared" si="55"/>
        <v>-0.1375552356669521</v>
      </c>
      <c r="E1782" s="161">
        <v>5.0999999999999996</v>
      </c>
      <c r="F1782" s="168">
        <v>5.4951876000000004</v>
      </c>
      <c r="G1782" s="163">
        <f t="shared" si="56"/>
        <v>-7.1915215415029821E-2</v>
      </c>
    </row>
    <row r="1783" spans="1:7" x14ac:dyDescent="0.2">
      <c r="A1783" s="127">
        <v>40535</v>
      </c>
      <c r="B1783" s="161">
        <v>4.18</v>
      </c>
      <c r="C1783" s="162">
        <v>4.8704789999999996</v>
      </c>
      <c r="D1783" s="163">
        <f t="shared" si="55"/>
        <v>-0.14176819158854806</v>
      </c>
      <c r="E1783" s="161">
        <v>5.09</v>
      </c>
      <c r="F1783" s="168">
        <v>5.5625996999999998</v>
      </c>
      <c r="G1783" s="163">
        <f t="shared" si="56"/>
        <v>-8.4960221027588947E-2</v>
      </c>
    </row>
    <row r="1784" spans="1:7" x14ac:dyDescent="0.2">
      <c r="A1784" s="127">
        <v>40534</v>
      </c>
      <c r="B1784" s="161">
        <v>4.18</v>
      </c>
      <c r="C1784" s="162">
        <v>4.8962627999999997</v>
      </c>
      <c r="D1784" s="163">
        <f t="shared" si="55"/>
        <v>-0.1462876543309726</v>
      </c>
      <c r="E1784" s="161">
        <v>5.0599999999999996</v>
      </c>
      <c r="F1784" s="168">
        <v>5.6152943999999998</v>
      </c>
      <c r="G1784" s="163">
        <f t="shared" si="56"/>
        <v>-9.8889632572069633E-2</v>
      </c>
    </row>
    <row r="1785" spans="1:7" x14ac:dyDescent="0.2">
      <c r="A1785" s="127">
        <v>40533</v>
      </c>
      <c r="B1785" s="161">
        <v>4.21</v>
      </c>
      <c r="C1785" s="162">
        <v>4.9408510000000003</v>
      </c>
      <c r="D1785" s="163">
        <f t="shared" si="55"/>
        <v>-0.14792006478236244</v>
      </c>
      <c r="E1785" s="161">
        <v>5.12</v>
      </c>
      <c r="F1785" s="168">
        <v>5.6858320000000004</v>
      </c>
      <c r="G1785" s="163">
        <f t="shared" si="56"/>
        <v>-9.9516130620813326E-2</v>
      </c>
    </row>
    <row r="1786" spans="1:7" x14ac:dyDescent="0.2">
      <c r="A1786" s="127">
        <v>40532</v>
      </c>
      <c r="B1786" s="161">
        <v>4.1900000000000004</v>
      </c>
      <c r="C1786" s="162">
        <v>4.8911860000000003</v>
      </c>
      <c r="D1786" s="163">
        <f t="shared" si="55"/>
        <v>-0.14335705082570971</v>
      </c>
      <c r="E1786" s="161">
        <v>5.03</v>
      </c>
      <c r="F1786" s="168">
        <v>5.6621259999999998</v>
      </c>
      <c r="G1786" s="163">
        <f t="shared" si="56"/>
        <v>-0.11164110441908208</v>
      </c>
    </row>
    <row r="1787" spans="1:7" x14ac:dyDescent="0.2">
      <c r="A1787" s="127">
        <v>40529</v>
      </c>
      <c r="B1787" s="161">
        <v>4.22</v>
      </c>
      <c r="C1787" s="162">
        <v>4.9239550000000003</v>
      </c>
      <c r="D1787" s="163">
        <f t="shared" si="55"/>
        <v>-0.14296536016271483</v>
      </c>
      <c r="E1787" s="161">
        <v>5.08</v>
      </c>
      <c r="F1787" s="168">
        <v>5.7374780000000003</v>
      </c>
      <c r="G1787" s="163">
        <f t="shared" si="56"/>
        <v>-0.11459355486853286</v>
      </c>
    </row>
    <row r="1788" spans="1:7" x14ac:dyDescent="0.2">
      <c r="A1788" s="127">
        <v>40528</v>
      </c>
      <c r="B1788" s="161">
        <v>4.2300000000000004</v>
      </c>
      <c r="C1788" s="162">
        <v>4.9272900000000002</v>
      </c>
      <c r="D1788" s="163">
        <f t="shared" si="55"/>
        <v>-0.14151592457517209</v>
      </c>
      <c r="E1788" s="161">
        <v>5.09</v>
      </c>
      <c r="F1788" s="168">
        <v>5.7070872000000001</v>
      </c>
      <c r="G1788" s="163">
        <f t="shared" si="56"/>
        <v>-0.10812647124088104</v>
      </c>
    </row>
    <row r="1789" spans="1:7" x14ac:dyDescent="0.2">
      <c r="A1789" s="127">
        <v>40527</v>
      </c>
      <c r="B1789" s="161">
        <v>4.22</v>
      </c>
      <c r="C1789" s="162">
        <v>4.9744638999999999</v>
      </c>
      <c r="D1789" s="163">
        <f t="shared" si="55"/>
        <v>-0.15166737866968946</v>
      </c>
      <c r="E1789" s="161">
        <v>5.12</v>
      </c>
      <c r="F1789" s="168">
        <v>5.7450349000000003</v>
      </c>
      <c r="G1789" s="163">
        <f t="shared" si="56"/>
        <v>-0.10879566632397658</v>
      </c>
    </row>
    <row r="1790" spans="1:7" x14ac:dyDescent="0.2">
      <c r="A1790" s="127">
        <v>40526</v>
      </c>
      <c r="B1790" s="161">
        <v>4.2699999999999996</v>
      </c>
      <c r="C1790" s="162">
        <v>5.0637904000000002</v>
      </c>
      <c r="D1790" s="163">
        <f t="shared" si="55"/>
        <v>-0.15675814701967139</v>
      </c>
      <c r="E1790" s="161">
        <v>5.12</v>
      </c>
      <c r="F1790" s="168">
        <v>5.8763918999999998</v>
      </c>
      <c r="G1790" s="163">
        <f t="shared" si="56"/>
        <v>-0.12871706191004717</v>
      </c>
    </row>
    <row r="1791" spans="1:7" x14ac:dyDescent="0.2">
      <c r="A1791" s="127">
        <v>40525</v>
      </c>
      <c r="B1791" s="161">
        <v>4.28</v>
      </c>
      <c r="C1791" s="162">
        <v>5.0295921000000003</v>
      </c>
      <c r="D1791" s="163">
        <f t="shared" si="55"/>
        <v>-0.14903636022491765</v>
      </c>
      <c r="E1791" s="161">
        <v>5.15</v>
      </c>
      <c r="F1791" s="168">
        <v>5.9206953000000002</v>
      </c>
      <c r="G1791" s="163">
        <f t="shared" si="56"/>
        <v>-0.13016972854522674</v>
      </c>
    </row>
    <row r="1792" spans="1:7" x14ac:dyDescent="0.2">
      <c r="A1792" s="127">
        <v>40522</v>
      </c>
      <c r="B1792" s="161">
        <v>4.2300000000000004</v>
      </c>
      <c r="C1792" s="162">
        <v>4.9969513000000001</v>
      </c>
      <c r="D1792" s="163">
        <f t="shared" si="55"/>
        <v>-0.15348384523979644</v>
      </c>
      <c r="E1792" s="161">
        <v>5.08</v>
      </c>
      <c r="F1792" s="168">
        <v>5.9397722999999996</v>
      </c>
      <c r="G1792" s="163">
        <f t="shared" si="56"/>
        <v>-0.14474836013494988</v>
      </c>
    </row>
    <row r="1793" spans="1:7" x14ac:dyDescent="0.2">
      <c r="A1793" s="127">
        <v>40521</v>
      </c>
      <c r="B1793" s="161">
        <v>4.21</v>
      </c>
      <c r="C1793" s="162">
        <v>5.0282901999999998</v>
      </c>
      <c r="D1793" s="163">
        <f t="shared" si="55"/>
        <v>-0.1627372660392592</v>
      </c>
      <c r="E1793" s="161">
        <v>5.04</v>
      </c>
      <c r="F1793" s="168">
        <v>5.9464250999999999</v>
      </c>
      <c r="G1793" s="163">
        <f t="shared" si="56"/>
        <v>-0.15243193763594196</v>
      </c>
    </row>
    <row r="1794" spans="1:7" x14ac:dyDescent="0.2">
      <c r="A1794" s="127">
        <v>40520</v>
      </c>
      <c r="B1794" s="161">
        <v>4.25</v>
      </c>
      <c r="C1794" s="162">
        <v>5.0359904000000002</v>
      </c>
      <c r="D1794" s="163">
        <f t="shared" si="55"/>
        <v>-0.15607464223919096</v>
      </c>
      <c r="E1794" s="161">
        <v>5.07</v>
      </c>
      <c r="F1794" s="168">
        <v>5.9882815999999996</v>
      </c>
      <c r="G1794" s="163">
        <f t="shared" si="56"/>
        <v>-0.15334642913252433</v>
      </c>
    </row>
    <row r="1795" spans="1:7" x14ac:dyDescent="0.2">
      <c r="A1795" s="127">
        <v>40519</v>
      </c>
      <c r="B1795" s="161">
        <v>4.3099999999999996</v>
      </c>
      <c r="C1795" s="162">
        <v>5.1195138</v>
      </c>
      <c r="D1795" s="163">
        <f t="shared" si="55"/>
        <v>-0.15812317958787422</v>
      </c>
      <c r="E1795" s="161">
        <v>5.13</v>
      </c>
      <c r="F1795" s="168">
        <v>5.9599029999999997</v>
      </c>
      <c r="G1795" s="163">
        <f t="shared" si="56"/>
        <v>-0.1392477360789261</v>
      </c>
    </row>
    <row r="1796" spans="1:7" x14ac:dyDescent="0.2">
      <c r="A1796" s="127">
        <v>40518</v>
      </c>
      <c r="B1796" s="161">
        <v>4.34</v>
      </c>
      <c r="C1796" s="162">
        <v>5.0545299999999997</v>
      </c>
      <c r="D1796" s="163">
        <f t="shared" si="55"/>
        <v>-0.14136428114978047</v>
      </c>
      <c r="E1796" s="161">
        <v>5.13</v>
      </c>
      <c r="F1796" s="168">
        <v>5.9626320000000002</v>
      </c>
      <c r="G1796" s="163">
        <f t="shared" si="56"/>
        <v>-0.13964168843557681</v>
      </c>
    </row>
    <row r="1797" spans="1:7" x14ac:dyDescent="0.2">
      <c r="A1797" s="127">
        <v>40515</v>
      </c>
      <c r="B1797" s="161">
        <v>4.33</v>
      </c>
      <c r="C1797" s="162">
        <v>5.1279098000000003</v>
      </c>
      <c r="D1797" s="163">
        <f t="shared" ref="D1797:D1860" si="57">(B1797-C1797)/C1797</f>
        <v>-0.15560137192740797</v>
      </c>
      <c r="E1797" s="161">
        <v>5.0999999999999996</v>
      </c>
      <c r="F1797" s="168">
        <v>5.9596945000000003</v>
      </c>
      <c r="G1797" s="163">
        <f t="shared" si="56"/>
        <v>-0.14425143772050741</v>
      </c>
    </row>
    <row r="1798" spans="1:7" x14ac:dyDescent="0.2">
      <c r="A1798" s="127">
        <v>40514</v>
      </c>
      <c r="B1798" s="161">
        <v>4.3600000000000003</v>
      </c>
      <c r="C1798" s="162">
        <v>5.1864271999999998</v>
      </c>
      <c r="D1798" s="163">
        <f t="shared" si="57"/>
        <v>-0.15934422062262812</v>
      </c>
      <c r="E1798" s="161">
        <v>5.0999999999999996</v>
      </c>
      <c r="F1798" s="168">
        <v>6.0451072000000003</v>
      </c>
      <c r="G1798" s="163">
        <f t="shared" ref="G1798:G1861" si="58">(E1798-F1798)/F1798</f>
        <v>-0.1563425045630292</v>
      </c>
    </row>
    <row r="1799" spans="1:7" x14ac:dyDescent="0.2">
      <c r="A1799" s="127">
        <v>40513</v>
      </c>
      <c r="B1799" s="161">
        <v>4.29</v>
      </c>
      <c r="C1799" s="162">
        <v>5.1509806999999999</v>
      </c>
      <c r="D1799" s="163">
        <f t="shared" si="57"/>
        <v>-0.16714888875432979</v>
      </c>
      <c r="E1799" s="161">
        <v>5.07</v>
      </c>
      <c r="F1799" s="168">
        <v>5.9421163000000004</v>
      </c>
      <c r="G1799" s="163">
        <f t="shared" si="58"/>
        <v>-0.1467686352756172</v>
      </c>
    </row>
    <row r="1800" spans="1:7" x14ac:dyDescent="0.2">
      <c r="A1800" s="127">
        <v>40512</v>
      </c>
      <c r="B1800" s="161">
        <v>4.2</v>
      </c>
      <c r="C1800" s="162">
        <v>5.1931316000000001</v>
      </c>
      <c r="D1800" s="163">
        <f t="shared" si="57"/>
        <v>-0.19123944403796736</v>
      </c>
      <c r="E1800" s="161">
        <v>5.07</v>
      </c>
      <c r="F1800" s="168">
        <v>5.9411489</v>
      </c>
      <c r="G1800" s="163">
        <f t="shared" si="58"/>
        <v>-0.14662970322120689</v>
      </c>
    </row>
    <row r="1801" spans="1:7" x14ac:dyDescent="0.2">
      <c r="A1801" s="127">
        <v>40511</v>
      </c>
      <c r="B1801" s="161">
        <v>4.29</v>
      </c>
      <c r="C1801" s="162">
        <v>5.1200571999999998</v>
      </c>
      <c r="D1801" s="163">
        <f t="shared" si="57"/>
        <v>-0.16211873570474949</v>
      </c>
      <c r="E1801" s="161">
        <v>5.13</v>
      </c>
      <c r="F1801" s="168">
        <v>6.0048992999999999</v>
      </c>
      <c r="G1801" s="163">
        <f t="shared" si="58"/>
        <v>-0.14569758064052798</v>
      </c>
    </row>
    <row r="1802" spans="1:7" x14ac:dyDescent="0.2">
      <c r="A1802" s="127">
        <v>40508</v>
      </c>
      <c r="B1802" s="161">
        <v>4.32</v>
      </c>
      <c r="C1802" s="162">
        <v>5.0772880000000002</v>
      </c>
      <c r="D1802" s="163">
        <f t="shared" si="57"/>
        <v>-0.14915206700900163</v>
      </c>
      <c r="E1802" s="161">
        <v>5.13</v>
      </c>
      <c r="F1802" s="168">
        <v>5.9177850000000003</v>
      </c>
      <c r="G1802" s="163">
        <f t="shared" si="58"/>
        <v>-0.13312159870627277</v>
      </c>
    </row>
    <row r="1803" spans="1:7" x14ac:dyDescent="0.2">
      <c r="A1803" s="127">
        <v>40507</v>
      </c>
      <c r="B1803" s="161">
        <v>4.3899999999999997</v>
      </c>
      <c r="C1803" s="162">
        <v>5.1730163999999998</v>
      </c>
      <c r="D1803" s="163">
        <f t="shared" si="57"/>
        <v>-0.15136553597626332</v>
      </c>
      <c r="E1803" s="161">
        <v>5.17</v>
      </c>
      <c r="F1803" s="168">
        <v>6.0223176</v>
      </c>
      <c r="G1803" s="163">
        <f t="shared" si="58"/>
        <v>-0.1415265113218207</v>
      </c>
    </row>
    <row r="1804" spans="1:7" x14ac:dyDescent="0.2">
      <c r="A1804" s="127">
        <v>40506</v>
      </c>
      <c r="B1804" s="161">
        <v>4.42</v>
      </c>
      <c r="C1804" s="162">
        <v>5.1154083999999997</v>
      </c>
      <c r="D1804" s="163">
        <f t="shared" si="57"/>
        <v>-0.1359438671602447</v>
      </c>
      <c r="E1804" s="161">
        <v>5.12</v>
      </c>
      <c r="F1804" s="168">
        <v>6.0938590000000001</v>
      </c>
      <c r="G1804" s="163">
        <f t="shared" si="58"/>
        <v>-0.15980990042598622</v>
      </c>
    </row>
    <row r="1805" spans="1:7" x14ac:dyDescent="0.2">
      <c r="A1805" s="127">
        <v>40505</v>
      </c>
      <c r="B1805" s="161">
        <v>5</v>
      </c>
      <c r="C1805" s="162">
        <v>5.055828</v>
      </c>
      <c r="D1805" s="163">
        <f t="shared" si="57"/>
        <v>-1.1042306027815817E-2</v>
      </c>
      <c r="E1805" s="161">
        <v>5.0599999999999996</v>
      </c>
      <c r="F1805" s="168">
        <v>5.9555939999999996</v>
      </c>
      <c r="G1805" s="163">
        <f t="shared" si="58"/>
        <v>-0.15037861882458745</v>
      </c>
    </row>
    <row r="1806" spans="1:7" x14ac:dyDescent="0.2">
      <c r="A1806" s="127">
        <v>40504</v>
      </c>
      <c r="B1806" s="161">
        <v>5</v>
      </c>
      <c r="C1806" s="162">
        <v>5.1711460000000002</v>
      </c>
      <c r="D1806" s="163">
        <f t="shared" si="57"/>
        <v>-3.3096338799948839E-2</v>
      </c>
      <c r="E1806" s="161">
        <v>5.09</v>
      </c>
      <c r="F1806" s="168">
        <v>6.0187344999999999</v>
      </c>
      <c r="G1806" s="163">
        <f t="shared" si="58"/>
        <v>-0.15430727173627612</v>
      </c>
    </row>
    <row r="1807" spans="1:7" x14ac:dyDescent="0.2">
      <c r="A1807" s="127">
        <v>40501</v>
      </c>
      <c r="B1807" s="161">
        <v>5</v>
      </c>
      <c r="C1807" s="162">
        <v>5.3271812000000001</v>
      </c>
      <c r="D1807" s="163">
        <f t="shared" si="57"/>
        <v>-6.1417321415686038E-2</v>
      </c>
      <c r="E1807" s="161">
        <v>5.19</v>
      </c>
      <c r="F1807" s="168">
        <v>6.038043</v>
      </c>
      <c r="G1807" s="163">
        <f t="shared" si="58"/>
        <v>-0.14044997692133024</v>
      </c>
    </row>
    <row r="1808" spans="1:7" x14ac:dyDescent="0.2">
      <c r="A1808" s="127">
        <v>40500</v>
      </c>
      <c r="B1808" s="161">
        <v>5</v>
      </c>
      <c r="C1808" s="162">
        <v>5.4240503999999996</v>
      </c>
      <c r="D1808" s="163">
        <f t="shared" si="57"/>
        <v>-7.8179657032685326E-2</v>
      </c>
      <c r="E1808" s="161">
        <v>5.2</v>
      </c>
      <c r="F1808" s="168">
        <v>6.0667103999999998</v>
      </c>
      <c r="G1808" s="163">
        <f t="shared" si="58"/>
        <v>-0.14286332177649352</v>
      </c>
    </row>
    <row r="1809" spans="1:7" x14ac:dyDescent="0.2">
      <c r="A1809" s="127">
        <v>40499</v>
      </c>
      <c r="B1809" s="161">
        <v>5</v>
      </c>
      <c r="C1809" s="162">
        <v>5.2893559000000003</v>
      </c>
      <c r="D1809" s="163">
        <f t="shared" si="57"/>
        <v>-5.4705318657041077E-2</v>
      </c>
      <c r="E1809" s="161">
        <v>5.16</v>
      </c>
      <c r="F1809" s="168">
        <v>5.9837445999999996</v>
      </c>
      <c r="G1809" s="163">
        <f t="shared" si="58"/>
        <v>-0.13766372983231931</v>
      </c>
    </row>
    <row r="1810" spans="1:7" x14ac:dyDescent="0.2">
      <c r="A1810" s="127">
        <v>40498</v>
      </c>
      <c r="B1810" s="161">
        <v>5</v>
      </c>
      <c r="C1810" s="162">
        <v>5.4420134999999998</v>
      </c>
      <c r="D1810" s="163">
        <f t="shared" si="57"/>
        <v>-8.1222418871250479E-2</v>
      </c>
      <c r="E1810" s="161">
        <v>5.18</v>
      </c>
      <c r="F1810" s="168">
        <v>6.1276215000000001</v>
      </c>
      <c r="G1810" s="163">
        <f t="shared" si="58"/>
        <v>-0.15464752514495231</v>
      </c>
    </row>
    <row r="1811" spans="1:7" x14ac:dyDescent="0.2">
      <c r="A1811" s="127">
        <v>40497</v>
      </c>
      <c r="B1811" s="161">
        <v>5</v>
      </c>
      <c r="C1811" s="162">
        <v>5.5512864000000004</v>
      </c>
      <c r="D1811" s="163">
        <f t="shared" si="57"/>
        <v>-9.9307864930189935E-2</v>
      </c>
      <c r="E1811" s="161">
        <v>5.36</v>
      </c>
      <c r="F1811" s="168">
        <v>6.2099136000000001</v>
      </c>
      <c r="G1811" s="163">
        <f t="shared" si="58"/>
        <v>-0.13686399759249465</v>
      </c>
    </row>
    <row r="1812" spans="1:7" x14ac:dyDescent="0.2">
      <c r="A1812" s="127">
        <v>40494</v>
      </c>
      <c r="B1812" s="161">
        <v>4.68</v>
      </c>
      <c r="C1812" s="162">
        <v>5.6483110999999999</v>
      </c>
      <c r="D1812" s="163">
        <f t="shared" si="57"/>
        <v>-0.17143374060964883</v>
      </c>
      <c r="E1812" s="161">
        <v>5.32</v>
      </c>
      <c r="F1812" s="168">
        <v>6.2122877000000001</v>
      </c>
      <c r="G1812" s="163">
        <f t="shared" si="58"/>
        <v>-0.14363270715874923</v>
      </c>
    </row>
    <row r="1813" spans="1:7" x14ac:dyDescent="0.2">
      <c r="A1813" s="127">
        <v>40493</v>
      </c>
      <c r="B1813" s="161">
        <v>4.7699999999999996</v>
      </c>
      <c r="C1813" s="162">
        <v>5.8280991999999996</v>
      </c>
      <c r="D1813" s="163">
        <f t="shared" si="57"/>
        <v>-0.18155133666908074</v>
      </c>
      <c r="E1813" s="161">
        <v>5.6</v>
      </c>
      <c r="F1813" s="168">
        <v>6.2895615999999999</v>
      </c>
      <c r="G1813" s="163">
        <f t="shared" si="58"/>
        <v>-0.10963587668813042</v>
      </c>
    </row>
    <row r="1814" spans="1:7" x14ac:dyDescent="0.2">
      <c r="A1814" s="127">
        <v>40492</v>
      </c>
      <c r="B1814" s="161">
        <v>4.74</v>
      </c>
      <c r="C1814" s="162">
        <v>5.6831696999999997</v>
      </c>
      <c r="D1814" s="163">
        <f t="shared" si="57"/>
        <v>-0.16595839114218242</v>
      </c>
      <c r="E1814" s="161">
        <v>5.54</v>
      </c>
      <c r="F1814" s="168">
        <v>6.2146274999999997</v>
      </c>
      <c r="G1814" s="163">
        <f t="shared" si="58"/>
        <v>-0.10855477661372298</v>
      </c>
    </row>
    <row r="1815" spans="1:7" x14ac:dyDescent="0.2">
      <c r="A1815" s="127">
        <v>40491</v>
      </c>
      <c r="B1815" s="161">
        <v>4.78</v>
      </c>
      <c r="C1815" s="162">
        <v>5.8062316000000003</v>
      </c>
      <c r="D1815" s="163">
        <f t="shared" si="57"/>
        <v>-0.17674658379111161</v>
      </c>
      <c r="E1815" s="161">
        <v>5.66</v>
      </c>
      <c r="F1815" s="168">
        <v>6.3473449000000004</v>
      </c>
      <c r="G1815" s="163">
        <f t="shared" si="58"/>
        <v>-0.10828856960333134</v>
      </c>
    </row>
    <row r="1816" spans="1:7" x14ac:dyDescent="0.2">
      <c r="A1816" s="127">
        <v>40490</v>
      </c>
      <c r="B1816" s="161">
        <v>4.79</v>
      </c>
      <c r="C1816" s="162">
        <v>5.9282249</v>
      </c>
      <c r="D1816" s="163">
        <f t="shared" si="57"/>
        <v>-0.19200096474072703</v>
      </c>
      <c r="E1816" s="161">
        <v>5.74</v>
      </c>
      <c r="F1816" s="168">
        <v>6.4014503999999999</v>
      </c>
      <c r="G1816" s="163">
        <f t="shared" si="58"/>
        <v>-0.10332820824480647</v>
      </c>
    </row>
    <row r="1817" spans="1:7" x14ac:dyDescent="0.2">
      <c r="A1817" s="127">
        <v>40487</v>
      </c>
      <c r="B1817" s="161">
        <v>4.82</v>
      </c>
      <c r="C1817" s="162">
        <v>5.7921538000000004</v>
      </c>
      <c r="D1817" s="163">
        <f t="shared" si="57"/>
        <v>-0.16783977663024072</v>
      </c>
      <c r="E1817" s="161">
        <v>5.68</v>
      </c>
      <c r="F1817" s="168">
        <v>6.3507442999999997</v>
      </c>
      <c r="G1817" s="163">
        <f t="shared" si="58"/>
        <v>-0.10561664402076462</v>
      </c>
    </row>
    <row r="1818" spans="1:7" x14ac:dyDescent="0.2">
      <c r="A1818" s="127">
        <v>40486</v>
      </c>
      <c r="B1818" s="161">
        <v>4.62</v>
      </c>
      <c r="C1818" s="162">
        <v>5.7748273000000001</v>
      </c>
      <c r="D1818" s="163">
        <f t="shared" si="57"/>
        <v>-0.19997607547501897</v>
      </c>
      <c r="E1818" s="161">
        <v>5.64</v>
      </c>
      <c r="F1818" s="168">
        <v>6.3514493999999999</v>
      </c>
      <c r="G1818" s="163">
        <f t="shared" si="58"/>
        <v>-0.11201370824114575</v>
      </c>
    </row>
    <row r="1819" spans="1:7" x14ac:dyDescent="0.2">
      <c r="A1819" s="127">
        <v>40485</v>
      </c>
      <c r="B1819" s="161">
        <v>4.58</v>
      </c>
      <c r="C1819" s="162">
        <v>5.7665793000000001</v>
      </c>
      <c r="D1819" s="163">
        <f t="shared" si="57"/>
        <v>-0.20576831398121934</v>
      </c>
      <c r="E1819" s="161">
        <v>5.62</v>
      </c>
      <c r="F1819" s="168">
        <v>6.3268598000000003</v>
      </c>
      <c r="G1819" s="163">
        <f t="shared" si="58"/>
        <v>-0.11172363895277088</v>
      </c>
    </row>
    <row r="1820" spans="1:7" x14ac:dyDescent="0.2">
      <c r="A1820" s="127">
        <v>40484</v>
      </c>
      <c r="B1820" s="161">
        <v>4.4400000000000004</v>
      </c>
      <c r="C1820" s="162">
        <v>5.5250560000000002</v>
      </c>
      <c r="D1820" s="163">
        <f t="shared" si="57"/>
        <v>-0.1963882357029503</v>
      </c>
      <c r="E1820" s="161">
        <v>5.47</v>
      </c>
      <c r="F1820" s="168">
        <v>6.2156880000000001</v>
      </c>
      <c r="G1820" s="163">
        <f t="shared" si="58"/>
        <v>-0.11996869855758531</v>
      </c>
    </row>
    <row r="1821" spans="1:7" x14ac:dyDescent="0.2">
      <c r="A1821" s="127">
        <v>40483</v>
      </c>
      <c r="B1821" s="161">
        <v>4.4400000000000004</v>
      </c>
      <c r="C1821" s="162">
        <v>5.4527064000000003</v>
      </c>
      <c r="D1821" s="163">
        <f t="shared" si="57"/>
        <v>-0.18572545919582242</v>
      </c>
      <c r="E1821" s="161">
        <v>5.52</v>
      </c>
      <c r="F1821" s="168">
        <v>6.2033163</v>
      </c>
      <c r="G1821" s="163">
        <f t="shared" si="58"/>
        <v>-0.11015338682633359</v>
      </c>
    </row>
    <row r="1822" spans="1:7" x14ac:dyDescent="0.2">
      <c r="A1822" s="127">
        <v>40480</v>
      </c>
      <c r="B1822" s="161">
        <v>4.3600000000000003</v>
      </c>
      <c r="C1822" s="162">
        <v>5.3823743999999998</v>
      </c>
      <c r="D1822" s="163">
        <f t="shared" si="57"/>
        <v>-0.18994858477329252</v>
      </c>
      <c r="E1822" s="161">
        <v>5.46</v>
      </c>
      <c r="F1822" s="168">
        <v>6.2190576000000002</v>
      </c>
      <c r="G1822" s="163">
        <f t="shared" si="58"/>
        <v>-0.12205347639809611</v>
      </c>
    </row>
    <row r="1823" spans="1:7" x14ac:dyDescent="0.2">
      <c r="A1823" s="127">
        <v>40479</v>
      </c>
      <c r="B1823" s="161">
        <v>4.46</v>
      </c>
      <c r="C1823" s="162">
        <v>5.3876784000000004</v>
      </c>
      <c r="D1823" s="163">
        <f t="shared" si="57"/>
        <v>-0.17218518462423452</v>
      </c>
      <c r="E1823" s="161">
        <v>5.57</v>
      </c>
      <c r="F1823" s="168">
        <v>6.2165520000000001</v>
      </c>
      <c r="G1823" s="163">
        <f t="shared" si="58"/>
        <v>-0.10400492105591649</v>
      </c>
    </row>
    <row r="1824" spans="1:7" x14ac:dyDescent="0.2">
      <c r="A1824" s="127">
        <v>40478</v>
      </c>
      <c r="B1824" s="161">
        <v>4.45</v>
      </c>
      <c r="C1824" s="162">
        <v>5.3461360000000004</v>
      </c>
      <c r="D1824" s="163">
        <f t="shared" si="57"/>
        <v>-0.16762312069876265</v>
      </c>
      <c r="E1824" s="161">
        <v>5.57</v>
      </c>
      <c r="F1824" s="168">
        <v>6.1480563999999998</v>
      </c>
      <c r="G1824" s="163">
        <f t="shared" si="58"/>
        <v>-9.4022624776181216E-2</v>
      </c>
    </row>
    <row r="1825" spans="1:7" x14ac:dyDescent="0.2">
      <c r="A1825" s="127">
        <v>40477</v>
      </c>
      <c r="B1825" s="161">
        <v>4.45</v>
      </c>
      <c r="C1825" s="162">
        <v>5.3698319999999997</v>
      </c>
      <c r="D1825" s="163">
        <f t="shared" si="57"/>
        <v>-0.17129623422110776</v>
      </c>
      <c r="E1825" s="161">
        <v>5.65</v>
      </c>
      <c r="F1825" s="168">
        <v>6.2389875000000004</v>
      </c>
      <c r="G1825" s="163">
        <f t="shared" si="58"/>
        <v>-9.4404340447869134E-2</v>
      </c>
    </row>
    <row r="1826" spans="1:7" x14ac:dyDescent="0.2">
      <c r="A1826" s="127">
        <v>40476</v>
      </c>
      <c r="B1826" s="161">
        <v>4.53</v>
      </c>
      <c r="C1826" s="162">
        <v>5.3554326000000003</v>
      </c>
      <c r="D1826" s="163">
        <f t="shared" si="57"/>
        <v>-0.15412995768072965</v>
      </c>
      <c r="E1826" s="161">
        <v>5.66</v>
      </c>
      <c r="F1826" s="168">
        <v>6.1548791999999999</v>
      </c>
      <c r="G1826" s="163">
        <f t="shared" si="58"/>
        <v>-8.0404372517985365E-2</v>
      </c>
    </row>
    <row r="1827" spans="1:7" x14ac:dyDescent="0.2">
      <c r="A1827" s="127">
        <v>40473</v>
      </c>
      <c r="B1827" s="161">
        <v>4.4800000000000004</v>
      </c>
      <c r="C1827" s="162">
        <v>5.3825984</v>
      </c>
      <c r="D1827" s="163">
        <f t="shared" si="57"/>
        <v>-0.1676882302792643</v>
      </c>
      <c r="E1827" s="161">
        <v>5.58</v>
      </c>
      <c r="F1827" s="168">
        <v>6.2080447999999997</v>
      </c>
      <c r="G1827" s="163">
        <f t="shared" si="58"/>
        <v>-0.10116628024333839</v>
      </c>
    </row>
    <row r="1828" spans="1:7" x14ac:dyDescent="0.2">
      <c r="A1828" s="127">
        <v>40472</v>
      </c>
      <c r="B1828" s="161">
        <v>4.51</v>
      </c>
      <c r="C1828" s="162">
        <v>5.411448</v>
      </c>
      <c r="D1828" s="163">
        <f t="shared" si="57"/>
        <v>-0.16658166169202776</v>
      </c>
      <c r="E1828" s="161">
        <v>5.64</v>
      </c>
      <c r="F1828" s="168">
        <v>6.2532287999999996</v>
      </c>
      <c r="G1828" s="163">
        <f t="shared" si="58"/>
        <v>-9.806594634758925E-2</v>
      </c>
    </row>
    <row r="1829" spans="1:7" x14ac:dyDescent="0.2">
      <c r="A1829" s="127">
        <v>40471</v>
      </c>
      <c r="B1829" s="161">
        <v>4.59</v>
      </c>
      <c r="C1829" s="162">
        <v>5.3849771999999998</v>
      </c>
      <c r="D1829" s="163">
        <f t="shared" si="57"/>
        <v>-0.14762870305189035</v>
      </c>
      <c r="E1829" s="161">
        <v>5.8</v>
      </c>
      <c r="F1829" s="168">
        <v>6.2193905999999997</v>
      </c>
      <c r="G1829" s="163">
        <f t="shared" si="58"/>
        <v>-6.7432748153814281E-2</v>
      </c>
    </row>
    <row r="1830" spans="1:7" x14ac:dyDescent="0.2">
      <c r="A1830" s="127">
        <v>40470</v>
      </c>
      <c r="B1830" s="161">
        <v>4.63</v>
      </c>
      <c r="C1830" s="162">
        <v>5.4306336000000002</v>
      </c>
      <c r="D1830" s="163">
        <f t="shared" si="57"/>
        <v>-0.14742913239442268</v>
      </c>
      <c r="E1830" s="161">
        <v>5.82</v>
      </c>
      <c r="F1830" s="168">
        <v>6.1770240000000003</v>
      </c>
      <c r="G1830" s="163">
        <f t="shared" si="58"/>
        <v>-5.7798706950142983E-2</v>
      </c>
    </row>
    <row r="1831" spans="1:7" x14ac:dyDescent="0.2">
      <c r="A1831" s="127">
        <v>40469</v>
      </c>
      <c r="B1831" s="161">
        <v>4.67</v>
      </c>
      <c r="C1831" s="162">
        <v>5.4030690000000003</v>
      </c>
      <c r="D1831" s="163">
        <f t="shared" si="57"/>
        <v>-0.13567640909268425</v>
      </c>
      <c r="E1831" s="161">
        <v>5.8</v>
      </c>
      <c r="F1831" s="168">
        <v>6.2349701</v>
      </c>
      <c r="G1831" s="163">
        <f t="shared" si="58"/>
        <v>-6.9762980900261271E-2</v>
      </c>
    </row>
    <row r="1832" spans="1:7" x14ac:dyDescent="0.2">
      <c r="A1832" s="127">
        <v>40466</v>
      </c>
      <c r="B1832" s="161">
        <v>4.67</v>
      </c>
      <c r="C1832" s="162">
        <v>5.4677237999999999</v>
      </c>
      <c r="D1832" s="163">
        <f t="shared" si="57"/>
        <v>-0.14589687211340119</v>
      </c>
      <c r="E1832" s="161">
        <v>5.69</v>
      </c>
      <c r="F1832" s="168">
        <v>6.2390328000000004</v>
      </c>
      <c r="G1832" s="163">
        <f t="shared" si="58"/>
        <v>-8.7999665589191964E-2</v>
      </c>
    </row>
    <row r="1833" spans="1:7" x14ac:dyDescent="0.2">
      <c r="A1833" s="127">
        <v>40465</v>
      </c>
      <c r="B1833" s="161">
        <v>4.38</v>
      </c>
      <c r="C1833" s="162">
        <v>5.4482365000000001</v>
      </c>
      <c r="D1833" s="163">
        <f t="shared" si="57"/>
        <v>-0.19607014122826721</v>
      </c>
      <c r="E1833" s="161">
        <v>5.45</v>
      </c>
      <c r="F1833" s="168">
        <v>6.2633270000000003</v>
      </c>
      <c r="G1833" s="163">
        <f t="shared" si="58"/>
        <v>-0.129855426676589</v>
      </c>
    </row>
    <row r="1834" spans="1:7" x14ac:dyDescent="0.2">
      <c r="A1834" s="127">
        <v>40464</v>
      </c>
      <c r="B1834" s="161">
        <v>4.2300000000000004</v>
      </c>
      <c r="C1834" s="162">
        <v>5.2003985000000004</v>
      </c>
      <c r="D1834" s="163">
        <f t="shared" si="57"/>
        <v>-0.18660079607360858</v>
      </c>
      <c r="E1834" s="161">
        <v>5.4</v>
      </c>
      <c r="F1834" s="168">
        <v>6.1287341</v>
      </c>
      <c r="G1834" s="163">
        <f t="shared" si="58"/>
        <v>-0.11890450590767181</v>
      </c>
    </row>
    <row r="1835" spans="1:7" x14ac:dyDescent="0.2">
      <c r="A1835" s="127">
        <v>40463</v>
      </c>
      <c r="B1835" s="161">
        <v>4.1900000000000004</v>
      </c>
      <c r="C1835" s="162">
        <v>5.1030614999999999</v>
      </c>
      <c r="D1835" s="163">
        <f t="shared" si="57"/>
        <v>-0.17892425948619267</v>
      </c>
      <c r="E1835" s="161">
        <v>5.3</v>
      </c>
      <c r="F1835" s="168">
        <v>6.127116</v>
      </c>
      <c r="G1835" s="163">
        <f t="shared" si="58"/>
        <v>-0.13499271108952404</v>
      </c>
    </row>
    <row r="1836" spans="1:7" x14ac:dyDescent="0.2">
      <c r="A1836" s="127">
        <v>40462</v>
      </c>
      <c r="B1836" s="161">
        <v>4.2</v>
      </c>
      <c r="C1836" s="162">
        <v>5.1445341999999998</v>
      </c>
      <c r="D1836" s="163">
        <f t="shared" si="57"/>
        <v>-0.18359955698224334</v>
      </c>
      <c r="E1836" s="161">
        <v>5.33</v>
      </c>
      <c r="F1836" s="168">
        <v>6.0478386999999998</v>
      </c>
      <c r="G1836" s="163">
        <f t="shared" si="58"/>
        <v>-0.11869342679393875</v>
      </c>
    </row>
    <row r="1837" spans="1:7" x14ac:dyDescent="0.2">
      <c r="A1837" s="127">
        <v>40459</v>
      </c>
      <c r="B1837" s="161">
        <v>4.1100000000000003</v>
      </c>
      <c r="C1837" s="162">
        <v>5.118201</v>
      </c>
      <c r="D1837" s="163">
        <f t="shared" si="57"/>
        <v>-0.19698347134080896</v>
      </c>
      <c r="E1837" s="161">
        <v>5.21</v>
      </c>
      <c r="F1837" s="168">
        <v>6.1177149999999996</v>
      </c>
      <c r="G1837" s="163">
        <f t="shared" si="58"/>
        <v>-0.14837484256785413</v>
      </c>
    </row>
    <row r="1838" spans="1:7" x14ac:dyDescent="0.2">
      <c r="A1838" s="127">
        <v>40451</v>
      </c>
      <c r="B1838" s="161">
        <v>4.04</v>
      </c>
      <c r="C1838" s="162">
        <v>4.9909721999999999</v>
      </c>
      <c r="D1838" s="163">
        <f t="shared" si="57"/>
        <v>-0.19053846863743298</v>
      </c>
      <c r="E1838" s="161">
        <v>5.0999999999999996</v>
      </c>
      <c r="F1838" s="168">
        <v>6.0012555000000001</v>
      </c>
      <c r="G1838" s="163">
        <f t="shared" si="58"/>
        <v>-0.15017782529005813</v>
      </c>
    </row>
    <row r="1839" spans="1:7" x14ac:dyDescent="0.2">
      <c r="A1839" s="127">
        <v>40450</v>
      </c>
      <c r="B1839" s="161">
        <v>4.01</v>
      </c>
      <c r="C1839" s="162">
        <v>5.1511547999999996</v>
      </c>
      <c r="D1839" s="163">
        <f t="shared" si="57"/>
        <v>-0.22153378112418595</v>
      </c>
      <c r="E1839" s="161">
        <v>5.01</v>
      </c>
      <c r="F1839" s="168">
        <v>6.0485084000000002</v>
      </c>
      <c r="G1839" s="163">
        <f t="shared" si="58"/>
        <v>-0.17169661201098776</v>
      </c>
    </row>
    <row r="1840" spans="1:7" x14ac:dyDescent="0.2">
      <c r="A1840" s="127">
        <v>40449</v>
      </c>
      <c r="B1840" s="161">
        <v>4</v>
      </c>
      <c r="C1840" s="162">
        <v>5.0556285000000001</v>
      </c>
      <c r="D1840" s="163">
        <f t="shared" si="57"/>
        <v>-0.2088026246390533</v>
      </c>
      <c r="E1840" s="161">
        <v>4.97</v>
      </c>
      <c r="F1840" s="168">
        <v>5.9630489999999998</v>
      </c>
      <c r="G1840" s="163">
        <f t="shared" si="58"/>
        <v>-0.16653376485754184</v>
      </c>
    </row>
    <row r="1841" spans="1:7" x14ac:dyDescent="0.2">
      <c r="A1841" s="127">
        <v>40448</v>
      </c>
      <c r="B1841" s="161">
        <v>4</v>
      </c>
      <c r="C1841" s="162">
        <v>5.1033229999999996</v>
      </c>
      <c r="D1841" s="163">
        <f t="shared" si="57"/>
        <v>-0.21619697597036278</v>
      </c>
      <c r="E1841" s="161">
        <v>5.01</v>
      </c>
      <c r="F1841" s="168">
        <v>6.0461403000000002</v>
      </c>
      <c r="G1841" s="163">
        <f t="shared" si="58"/>
        <v>-0.17137218929570663</v>
      </c>
    </row>
    <row r="1842" spans="1:7" x14ac:dyDescent="0.2">
      <c r="A1842" s="127">
        <v>40442</v>
      </c>
      <c r="B1842" s="161">
        <v>3.97</v>
      </c>
      <c r="C1842" s="162">
        <v>5.0479649999999996</v>
      </c>
      <c r="D1842" s="163">
        <f t="shared" si="57"/>
        <v>-0.21354446791925052</v>
      </c>
      <c r="E1842" s="161">
        <v>5.01</v>
      </c>
      <c r="F1842" s="168">
        <v>5.9540100000000002</v>
      </c>
      <c r="G1842" s="163">
        <f t="shared" si="58"/>
        <v>-0.15855028795719195</v>
      </c>
    </row>
    <row r="1843" spans="1:7" x14ac:dyDescent="0.2">
      <c r="A1843" s="127">
        <v>40441</v>
      </c>
      <c r="B1843" s="161">
        <v>3.97</v>
      </c>
      <c r="C1843" s="162">
        <v>5.0642706000000004</v>
      </c>
      <c r="D1843" s="163">
        <f t="shared" si="57"/>
        <v>-0.21607664487754666</v>
      </c>
      <c r="E1843" s="161">
        <v>5</v>
      </c>
      <c r="F1843" s="168">
        <v>5.9630489999999998</v>
      </c>
      <c r="G1843" s="163">
        <f t="shared" si="58"/>
        <v>-0.16150278154682274</v>
      </c>
    </row>
    <row r="1844" spans="1:7" x14ac:dyDescent="0.2">
      <c r="A1844" s="127">
        <v>40438</v>
      </c>
      <c r="B1844" s="161">
        <v>3.96</v>
      </c>
      <c r="C1844" s="162">
        <v>5.146274</v>
      </c>
      <c r="D1844" s="163">
        <f t="shared" si="57"/>
        <v>-0.23051123978241347</v>
      </c>
      <c r="E1844" s="161">
        <v>5</v>
      </c>
      <c r="F1844" s="168">
        <v>6.0111939999999997</v>
      </c>
      <c r="G1844" s="163">
        <f t="shared" si="58"/>
        <v>-0.16821849369692607</v>
      </c>
    </row>
    <row r="1845" spans="1:7" x14ac:dyDescent="0.2">
      <c r="A1845" s="127">
        <v>40437</v>
      </c>
      <c r="B1845" s="161">
        <v>3.97</v>
      </c>
      <c r="C1845" s="162">
        <v>5.1030870000000004</v>
      </c>
      <c r="D1845" s="163">
        <f t="shared" si="57"/>
        <v>-0.22203952235186272</v>
      </c>
      <c r="E1845" s="161">
        <v>5.01</v>
      </c>
      <c r="F1845" s="168">
        <v>6.0631592999999997</v>
      </c>
      <c r="G1845" s="163">
        <f t="shared" si="58"/>
        <v>-0.17369810817934472</v>
      </c>
    </row>
    <row r="1846" spans="1:7" x14ac:dyDescent="0.2">
      <c r="A1846" s="127">
        <v>40436</v>
      </c>
      <c r="B1846" s="161">
        <v>4.03</v>
      </c>
      <c r="C1846" s="162">
        <v>5.1177054000000002</v>
      </c>
      <c r="D1846" s="163">
        <f t="shared" si="57"/>
        <v>-0.21253771270225907</v>
      </c>
      <c r="E1846" s="161">
        <v>5.0999999999999996</v>
      </c>
      <c r="F1846" s="168">
        <v>6.1654928</v>
      </c>
      <c r="G1846" s="163">
        <f t="shared" si="58"/>
        <v>-0.17281551281675334</v>
      </c>
    </row>
    <row r="1847" spans="1:7" x14ac:dyDescent="0.2">
      <c r="A1847" s="127">
        <v>40435</v>
      </c>
      <c r="B1847" s="161">
        <v>4.04</v>
      </c>
      <c r="C1847" s="162">
        <v>5.1433854999999999</v>
      </c>
      <c r="D1847" s="163">
        <f t="shared" si="57"/>
        <v>-0.21452514107682574</v>
      </c>
      <c r="E1847" s="161">
        <v>5.19</v>
      </c>
      <c r="F1847" s="168">
        <v>6.1321645</v>
      </c>
      <c r="G1847" s="163">
        <f t="shared" si="58"/>
        <v>-0.15364305703149347</v>
      </c>
    </row>
    <row r="1848" spans="1:7" x14ac:dyDescent="0.2">
      <c r="A1848" s="127">
        <v>40434</v>
      </c>
      <c r="B1848" s="161">
        <v>4.08</v>
      </c>
      <c r="C1848" s="162">
        <v>5.0758359999999998</v>
      </c>
      <c r="D1848" s="163">
        <f t="shared" si="57"/>
        <v>-0.19619152391842443</v>
      </c>
      <c r="E1848" s="161">
        <v>5.19</v>
      </c>
      <c r="F1848" s="168">
        <v>6.1101245000000004</v>
      </c>
      <c r="G1848" s="163">
        <f t="shared" si="58"/>
        <v>-0.15059013936622731</v>
      </c>
    </row>
    <row r="1849" spans="1:7" x14ac:dyDescent="0.2">
      <c r="A1849" s="127">
        <v>40431</v>
      </c>
      <c r="B1849" s="161">
        <v>4.07</v>
      </c>
      <c r="C1849" s="162">
        <v>5.0309119999999998</v>
      </c>
      <c r="D1849" s="163">
        <f t="shared" si="57"/>
        <v>-0.19100155200488492</v>
      </c>
      <c r="E1849" s="161">
        <v>5.22</v>
      </c>
      <c r="F1849" s="168">
        <v>6.0144640000000003</v>
      </c>
      <c r="G1849" s="163">
        <f t="shared" si="58"/>
        <v>-0.13209223631565514</v>
      </c>
    </row>
    <row r="1850" spans="1:7" x14ac:dyDescent="0.2">
      <c r="A1850" s="127">
        <v>40430</v>
      </c>
      <c r="B1850" s="161">
        <v>4.0599999999999996</v>
      </c>
      <c r="C1850" s="162">
        <v>5.0705612999999996</v>
      </c>
      <c r="D1850" s="163">
        <f t="shared" si="57"/>
        <v>-0.1992996909434859</v>
      </c>
      <c r="E1850" s="161">
        <v>5.22</v>
      </c>
      <c r="F1850" s="168">
        <v>6.1091100000000003</v>
      </c>
      <c r="G1850" s="163">
        <f t="shared" si="58"/>
        <v>-0.14553838447826287</v>
      </c>
    </row>
    <row r="1851" spans="1:7" x14ac:dyDescent="0.2">
      <c r="A1851" s="127">
        <v>40429</v>
      </c>
      <c r="B1851" s="161">
        <v>4.09</v>
      </c>
      <c r="C1851" s="162">
        <v>5.0421145000000003</v>
      </c>
      <c r="D1851" s="163">
        <f t="shared" si="57"/>
        <v>-0.18883238371520528</v>
      </c>
      <c r="E1851" s="161">
        <v>5.32</v>
      </c>
      <c r="F1851" s="168">
        <v>6.1169500000000001</v>
      </c>
      <c r="G1851" s="163">
        <f t="shared" si="58"/>
        <v>-0.13028551810951533</v>
      </c>
    </row>
    <row r="1852" spans="1:7" x14ac:dyDescent="0.2">
      <c r="A1852" s="127">
        <v>40428</v>
      </c>
      <c r="B1852" s="161">
        <v>4.13</v>
      </c>
      <c r="C1852" s="162">
        <v>5.0974440000000003</v>
      </c>
      <c r="D1852" s="163">
        <f t="shared" si="57"/>
        <v>-0.18979002025328778</v>
      </c>
      <c r="E1852" s="161">
        <v>5.43</v>
      </c>
      <c r="F1852" s="168">
        <v>6.2146920000000003</v>
      </c>
      <c r="G1852" s="163">
        <f t="shared" si="58"/>
        <v>-0.12626402080746729</v>
      </c>
    </row>
    <row r="1853" spans="1:7" x14ac:dyDescent="0.2">
      <c r="A1853" s="127">
        <v>40427</v>
      </c>
      <c r="B1853" s="161">
        <v>4.1500000000000004</v>
      </c>
      <c r="C1853" s="162">
        <v>5.1419699999999997</v>
      </c>
      <c r="D1853" s="163">
        <f t="shared" si="57"/>
        <v>-0.19291633362310542</v>
      </c>
      <c r="E1853" s="161">
        <v>5.45</v>
      </c>
      <c r="F1853" s="168">
        <v>6.2419500000000001</v>
      </c>
      <c r="G1853" s="163">
        <f t="shared" si="58"/>
        <v>-0.12687541553520934</v>
      </c>
    </row>
    <row r="1854" spans="1:7" x14ac:dyDescent="0.2">
      <c r="A1854" s="127">
        <v>40424</v>
      </c>
      <c r="B1854" s="161">
        <v>4.0999999999999996</v>
      </c>
      <c r="C1854" s="162">
        <v>5.0540897999999999</v>
      </c>
      <c r="D1854" s="163">
        <f t="shared" si="57"/>
        <v>-0.18877579104352285</v>
      </c>
      <c r="E1854" s="161">
        <v>5.36</v>
      </c>
      <c r="F1854" s="168">
        <v>6.2520315000000002</v>
      </c>
      <c r="G1854" s="163">
        <f t="shared" si="58"/>
        <v>-0.14267866372714211</v>
      </c>
    </row>
    <row r="1855" spans="1:7" x14ac:dyDescent="0.2">
      <c r="A1855" s="127">
        <v>40423</v>
      </c>
      <c r="B1855" s="161">
        <v>4.0999999999999996</v>
      </c>
      <c r="C1855" s="162">
        <v>5.0284325000000001</v>
      </c>
      <c r="D1855" s="163">
        <f t="shared" si="57"/>
        <v>-0.184636564177803</v>
      </c>
      <c r="E1855" s="161">
        <v>5.4</v>
      </c>
      <c r="F1855" s="168">
        <v>6.2877269</v>
      </c>
      <c r="G1855" s="163">
        <f t="shared" si="58"/>
        <v>-0.14118407400932118</v>
      </c>
    </row>
    <row r="1856" spans="1:7" x14ac:dyDescent="0.2">
      <c r="A1856" s="127">
        <v>40422</v>
      </c>
      <c r="B1856" s="161">
        <v>4.08</v>
      </c>
      <c r="C1856" s="162">
        <v>4.9742031999999998</v>
      </c>
      <c r="D1856" s="163">
        <f t="shared" si="57"/>
        <v>-0.17976812849141341</v>
      </c>
      <c r="E1856" s="161">
        <v>5.39</v>
      </c>
      <c r="F1856" s="168">
        <v>6.2002392000000004</v>
      </c>
      <c r="G1856" s="163">
        <f t="shared" si="58"/>
        <v>-0.13067870026691883</v>
      </c>
    </row>
    <row r="1857" spans="1:7" x14ac:dyDescent="0.2">
      <c r="A1857" s="127">
        <v>40421</v>
      </c>
      <c r="B1857" s="161">
        <v>4.08</v>
      </c>
      <c r="C1857" s="162">
        <v>4.9453319999999996</v>
      </c>
      <c r="D1857" s="163">
        <f t="shared" si="57"/>
        <v>-0.1749795564787156</v>
      </c>
      <c r="E1857" s="161">
        <v>5.39</v>
      </c>
      <c r="F1857" s="168">
        <v>6.1882295999999997</v>
      </c>
      <c r="G1857" s="163">
        <f t="shared" si="58"/>
        <v>-0.12899159397705606</v>
      </c>
    </row>
    <row r="1858" spans="1:7" x14ac:dyDescent="0.2">
      <c r="A1858" s="127">
        <v>40420</v>
      </c>
      <c r="B1858" s="161">
        <v>4.12</v>
      </c>
      <c r="C1858" s="162">
        <v>5.0369472000000002</v>
      </c>
      <c r="D1858" s="163">
        <f t="shared" si="57"/>
        <v>-0.18204423504776862</v>
      </c>
      <c r="E1858" s="161">
        <v>5.45</v>
      </c>
      <c r="F1858" s="168">
        <v>6.1999922999999999</v>
      </c>
      <c r="G1858" s="163">
        <f t="shared" si="58"/>
        <v>-0.12096665023277525</v>
      </c>
    </row>
    <row r="1859" spans="1:7" x14ac:dyDescent="0.2">
      <c r="A1859" s="127">
        <v>40417</v>
      </c>
      <c r="B1859" s="161">
        <v>4.0999999999999996</v>
      </c>
      <c r="C1859" s="162">
        <v>4.9397950000000002</v>
      </c>
      <c r="D1859" s="163">
        <f t="shared" si="57"/>
        <v>-0.17000604276088391</v>
      </c>
      <c r="E1859" s="161">
        <v>5.42</v>
      </c>
      <c r="F1859" s="168">
        <v>6.1200999999999999</v>
      </c>
      <c r="G1859" s="163">
        <f t="shared" si="58"/>
        <v>-0.11439355566085521</v>
      </c>
    </row>
    <row r="1860" spans="1:7" x14ac:dyDescent="0.2">
      <c r="A1860" s="127">
        <v>40416</v>
      </c>
      <c r="B1860" s="161">
        <v>4.12</v>
      </c>
      <c r="C1860" s="162">
        <v>4.8821094</v>
      </c>
      <c r="D1860" s="163">
        <f t="shared" si="57"/>
        <v>-0.15610248307831856</v>
      </c>
      <c r="E1860" s="161">
        <v>5.4</v>
      </c>
      <c r="F1860" s="168">
        <v>6.2120030000000002</v>
      </c>
      <c r="G1860" s="163">
        <f t="shared" si="58"/>
        <v>-0.13071516546273396</v>
      </c>
    </row>
    <row r="1861" spans="1:7" x14ac:dyDescent="0.2">
      <c r="A1861" s="127">
        <v>40415</v>
      </c>
      <c r="B1861" s="161">
        <v>4.08</v>
      </c>
      <c r="C1861" s="162">
        <v>4.8883432000000004</v>
      </c>
      <c r="D1861" s="163">
        <f t="shared" ref="D1861:D1924" si="59">(B1861-C1861)/C1861</f>
        <v>-0.16536138460982042</v>
      </c>
      <c r="E1861" s="161">
        <v>5.4</v>
      </c>
      <c r="F1861" s="168">
        <v>6.1650840000000002</v>
      </c>
      <c r="G1861" s="163">
        <f t="shared" si="58"/>
        <v>-0.12409952565123197</v>
      </c>
    </row>
    <row r="1862" spans="1:7" x14ac:dyDescent="0.2">
      <c r="A1862" s="127">
        <v>40414</v>
      </c>
      <c r="B1862" s="161">
        <v>4.1399999999999997</v>
      </c>
      <c r="C1862" s="162">
        <v>4.8889022000000004</v>
      </c>
      <c r="D1862" s="163">
        <f t="shared" si="59"/>
        <v>-0.15318412383049934</v>
      </c>
      <c r="E1862" s="161">
        <v>5.53</v>
      </c>
      <c r="F1862" s="168">
        <v>6.2619927999999998</v>
      </c>
      <c r="G1862" s="163">
        <f t="shared" ref="G1862:G1925" si="60">(E1862-F1862)/F1862</f>
        <v>-0.11689454513585509</v>
      </c>
    </row>
    <row r="1863" spans="1:7" x14ac:dyDescent="0.2">
      <c r="A1863" s="127">
        <v>40413</v>
      </c>
      <c r="B1863" s="161">
        <v>4.16</v>
      </c>
      <c r="C1863" s="162">
        <v>4.9234349999999996</v>
      </c>
      <c r="D1863" s="163">
        <f t="shared" si="59"/>
        <v>-0.15506145607690555</v>
      </c>
      <c r="E1863" s="161">
        <v>5.55</v>
      </c>
      <c r="F1863" s="168">
        <v>6.322635</v>
      </c>
      <c r="G1863" s="163">
        <f t="shared" si="60"/>
        <v>-0.12220142393163613</v>
      </c>
    </row>
    <row r="1864" spans="1:7" x14ac:dyDescent="0.2">
      <c r="A1864" s="127">
        <v>40410</v>
      </c>
      <c r="B1864" s="161">
        <v>4.16</v>
      </c>
      <c r="C1864" s="162">
        <v>4.9355010000000004</v>
      </c>
      <c r="D1864" s="163">
        <f t="shared" si="59"/>
        <v>-0.15712710827127785</v>
      </c>
      <c r="E1864" s="161">
        <v>5.56</v>
      </c>
      <c r="F1864" s="168">
        <v>6.4205189999999996</v>
      </c>
      <c r="G1864" s="163">
        <f t="shared" si="60"/>
        <v>-0.13402639257044485</v>
      </c>
    </row>
    <row r="1865" spans="1:7" x14ac:dyDescent="0.2">
      <c r="A1865" s="127">
        <v>40409</v>
      </c>
      <c r="B1865" s="161">
        <v>4.18</v>
      </c>
      <c r="C1865" s="162">
        <v>4.9723202999999998</v>
      </c>
      <c r="D1865" s="163">
        <f t="shared" si="59"/>
        <v>-0.15934619095234073</v>
      </c>
      <c r="E1865" s="161">
        <v>5.65</v>
      </c>
      <c r="F1865" s="168">
        <v>6.3705122999999997</v>
      </c>
      <c r="G1865" s="163">
        <f t="shared" si="60"/>
        <v>-0.11310115514571714</v>
      </c>
    </row>
    <row r="1866" spans="1:7" x14ac:dyDescent="0.2">
      <c r="A1866" s="127">
        <v>40408</v>
      </c>
      <c r="B1866" s="161">
        <v>4.1500000000000004</v>
      </c>
      <c r="C1866" s="162">
        <v>4.9624455999999997</v>
      </c>
      <c r="D1866" s="163">
        <f t="shared" si="59"/>
        <v>-0.16371879220197383</v>
      </c>
      <c r="E1866" s="161">
        <v>5.58</v>
      </c>
      <c r="F1866" s="168">
        <v>6.2991606999999998</v>
      </c>
      <c r="G1866" s="163">
        <f t="shared" si="60"/>
        <v>-0.11416770173842362</v>
      </c>
    </row>
    <row r="1867" spans="1:7" x14ac:dyDescent="0.2">
      <c r="A1867" s="127">
        <v>40407</v>
      </c>
      <c r="B1867" s="161">
        <v>4.16</v>
      </c>
      <c r="C1867" s="162">
        <v>5.0200892000000001</v>
      </c>
      <c r="D1867" s="163">
        <f t="shared" si="59"/>
        <v>-0.17132946561985393</v>
      </c>
      <c r="E1867" s="161">
        <v>5.57</v>
      </c>
      <c r="F1867" s="168">
        <v>6.4194171999999998</v>
      </c>
      <c r="G1867" s="163">
        <f t="shared" si="60"/>
        <v>-0.13231998692965455</v>
      </c>
    </row>
    <row r="1868" spans="1:7" x14ac:dyDescent="0.2">
      <c r="A1868" s="127">
        <v>40406</v>
      </c>
      <c r="B1868" s="161">
        <v>4.1900000000000004</v>
      </c>
      <c r="C1868" s="162">
        <v>5.0258292000000004</v>
      </c>
      <c r="D1868" s="163">
        <f t="shared" si="59"/>
        <v>-0.16630672606223865</v>
      </c>
      <c r="E1868" s="161">
        <v>5.56</v>
      </c>
      <c r="F1868" s="168">
        <v>6.4442687999999997</v>
      </c>
      <c r="G1868" s="163">
        <f t="shared" si="60"/>
        <v>-0.13721786403447356</v>
      </c>
    </row>
    <row r="1869" spans="1:7" x14ac:dyDescent="0.2">
      <c r="A1869" s="127">
        <v>40403</v>
      </c>
      <c r="B1869" s="161">
        <v>4.13</v>
      </c>
      <c r="C1869" s="162">
        <v>4.9921170000000004</v>
      </c>
      <c r="D1869" s="163">
        <f t="shared" si="59"/>
        <v>-0.17269567199646971</v>
      </c>
      <c r="E1869" s="161">
        <v>5.45</v>
      </c>
      <c r="F1869" s="168">
        <v>6.4196872999999997</v>
      </c>
      <c r="G1869" s="163">
        <f t="shared" si="60"/>
        <v>-0.15104899268224475</v>
      </c>
    </row>
    <row r="1870" spans="1:7" x14ac:dyDescent="0.2">
      <c r="A1870" s="127">
        <v>40402</v>
      </c>
      <c r="B1870" s="161">
        <v>4.12</v>
      </c>
      <c r="C1870" s="162">
        <v>4.9830174999999999</v>
      </c>
      <c r="D1870" s="163">
        <f t="shared" si="59"/>
        <v>-0.17319174576448904</v>
      </c>
      <c r="E1870" s="161">
        <v>5.45</v>
      </c>
      <c r="F1870" s="168">
        <v>6.4542774999999999</v>
      </c>
      <c r="G1870" s="163">
        <f t="shared" si="60"/>
        <v>-0.15559874827197928</v>
      </c>
    </row>
    <row r="1871" spans="1:7" x14ac:dyDescent="0.2">
      <c r="A1871" s="127">
        <v>40401</v>
      </c>
      <c r="B1871" s="161">
        <v>4.1900000000000004</v>
      </c>
      <c r="C1871" s="162">
        <v>5.0187150000000003</v>
      </c>
      <c r="D1871" s="163">
        <f t="shared" si="59"/>
        <v>-0.16512493735946349</v>
      </c>
      <c r="E1871" s="161">
        <v>5.46</v>
      </c>
      <c r="F1871" s="168">
        <v>6.4239552</v>
      </c>
      <c r="G1871" s="163">
        <f t="shared" si="60"/>
        <v>-0.15005633912266386</v>
      </c>
    </row>
    <row r="1872" spans="1:7" x14ac:dyDescent="0.2">
      <c r="A1872" s="127">
        <v>40400</v>
      </c>
      <c r="B1872" s="161">
        <v>4.17</v>
      </c>
      <c r="C1872" s="162">
        <v>5.1492839999999998</v>
      </c>
      <c r="D1872" s="163">
        <f t="shared" si="59"/>
        <v>-0.19017867338449382</v>
      </c>
      <c r="E1872" s="161">
        <v>5.39</v>
      </c>
      <c r="F1872" s="168">
        <v>6.5457000000000001</v>
      </c>
      <c r="G1872" s="163">
        <f t="shared" si="60"/>
        <v>-0.17655865682814678</v>
      </c>
    </row>
    <row r="1873" spans="1:7" x14ac:dyDescent="0.2">
      <c r="A1873" s="127">
        <v>40399</v>
      </c>
      <c r="B1873" s="161">
        <v>4.24</v>
      </c>
      <c r="C1873" s="162">
        <v>5.2663364000000001</v>
      </c>
      <c r="D1873" s="163">
        <f t="shared" si="59"/>
        <v>-0.19488622109290243</v>
      </c>
      <c r="E1873" s="161">
        <v>5.49</v>
      </c>
      <c r="F1873" s="168">
        <v>6.6177969000000001</v>
      </c>
      <c r="G1873" s="163">
        <f t="shared" si="60"/>
        <v>-0.17041878393094836</v>
      </c>
    </row>
    <row r="1874" spans="1:7" x14ac:dyDescent="0.2">
      <c r="A1874" s="127">
        <v>40396</v>
      </c>
      <c r="B1874" s="161">
        <v>4.26</v>
      </c>
      <c r="C1874" s="162">
        <v>5.2171912000000003</v>
      </c>
      <c r="D1874" s="163">
        <f t="shared" si="59"/>
        <v>-0.18346868330223368</v>
      </c>
      <c r="E1874" s="161">
        <v>5.49</v>
      </c>
      <c r="F1874" s="168">
        <v>6.5520243999999996</v>
      </c>
      <c r="G1874" s="163">
        <f t="shared" si="60"/>
        <v>-0.16209103250592283</v>
      </c>
    </row>
    <row r="1875" spans="1:7" x14ac:dyDescent="0.2">
      <c r="A1875" s="127">
        <v>40395</v>
      </c>
      <c r="B1875" s="161">
        <v>4.2300000000000004</v>
      </c>
      <c r="C1875" s="162">
        <v>5.2197028000000003</v>
      </c>
      <c r="D1875" s="163">
        <f t="shared" si="59"/>
        <v>-0.18960903291275508</v>
      </c>
      <c r="E1875" s="161">
        <v>5.42</v>
      </c>
      <c r="F1875" s="168">
        <v>6.5289928000000002</v>
      </c>
      <c r="G1875" s="163">
        <f t="shared" si="60"/>
        <v>-0.16985664312572074</v>
      </c>
    </row>
    <row r="1876" spans="1:7" x14ac:dyDescent="0.2">
      <c r="A1876" s="127">
        <v>40394</v>
      </c>
      <c r="B1876" s="161">
        <v>4.29</v>
      </c>
      <c r="C1876" s="162">
        <v>5.2348800000000004</v>
      </c>
      <c r="D1876" s="163">
        <f t="shared" si="59"/>
        <v>-0.18049697414267382</v>
      </c>
      <c r="E1876" s="161">
        <v>5.54</v>
      </c>
      <c r="F1876" s="168">
        <v>6.4563519999999999</v>
      </c>
      <c r="G1876" s="163">
        <f t="shared" si="60"/>
        <v>-0.14193030367613163</v>
      </c>
    </row>
    <row r="1877" spans="1:7" x14ac:dyDescent="0.2">
      <c r="A1877" s="127">
        <v>40393</v>
      </c>
      <c r="B1877" s="161">
        <v>4.3</v>
      </c>
      <c r="C1877" s="162">
        <v>5.2332599999999996</v>
      </c>
      <c r="D1877" s="163">
        <f t="shared" si="59"/>
        <v>-0.17833243523157646</v>
      </c>
      <c r="E1877" s="161">
        <v>5.55</v>
      </c>
      <c r="F1877" s="168">
        <v>6.4979645000000001</v>
      </c>
      <c r="G1877" s="163">
        <f t="shared" si="60"/>
        <v>-0.14588637718781017</v>
      </c>
    </row>
    <row r="1878" spans="1:7" x14ac:dyDescent="0.2">
      <c r="A1878" s="127">
        <v>40392</v>
      </c>
      <c r="B1878" s="161">
        <v>4.37</v>
      </c>
      <c r="C1878" s="162">
        <v>5.2600895999999997</v>
      </c>
      <c r="D1878" s="163">
        <f t="shared" si="59"/>
        <v>-0.16921567267599388</v>
      </c>
      <c r="E1878" s="161">
        <v>5.67</v>
      </c>
      <c r="F1878" s="168">
        <v>6.4202751999999998</v>
      </c>
      <c r="G1878" s="163">
        <f t="shared" si="60"/>
        <v>-0.11686028661201313</v>
      </c>
    </row>
    <row r="1879" spans="1:7" x14ac:dyDescent="0.2">
      <c r="A1879" s="127">
        <v>40389</v>
      </c>
      <c r="B1879" s="161">
        <v>4.3099999999999996</v>
      </c>
      <c r="C1879" s="162">
        <v>5.1730948000000003</v>
      </c>
      <c r="D1879" s="163">
        <f t="shared" si="59"/>
        <v>-0.16684302789115726</v>
      </c>
      <c r="E1879" s="161">
        <v>5.59</v>
      </c>
      <c r="F1879" s="168">
        <v>6.3246099999999998</v>
      </c>
      <c r="G1879" s="163">
        <f t="shared" si="60"/>
        <v>-0.11615103539981121</v>
      </c>
    </row>
    <row r="1880" spans="1:7" x14ac:dyDescent="0.2">
      <c r="A1880" s="127">
        <v>40388</v>
      </c>
      <c r="B1880" s="161">
        <v>4.3600000000000003</v>
      </c>
      <c r="C1880" s="162">
        <v>5.1840755999999999</v>
      </c>
      <c r="D1880" s="163">
        <f t="shared" si="59"/>
        <v>-0.15896288240858208</v>
      </c>
      <c r="E1880" s="161">
        <v>5.58</v>
      </c>
      <c r="F1880" s="168">
        <v>6.3186375999999997</v>
      </c>
      <c r="G1880" s="163">
        <f t="shared" si="60"/>
        <v>-0.11689823768338917</v>
      </c>
    </row>
    <row r="1881" spans="1:7" x14ac:dyDescent="0.2">
      <c r="A1881" s="127">
        <v>40387</v>
      </c>
      <c r="B1881" s="161">
        <v>4.3600000000000003</v>
      </c>
      <c r="C1881" s="162">
        <v>5.1312407999999996</v>
      </c>
      <c r="D1881" s="163">
        <f t="shared" si="59"/>
        <v>-0.15030298324724875</v>
      </c>
      <c r="E1881" s="161">
        <v>5.54</v>
      </c>
      <c r="F1881" s="168">
        <v>6.3704179999999999</v>
      </c>
      <c r="G1881" s="163">
        <f t="shared" si="60"/>
        <v>-0.13035533931996299</v>
      </c>
    </row>
    <row r="1882" spans="1:7" x14ac:dyDescent="0.2">
      <c r="A1882" s="127">
        <v>40386</v>
      </c>
      <c r="B1882" s="161">
        <v>4.28</v>
      </c>
      <c r="C1882" s="162">
        <v>5.1199313999999996</v>
      </c>
      <c r="D1882" s="163">
        <f t="shared" si="59"/>
        <v>-0.16405129959358428</v>
      </c>
      <c r="E1882" s="161">
        <v>5.43</v>
      </c>
      <c r="F1882" s="168">
        <v>6.3061505999999996</v>
      </c>
      <c r="G1882" s="163">
        <f t="shared" si="60"/>
        <v>-0.13893588269204987</v>
      </c>
    </row>
    <row r="1883" spans="1:7" x14ac:dyDescent="0.2">
      <c r="A1883" s="127">
        <v>40385</v>
      </c>
      <c r="B1883" s="161">
        <v>4.33</v>
      </c>
      <c r="C1883" s="162">
        <v>5.1393784</v>
      </c>
      <c r="D1883" s="163">
        <f t="shared" si="59"/>
        <v>-0.15748566013352897</v>
      </c>
      <c r="E1883" s="161">
        <v>5.49</v>
      </c>
      <c r="F1883" s="168">
        <v>6.282432</v>
      </c>
      <c r="G1883" s="163">
        <f t="shared" si="60"/>
        <v>-0.12613459246355549</v>
      </c>
    </row>
    <row r="1884" spans="1:7" x14ac:dyDescent="0.2">
      <c r="A1884" s="127">
        <v>40382</v>
      </c>
      <c r="B1884" s="161">
        <v>4.32</v>
      </c>
      <c r="C1884" s="162">
        <v>5.1357854999999999</v>
      </c>
      <c r="D1884" s="163">
        <f t="shared" si="59"/>
        <v>-0.15884337459187103</v>
      </c>
      <c r="E1884" s="161">
        <v>5.49</v>
      </c>
      <c r="F1884" s="168">
        <v>6.3477959999999998</v>
      </c>
      <c r="G1884" s="163">
        <f t="shared" si="60"/>
        <v>-0.13513288706820439</v>
      </c>
    </row>
    <row r="1885" spans="1:7" x14ac:dyDescent="0.2">
      <c r="A1885" s="127">
        <v>40381</v>
      </c>
      <c r="B1885" s="161">
        <v>4.26</v>
      </c>
      <c r="C1885" s="162">
        <v>5.0789394000000003</v>
      </c>
      <c r="D1885" s="163">
        <f t="shared" si="59"/>
        <v>-0.16124220737896586</v>
      </c>
      <c r="E1885" s="161">
        <v>5.42</v>
      </c>
      <c r="F1885" s="168">
        <v>6.3094041000000001</v>
      </c>
      <c r="G1885" s="163">
        <f t="shared" si="60"/>
        <v>-0.14096483374713631</v>
      </c>
    </row>
    <row r="1886" spans="1:7" x14ac:dyDescent="0.2">
      <c r="A1886" s="127">
        <v>40380</v>
      </c>
      <c r="B1886" s="161">
        <v>4.22</v>
      </c>
      <c r="C1886" s="162">
        <v>5.0467377000000004</v>
      </c>
      <c r="D1886" s="163">
        <f t="shared" si="59"/>
        <v>-0.16381626094813698</v>
      </c>
      <c r="E1886" s="161">
        <v>5.38</v>
      </c>
      <c r="F1886" s="168">
        <v>6.2321545</v>
      </c>
      <c r="G1886" s="163">
        <f t="shared" si="60"/>
        <v>-0.13673513710226537</v>
      </c>
    </row>
    <row r="1887" spans="1:7" x14ac:dyDescent="0.2">
      <c r="A1887" s="127">
        <v>40379</v>
      </c>
      <c r="B1887" s="161">
        <v>4.24</v>
      </c>
      <c r="C1887" s="162">
        <v>5.0059113999999996</v>
      </c>
      <c r="D1887" s="163">
        <f t="shared" si="59"/>
        <v>-0.15300138951720149</v>
      </c>
      <c r="E1887" s="161">
        <v>5.41</v>
      </c>
      <c r="F1887" s="168">
        <v>6.2355865000000001</v>
      </c>
      <c r="G1887" s="163">
        <f t="shared" si="60"/>
        <v>-0.13239917367837012</v>
      </c>
    </row>
    <row r="1888" spans="1:7" x14ac:dyDescent="0.2">
      <c r="A1888" s="127">
        <v>40378</v>
      </c>
      <c r="B1888" s="161">
        <v>4.1900000000000004</v>
      </c>
      <c r="C1888" s="162">
        <v>4.9438430999999996</v>
      </c>
      <c r="D1888" s="163">
        <f t="shared" si="59"/>
        <v>-0.15248119423531042</v>
      </c>
      <c r="E1888" s="161">
        <v>5.34</v>
      </c>
      <c r="F1888" s="168">
        <v>6.1645450999999998</v>
      </c>
      <c r="G1888" s="163">
        <f t="shared" si="60"/>
        <v>-0.13375603335272865</v>
      </c>
    </row>
    <row r="1889" spans="1:7" x14ac:dyDescent="0.2">
      <c r="A1889" s="127">
        <v>40375</v>
      </c>
      <c r="B1889" s="161">
        <v>4.1500000000000004</v>
      </c>
      <c r="C1889" s="162">
        <v>4.9588349999999997</v>
      </c>
      <c r="D1889" s="163">
        <f t="shared" si="59"/>
        <v>-0.16310988367227369</v>
      </c>
      <c r="E1889" s="161">
        <v>5.26</v>
      </c>
      <c r="F1889" s="168">
        <v>6.161505</v>
      </c>
      <c r="G1889" s="163">
        <f t="shared" si="60"/>
        <v>-0.14631246748967991</v>
      </c>
    </row>
    <row r="1890" spans="1:7" x14ac:dyDescent="0.2">
      <c r="A1890" s="127">
        <v>40374</v>
      </c>
      <c r="B1890" s="161">
        <v>4.18</v>
      </c>
      <c r="C1890" s="162">
        <v>5.0033858000000002</v>
      </c>
      <c r="D1890" s="163">
        <f t="shared" si="59"/>
        <v>-0.16456572267523334</v>
      </c>
      <c r="E1890" s="161">
        <v>5.28</v>
      </c>
      <c r="F1890" s="168">
        <v>6.1016899999999996</v>
      </c>
      <c r="G1890" s="163">
        <f t="shared" si="60"/>
        <v>-0.13466596959203098</v>
      </c>
    </row>
    <row r="1891" spans="1:7" x14ac:dyDescent="0.2">
      <c r="A1891" s="127">
        <v>40373</v>
      </c>
      <c r="B1891" s="161">
        <v>4.25</v>
      </c>
      <c r="C1891" s="162">
        <v>5.1237143999999999</v>
      </c>
      <c r="D1891" s="163">
        <f t="shared" si="59"/>
        <v>-0.17052363418226432</v>
      </c>
      <c r="E1891" s="161">
        <v>6.43</v>
      </c>
      <c r="F1891" s="168">
        <v>6.2129393999999998</v>
      </c>
      <c r="G1891" s="163">
        <f t="shared" si="60"/>
        <v>3.4936860964715016E-2</v>
      </c>
    </row>
    <row r="1892" spans="1:7" x14ac:dyDescent="0.2">
      <c r="A1892" s="127">
        <v>40372</v>
      </c>
      <c r="B1892" s="161">
        <v>4.25</v>
      </c>
      <c r="C1892" s="162">
        <v>5.0925967999999999</v>
      </c>
      <c r="D1892" s="163">
        <f t="shared" si="59"/>
        <v>-0.1654552349402568</v>
      </c>
      <c r="E1892" s="161">
        <v>6.39</v>
      </c>
      <c r="F1892" s="168">
        <v>6.1913419999999997</v>
      </c>
      <c r="G1892" s="163">
        <f t="shared" si="60"/>
        <v>3.2086420036237705E-2</v>
      </c>
    </row>
    <row r="1893" spans="1:7" x14ac:dyDescent="0.2">
      <c r="A1893" s="127">
        <v>40371</v>
      </c>
      <c r="B1893" s="161">
        <v>4.3</v>
      </c>
      <c r="C1893" s="162">
        <v>5.0809033000000001</v>
      </c>
      <c r="D1893" s="163">
        <f t="shared" si="59"/>
        <v>-0.1536937929914943</v>
      </c>
      <c r="E1893" s="161">
        <v>6.44</v>
      </c>
      <c r="F1893" s="168">
        <v>6.2487266999999997</v>
      </c>
      <c r="G1893" s="163">
        <f t="shared" si="60"/>
        <v>3.0609964106767647E-2</v>
      </c>
    </row>
    <row r="1894" spans="1:7" x14ac:dyDescent="0.2">
      <c r="A1894" s="127">
        <v>40368</v>
      </c>
      <c r="B1894" s="161">
        <v>4.1900000000000004</v>
      </c>
      <c r="C1894" s="162">
        <v>4.9768575999999998</v>
      </c>
      <c r="D1894" s="163">
        <f t="shared" si="59"/>
        <v>-0.1581032979525071</v>
      </c>
      <c r="E1894" s="161">
        <v>6.35</v>
      </c>
      <c r="F1894" s="168">
        <v>6.2558752000000002</v>
      </c>
      <c r="G1894" s="163">
        <f t="shared" si="60"/>
        <v>1.5045824443556587E-2</v>
      </c>
    </row>
    <row r="1895" spans="1:7" x14ac:dyDescent="0.2">
      <c r="A1895" s="127">
        <v>40367</v>
      </c>
      <c r="B1895" s="161">
        <v>4.13</v>
      </c>
      <c r="C1895" s="162">
        <v>4.8905240000000001</v>
      </c>
      <c r="D1895" s="163">
        <f t="shared" si="59"/>
        <v>-0.15550971634123464</v>
      </c>
      <c r="E1895" s="161">
        <v>6.18</v>
      </c>
      <c r="F1895" s="168">
        <v>6.1262080000000001</v>
      </c>
      <c r="G1895" s="163">
        <f t="shared" si="60"/>
        <v>8.7806355905642799E-3</v>
      </c>
    </row>
    <row r="1896" spans="1:7" x14ac:dyDescent="0.2">
      <c r="A1896" s="127">
        <v>40366</v>
      </c>
      <c r="B1896" s="161">
        <v>4.12</v>
      </c>
      <c r="C1896" s="162">
        <v>4.8636913000000002</v>
      </c>
      <c r="D1896" s="163">
        <f t="shared" si="59"/>
        <v>-0.15290676445686427</v>
      </c>
      <c r="E1896" s="161">
        <v>6.13</v>
      </c>
      <c r="F1896" s="168">
        <v>6.0295851000000003</v>
      </c>
      <c r="G1896" s="163">
        <f t="shared" si="60"/>
        <v>1.665369977115003E-2</v>
      </c>
    </row>
    <row r="1897" spans="1:7" x14ac:dyDescent="0.2">
      <c r="A1897" s="127">
        <v>40365</v>
      </c>
      <c r="B1897" s="161">
        <v>4.1399999999999997</v>
      </c>
      <c r="C1897" s="162">
        <v>4.9338072000000004</v>
      </c>
      <c r="D1897" s="163">
        <f t="shared" si="59"/>
        <v>-0.16089141059261511</v>
      </c>
      <c r="E1897" s="161">
        <v>6.14</v>
      </c>
      <c r="F1897" s="168">
        <v>6.047612</v>
      </c>
      <c r="G1897" s="163">
        <f t="shared" si="60"/>
        <v>1.5276773708366161E-2</v>
      </c>
    </row>
    <row r="1898" spans="1:7" x14ac:dyDescent="0.2">
      <c r="A1898" s="127">
        <v>40364</v>
      </c>
      <c r="B1898" s="161">
        <v>4.0599999999999996</v>
      </c>
      <c r="C1898" s="162">
        <v>4.8484619999999996</v>
      </c>
      <c r="D1898" s="163">
        <f t="shared" si="59"/>
        <v>-0.1626210538517163</v>
      </c>
      <c r="E1898" s="161">
        <v>6.05</v>
      </c>
      <c r="F1898" s="168">
        <v>5.943276</v>
      </c>
      <c r="G1898" s="163">
        <f t="shared" si="60"/>
        <v>1.795709975441151E-2</v>
      </c>
    </row>
    <row r="1899" spans="1:7" x14ac:dyDescent="0.2">
      <c r="A1899" s="127">
        <v>40361</v>
      </c>
      <c r="B1899" s="161">
        <v>4.0599999999999996</v>
      </c>
      <c r="C1899" s="162">
        <v>4.8859155999999997</v>
      </c>
      <c r="D1899" s="163">
        <f t="shared" si="59"/>
        <v>-0.16904008738914772</v>
      </c>
      <c r="E1899" s="161">
        <v>6.08</v>
      </c>
      <c r="F1899" s="168">
        <v>5.9378653999999997</v>
      </c>
      <c r="G1899" s="163">
        <f t="shared" si="60"/>
        <v>2.3936985840063055E-2</v>
      </c>
    </row>
    <row r="1900" spans="1:7" x14ac:dyDescent="0.2">
      <c r="A1900" s="127">
        <v>40360</v>
      </c>
      <c r="B1900" s="161">
        <v>4.04</v>
      </c>
      <c r="C1900" s="162">
        <v>4.9900707999999998</v>
      </c>
      <c r="D1900" s="163">
        <f t="shared" si="59"/>
        <v>-0.19039224854284628</v>
      </c>
      <c r="E1900" s="161">
        <v>6.03</v>
      </c>
      <c r="F1900" s="168">
        <v>5.9584237</v>
      </c>
      <c r="G1900" s="163">
        <f t="shared" si="60"/>
        <v>1.2012623405750796E-2</v>
      </c>
    </row>
    <row r="1901" spans="1:7" x14ac:dyDescent="0.2">
      <c r="A1901" s="127">
        <v>40359</v>
      </c>
      <c r="B1901" s="161">
        <v>4.0599999999999996</v>
      </c>
      <c r="C1901" s="162">
        <v>4.9900707999999998</v>
      </c>
      <c r="D1901" s="163">
        <f t="shared" si="59"/>
        <v>-0.18638428937721691</v>
      </c>
      <c r="E1901" s="161">
        <v>6.05</v>
      </c>
      <c r="F1901" s="168">
        <v>5.9584237</v>
      </c>
      <c r="G1901" s="163">
        <f t="shared" si="60"/>
        <v>1.5369215854857692E-2</v>
      </c>
    </row>
    <row r="1902" spans="1:7" x14ac:dyDescent="0.2">
      <c r="A1902" s="127">
        <v>40358</v>
      </c>
      <c r="B1902" s="161">
        <v>4.12</v>
      </c>
      <c r="C1902" s="162">
        <v>5.0254272000000002</v>
      </c>
      <c r="D1902" s="163">
        <f t="shared" si="59"/>
        <v>-0.18016920034181375</v>
      </c>
      <c r="E1902" s="161">
        <v>6.07</v>
      </c>
      <c r="F1902" s="168">
        <v>5.9415206999999999</v>
      </c>
      <c r="G1902" s="163">
        <f t="shared" si="60"/>
        <v>2.1623975828275816E-2</v>
      </c>
    </row>
    <row r="1903" spans="1:7" x14ac:dyDescent="0.2">
      <c r="A1903" s="127">
        <v>40357</v>
      </c>
      <c r="B1903" s="161">
        <v>4.26</v>
      </c>
      <c r="C1903" s="162">
        <v>5.1405564000000004</v>
      </c>
      <c r="D1903" s="163">
        <f t="shared" si="59"/>
        <v>-0.17129593209015284</v>
      </c>
      <c r="E1903" s="161">
        <v>6.35</v>
      </c>
      <c r="F1903" s="168">
        <v>5.9958612000000002</v>
      </c>
      <c r="G1903" s="163">
        <f t="shared" si="60"/>
        <v>5.9063875594718471E-2</v>
      </c>
    </row>
    <row r="1904" spans="1:7" x14ac:dyDescent="0.2">
      <c r="A1904" s="127">
        <v>40354</v>
      </c>
      <c r="B1904" s="161">
        <v>4.2699999999999996</v>
      </c>
      <c r="C1904" s="162">
        <v>5.1236882000000001</v>
      </c>
      <c r="D1904" s="163">
        <f t="shared" si="59"/>
        <v>-0.16661595449933908</v>
      </c>
      <c r="E1904" s="161">
        <v>6.36</v>
      </c>
      <c r="F1904" s="168">
        <v>5.8830764000000002</v>
      </c>
      <c r="G1904" s="163">
        <f t="shared" si="60"/>
        <v>8.1067041726672132E-2</v>
      </c>
    </row>
    <row r="1905" spans="1:7" x14ac:dyDescent="0.2">
      <c r="A1905" s="127">
        <v>40353</v>
      </c>
      <c r="B1905" s="161">
        <v>4.2699999999999996</v>
      </c>
      <c r="C1905" s="162">
        <v>5.1658629999999999</v>
      </c>
      <c r="D1905" s="163">
        <f t="shared" si="59"/>
        <v>-0.17341981388201747</v>
      </c>
      <c r="E1905" s="161">
        <v>6.33</v>
      </c>
      <c r="F1905" s="168">
        <v>6.0326772999999996</v>
      </c>
      <c r="G1905" s="163">
        <f t="shared" si="60"/>
        <v>4.9285364559447015E-2</v>
      </c>
    </row>
    <row r="1906" spans="1:7" x14ac:dyDescent="0.2">
      <c r="A1906" s="127">
        <v>40352</v>
      </c>
      <c r="B1906" s="161">
        <v>4.24</v>
      </c>
      <c r="C1906" s="162">
        <v>5.1902324999999996</v>
      </c>
      <c r="D1906" s="163">
        <f t="shared" si="59"/>
        <v>-0.18308091207860139</v>
      </c>
      <c r="E1906" s="161">
        <v>6.31</v>
      </c>
      <c r="F1906" s="168">
        <v>6.1092449999999996</v>
      </c>
      <c r="G1906" s="163">
        <f t="shared" si="60"/>
        <v>3.2860852691290007E-2</v>
      </c>
    </row>
    <row r="1907" spans="1:7" x14ac:dyDescent="0.2">
      <c r="A1907" s="127">
        <v>40351</v>
      </c>
      <c r="B1907" s="161">
        <v>4.2699999999999996</v>
      </c>
      <c r="C1907" s="162">
        <v>5.2116027999999996</v>
      </c>
      <c r="D1907" s="163">
        <f t="shared" si="59"/>
        <v>-0.180674321535018</v>
      </c>
      <c r="E1907" s="161">
        <v>6.39</v>
      </c>
      <c r="F1907" s="168">
        <v>7.3714449000000002</v>
      </c>
      <c r="G1907" s="163">
        <f t="shared" si="60"/>
        <v>-0.13314145507619551</v>
      </c>
    </row>
    <row r="1908" spans="1:7" x14ac:dyDescent="0.2">
      <c r="A1908" s="127">
        <v>40350</v>
      </c>
      <c r="B1908" s="161">
        <v>4.28</v>
      </c>
      <c r="C1908" s="162">
        <v>5.2713599999999996</v>
      </c>
      <c r="D1908" s="163">
        <f t="shared" si="59"/>
        <v>-0.1880653190068596</v>
      </c>
      <c r="E1908" s="161">
        <v>6.39</v>
      </c>
      <c r="F1908" s="168">
        <v>7.3447616</v>
      </c>
      <c r="G1908" s="163">
        <f t="shared" si="60"/>
        <v>-0.12999218381710312</v>
      </c>
    </row>
    <row r="1909" spans="1:7" x14ac:dyDescent="0.2">
      <c r="A1909" s="127">
        <v>40347</v>
      </c>
      <c r="B1909" s="161">
        <v>4.17</v>
      </c>
      <c r="C1909" s="162">
        <v>5.085788</v>
      </c>
      <c r="D1909" s="163">
        <f t="shared" si="59"/>
        <v>-0.18006806418199109</v>
      </c>
      <c r="E1909" s="161">
        <v>6.2</v>
      </c>
      <c r="F1909" s="168">
        <v>7.0236485999999996</v>
      </c>
      <c r="G1909" s="163">
        <f t="shared" si="60"/>
        <v>-0.11726791115375554</v>
      </c>
    </row>
    <row r="1910" spans="1:7" x14ac:dyDescent="0.2">
      <c r="A1910" s="127">
        <v>40346</v>
      </c>
      <c r="B1910" s="161">
        <v>4.2300000000000004</v>
      </c>
      <c r="C1910" s="162">
        <v>5.0301342</v>
      </c>
      <c r="D1910" s="163">
        <f t="shared" si="59"/>
        <v>-0.15906816164069729</v>
      </c>
      <c r="E1910" s="161">
        <v>6.2</v>
      </c>
      <c r="F1910" s="168">
        <v>6.9054804000000001</v>
      </c>
      <c r="G1910" s="163">
        <f t="shared" si="60"/>
        <v>-0.10216239264106808</v>
      </c>
    </row>
    <row r="1911" spans="1:7" x14ac:dyDescent="0.2">
      <c r="A1911" s="127">
        <v>40340</v>
      </c>
      <c r="B1911" s="161">
        <v>4.17</v>
      </c>
      <c r="C1911" s="162">
        <v>5.0052146999999998</v>
      </c>
      <c r="D1911" s="163">
        <f t="shared" si="59"/>
        <v>-0.1668689057434439</v>
      </c>
      <c r="E1911" s="161">
        <v>6.19</v>
      </c>
      <c r="F1911" s="168">
        <v>6.6706976999999998</v>
      </c>
      <c r="G1911" s="163">
        <f t="shared" si="60"/>
        <v>-7.2061082905915438E-2</v>
      </c>
    </row>
    <row r="1912" spans="1:7" x14ac:dyDescent="0.2">
      <c r="A1912" s="127">
        <v>40339</v>
      </c>
      <c r="B1912" s="161">
        <v>4.1399999999999997</v>
      </c>
      <c r="C1912" s="162">
        <v>4.9885260000000002</v>
      </c>
      <c r="D1912" s="163">
        <f t="shared" si="59"/>
        <v>-0.17009553523425566</v>
      </c>
      <c r="E1912" s="161">
        <v>6.16</v>
      </c>
      <c r="F1912" s="168">
        <v>6.6163607999999998</v>
      </c>
      <c r="G1912" s="163">
        <f t="shared" si="60"/>
        <v>-6.8974594009443932E-2</v>
      </c>
    </row>
    <row r="1913" spans="1:7" x14ac:dyDescent="0.2">
      <c r="A1913" s="127">
        <v>40338</v>
      </c>
      <c r="B1913" s="161">
        <v>4.2</v>
      </c>
      <c r="C1913" s="162">
        <v>4.9610231999999996</v>
      </c>
      <c r="D1913" s="163">
        <f t="shared" si="59"/>
        <v>-0.15340045174551886</v>
      </c>
      <c r="E1913" s="161">
        <v>6.35</v>
      </c>
      <c r="F1913" s="168">
        <v>6.6146976000000004</v>
      </c>
      <c r="G1913" s="163">
        <f t="shared" si="60"/>
        <v>-4.0016583675722493E-2</v>
      </c>
    </row>
    <row r="1914" spans="1:7" x14ac:dyDescent="0.2">
      <c r="A1914" s="127">
        <v>40337</v>
      </c>
      <c r="B1914" s="161">
        <v>4.0999999999999996</v>
      </c>
      <c r="C1914" s="162">
        <v>4.9076841</v>
      </c>
      <c r="D1914" s="163">
        <f t="shared" si="59"/>
        <v>-0.16457540533222184</v>
      </c>
      <c r="E1914" s="161">
        <v>6.06</v>
      </c>
      <c r="F1914" s="168">
        <v>6.5173344999999996</v>
      </c>
      <c r="G1914" s="163">
        <f t="shared" si="60"/>
        <v>-7.0172015875508614E-2</v>
      </c>
    </row>
    <row r="1915" spans="1:7" x14ac:dyDescent="0.2">
      <c r="A1915" s="127">
        <v>40336</v>
      </c>
      <c r="B1915" s="161">
        <v>4.12</v>
      </c>
      <c r="C1915" s="162">
        <v>4.8972312999999996</v>
      </c>
      <c r="D1915" s="163">
        <f t="shared" si="59"/>
        <v>-0.15870830932572036</v>
      </c>
      <c r="E1915" s="161">
        <v>6.07</v>
      </c>
      <c r="F1915" s="168">
        <v>6.5880463999999996</v>
      </c>
      <c r="G1915" s="163">
        <f t="shared" si="60"/>
        <v>-7.8634297414784352E-2</v>
      </c>
    </row>
    <row r="1916" spans="1:7" x14ac:dyDescent="0.2">
      <c r="A1916" s="127">
        <v>40333</v>
      </c>
      <c r="B1916" s="161">
        <v>4.22</v>
      </c>
      <c r="C1916" s="162">
        <v>4.9879109000000001</v>
      </c>
      <c r="D1916" s="163">
        <f t="shared" si="59"/>
        <v>-0.15395441406140603</v>
      </c>
      <c r="E1916" s="161">
        <v>6.25</v>
      </c>
      <c r="F1916" s="168">
        <v>6.7411308999999999</v>
      </c>
      <c r="G1916" s="163">
        <f t="shared" si="60"/>
        <v>-7.2855861618115136E-2</v>
      </c>
    </row>
    <row r="1917" spans="1:7" x14ac:dyDescent="0.2">
      <c r="A1917" s="127">
        <v>40332</v>
      </c>
      <c r="B1917" s="161">
        <v>4.22</v>
      </c>
      <c r="C1917" s="162">
        <v>5.0126075999999999</v>
      </c>
      <c r="D1917" s="163">
        <f t="shared" si="59"/>
        <v>-0.15812281017169591</v>
      </c>
      <c r="E1917" s="161">
        <v>6.33</v>
      </c>
      <c r="F1917" s="168">
        <v>6.6951612000000003</v>
      </c>
      <c r="G1917" s="163">
        <f t="shared" si="60"/>
        <v>-5.4541061684967369E-2</v>
      </c>
    </row>
    <row r="1918" spans="1:7" x14ac:dyDescent="0.2">
      <c r="A1918" s="127">
        <v>40331</v>
      </c>
      <c r="B1918" s="161">
        <v>4.21</v>
      </c>
      <c r="C1918" s="162">
        <v>4.9415988000000004</v>
      </c>
      <c r="D1918" s="163">
        <f t="shared" si="59"/>
        <v>-0.14804900794455439</v>
      </c>
      <c r="E1918" s="161">
        <v>6.42</v>
      </c>
      <c r="F1918" s="168">
        <v>6.5887983999999999</v>
      </c>
      <c r="G1918" s="163">
        <f t="shared" si="60"/>
        <v>-2.5618996022097142E-2</v>
      </c>
    </row>
    <row r="1919" spans="1:7" x14ac:dyDescent="0.2">
      <c r="A1919" s="127">
        <v>40330</v>
      </c>
      <c r="B1919" s="161">
        <v>4.2300000000000004</v>
      </c>
      <c r="C1919" s="162">
        <v>4.9608201999999997</v>
      </c>
      <c r="D1919" s="163">
        <f t="shared" si="59"/>
        <v>-0.14731842125622679</v>
      </c>
      <c r="E1919" s="161">
        <v>6.44</v>
      </c>
      <c r="F1919" s="168">
        <v>6.6524073000000001</v>
      </c>
      <c r="G1919" s="163">
        <f t="shared" si="60"/>
        <v>-3.1929388929628488E-2</v>
      </c>
    </row>
    <row r="1920" spans="1:7" x14ac:dyDescent="0.2">
      <c r="A1920" s="127">
        <v>40329</v>
      </c>
      <c r="B1920" s="161">
        <v>4.26</v>
      </c>
      <c r="C1920" s="162">
        <v>5.0579242999999998</v>
      </c>
      <c r="D1920" s="163">
        <f t="shared" si="59"/>
        <v>-0.15775726418048608</v>
      </c>
      <c r="E1920" s="161">
        <v>6.54</v>
      </c>
      <c r="F1920" s="168">
        <v>6.8636996999999997</v>
      </c>
      <c r="G1920" s="163">
        <f t="shared" si="60"/>
        <v>-4.7161110501381595E-2</v>
      </c>
    </row>
    <row r="1921" spans="1:7" x14ac:dyDescent="0.2">
      <c r="A1921" s="127">
        <v>40326</v>
      </c>
      <c r="B1921" s="161">
        <v>4.33</v>
      </c>
      <c r="C1921" s="162">
        <v>5.0512895999999996</v>
      </c>
      <c r="D1921" s="163">
        <f t="shared" si="59"/>
        <v>-0.14279315919641583</v>
      </c>
      <c r="E1921" s="161">
        <v>6.68</v>
      </c>
      <c r="F1921" s="168">
        <v>6.9279840000000004</v>
      </c>
      <c r="G1921" s="163">
        <f t="shared" si="60"/>
        <v>-3.5794539941200881E-2</v>
      </c>
    </row>
    <row r="1922" spans="1:7" x14ac:dyDescent="0.2">
      <c r="A1922" s="127">
        <v>40325</v>
      </c>
      <c r="B1922" s="161">
        <v>4.37</v>
      </c>
      <c r="C1922" s="162">
        <v>4.9913818000000001</v>
      </c>
      <c r="D1922" s="163">
        <f t="shared" si="59"/>
        <v>-0.12449093755961525</v>
      </c>
      <c r="E1922" s="161">
        <v>6.72</v>
      </c>
      <c r="F1922" s="168">
        <v>6.8159993999999999</v>
      </c>
      <c r="G1922" s="163">
        <f t="shared" si="60"/>
        <v>-1.4084420253910259E-2</v>
      </c>
    </row>
    <row r="1923" spans="1:7" x14ac:dyDescent="0.2">
      <c r="A1923" s="127">
        <v>40324</v>
      </c>
      <c r="B1923" s="161">
        <v>4.5199999999999996</v>
      </c>
      <c r="C1923" s="162">
        <v>4.9364100000000004</v>
      </c>
      <c r="D1923" s="163">
        <f t="shared" si="59"/>
        <v>-8.4354824660026376E-2</v>
      </c>
      <c r="E1923" s="161">
        <v>6.64</v>
      </c>
      <c r="F1923" s="168">
        <v>6.7744350000000004</v>
      </c>
      <c r="G1923" s="163">
        <f t="shared" si="60"/>
        <v>-1.9844459353436966E-2</v>
      </c>
    </row>
    <row r="1924" spans="1:7" x14ac:dyDescent="0.2">
      <c r="A1924" s="127">
        <v>40323</v>
      </c>
      <c r="B1924" s="161">
        <v>4.5</v>
      </c>
      <c r="C1924" s="162">
        <v>4.7348319999999999</v>
      </c>
      <c r="D1924" s="163">
        <f t="shared" si="59"/>
        <v>-4.9596691075839638E-2</v>
      </c>
      <c r="E1924" s="161">
        <v>6.64</v>
      </c>
      <c r="F1924" s="168">
        <v>6.3627039999999999</v>
      </c>
      <c r="G1924" s="163">
        <f t="shared" si="60"/>
        <v>4.3581471022382898E-2</v>
      </c>
    </row>
    <row r="1925" spans="1:7" x14ac:dyDescent="0.2">
      <c r="A1925" s="127">
        <v>40322</v>
      </c>
      <c r="B1925" s="161">
        <v>4.55</v>
      </c>
      <c r="C1925" s="162">
        <v>4.8906910000000003</v>
      </c>
      <c r="D1925" s="163">
        <f t="shared" ref="D1925:D1988" si="61">(B1925-C1925)/C1925</f>
        <v>-6.9661117416741414E-2</v>
      </c>
      <c r="E1925" s="161">
        <v>6.86</v>
      </c>
      <c r="F1925" s="168">
        <v>6.6579889999999997</v>
      </c>
      <c r="G1925" s="163">
        <f t="shared" si="60"/>
        <v>3.03411435495013E-2</v>
      </c>
    </row>
    <row r="1926" spans="1:7" x14ac:dyDescent="0.2">
      <c r="A1926" s="127">
        <v>40319</v>
      </c>
      <c r="B1926" s="161">
        <v>4.46</v>
      </c>
      <c r="C1926" s="162">
        <v>4.7881644999999997</v>
      </c>
      <c r="D1926" s="163">
        <f t="shared" si="61"/>
        <v>-6.8536596852509929E-2</v>
      </c>
      <c r="E1926" s="161">
        <v>6.69</v>
      </c>
      <c r="F1926" s="168">
        <v>6.4950970000000003</v>
      </c>
      <c r="G1926" s="163">
        <f t="shared" ref="G1926:G1989" si="62">(E1926-F1926)/F1926</f>
        <v>3.0007711971045244E-2</v>
      </c>
    </row>
    <row r="1927" spans="1:7" x14ac:dyDescent="0.2">
      <c r="A1927" s="127">
        <v>40318</v>
      </c>
      <c r="B1927" s="161">
        <v>4.41</v>
      </c>
      <c r="C1927" s="162">
        <v>4.7881644999999997</v>
      </c>
      <c r="D1927" s="163">
        <f t="shared" si="61"/>
        <v>-7.8979011686001938E-2</v>
      </c>
      <c r="E1927" s="161">
        <v>6.66</v>
      </c>
      <c r="F1927" s="168">
        <v>6.4950970000000003</v>
      </c>
      <c r="G1927" s="163">
        <f t="shared" si="62"/>
        <v>2.5388843307497917E-2</v>
      </c>
    </row>
    <row r="1928" spans="1:7" x14ac:dyDescent="0.2">
      <c r="A1928" s="127">
        <v>40317</v>
      </c>
      <c r="B1928" s="161">
        <v>4.3899999999999997</v>
      </c>
      <c r="C1928" s="162">
        <v>4.8218560999999998</v>
      </c>
      <c r="D1928" s="163">
        <f t="shared" si="61"/>
        <v>-8.9562212360505766E-2</v>
      </c>
      <c r="E1928" s="161">
        <v>6.72</v>
      </c>
      <c r="F1928" s="168">
        <v>6.5808271999999999</v>
      </c>
      <c r="G1928" s="163">
        <f t="shared" si="62"/>
        <v>2.1148222825239944E-2</v>
      </c>
    </row>
    <row r="1929" spans="1:7" x14ac:dyDescent="0.2">
      <c r="A1929" s="127">
        <v>40316</v>
      </c>
      <c r="B1929" s="161">
        <v>4.3899999999999997</v>
      </c>
      <c r="C1929" s="162">
        <v>5.0337800000000001</v>
      </c>
      <c r="D1929" s="163">
        <f t="shared" si="61"/>
        <v>-0.12789196190536742</v>
      </c>
      <c r="E1929" s="161">
        <v>6.76</v>
      </c>
      <c r="F1929" s="168">
        <v>6.8021687999999996</v>
      </c>
      <c r="G1929" s="163">
        <f t="shared" si="62"/>
        <v>-6.1993169002215569E-3</v>
      </c>
    </row>
    <row r="1930" spans="1:7" x14ac:dyDescent="0.2">
      <c r="A1930" s="127">
        <v>40315</v>
      </c>
      <c r="B1930" s="161">
        <v>4.3899999999999997</v>
      </c>
      <c r="C1930" s="162">
        <v>4.9179503999999996</v>
      </c>
      <c r="D1930" s="163">
        <f t="shared" si="61"/>
        <v>-0.10735171302256322</v>
      </c>
      <c r="E1930" s="161">
        <v>6.61</v>
      </c>
      <c r="F1930" s="168">
        <v>6.5835663999999996</v>
      </c>
      <c r="G1930" s="163">
        <f t="shared" si="62"/>
        <v>4.01508823545863E-3</v>
      </c>
    </row>
    <row r="1931" spans="1:7" x14ac:dyDescent="0.2">
      <c r="A1931" s="127">
        <v>40312</v>
      </c>
      <c r="B1931" s="161">
        <v>4.53</v>
      </c>
      <c r="C1931" s="162">
        <v>5.0179843999999996</v>
      </c>
      <c r="D1931" s="163">
        <f t="shared" si="61"/>
        <v>-9.7247093872989993E-2</v>
      </c>
      <c r="E1931" s="161">
        <v>6.81</v>
      </c>
      <c r="F1931" s="168">
        <v>6.7725244</v>
      </c>
      <c r="G1931" s="163">
        <f t="shared" si="62"/>
        <v>5.533475818854135E-3</v>
      </c>
    </row>
    <row r="1932" spans="1:7" x14ac:dyDescent="0.2">
      <c r="A1932" s="127">
        <v>40311</v>
      </c>
      <c r="B1932" s="161">
        <v>4.58</v>
      </c>
      <c r="C1932" s="162">
        <v>5.0264132999999998</v>
      </c>
      <c r="D1932" s="163">
        <f t="shared" si="61"/>
        <v>-8.8813488536646931E-2</v>
      </c>
      <c r="E1932" s="161">
        <v>6.87</v>
      </c>
      <c r="F1932" s="168">
        <v>6.9562752999999997</v>
      </c>
      <c r="G1932" s="163">
        <f t="shared" si="62"/>
        <v>-1.2402513741800819E-2</v>
      </c>
    </row>
    <row r="1933" spans="1:7" x14ac:dyDescent="0.2">
      <c r="A1933" s="127">
        <v>40310</v>
      </c>
      <c r="B1933" s="161">
        <v>4.5599999999999996</v>
      </c>
      <c r="C1933" s="162">
        <v>4.9484795999999998</v>
      </c>
      <c r="D1933" s="163">
        <f t="shared" si="61"/>
        <v>-7.8504840153327135E-2</v>
      </c>
      <c r="E1933" s="161">
        <v>6.82</v>
      </c>
      <c r="F1933" s="168">
        <v>6.843642</v>
      </c>
      <c r="G1933" s="163">
        <f t="shared" si="62"/>
        <v>-3.4545933291074723E-3</v>
      </c>
    </row>
    <row r="1934" spans="1:7" x14ac:dyDescent="0.2">
      <c r="A1934" s="127">
        <v>40309</v>
      </c>
      <c r="B1934" s="161">
        <v>4.43</v>
      </c>
      <c r="C1934" s="162">
        <v>4.9135520000000001</v>
      </c>
      <c r="D1934" s="163">
        <f t="shared" si="61"/>
        <v>-9.8411902428223091E-2</v>
      </c>
      <c r="E1934" s="161">
        <v>6.66</v>
      </c>
      <c r="F1934" s="168">
        <v>6.9403921999999998</v>
      </c>
      <c r="G1934" s="163">
        <f t="shared" si="62"/>
        <v>-4.0400051167137165E-2</v>
      </c>
    </row>
    <row r="1935" spans="1:7" x14ac:dyDescent="0.2">
      <c r="A1935" s="127">
        <v>40308</v>
      </c>
      <c r="B1935" s="161">
        <v>4.43</v>
      </c>
      <c r="C1935" s="162">
        <v>4.9859039999999997</v>
      </c>
      <c r="D1935" s="163">
        <f t="shared" si="61"/>
        <v>-0.11149512706221379</v>
      </c>
      <c r="E1935" s="161">
        <v>6.82</v>
      </c>
      <c r="F1935" s="168">
        <v>7.0136219999999998</v>
      </c>
      <c r="G1935" s="163">
        <f t="shared" si="62"/>
        <v>-2.7606563342022071E-2</v>
      </c>
    </row>
    <row r="1936" spans="1:7" x14ac:dyDescent="0.2">
      <c r="A1936" s="127">
        <v>40305</v>
      </c>
      <c r="B1936" s="161">
        <v>4.3899999999999997</v>
      </c>
      <c r="C1936" s="162">
        <v>4.8789556000000003</v>
      </c>
      <c r="D1936" s="163">
        <f t="shared" si="61"/>
        <v>-0.1002172678103487</v>
      </c>
      <c r="E1936" s="161">
        <v>6.65</v>
      </c>
      <c r="F1936" s="168">
        <v>6.7919273999999996</v>
      </c>
      <c r="G1936" s="163">
        <f t="shared" si="62"/>
        <v>-2.0896483669716387E-2</v>
      </c>
    </row>
    <row r="1937" spans="1:7" x14ac:dyDescent="0.2">
      <c r="A1937" s="127">
        <v>40304</v>
      </c>
      <c r="B1937" s="161">
        <v>4.4000000000000004</v>
      </c>
      <c r="C1937" s="162">
        <v>4.8959185999999999</v>
      </c>
      <c r="D1937" s="163">
        <f t="shared" si="61"/>
        <v>-0.10129224779186474</v>
      </c>
      <c r="E1937" s="161">
        <v>6.71</v>
      </c>
      <c r="F1937" s="168">
        <v>6.8736236000000002</v>
      </c>
      <c r="G1937" s="163">
        <f t="shared" si="62"/>
        <v>-2.3804562123535569E-2</v>
      </c>
    </row>
    <row r="1938" spans="1:7" x14ac:dyDescent="0.2">
      <c r="A1938" s="127">
        <v>40303</v>
      </c>
      <c r="B1938" s="161">
        <v>4.5</v>
      </c>
      <c r="C1938" s="162">
        <v>4.8877404000000002</v>
      </c>
      <c r="D1938" s="163">
        <f t="shared" si="61"/>
        <v>-7.9329172228541467E-2</v>
      </c>
      <c r="E1938" s="161">
        <v>7.02</v>
      </c>
      <c r="F1938" s="168">
        <v>7.0327200000000003</v>
      </c>
      <c r="G1938" s="163">
        <f t="shared" si="62"/>
        <v>-1.8086885301847266E-3</v>
      </c>
    </row>
    <row r="1939" spans="1:7" x14ac:dyDescent="0.2">
      <c r="A1939" s="127">
        <v>40302</v>
      </c>
      <c r="B1939" s="161">
        <v>4.49</v>
      </c>
      <c r="C1939" s="162">
        <v>5.0036152999999999</v>
      </c>
      <c r="D1939" s="163">
        <f t="shared" si="61"/>
        <v>-0.10264883873066734</v>
      </c>
      <c r="E1939" s="161">
        <v>6.9</v>
      </c>
      <c r="F1939" s="168">
        <v>7.1492781000000001</v>
      </c>
      <c r="G1939" s="163">
        <f t="shared" si="62"/>
        <v>-3.4867590337547466E-2</v>
      </c>
    </row>
    <row r="1940" spans="1:7" x14ac:dyDescent="0.2">
      <c r="A1940" s="127">
        <v>40298</v>
      </c>
      <c r="B1940" s="161">
        <v>4.54</v>
      </c>
      <c r="C1940" s="162">
        <v>5.0721185000000002</v>
      </c>
      <c r="D1940" s="163">
        <f t="shared" si="61"/>
        <v>-0.10491050238672463</v>
      </c>
      <c r="E1940" s="161">
        <v>7.02</v>
      </c>
      <c r="F1940" s="168">
        <v>7.4016010000000003</v>
      </c>
      <c r="G1940" s="163">
        <f t="shared" si="62"/>
        <v>-5.1556548373791117E-2</v>
      </c>
    </row>
    <row r="1941" spans="1:7" x14ac:dyDescent="0.2">
      <c r="A1941" s="127">
        <v>40297</v>
      </c>
      <c r="B1941" s="161">
        <v>4.49</v>
      </c>
      <c r="C1941" s="162">
        <v>4.9745173999999999</v>
      </c>
      <c r="D1941" s="163">
        <f t="shared" si="61"/>
        <v>-9.7399880438653136E-2</v>
      </c>
      <c r="E1941" s="161">
        <v>6.85</v>
      </c>
      <c r="F1941" s="168">
        <v>7.1541645999999997</v>
      </c>
      <c r="G1941" s="163">
        <f t="shared" si="62"/>
        <v>-4.2515739713341237E-2</v>
      </c>
    </row>
    <row r="1942" spans="1:7" x14ac:dyDescent="0.2">
      <c r="A1942" s="127">
        <v>40296</v>
      </c>
      <c r="B1942" s="161">
        <v>4.4800000000000004</v>
      </c>
      <c r="C1942" s="162">
        <v>5.0287952000000002</v>
      </c>
      <c r="D1942" s="163">
        <f t="shared" si="61"/>
        <v>-0.10913055278131029</v>
      </c>
      <c r="E1942" s="161">
        <v>6.72</v>
      </c>
      <c r="F1942" s="168">
        <v>7.1475707999999996</v>
      </c>
      <c r="G1942" s="163">
        <f t="shared" si="62"/>
        <v>-5.982043577658578E-2</v>
      </c>
    </row>
    <row r="1943" spans="1:7" x14ac:dyDescent="0.2">
      <c r="A1943" s="127">
        <v>40295</v>
      </c>
      <c r="B1943" s="161">
        <v>4.46</v>
      </c>
      <c r="C1943" s="162">
        <v>5.0905101000000004</v>
      </c>
      <c r="D1943" s="163">
        <f t="shared" si="61"/>
        <v>-0.12385990551320197</v>
      </c>
      <c r="E1943" s="161">
        <v>6.74</v>
      </c>
      <c r="F1943" s="168">
        <v>7.3060688999999996</v>
      </c>
      <c r="G1943" s="163">
        <f t="shared" si="62"/>
        <v>-7.7479272061066862E-2</v>
      </c>
    </row>
    <row r="1944" spans="1:7" x14ac:dyDescent="0.2">
      <c r="A1944" s="127">
        <v>40294</v>
      </c>
      <c r="B1944" s="161">
        <v>4.53</v>
      </c>
      <c r="C1944" s="162">
        <v>5.1885779999999997</v>
      </c>
      <c r="D1944" s="163">
        <f t="shared" si="61"/>
        <v>-0.1269284185377958</v>
      </c>
      <c r="E1944" s="161">
        <v>6.86</v>
      </c>
      <c r="F1944" s="168">
        <v>7.3167743999999999</v>
      </c>
      <c r="G1944" s="163">
        <f t="shared" si="62"/>
        <v>-6.2428383742431579E-2</v>
      </c>
    </row>
    <row r="1945" spans="1:7" x14ac:dyDescent="0.2">
      <c r="A1945" s="127">
        <v>40291</v>
      </c>
      <c r="B1945" s="161">
        <v>4.55</v>
      </c>
      <c r="C1945" s="162">
        <v>5.1362800000000002</v>
      </c>
      <c r="D1945" s="163">
        <f t="shared" si="61"/>
        <v>-0.11414486749164772</v>
      </c>
      <c r="E1945" s="161">
        <v>6.92</v>
      </c>
      <c r="F1945" s="168">
        <v>7.2382850000000003</v>
      </c>
      <c r="G1945" s="163">
        <f t="shared" si="62"/>
        <v>-4.3972432696419157E-2</v>
      </c>
    </row>
    <row r="1946" spans="1:7" x14ac:dyDescent="0.2">
      <c r="A1946" s="127">
        <v>40290</v>
      </c>
      <c r="B1946" s="161">
        <v>4.58</v>
      </c>
      <c r="C1946" s="162">
        <v>5.1881060000000003</v>
      </c>
      <c r="D1946" s="163">
        <f t="shared" si="61"/>
        <v>-0.11721156044228861</v>
      </c>
      <c r="E1946" s="161">
        <v>6.96</v>
      </c>
      <c r="F1946" s="168">
        <v>7.2809352000000001</v>
      </c>
      <c r="G1946" s="163">
        <f t="shared" si="62"/>
        <v>-4.4078843058512604E-2</v>
      </c>
    </row>
    <row r="1947" spans="1:7" x14ac:dyDescent="0.2">
      <c r="A1947" s="127">
        <v>40289</v>
      </c>
      <c r="B1947" s="161">
        <v>4.6500000000000004</v>
      </c>
      <c r="C1947" s="162">
        <v>5.1882239999999999</v>
      </c>
      <c r="D1947" s="163">
        <f t="shared" si="61"/>
        <v>-0.10373954555547324</v>
      </c>
      <c r="E1947" s="161">
        <v>7.15</v>
      </c>
      <c r="F1947" s="168">
        <v>7.1755776000000004</v>
      </c>
      <c r="G1947" s="163">
        <f t="shared" si="62"/>
        <v>-3.5645353483460462E-3</v>
      </c>
    </row>
    <row r="1948" spans="1:7" x14ac:dyDescent="0.2">
      <c r="A1948" s="127">
        <v>40288</v>
      </c>
      <c r="B1948" s="161">
        <v>4.6100000000000003</v>
      </c>
      <c r="C1948" s="162">
        <v>5.2586924000000002</v>
      </c>
      <c r="D1948" s="163">
        <f t="shared" si="61"/>
        <v>-0.1233562168420423</v>
      </c>
      <c r="E1948" s="161">
        <v>7.09</v>
      </c>
      <c r="F1948" s="168">
        <v>7.0702151999999998</v>
      </c>
      <c r="G1948" s="163">
        <f t="shared" si="62"/>
        <v>2.79833066467341E-3</v>
      </c>
    </row>
    <row r="1949" spans="1:7" x14ac:dyDescent="0.2">
      <c r="A1949" s="127">
        <v>40287</v>
      </c>
      <c r="B1949" s="161">
        <v>4.66</v>
      </c>
      <c r="C1949" s="162">
        <v>5.1971357999999999</v>
      </c>
      <c r="D1949" s="163">
        <f t="shared" si="61"/>
        <v>-0.10335227338104187</v>
      </c>
      <c r="E1949" s="161">
        <v>7.08</v>
      </c>
      <c r="F1949" s="168">
        <v>6.8943392000000001</v>
      </c>
      <c r="G1949" s="163">
        <f t="shared" si="62"/>
        <v>2.6929455400163654E-2</v>
      </c>
    </row>
    <row r="1950" spans="1:7" x14ac:dyDescent="0.2">
      <c r="A1950" s="127">
        <v>40284</v>
      </c>
      <c r="B1950" s="161">
        <v>4.9000000000000004</v>
      </c>
      <c r="C1950" s="162">
        <v>5.3123611999999998</v>
      </c>
      <c r="D1950" s="163">
        <f t="shared" si="61"/>
        <v>-7.7622959824343168E-2</v>
      </c>
      <c r="E1950" s="161">
        <v>7.53</v>
      </c>
      <c r="F1950" s="168">
        <v>7.124193</v>
      </c>
      <c r="G1950" s="163">
        <f t="shared" si="62"/>
        <v>5.6961820096676247E-2</v>
      </c>
    </row>
    <row r="1951" spans="1:7" x14ac:dyDescent="0.2">
      <c r="A1951" s="127">
        <v>40283</v>
      </c>
      <c r="B1951" s="161">
        <v>4.95</v>
      </c>
      <c r="C1951" s="162">
        <v>5.4267000999999997</v>
      </c>
      <c r="D1951" s="163">
        <f t="shared" si="61"/>
        <v>-8.7843457573784034E-2</v>
      </c>
      <c r="E1951" s="161">
        <v>7.71</v>
      </c>
      <c r="F1951" s="168">
        <v>7.3088943000000004</v>
      </c>
      <c r="G1951" s="163">
        <f t="shared" si="62"/>
        <v>5.487912172980796E-2</v>
      </c>
    </row>
    <row r="1952" spans="1:7" x14ac:dyDescent="0.2">
      <c r="A1952" s="127">
        <v>40282</v>
      </c>
      <c r="B1952" s="161">
        <v>4.95</v>
      </c>
      <c r="C1952" s="162">
        <v>5.4544499999999996</v>
      </c>
      <c r="D1952" s="163">
        <f t="shared" si="61"/>
        <v>-9.2484118472073162E-2</v>
      </c>
      <c r="E1952" s="161">
        <v>7.69</v>
      </c>
      <c r="F1952" s="168">
        <v>7.2931274999999998</v>
      </c>
      <c r="G1952" s="163">
        <f t="shared" si="62"/>
        <v>5.4417326448769836E-2</v>
      </c>
    </row>
    <row r="1953" spans="1:7" x14ac:dyDescent="0.2">
      <c r="A1953" s="127">
        <v>40281</v>
      </c>
      <c r="B1953" s="161">
        <v>4.99</v>
      </c>
      <c r="C1953" s="162">
        <v>5.4269468999999999</v>
      </c>
      <c r="D1953" s="163">
        <f t="shared" si="61"/>
        <v>-8.0514312752903425E-2</v>
      </c>
      <c r="E1953" s="161">
        <v>7.68</v>
      </c>
      <c r="F1953" s="168">
        <v>7.2476567999999997</v>
      </c>
      <c r="G1953" s="163">
        <f t="shared" si="62"/>
        <v>5.9652824620503558E-2</v>
      </c>
    </row>
    <row r="1954" spans="1:7" x14ac:dyDescent="0.2">
      <c r="A1954" s="127">
        <v>40280</v>
      </c>
      <c r="B1954" s="161">
        <v>4.92</v>
      </c>
      <c r="C1954" s="162">
        <v>5.5</v>
      </c>
      <c r="D1954" s="163">
        <f t="shared" si="61"/>
        <v>-0.10545454545454547</v>
      </c>
      <c r="E1954" s="161">
        <v>7.46</v>
      </c>
      <c r="F1954" s="168">
        <v>7.2864000000000004</v>
      </c>
      <c r="G1954" s="163">
        <f t="shared" si="62"/>
        <v>2.3825208607817238E-2</v>
      </c>
    </row>
    <row r="1955" spans="1:7" x14ac:dyDescent="0.2">
      <c r="A1955" s="127">
        <v>40277</v>
      </c>
      <c r="B1955" s="161">
        <v>4.97</v>
      </c>
      <c r="C1955" s="162">
        <v>5.5422989999999999</v>
      </c>
      <c r="D1955" s="163">
        <f t="shared" si="61"/>
        <v>-0.10326021746571236</v>
      </c>
      <c r="E1955" s="161">
        <v>7.59</v>
      </c>
      <c r="F1955" s="168">
        <v>7.4073266000000002</v>
      </c>
      <c r="G1955" s="163">
        <f t="shared" si="62"/>
        <v>2.4661178028791069E-2</v>
      </c>
    </row>
    <row r="1956" spans="1:7" x14ac:dyDescent="0.2">
      <c r="A1956" s="127">
        <v>40276</v>
      </c>
      <c r="B1956" s="161">
        <v>4.99</v>
      </c>
      <c r="C1956" s="162">
        <v>5.5230088000000004</v>
      </c>
      <c r="D1956" s="163">
        <f t="shared" si="61"/>
        <v>-9.6506961929881438E-2</v>
      </c>
      <c r="E1956" s="161">
        <v>7.56</v>
      </c>
      <c r="F1956" s="168">
        <v>7.4226424</v>
      </c>
      <c r="G1956" s="163">
        <f t="shared" si="62"/>
        <v>1.8505215878377709E-2</v>
      </c>
    </row>
    <row r="1957" spans="1:7" x14ac:dyDescent="0.2">
      <c r="A1957" s="127">
        <v>40275</v>
      </c>
      <c r="B1957" s="161">
        <v>4.99</v>
      </c>
      <c r="C1957" s="162">
        <v>5.5211247999999999</v>
      </c>
      <c r="D1957" s="163">
        <f t="shared" si="61"/>
        <v>-9.6198658650135882E-2</v>
      </c>
      <c r="E1957" s="161">
        <v>7.68</v>
      </c>
      <c r="F1957" s="168">
        <v>7.384944</v>
      </c>
      <c r="G1957" s="163">
        <f t="shared" si="62"/>
        <v>3.9953722059368327E-2</v>
      </c>
    </row>
    <row r="1958" spans="1:7" x14ac:dyDescent="0.2">
      <c r="A1958" s="127">
        <v>40274</v>
      </c>
      <c r="B1958" s="161">
        <v>5</v>
      </c>
      <c r="C1958" s="162">
        <v>5.318918</v>
      </c>
      <c r="D1958" s="163">
        <f t="shared" si="61"/>
        <v>-5.9959187188070966E-2</v>
      </c>
      <c r="E1958" s="161">
        <v>7.78</v>
      </c>
      <c r="F1958" s="168">
        <v>7.2091120000000002</v>
      </c>
      <c r="G1958" s="163">
        <f t="shared" si="62"/>
        <v>7.9189780932797271E-2</v>
      </c>
    </row>
    <row r="1959" spans="1:7" x14ac:dyDescent="0.2">
      <c r="A1959" s="127">
        <v>40270</v>
      </c>
      <c r="B1959" s="161">
        <v>5.01</v>
      </c>
      <c r="C1959" s="162">
        <v>5.318918</v>
      </c>
      <c r="D1959" s="163">
        <f t="shared" si="61"/>
        <v>-5.8079105562447143E-2</v>
      </c>
      <c r="E1959" s="161">
        <v>7.76</v>
      </c>
      <c r="F1959" s="168">
        <v>7.2091120000000002</v>
      </c>
      <c r="G1959" s="163">
        <f t="shared" si="62"/>
        <v>7.6415514143766891E-2</v>
      </c>
    </row>
    <row r="1960" spans="1:7" x14ac:dyDescent="0.2">
      <c r="A1960" s="127">
        <v>40269</v>
      </c>
      <c r="B1960" s="161">
        <v>5.0199999999999996</v>
      </c>
      <c r="C1960" s="162">
        <v>5.318918</v>
      </c>
      <c r="D1960" s="163">
        <f t="shared" si="61"/>
        <v>-5.6199023936823328E-2</v>
      </c>
      <c r="E1960" s="161">
        <v>7.75</v>
      </c>
      <c r="F1960" s="168">
        <v>7.2091120000000002</v>
      </c>
      <c r="G1960" s="163">
        <f t="shared" si="62"/>
        <v>7.502838074925175E-2</v>
      </c>
    </row>
    <row r="1961" spans="1:7" x14ac:dyDescent="0.2">
      <c r="A1961" s="127">
        <v>40268</v>
      </c>
      <c r="B1961" s="161">
        <v>4.9800000000000004</v>
      </c>
      <c r="C1961" s="162">
        <v>5.2049823999999996</v>
      </c>
      <c r="D1961" s="163">
        <f t="shared" si="61"/>
        <v>-4.3224430499515069E-2</v>
      </c>
      <c r="E1961" s="161">
        <v>7.69</v>
      </c>
      <c r="F1961" s="168">
        <v>7.0425522000000003</v>
      </c>
      <c r="G1961" s="163">
        <f t="shared" si="62"/>
        <v>9.1933688471631081E-2</v>
      </c>
    </row>
    <row r="1962" spans="1:7" x14ac:dyDescent="0.2">
      <c r="A1962" s="127">
        <v>40267</v>
      </c>
      <c r="B1962" s="161">
        <v>5.0199999999999996</v>
      </c>
      <c r="C1962" s="162">
        <v>5.1700488</v>
      </c>
      <c r="D1962" s="163">
        <f t="shared" si="61"/>
        <v>-2.9022704776016896E-2</v>
      </c>
      <c r="E1962" s="161">
        <v>7.8</v>
      </c>
      <c r="F1962" s="168">
        <v>7.0780430000000001</v>
      </c>
      <c r="G1962" s="163">
        <f t="shared" si="62"/>
        <v>0.10199952161918199</v>
      </c>
    </row>
    <row r="1963" spans="1:7" x14ac:dyDescent="0.2">
      <c r="A1963" s="127">
        <v>40266</v>
      </c>
      <c r="B1963" s="161">
        <v>5.01</v>
      </c>
      <c r="C1963" s="162">
        <v>5.05586</v>
      </c>
      <c r="D1963" s="163">
        <f t="shared" si="61"/>
        <v>-9.0706625579031527E-3</v>
      </c>
      <c r="E1963" s="161">
        <v>7.77</v>
      </c>
      <c r="F1963" s="168">
        <v>7.0078616</v>
      </c>
      <c r="G1963" s="163">
        <f t="shared" si="62"/>
        <v>0.10875477335340064</v>
      </c>
    </row>
    <row r="1964" spans="1:7" x14ac:dyDescent="0.2">
      <c r="A1964" s="127">
        <v>40263</v>
      </c>
      <c r="B1964" s="161">
        <v>4.9000000000000004</v>
      </c>
      <c r="C1964" s="162">
        <v>5.0136060000000002</v>
      </c>
      <c r="D1964" s="163">
        <f t="shared" si="61"/>
        <v>-2.2659538862846395E-2</v>
      </c>
      <c r="E1964" s="161">
        <v>7.48</v>
      </c>
      <c r="F1964" s="168">
        <v>7.0278441999999997</v>
      </c>
      <c r="G1964" s="163">
        <f t="shared" si="62"/>
        <v>6.4337766622658027E-2</v>
      </c>
    </row>
    <row r="1965" spans="1:7" x14ac:dyDescent="0.2">
      <c r="A1965" s="127">
        <v>40262</v>
      </c>
      <c r="B1965" s="161">
        <v>4.87</v>
      </c>
      <c r="C1965" s="162">
        <v>4.9783096000000002</v>
      </c>
      <c r="D1965" s="163">
        <f t="shared" si="61"/>
        <v>-2.1756300572387085E-2</v>
      </c>
      <c r="E1965" s="161">
        <v>7.33</v>
      </c>
      <c r="F1965" s="168">
        <v>6.8693635999999998</v>
      </c>
      <c r="G1965" s="163">
        <f t="shared" si="62"/>
        <v>6.7056633892548692E-2</v>
      </c>
    </row>
    <row r="1966" spans="1:7" x14ac:dyDescent="0.2">
      <c r="A1966" s="127">
        <v>40261</v>
      </c>
      <c r="B1966" s="161">
        <v>4.88</v>
      </c>
      <c r="C1966" s="162">
        <v>5.0479855999999996</v>
      </c>
      <c r="D1966" s="163">
        <f t="shared" si="61"/>
        <v>-3.3277749445244011E-2</v>
      </c>
      <c r="E1966" s="161">
        <v>7.44</v>
      </c>
      <c r="F1966" s="168">
        <v>6.9299872000000002</v>
      </c>
      <c r="G1966" s="163">
        <f t="shared" si="62"/>
        <v>7.3595056568069875E-2</v>
      </c>
    </row>
    <row r="1967" spans="1:7" x14ac:dyDescent="0.2">
      <c r="A1967" s="127">
        <v>40260</v>
      </c>
      <c r="B1967" s="161">
        <v>4.8499999999999996</v>
      </c>
      <c r="C1967" s="162">
        <v>5.0311404</v>
      </c>
      <c r="D1967" s="163">
        <f t="shared" si="61"/>
        <v>-3.6003845171961472E-2</v>
      </c>
      <c r="E1967" s="161">
        <v>7.43</v>
      </c>
      <c r="F1967" s="168">
        <v>6.9925815</v>
      </c>
      <c r="G1967" s="163">
        <f t="shared" si="62"/>
        <v>6.2554651669058089E-2</v>
      </c>
    </row>
    <row r="1968" spans="1:7" x14ac:dyDescent="0.2">
      <c r="A1968" s="127">
        <v>40259</v>
      </c>
      <c r="B1968" s="161">
        <v>4.87</v>
      </c>
      <c r="C1968" s="162">
        <v>5.0583900000000002</v>
      </c>
      <c r="D1968" s="163">
        <f t="shared" si="61"/>
        <v>-3.7243075365877294E-2</v>
      </c>
      <c r="E1968" s="161">
        <v>7.55</v>
      </c>
      <c r="F1968" s="168">
        <v>7.0905431999999999</v>
      </c>
      <c r="G1968" s="163">
        <f t="shared" si="62"/>
        <v>6.4798533347910484E-2</v>
      </c>
    </row>
    <row r="1969" spans="1:7" x14ac:dyDescent="0.2">
      <c r="A1969" s="127">
        <v>40256</v>
      </c>
      <c r="B1969" s="161">
        <v>4.8600000000000003</v>
      </c>
      <c r="C1969" s="162">
        <v>5.1985542000000002</v>
      </c>
      <c r="D1969" s="163">
        <f t="shared" si="61"/>
        <v>-6.5124684090049484E-2</v>
      </c>
      <c r="E1969" s="161">
        <v>7.45</v>
      </c>
      <c r="F1969" s="168">
        <v>7.2480688000000004</v>
      </c>
      <c r="G1969" s="163">
        <f t="shared" si="62"/>
        <v>2.7860000445911845E-2</v>
      </c>
    </row>
    <row r="1970" spans="1:7" x14ac:dyDescent="0.2">
      <c r="A1970" s="127">
        <v>40255</v>
      </c>
      <c r="B1970" s="161">
        <v>4.8600000000000003</v>
      </c>
      <c r="C1970" s="162">
        <v>5.1890499999999999</v>
      </c>
      <c r="D1970" s="163">
        <f t="shared" si="61"/>
        <v>-6.3412377988263671E-2</v>
      </c>
      <c r="E1970" s="161">
        <v>7.42</v>
      </c>
      <c r="F1970" s="168">
        <v>7.0272050000000004</v>
      </c>
      <c r="G1970" s="163">
        <f t="shared" si="62"/>
        <v>5.5896334317840385E-2</v>
      </c>
    </row>
    <row r="1971" spans="1:7" x14ac:dyDescent="0.2">
      <c r="A1971" s="127">
        <v>40254</v>
      </c>
      <c r="B1971" s="161">
        <v>4.88</v>
      </c>
      <c r="C1971" s="162">
        <v>5.1809029000000004</v>
      </c>
      <c r="D1971" s="163">
        <f t="shared" si="61"/>
        <v>-5.8079239431412716E-2</v>
      </c>
      <c r="E1971" s="161">
        <v>7.45</v>
      </c>
      <c r="F1971" s="168">
        <v>7.0632682999999998</v>
      </c>
      <c r="G1971" s="163">
        <f t="shared" si="62"/>
        <v>5.4752514498139671E-2</v>
      </c>
    </row>
    <row r="1972" spans="1:7" x14ac:dyDescent="0.2">
      <c r="A1972" s="127">
        <v>40253</v>
      </c>
      <c r="B1972" s="161">
        <v>4.82</v>
      </c>
      <c r="C1972" s="162">
        <v>5.1116960999999996</v>
      </c>
      <c r="D1972" s="163">
        <f t="shared" si="61"/>
        <v>-5.7064444813141255E-2</v>
      </c>
      <c r="E1972" s="161">
        <v>7.33</v>
      </c>
      <c r="F1972" s="168">
        <v>6.9329027999999999</v>
      </c>
      <c r="G1972" s="163">
        <f t="shared" si="62"/>
        <v>5.7277191308668013E-2</v>
      </c>
    </row>
    <row r="1973" spans="1:7" x14ac:dyDescent="0.2">
      <c r="A1973" s="127">
        <v>40252</v>
      </c>
      <c r="B1973" s="161">
        <v>4.83</v>
      </c>
      <c r="C1973" s="162">
        <v>5.0858220000000003</v>
      </c>
      <c r="D1973" s="163">
        <f t="shared" si="61"/>
        <v>-5.0301013287527604E-2</v>
      </c>
      <c r="E1973" s="161">
        <v>7.25</v>
      </c>
      <c r="F1973" s="168">
        <v>6.8632200000000001</v>
      </c>
      <c r="G1973" s="163">
        <f t="shared" si="62"/>
        <v>5.6355471629934623E-2</v>
      </c>
    </row>
    <row r="1974" spans="1:7" x14ac:dyDescent="0.2">
      <c r="A1974" s="127">
        <v>40249</v>
      </c>
      <c r="B1974" s="161">
        <v>4.8600000000000003</v>
      </c>
      <c r="C1974" s="162">
        <v>5.1462450000000004</v>
      </c>
      <c r="D1974" s="163">
        <f t="shared" si="61"/>
        <v>-5.5622108935738594E-2</v>
      </c>
      <c r="E1974" s="161">
        <v>7.39</v>
      </c>
      <c r="F1974" s="168">
        <v>6.9408329999999996</v>
      </c>
      <c r="G1974" s="163">
        <f t="shared" si="62"/>
        <v>6.4713702231418063E-2</v>
      </c>
    </row>
    <row r="1975" spans="1:7" x14ac:dyDescent="0.2">
      <c r="A1975" s="127">
        <v>40248</v>
      </c>
      <c r="B1975" s="161">
        <v>4.9000000000000004</v>
      </c>
      <c r="C1975" s="162">
        <v>5.1294671999999997</v>
      </c>
      <c r="D1975" s="163">
        <f t="shared" si="61"/>
        <v>-4.4735094514299523E-2</v>
      </c>
      <c r="E1975" s="161">
        <v>7.46</v>
      </c>
      <c r="F1975" s="168">
        <v>6.9595343999999999</v>
      </c>
      <c r="G1975" s="163">
        <f t="shared" si="62"/>
        <v>7.1910787595216144E-2</v>
      </c>
    </row>
    <row r="1976" spans="1:7" x14ac:dyDescent="0.2">
      <c r="A1976" s="127">
        <v>40247</v>
      </c>
      <c r="B1976" s="161">
        <v>4.88</v>
      </c>
      <c r="C1976" s="162">
        <v>5.1990270000000001</v>
      </c>
      <c r="D1976" s="163">
        <f t="shared" si="61"/>
        <v>-6.1362828083024026E-2</v>
      </c>
      <c r="E1976" s="161">
        <v>7.36</v>
      </c>
      <c r="F1976" s="168">
        <v>7.0288029999999999</v>
      </c>
      <c r="G1976" s="163">
        <f t="shared" si="62"/>
        <v>4.7119971921250378E-2</v>
      </c>
    </row>
    <row r="1977" spans="1:7" x14ac:dyDescent="0.2">
      <c r="A1977" s="127">
        <v>40246</v>
      </c>
      <c r="B1977" s="161">
        <v>4.91</v>
      </c>
      <c r="C1977" s="162">
        <v>5.1999725999999997</v>
      </c>
      <c r="D1977" s="163">
        <f t="shared" si="61"/>
        <v>-5.5764255373191698E-2</v>
      </c>
      <c r="E1977" s="161">
        <v>7.43</v>
      </c>
      <c r="F1977" s="168">
        <v>7.0828730000000002</v>
      </c>
      <c r="G1977" s="163">
        <f t="shared" si="62"/>
        <v>4.9009349737034608E-2</v>
      </c>
    </row>
    <row r="1978" spans="1:7" x14ac:dyDescent="0.2">
      <c r="A1978" s="127">
        <v>40245</v>
      </c>
      <c r="B1978" s="161">
        <v>4.8600000000000003</v>
      </c>
      <c r="C1978" s="162">
        <v>5.2154350000000003</v>
      </c>
      <c r="D1978" s="163">
        <f t="shared" si="61"/>
        <v>-6.815059530029613E-2</v>
      </c>
      <c r="E1978" s="161">
        <v>7.31</v>
      </c>
      <c r="F1978" s="168">
        <v>7.07118</v>
      </c>
      <c r="G1978" s="163">
        <f t="shared" si="62"/>
        <v>3.3773712449690095E-2</v>
      </c>
    </row>
    <row r="1979" spans="1:7" x14ac:dyDescent="0.2">
      <c r="A1979" s="127">
        <v>40242</v>
      </c>
      <c r="B1979" s="161">
        <v>4.84</v>
      </c>
      <c r="C1979" s="162">
        <v>5.1002299999999998</v>
      </c>
      <c r="D1979" s="163">
        <f t="shared" si="61"/>
        <v>-5.1023189150293219E-2</v>
      </c>
      <c r="E1979" s="161">
        <v>7.25</v>
      </c>
      <c r="F1979" s="168">
        <v>7.0435935000000001</v>
      </c>
      <c r="G1979" s="163">
        <f t="shared" si="62"/>
        <v>2.9304147094803234E-2</v>
      </c>
    </row>
    <row r="1980" spans="1:7" x14ac:dyDescent="0.2">
      <c r="A1980" s="127">
        <v>40241</v>
      </c>
      <c r="B1980" s="161">
        <v>4.84</v>
      </c>
      <c r="C1980" s="162">
        <v>5.0565499999999997</v>
      </c>
      <c r="D1980" s="163">
        <f t="shared" si="61"/>
        <v>-4.2825641989103207E-2</v>
      </c>
      <c r="E1980" s="161">
        <v>7.26</v>
      </c>
      <c r="F1980" s="168">
        <v>7.3166080000000004</v>
      </c>
      <c r="G1980" s="163">
        <f t="shared" si="62"/>
        <v>-7.7369185283673331E-3</v>
      </c>
    </row>
    <row r="1981" spans="1:7" x14ac:dyDescent="0.2">
      <c r="A1981" s="127">
        <v>40240</v>
      </c>
      <c r="B1981" s="161">
        <v>4.93</v>
      </c>
      <c r="C1981" s="162">
        <v>5.1884009999999998</v>
      </c>
      <c r="D1981" s="163">
        <f t="shared" si="61"/>
        <v>-4.9803590740191458E-2</v>
      </c>
      <c r="E1981" s="161">
        <v>7.45</v>
      </c>
      <c r="F1981" s="168">
        <v>7.2285858000000003</v>
      </c>
      <c r="G1981" s="163">
        <f t="shared" si="62"/>
        <v>3.0630362027382989E-2</v>
      </c>
    </row>
    <row r="1982" spans="1:7" x14ac:dyDescent="0.2">
      <c r="A1982" s="127">
        <v>40239</v>
      </c>
      <c r="B1982" s="161">
        <v>4.91</v>
      </c>
      <c r="C1982" s="162">
        <v>5.1520533999999998</v>
      </c>
      <c r="D1982" s="163">
        <f t="shared" si="61"/>
        <v>-4.6981927632970509E-2</v>
      </c>
      <c r="E1982" s="161">
        <v>7.44</v>
      </c>
      <c r="F1982" s="168">
        <v>7.2709013000000002</v>
      </c>
      <c r="G1982" s="163">
        <f t="shared" si="62"/>
        <v>2.3256910391563169E-2</v>
      </c>
    </row>
    <row r="1983" spans="1:7" x14ac:dyDescent="0.2">
      <c r="A1983" s="127">
        <v>40238</v>
      </c>
      <c r="B1983" s="161">
        <v>4.91</v>
      </c>
      <c r="C1983" s="162">
        <v>5.0746573000000001</v>
      </c>
      <c r="D1983" s="163">
        <f t="shared" si="61"/>
        <v>-3.244697922754311E-2</v>
      </c>
      <c r="E1983" s="161">
        <v>7.42</v>
      </c>
      <c r="F1983" s="168">
        <v>7.2118180000000001</v>
      </c>
      <c r="G1983" s="163">
        <f t="shared" si="62"/>
        <v>2.8866785046433488E-2</v>
      </c>
    </row>
    <row r="1984" spans="1:7" x14ac:dyDescent="0.2">
      <c r="A1984" s="127">
        <v>40235</v>
      </c>
      <c r="B1984" s="161">
        <v>4.87</v>
      </c>
      <c r="C1984" s="162">
        <v>4.8273570000000001</v>
      </c>
      <c r="D1984" s="163">
        <f t="shared" si="61"/>
        <v>8.8336122644337225E-3</v>
      </c>
      <c r="E1984" s="161">
        <v>7.33</v>
      </c>
      <c r="F1984" s="168">
        <v>7.113537</v>
      </c>
      <c r="G1984" s="163">
        <f t="shared" si="62"/>
        <v>3.0429728558381025E-2</v>
      </c>
    </row>
    <row r="1985" spans="1:7" x14ac:dyDescent="0.2">
      <c r="A1985" s="127">
        <v>40234</v>
      </c>
      <c r="B1985" s="161">
        <v>4.88</v>
      </c>
      <c r="C1985" s="162">
        <v>4.7742731999999997</v>
      </c>
      <c r="D1985" s="163">
        <f t="shared" si="61"/>
        <v>2.2145108914169435E-2</v>
      </c>
      <c r="E1985" s="161">
        <v>7.36</v>
      </c>
      <c r="F1985" s="168">
        <v>7.0163352000000003</v>
      </c>
      <c r="G1985" s="163">
        <f t="shared" si="62"/>
        <v>4.8980670136740331E-2</v>
      </c>
    </row>
    <row r="1986" spans="1:7" x14ac:dyDescent="0.2">
      <c r="A1986" s="127">
        <v>40233</v>
      </c>
      <c r="B1986" s="161">
        <v>4.83</v>
      </c>
      <c r="C1986" s="162">
        <v>4.8192215999999997</v>
      </c>
      <c r="D1986" s="163">
        <f t="shared" si="61"/>
        <v>2.2365437605111186E-3</v>
      </c>
      <c r="E1986" s="161">
        <v>7.26</v>
      </c>
      <c r="F1986" s="168">
        <v>6.9298295999999997</v>
      </c>
      <c r="G1986" s="163">
        <f t="shared" si="62"/>
        <v>4.7644807889648554E-2</v>
      </c>
    </row>
    <row r="1987" spans="1:7" x14ac:dyDescent="0.2">
      <c r="A1987" s="127">
        <v>40232</v>
      </c>
      <c r="B1987" s="161">
        <v>4.83</v>
      </c>
      <c r="C1987" s="162">
        <v>4.8983694</v>
      </c>
      <c r="D1987" s="163">
        <f t="shared" si="61"/>
        <v>-1.3957583517486435E-2</v>
      </c>
      <c r="E1987" s="161">
        <v>7.16</v>
      </c>
      <c r="F1987" s="168">
        <v>6.8594759999999999</v>
      </c>
      <c r="G1987" s="163">
        <f t="shared" si="62"/>
        <v>4.3811509800457095E-2</v>
      </c>
    </row>
    <row r="1988" spans="1:7" x14ac:dyDescent="0.2">
      <c r="A1988" s="127">
        <v>40231</v>
      </c>
      <c r="B1988" s="161">
        <v>4.88</v>
      </c>
      <c r="C1988" s="162">
        <v>4.8880184</v>
      </c>
      <c r="D1988" s="163">
        <f t="shared" si="61"/>
        <v>-1.6404193568502303E-3</v>
      </c>
      <c r="E1988" s="161">
        <v>7.23</v>
      </c>
      <c r="F1988" s="168">
        <v>6.7342123999999997</v>
      </c>
      <c r="G1988" s="163">
        <f t="shared" si="62"/>
        <v>7.3622210074633349E-2</v>
      </c>
    </row>
    <row r="1989" spans="1:7" x14ac:dyDescent="0.2">
      <c r="A1989" s="127">
        <v>40221</v>
      </c>
      <c r="B1989" s="161">
        <v>4.91</v>
      </c>
      <c r="C1989" s="162">
        <v>4.9033134</v>
      </c>
      <c r="D1989" s="163">
        <f t="shared" ref="D1989:D2052" si="63">(B1989-C1989)/C1989</f>
        <v>1.3636901120781099E-3</v>
      </c>
      <c r="E1989" s="161">
        <v>7.28</v>
      </c>
      <c r="F1989" s="168">
        <v>6.7134971999999999</v>
      </c>
      <c r="G1989" s="163">
        <f t="shared" si="62"/>
        <v>8.4382667203614883E-2</v>
      </c>
    </row>
    <row r="1990" spans="1:7" x14ac:dyDescent="0.2">
      <c r="A1990" s="127">
        <v>40220</v>
      </c>
      <c r="B1990" s="161">
        <v>4.8600000000000003</v>
      </c>
      <c r="C1990" s="162">
        <v>4.9205519999999998</v>
      </c>
      <c r="D1990" s="163">
        <f t="shared" si="63"/>
        <v>-1.2305936407134708E-2</v>
      </c>
      <c r="E1990" s="161">
        <v>7.23</v>
      </c>
      <c r="F1990" s="168">
        <v>6.6866786999999999</v>
      </c>
      <c r="G1990" s="163">
        <f t="shared" ref="G1990:G2044" si="64">(E1990-F1990)/F1990</f>
        <v>8.1254285479576069E-2</v>
      </c>
    </row>
    <row r="1991" spans="1:7" x14ac:dyDescent="0.2">
      <c r="A1991" s="127">
        <v>40219</v>
      </c>
      <c r="B1991" s="161">
        <v>4.8600000000000003</v>
      </c>
      <c r="C1991" s="162">
        <v>4.8595427999999998</v>
      </c>
      <c r="D1991" s="163">
        <f t="shared" si="63"/>
        <v>9.4082924838215354E-5</v>
      </c>
      <c r="E1991" s="161">
        <v>7.23</v>
      </c>
      <c r="F1991" s="168">
        <v>6.6873636000000003</v>
      </c>
      <c r="G1991" s="163">
        <f t="shared" si="64"/>
        <v>8.1143546613795622E-2</v>
      </c>
    </row>
    <row r="1992" spans="1:7" x14ac:dyDescent="0.2">
      <c r="A1992" s="127">
        <v>40218</v>
      </c>
      <c r="B1992" s="161">
        <v>4.83</v>
      </c>
      <c r="C1992" s="162">
        <v>4.8495407999999998</v>
      </c>
      <c r="D1992" s="163">
        <f t="shared" si="63"/>
        <v>-4.029412434265878E-3</v>
      </c>
      <c r="E1992" s="161">
        <v>7.18</v>
      </c>
      <c r="F1992" s="168">
        <v>6.7559725999999998</v>
      </c>
      <c r="G1992" s="163">
        <f t="shared" si="64"/>
        <v>6.27633392118849E-2</v>
      </c>
    </row>
    <row r="1993" spans="1:7" x14ac:dyDescent="0.2">
      <c r="A1993" s="127">
        <v>40217</v>
      </c>
      <c r="B1993" s="161">
        <v>4.8</v>
      </c>
      <c r="C1993" s="162">
        <v>4.7529013999999998</v>
      </c>
      <c r="D1993" s="163">
        <f t="shared" si="63"/>
        <v>9.9094418411457032E-3</v>
      </c>
      <c r="E1993" s="161">
        <v>7.1</v>
      </c>
      <c r="F1993" s="168">
        <v>6.7735434000000003</v>
      </c>
      <c r="G1993" s="163">
        <f t="shared" si="64"/>
        <v>4.8195837942073168E-2</v>
      </c>
    </row>
    <row r="1994" spans="1:7" x14ac:dyDescent="0.2">
      <c r="A1994" s="127">
        <v>40214</v>
      </c>
      <c r="B1994" s="161">
        <v>4.82</v>
      </c>
      <c r="C1994" s="162">
        <v>4.8410859999999998</v>
      </c>
      <c r="D1994" s="163">
        <f t="shared" si="63"/>
        <v>-4.3556342523143558E-3</v>
      </c>
      <c r="E1994" s="161">
        <v>7.13</v>
      </c>
      <c r="F1994" s="168">
        <v>6.8355079999999999</v>
      </c>
      <c r="G1994" s="163">
        <f t="shared" si="64"/>
        <v>4.3082679443868691E-2</v>
      </c>
    </row>
    <row r="1995" spans="1:7" x14ac:dyDescent="0.2">
      <c r="A1995" s="127">
        <v>40213</v>
      </c>
      <c r="B1995" s="161">
        <v>4.88</v>
      </c>
      <c r="C1995" s="162">
        <v>5.0015099999999997</v>
      </c>
      <c r="D1995" s="163">
        <f t="shared" si="63"/>
        <v>-2.4294663011770405E-2</v>
      </c>
      <c r="E1995" s="161">
        <v>7.25</v>
      </c>
      <c r="F1995" s="168">
        <v>6.9353100000000003</v>
      </c>
      <c r="G1995" s="163">
        <f t="shared" si="64"/>
        <v>4.5375044518557887E-2</v>
      </c>
    </row>
    <row r="1996" spans="1:7" x14ac:dyDescent="0.2">
      <c r="A1996" s="127">
        <v>40212</v>
      </c>
      <c r="B1996" s="161">
        <v>4.92</v>
      </c>
      <c r="C1996" s="162">
        <v>5.1246283000000004</v>
      </c>
      <c r="D1996" s="163">
        <f t="shared" si="63"/>
        <v>-3.9930369193800927E-2</v>
      </c>
      <c r="E1996" s="161">
        <v>7.29</v>
      </c>
      <c r="F1996" s="168">
        <v>6.9881295000000003</v>
      </c>
      <c r="G1996" s="163">
        <f t="shared" si="64"/>
        <v>4.3197611034540742E-2</v>
      </c>
    </row>
    <row r="1997" spans="1:7" x14ac:dyDescent="0.2">
      <c r="A1997" s="127">
        <v>40211</v>
      </c>
      <c r="B1997" s="161">
        <v>4.8</v>
      </c>
      <c r="C1997" s="162">
        <v>5.0096730000000003</v>
      </c>
      <c r="D1997" s="163">
        <f t="shared" si="63"/>
        <v>-4.1853629967465028E-2</v>
      </c>
      <c r="E1997" s="161">
        <v>7.12</v>
      </c>
      <c r="F1997" s="168">
        <v>6.9168643000000003</v>
      </c>
      <c r="G1997" s="163">
        <f t="shared" si="64"/>
        <v>2.9368177716020797E-2</v>
      </c>
    </row>
    <row r="1998" spans="1:7" x14ac:dyDescent="0.2">
      <c r="A1998" s="127">
        <v>40210</v>
      </c>
      <c r="B1998" s="161">
        <v>4.8</v>
      </c>
      <c r="C1998" s="162">
        <v>5.0719453999999997</v>
      </c>
      <c r="D1998" s="163">
        <f t="shared" si="63"/>
        <v>-5.3617572460460616E-2</v>
      </c>
      <c r="E1998" s="161">
        <v>7.11</v>
      </c>
      <c r="F1998" s="168">
        <v>6.7684540000000002</v>
      </c>
      <c r="G1998" s="163">
        <f t="shared" si="64"/>
        <v>5.0461449542244081E-2</v>
      </c>
    </row>
    <row r="1999" spans="1:7" x14ac:dyDescent="0.2">
      <c r="A1999" s="127">
        <v>40207</v>
      </c>
      <c r="B1999" s="161">
        <v>4.8499999999999996</v>
      </c>
      <c r="C1999" s="162">
        <v>5.0065379999999999</v>
      </c>
      <c r="D1999" s="163">
        <f t="shared" si="63"/>
        <v>-3.1266715642625759E-2</v>
      </c>
      <c r="E1999" s="161">
        <v>7.23</v>
      </c>
      <c r="F1999" s="168">
        <v>6.8071349999999997</v>
      </c>
      <c r="G1999" s="163">
        <f t="shared" si="64"/>
        <v>6.2120848198250915E-2</v>
      </c>
    </row>
    <row r="2000" spans="1:7" x14ac:dyDescent="0.2">
      <c r="A2000" s="127">
        <v>40206</v>
      </c>
      <c r="B2000" s="161">
        <v>4.8600000000000003</v>
      </c>
      <c r="C2000" s="162">
        <v>5.1099018000000003</v>
      </c>
      <c r="D2000" s="163">
        <f t="shared" si="63"/>
        <v>-4.8905401665448822E-2</v>
      </c>
      <c r="E2000" s="161">
        <v>7.25</v>
      </c>
      <c r="F2000" s="168">
        <v>6.9185612000000001</v>
      </c>
      <c r="G2000" s="163">
        <f t="shared" si="64"/>
        <v>4.7905740864155388E-2</v>
      </c>
    </row>
    <row r="2001" spans="1:7" x14ac:dyDescent="0.2">
      <c r="A2001" s="127">
        <v>40205</v>
      </c>
      <c r="B2001" s="161">
        <v>4.9000000000000004</v>
      </c>
      <c r="C2001" s="162">
        <v>4.9343038000000004</v>
      </c>
      <c r="D2001" s="163">
        <f t="shared" si="63"/>
        <v>-6.9521053811076637E-3</v>
      </c>
      <c r="E2001" s="161">
        <v>7.32</v>
      </c>
      <c r="F2001" s="168">
        <v>6.8922214999999998</v>
      </c>
      <c r="G2001" s="163">
        <f t="shared" si="64"/>
        <v>6.2066853190948741E-2</v>
      </c>
    </row>
    <row r="2002" spans="1:7" x14ac:dyDescent="0.2">
      <c r="A2002" s="127">
        <v>40204</v>
      </c>
      <c r="B2002" s="161">
        <v>4.99</v>
      </c>
      <c r="C2002" s="162">
        <v>4.9304607000000003</v>
      </c>
      <c r="D2002" s="163">
        <f t="shared" si="63"/>
        <v>1.2075808656176888E-2</v>
      </c>
      <c r="E2002" s="161">
        <v>7.55</v>
      </c>
      <c r="F2002" s="168">
        <v>6.9430730000000001</v>
      </c>
      <c r="G2002" s="163">
        <f t="shared" si="64"/>
        <v>8.7414751364417426E-2</v>
      </c>
    </row>
    <row r="2003" spans="1:7" x14ac:dyDescent="0.2">
      <c r="A2003" s="127">
        <v>40203</v>
      </c>
      <c r="B2003" s="161">
        <v>5.03</v>
      </c>
      <c r="C2003" s="162">
        <v>5.1030972999999999</v>
      </c>
      <c r="D2003" s="163">
        <f t="shared" si="63"/>
        <v>-1.4324104696181219E-2</v>
      </c>
      <c r="E2003" s="161">
        <v>7.63</v>
      </c>
      <c r="F2003" s="168">
        <v>7.1232563000000004</v>
      </c>
      <c r="G2003" s="163">
        <f t="shared" si="64"/>
        <v>7.1139332723434284E-2</v>
      </c>
    </row>
    <row r="2004" spans="1:7" x14ac:dyDescent="0.2">
      <c r="A2004" s="127">
        <v>40200</v>
      </c>
      <c r="B2004" s="161">
        <v>5.08</v>
      </c>
      <c r="C2004" s="162">
        <v>5.1389325000000001</v>
      </c>
      <c r="D2004" s="163">
        <f t="shared" si="63"/>
        <v>-1.1467848624203579E-2</v>
      </c>
      <c r="E2004" s="161">
        <v>7.78</v>
      </c>
      <c r="F2004" s="168">
        <v>7.1681520000000001</v>
      </c>
      <c r="G2004" s="163">
        <f t="shared" si="64"/>
        <v>8.5356448914587768E-2</v>
      </c>
    </row>
    <row r="2005" spans="1:7" x14ac:dyDescent="0.2">
      <c r="A2005" s="127">
        <v>40199</v>
      </c>
      <c r="B2005" s="161">
        <v>5.0199999999999996</v>
      </c>
      <c r="C2005" s="162">
        <v>5.0273079999999997</v>
      </c>
      <c r="D2005" s="163">
        <f t="shared" si="63"/>
        <v>-1.4536606867930296E-3</v>
      </c>
      <c r="E2005" s="161">
        <v>7.63</v>
      </c>
      <c r="F2005" s="168">
        <v>7.224558</v>
      </c>
      <c r="G2005" s="163">
        <f t="shared" si="64"/>
        <v>5.6119973014266043E-2</v>
      </c>
    </row>
    <row r="2006" spans="1:7" x14ac:dyDescent="0.2">
      <c r="A2006" s="127">
        <v>40198</v>
      </c>
      <c r="B2006" s="161">
        <v>4.93</v>
      </c>
      <c r="C2006" s="162">
        <v>5.1803138999999998</v>
      </c>
      <c r="D2006" s="163">
        <f t="shared" si="63"/>
        <v>-4.8320218587526151E-2</v>
      </c>
      <c r="E2006" s="161">
        <v>7.5</v>
      </c>
      <c r="F2006" s="168">
        <v>7.3263182999999996</v>
      </c>
      <c r="G2006" s="163">
        <f t="shared" si="64"/>
        <v>2.370654575573114E-2</v>
      </c>
    </row>
    <row r="2007" spans="1:7" x14ac:dyDescent="0.2">
      <c r="A2007" s="127">
        <v>40197</v>
      </c>
      <c r="B2007" s="161">
        <v>5.0599999999999996</v>
      </c>
      <c r="C2007" s="162">
        <v>5.3203094999999996</v>
      </c>
      <c r="D2007" s="163">
        <f t="shared" si="63"/>
        <v>-4.8927510702149936E-2</v>
      </c>
      <c r="E2007" s="161">
        <v>7.71</v>
      </c>
      <c r="F2007" s="168">
        <v>7.4044638000000003</v>
      </c>
      <c r="G2007" s="163">
        <f t="shared" si="64"/>
        <v>4.12637846916072E-2</v>
      </c>
    </row>
    <row r="2008" spans="1:7" x14ac:dyDescent="0.2">
      <c r="A2008" s="127">
        <v>40196</v>
      </c>
      <c r="B2008" s="161">
        <v>5.08</v>
      </c>
      <c r="C2008" s="162">
        <v>5.1641325</v>
      </c>
      <c r="D2008" s="163">
        <f t="shared" si="63"/>
        <v>-1.6291700493742161E-2</v>
      </c>
      <c r="E2008" s="161">
        <v>7.59</v>
      </c>
      <c r="F2008" s="168">
        <v>7.2931274999999998</v>
      </c>
      <c r="G2008" s="163">
        <f t="shared" si="64"/>
        <v>4.0705787743324125E-2</v>
      </c>
    </row>
    <row r="2009" spans="1:7" x14ac:dyDescent="0.2">
      <c r="A2009" s="127">
        <v>40193</v>
      </c>
      <c r="B2009" s="161">
        <v>5.08</v>
      </c>
      <c r="C2009" s="162">
        <v>5.1212508000000003</v>
      </c>
      <c r="D2009" s="163">
        <f t="shared" si="63"/>
        <v>-8.0548291054209353E-3</v>
      </c>
      <c r="E2009" s="161">
        <v>7.57</v>
      </c>
      <c r="F2009" s="168">
        <v>7.3386996</v>
      </c>
      <c r="G2009" s="163">
        <f t="shared" si="64"/>
        <v>3.1517899983261377E-2</v>
      </c>
    </row>
    <row r="2010" spans="1:7" x14ac:dyDescent="0.2">
      <c r="A2010" s="127">
        <v>40192</v>
      </c>
      <c r="B2010" s="161">
        <v>5.09</v>
      </c>
      <c r="C2010" s="162">
        <v>5.1408351999999997</v>
      </c>
      <c r="D2010" s="163">
        <f t="shared" si="63"/>
        <v>-9.8885099448431761E-3</v>
      </c>
      <c r="E2010" s="161">
        <v>7.57</v>
      </c>
      <c r="F2010" s="168">
        <v>7.4207603999999998</v>
      </c>
      <c r="G2010" s="163">
        <f t="shared" si="64"/>
        <v>2.0111092658375074E-2</v>
      </c>
    </row>
    <row r="2011" spans="1:7" x14ac:dyDescent="0.2">
      <c r="A2011" s="127">
        <v>40191</v>
      </c>
      <c r="B2011" s="161">
        <v>5.09</v>
      </c>
      <c r="C2011" s="162">
        <v>5.2205940999999996</v>
      </c>
      <c r="D2011" s="163">
        <f t="shared" si="63"/>
        <v>-2.5015179785764178E-2</v>
      </c>
      <c r="E2011" s="161">
        <v>7.56</v>
      </c>
      <c r="F2011" s="168">
        <v>7.3686968999999998</v>
      </c>
      <c r="G2011" s="163">
        <f t="shared" si="64"/>
        <v>2.596159166215669E-2</v>
      </c>
    </row>
    <row r="2012" spans="1:7" x14ac:dyDescent="0.2">
      <c r="A2012" s="127">
        <v>40190</v>
      </c>
      <c r="B2012" s="161">
        <v>5.34</v>
      </c>
      <c r="C2012" s="162">
        <v>5.4144600000000001</v>
      </c>
      <c r="D2012" s="163">
        <f t="shared" si="63"/>
        <v>-1.3752063917731443E-2</v>
      </c>
      <c r="E2012" s="161">
        <v>7.91</v>
      </c>
      <c r="F2012" s="168">
        <v>7.6418720000000002</v>
      </c>
      <c r="G2012" s="163">
        <f t="shared" si="64"/>
        <v>3.5086690800369323E-2</v>
      </c>
    </row>
    <row r="2013" spans="1:7" x14ac:dyDescent="0.2">
      <c r="A2013" s="127">
        <v>40189</v>
      </c>
      <c r="B2013" s="161">
        <v>5.3</v>
      </c>
      <c r="C2013" s="162">
        <v>5.5374014999999996</v>
      </c>
      <c r="D2013" s="163">
        <f t="shared" si="63"/>
        <v>-4.2872365314308498E-2</v>
      </c>
      <c r="E2013" s="161">
        <v>7.87</v>
      </c>
      <c r="F2013" s="168">
        <v>7.6942589999999997</v>
      </c>
      <c r="G2013" s="163">
        <f t="shared" si="64"/>
        <v>2.2840536041222471E-2</v>
      </c>
    </row>
    <row r="2014" spans="1:7" x14ac:dyDescent="0.2">
      <c r="A2014" s="127">
        <v>40186</v>
      </c>
      <c r="B2014" s="161">
        <v>5.23</v>
      </c>
      <c r="C2014" s="162">
        <v>5.5990896000000001</v>
      </c>
      <c r="D2014" s="163">
        <f t="shared" si="63"/>
        <v>-6.5919573782137669E-2</v>
      </c>
      <c r="E2014" s="161">
        <v>7.78</v>
      </c>
      <c r="F2014" s="168">
        <v>7.6503284000000003</v>
      </c>
      <c r="G2014" s="163">
        <f t="shared" si="64"/>
        <v>1.6949808324568133E-2</v>
      </c>
    </row>
    <row r="2015" spans="1:7" x14ac:dyDescent="0.2">
      <c r="A2015" s="127">
        <v>40185</v>
      </c>
      <c r="B2015" s="161">
        <v>5.21</v>
      </c>
      <c r="C2015" s="162">
        <v>5.6085938999999998</v>
      </c>
      <c r="D2015" s="163">
        <f t="shared" si="63"/>
        <v>-7.1068418770701122E-2</v>
      </c>
      <c r="E2015" s="161">
        <v>7.7</v>
      </c>
      <c r="F2015" s="168">
        <v>7.6424795999999997</v>
      </c>
      <c r="G2015" s="163">
        <f t="shared" si="64"/>
        <v>7.5264054352203276E-3</v>
      </c>
    </row>
    <row r="2016" spans="1:7" x14ac:dyDescent="0.2">
      <c r="A2016" s="127">
        <v>40184</v>
      </c>
      <c r="B2016" s="161">
        <v>5.34</v>
      </c>
      <c r="C2016" s="162">
        <v>5.6776770000000001</v>
      </c>
      <c r="D2016" s="163">
        <f t="shared" si="63"/>
        <v>-5.9474499870281493E-2</v>
      </c>
      <c r="E2016" s="161">
        <v>7.91</v>
      </c>
      <c r="F2016" s="168">
        <v>7.7022750000000002</v>
      </c>
      <c r="G2016" s="163">
        <f t="shared" si="64"/>
        <v>2.6969304523663456E-2</v>
      </c>
    </row>
    <row r="2017" spans="1:7" x14ac:dyDescent="0.2">
      <c r="A2017" s="127">
        <v>40183</v>
      </c>
      <c r="B2017" s="161">
        <v>5.4</v>
      </c>
      <c r="C2017" s="162">
        <v>5.7130821000000003</v>
      </c>
      <c r="D2017" s="163">
        <f t="shared" si="63"/>
        <v>-5.4800910352749858E-2</v>
      </c>
      <c r="E2017" s="161">
        <v>8.07</v>
      </c>
      <c r="F2017" s="168">
        <v>7.7905664999999997</v>
      </c>
      <c r="G2017" s="163">
        <f t="shared" si="64"/>
        <v>3.5868187506004928E-2</v>
      </c>
    </row>
    <row r="2018" spans="1:7" x14ac:dyDescent="0.2">
      <c r="A2018" s="127">
        <v>40182</v>
      </c>
      <c r="B2018" s="161">
        <v>5.35</v>
      </c>
      <c r="C2018" s="162">
        <v>5.6080842999999998</v>
      </c>
      <c r="D2018" s="163">
        <f t="shared" si="63"/>
        <v>-4.6020046453296035E-2</v>
      </c>
      <c r="E2018" s="161">
        <v>7.93</v>
      </c>
      <c r="F2018" s="168">
        <v>7.8090593000000004</v>
      </c>
      <c r="G2018" s="163">
        <f t="shared" si="64"/>
        <v>1.5487230324912418E-2</v>
      </c>
    </row>
    <row r="2019" spans="1:7" x14ac:dyDescent="0.2">
      <c r="A2019" s="127">
        <v>40178</v>
      </c>
      <c r="B2019" s="161">
        <v>5.44</v>
      </c>
      <c r="C2019" s="162">
        <v>5.6702912000000003</v>
      </c>
      <c r="D2019" s="163">
        <f t="shared" si="63"/>
        <v>-4.0613646085760097E-2</v>
      </c>
      <c r="E2019" s="161">
        <v>7.91</v>
      </c>
      <c r="F2019" s="168">
        <v>7.6777856</v>
      </c>
      <c r="G2019" s="163">
        <f t="shared" si="64"/>
        <v>3.024497063319926E-2</v>
      </c>
    </row>
    <row r="2020" spans="1:7" x14ac:dyDescent="0.2">
      <c r="A2020" s="127">
        <v>40177</v>
      </c>
      <c r="B2020" s="161">
        <v>5.39</v>
      </c>
      <c r="C2020" s="162">
        <v>5.5909209999999998</v>
      </c>
      <c r="D2020" s="163">
        <f t="shared" si="63"/>
        <v>-3.5937012882135189E-2</v>
      </c>
      <c r="E2020" s="161">
        <v>7.89</v>
      </c>
      <c r="F2020" s="168">
        <v>7.527933</v>
      </c>
      <c r="G2020" s="163">
        <f t="shared" si="64"/>
        <v>4.8096469508960786E-2</v>
      </c>
    </row>
    <row r="2021" spans="1:7" x14ac:dyDescent="0.2">
      <c r="A2021" s="127">
        <v>40176</v>
      </c>
      <c r="B2021" s="161">
        <v>5.28</v>
      </c>
      <c r="C2021" s="162">
        <v>5.6427230000000002</v>
      </c>
      <c r="D2021" s="163">
        <f t="shared" si="63"/>
        <v>-6.4281553427308041E-2</v>
      </c>
      <c r="E2021" s="161">
        <v>7.66</v>
      </c>
      <c r="F2021" s="168">
        <v>7.3328990000000003</v>
      </c>
      <c r="G2021" s="163">
        <f t="shared" si="64"/>
        <v>4.460732378831344E-2</v>
      </c>
    </row>
    <row r="2022" spans="1:7" x14ac:dyDescent="0.2">
      <c r="A2022" s="127">
        <v>40175</v>
      </c>
      <c r="B2022" s="161">
        <v>5.22</v>
      </c>
      <c r="C2022" s="162">
        <v>5.6263949999999996</v>
      </c>
      <c r="D2022" s="163">
        <f t="shared" si="63"/>
        <v>-7.2230086938439242E-2</v>
      </c>
      <c r="E2022" s="161">
        <v>7.56</v>
      </c>
      <c r="F2022" s="168">
        <v>7.3345649999999996</v>
      </c>
      <c r="G2022" s="163">
        <f t="shared" si="64"/>
        <v>3.0735974117074436E-2</v>
      </c>
    </row>
    <row r="2023" spans="1:7" x14ac:dyDescent="0.2">
      <c r="A2023" s="127">
        <v>40172</v>
      </c>
      <c r="B2023" s="161">
        <v>5.14</v>
      </c>
      <c r="C2023" s="162">
        <v>5.6451587999999999</v>
      </c>
      <c r="D2023" s="163">
        <f t="shared" si="63"/>
        <v>-8.9485312618663673E-2</v>
      </c>
      <c r="E2023" s="161">
        <v>7.47</v>
      </c>
      <c r="F2023" s="168">
        <v>7.4417460000000002</v>
      </c>
      <c r="G2023" s="163">
        <f t="shared" si="64"/>
        <v>3.796689647832586E-3</v>
      </c>
    </row>
    <row r="2024" spans="1:7" x14ac:dyDescent="0.2">
      <c r="A2024" s="127">
        <v>40171</v>
      </c>
      <c r="B2024" s="161">
        <v>5.16</v>
      </c>
      <c r="C2024" s="162">
        <v>5.6451587999999999</v>
      </c>
      <c r="D2024" s="163">
        <f t="shared" si="63"/>
        <v>-8.5942453912899633E-2</v>
      </c>
      <c r="E2024" s="161">
        <v>7.45</v>
      </c>
      <c r="F2024" s="168">
        <v>7.4417460000000002</v>
      </c>
      <c r="G2024" s="163">
        <f t="shared" si="64"/>
        <v>1.1091483100874424E-3</v>
      </c>
    </row>
    <row r="2025" spans="1:7" x14ac:dyDescent="0.2">
      <c r="A2025" s="127">
        <v>40170</v>
      </c>
      <c r="B2025" s="161">
        <v>5.07</v>
      </c>
      <c r="C2025" s="162">
        <v>5.6090397999999997</v>
      </c>
      <c r="D2025" s="163">
        <f t="shared" si="63"/>
        <v>-9.6101974530471229E-2</v>
      </c>
      <c r="E2025" s="161">
        <v>7.24</v>
      </c>
      <c r="F2025" s="168">
        <v>7.4053414000000002</v>
      </c>
      <c r="G2025" s="163">
        <f t="shared" si="64"/>
        <v>-2.2327316334126063E-2</v>
      </c>
    </row>
    <row r="2026" spans="1:7" x14ac:dyDescent="0.2">
      <c r="A2026" s="127">
        <v>40169</v>
      </c>
      <c r="B2026" s="161">
        <v>5.07</v>
      </c>
      <c r="C2026" s="162">
        <v>5.5206723000000002</v>
      </c>
      <c r="D2026" s="163">
        <f t="shared" si="63"/>
        <v>-8.1633590169805925E-2</v>
      </c>
      <c r="E2026" s="161">
        <v>7.27</v>
      </c>
      <c r="F2026" s="168">
        <v>7.4225307000000003</v>
      </c>
      <c r="G2026" s="163">
        <f t="shared" si="64"/>
        <v>-2.0549689339782816E-2</v>
      </c>
    </row>
    <row r="2027" spans="1:7" x14ac:dyDescent="0.2">
      <c r="A2027" s="127">
        <v>40168</v>
      </c>
      <c r="B2027" s="161">
        <v>5.14</v>
      </c>
      <c r="C2027" s="162">
        <v>5.3786329999999998</v>
      </c>
      <c r="D2027" s="163">
        <f t="shared" si="63"/>
        <v>-4.4366849346293029E-2</v>
      </c>
      <c r="E2027" s="161">
        <v>7.44</v>
      </c>
      <c r="F2027" s="168">
        <v>7.39452</v>
      </c>
      <c r="G2027" s="163">
        <f t="shared" si="64"/>
        <v>6.1505006410152935E-3</v>
      </c>
    </row>
    <row r="2028" spans="1:7" x14ac:dyDescent="0.2">
      <c r="A2028" s="127">
        <v>40165</v>
      </c>
      <c r="B2028" s="161">
        <v>5.13</v>
      </c>
      <c r="C2028" s="162">
        <v>5.45817</v>
      </c>
      <c r="D2028" s="163">
        <f t="shared" si="63"/>
        <v>-6.0124547238360124E-2</v>
      </c>
      <c r="E2028" s="161">
        <v>7.5</v>
      </c>
      <c r="F2028" s="168">
        <v>7.5181889999999996</v>
      </c>
      <c r="G2028" s="163">
        <f t="shared" si="64"/>
        <v>-2.4193326344947655E-3</v>
      </c>
    </row>
    <row r="2029" spans="1:7" x14ac:dyDescent="0.2">
      <c r="A2029" s="127">
        <v>40164</v>
      </c>
      <c r="B2029" s="161">
        <v>5.17</v>
      </c>
      <c r="C2029" s="162">
        <v>5.5569015000000004</v>
      </c>
      <c r="D2029" s="163">
        <f t="shared" si="63"/>
        <v>-6.9625401853892932E-2</v>
      </c>
      <c r="E2029" s="161">
        <v>7.68</v>
      </c>
      <c r="F2029" s="168">
        <v>7.6968810000000003</v>
      </c>
      <c r="G2029" s="163">
        <f t="shared" si="64"/>
        <v>-2.193226061309846E-3</v>
      </c>
    </row>
    <row r="2030" spans="1:7" x14ac:dyDescent="0.2">
      <c r="A2030" s="127">
        <v>40163</v>
      </c>
      <c r="B2030" s="161">
        <v>5.23</v>
      </c>
      <c r="C2030" s="162">
        <v>5.5476539999999996</v>
      </c>
      <c r="D2030" s="163">
        <f t="shared" si="63"/>
        <v>-5.7259158556030934E-2</v>
      </c>
      <c r="E2030" s="161">
        <v>7.76</v>
      </c>
      <c r="F2030" s="168">
        <v>7.7843271999999999</v>
      </c>
      <c r="G2030" s="163">
        <f t="shared" si="64"/>
        <v>-3.1251512654812486E-3</v>
      </c>
    </row>
    <row r="2031" spans="1:7" x14ac:dyDescent="0.2">
      <c r="A2031" s="127">
        <v>40162</v>
      </c>
      <c r="B2031" s="161">
        <v>5.26</v>
      </c>
      <c r="C2031" s="162">
        <v>5.6193764000000002</v>
      </c>
      <c r="D2031" s="163">
        <f t="shared" si="63"/>
        <v>-6.395307493550359E-2</v>
      </c>
      <c r="E2031" s="161">
        <v>7.78</v>
      </c>
      <c r="F2031" s="168">
        <v>7.8301341999999998</v>
      </c>
      <c r="G2031" s="163">
        <f t="shared" si="64"/>
        <v>-6.4027255113966721E-3</v>
      </c>
    </row>
    <row r="2032" spans="1:7" x14ac:dyDescent="0.2">
      <c r="A2032" s="127">
        <v>40161</v>
      </c>
      <c r="B2032" s="161">
        <v>5.32</v>
      </c>
      <c r="C2032" s="162">
        <v>5.6996171000000002</v>
      </c>
      <c r="D2032" s="163">
        <f t="shared" si="63"/>
        <v>-6.6603965378656732E-2</v>
      </c>
      <c r="E2032" s="161">
        <v>7.89</v>
      </c>
      <c r="F2032" s="168">
        <v>7.9195606999999999</v>
      </c>
      <c r="G2032" s="163">
        <f t="shared" si="64"/>
        <v>-3.7326186539614775E-3</v>
      </c>
    </row>
    <row r="2033" spans="1:7" x14ac:dyDescent="0.2">
      <c r="A2033" s="127">
        <v>40158</v>
      </c>
      <c r="B2033" s="161">
        <v>5.23</v>
      </c>
      <c r="C2033" s="162">
        <v>5.6819984999999997</v>
      </c>
      <c r="D2033" s="163">
        <f t="shared" si="63"/>
        <v>-7.9549211426226063E-2</v>
      </c>
      <c r="E2033" s="161">
        <v>7.74</v>
      </c>
      <c r="F2033" s="168">
        <v>7.8578956</v>
      </c>
      <c r="G2033" s="163">
        <f t="shared" si="64"/>
        <v>-1.5003457159700591E-2</v>
      </c>
    </row>
    <row r="2034" spans="1:7" x14ac:dyDescent="0.2">
      <c r="A2034" s="127">
        <v>40157</v>
      </c>
      <c r="B2034" s="161">
        <v>5.24</v>
      </c>
      <c r="C2034" s="162">
        <v>5.6467612999999997</v>
      </c>
      <c r="D2034" s="163">
        <f t="shared" si="63"/>
        <v>-7.2034442114632946E-2</v>
      </c>
      <c r="E2034" s="161">
        <v>7.78</v>
      </c>
      <c r="F2034" s="168">
        <v>7.8755141999999996</v>
      </c>
      <c r="G2034" s="163">
        <f t="shared" si="64"/>
        <v>-1.2127995401239875E-2</v>
      </c>
    </row>
    <row r="2035" spans="1:7" x14ac:dyDescent="0.2">
      <c r="A2035" s="127">
        <v>40156</v>
      </c>
      <c r="B2035" s="161">
        <v>5.22</v>
      </c>
      <c r="C2035" s="162">
        <v>5.6556990000000003</v>
      </c>
      <c r="D2035" s="163">
        <f t="shared" si="63"/>
        <v>-7.7037161984752106E-2</v>
      </c>
      <c r="E2035" s="161">
        <v>7.7</v>
      </c>
      <c r="F2035" s="168">
        <v>7.9373595000000003</v>
      </c>
      <c r="G2035" s="163">
        <f t="shared" si="64"/>
        <v>-2.9904088381028999E-2</v>
      </c>
    </row>
    <row r="2036" spans="1:7" x14ac:dyDescent="0.2">
      <c r="A2036" s="127">
        <v>40155</v>
      </c>
      <c r="B2036" s="161">
        <v>5.3</v>
      </c>
      <c r="C2036" s="162">
        <v>5.7439895999999999</v>
      </c>
      <c r="D2036" s="163">
        <f t="shared" si="63"/>
        <v>-7.7296379505979618E-2</v>
      </c>
      <c r="E2036" s="161">
        <v>7.84</v>
      </c>
      <c r="F2036" s="168">
        <v>7.9816788000000001</v>
      </c>
      <c r="G2036" s="163">
        <f t="shared" si="64"/>
        <v>-1.7750501310576445E-2</v>
      </c>
    </row>
    <row r="2037" spans="1:7" x14ac:dyDescent="0.2">
      <c r="A2037" s="127">
        <v>40154</v>
      </c>
      <c r="B2037" s="161">
        <v>5.38</v>
      </c>
      <c r="C2037" s="162">
        <v>5.8497072000000001</v>
      </c>
      <c r="D2037" s="163">
        <f t="shared" si="63"/>
        <v>-8.0295847969963391E-2</v>
      </c>
      <c r="E2037" s="161">
        <v>8</v>
      </c>
      <c r="F2037" s="168">
        <v>8.0433474</v>
      </c>
      <c r="G2037" s="163">
        <f t="shared" si="64"/>
        <v>-5.3892238945193434E-3</v>
      </c>
    </row>
    <row r="2038" spans="1:7" x14ac:dyDescent="0.2">
      <c r="A2038" s="127">
        <v>40151</v>
      </c>
      <c r="B2038" s="161">
        <v>5.41</v>
      </c>
      <c r="C2038" s="162">
        <v>5.9374007999999998</v>
      </c>
      <c r="D2038" s="163">
        <f t="shared" si="63"/>
        <v>-8.8826881958179352E-2</v>
      </c>
      <c r="E2038" s="161">
        <v>8.01</v>
      </c>
      <c r="F2038" s="168">
        <v>7.9723259999999998</v>
      </c>
      <c r="G2038" s="163">
        <f t="shared" si="64"/>
        <v>4.7255970214966107E-3</v>
      </c>
    </row>
    <row r="2039" spans="1:7" x14ac:dyDescent="0.2">
      <c r="A2039" s="127">
        <v>40150</v>
      </c>
      <c r="B2039" s="161">
        <v>5.26</v>
      </c>
      <c r="C2039" s="162">
        <v>5.9460750000000004</v>
      </c>
      <c r="D2039" s="163">
        <f t="shared" si="63"/>
        <v>-0.11538283657706985</v>
      </c>
      <c r="E2039" s="161">
        <v>7.67</v>
      </c>
      <c r="F2039" s="168">
        <v>7.7343019999999996</v>
      </c>
      <c r="G2039" s="163">
        <f t="shared" si="64"/>
        <v>-8.3138724089128722E-3</v>
      </c>
    </row>
    <row r="2040" spans="1:7" x14ac:dyDescent="0.2">
      <c r="A2040" s="127">
        <v>40149</v>
      </c>
      <c r="B2040" s="161">
        <v>5.33</v>
      </c>
      <c r="C2040" s="162">
        <v>5.9369964</v>
      </c>
      <c r="D2040" s="163">
        <f t="shared" si="63"/>
        <v>-0.10223964427534432</v>
      </c>
      <c r="E2040" s="161">
        <v>7.77</v>
      </c>
      <c r="F2040" s="168">
        <v>7.7251421999999996</v>
      </c>
      <c r="G2040" s="163">
        <f t="shared" si="64"/>
        <v>5.8067280625591529E-3</v>
      </c>
    </row>
    <row r="2041" spans="1:7" x14ac:dyDescent="0.2">
      <c r="A2041" s="127">
        <v>40148</v>
      </c>
      <c r="B2041" s="161">
        <v>5.26</v>
      </c>
      <c r="C2041" s="162">
        <v>5.9019630000000003</v>
      </c>
      <c r="D2041" s="163">
        <f t="shared" si="63"/>
        <v>-0.10877109870055107</v>
      </c>
      <c r="E2041" s="161">
        <v>7.7</v>
      </c>
      <c r="F2041" s="168">
        <v>7.6901697000000002</v>
      </c>
      <c r="G2041" s="163">
        <f t="shared" si="64"/>
        <v>1.2782942878360615E-3</v>
      </c>
    </row>
    <row r="2042" spans="1:7" x14ac:dyDescent="0.2">
      <c r="A2042" s="127">
        <v>40147</v>
      </c>
      <c r="B2042" s="161">
        <v>5.23</v>
      </c>
      <c r="C2042" s="162">
        <v>5.7699604999999998</v>
      </c>
      <c r="D2042" s="163">
        <f t="shared" si="63"/>
        <v>-9.3581316544541229E-2</v>
      </c>
      <c r="E2042" s="161">
        <v>7.7</v>
      </c>
      <c r="F2042" s="168">
        <v>7.7255807000000001</v>
      </c>
      <c r="G2042" s="163">
        <f t="shared" si="64"/>
        <v>-3.3111685701503191E-3</v>
      </c>
    </row>
    <row r="2043" spans="1:7" x14ac:dyDescent="0.2">
      <c r="A2043" s="127">
        <v>40144</v>
      </c>
      <c r="B2043" s="161">
        <v>5.18</v>
      </c>
      <c r="C2043" s="162">
        <v>5.5141836</v>
      </c>
      <c r="D2043" s="163">
        <f t="shared" si="63"/>
        <v>-6.0604365803126371E-2</v>
      </c>
      <c r="E2043" s="161">
        <v>7.53</v>
      </c>
      <c r="F2043" s="168">
        <v>7.6106303999999998</v>
      </c>
      <c r="G2043" s="163">
        <f t="shared" si="64"/>
        <v>-1.0594444318305031E-2</v>
      </c>
    </row>
    <row r="2044" spans="1:7" x14ac:dyDescent="0.2">
      <c r="A2044" s="127">
        <v>40143</v>
      </c>
      <c r="B2044" s="161">
        <v>5.18</v>
      </c>
      <c r="C2044" s="162">
        <v>5.8225506999999999</v>
      </c>
      <c r="D2044" s="163">
        <f t="shared" si="63"/>
        <v>-0.11035553541852373</v>
      </c>
      <c r="E2044" s="161">
        <v>7.88</v>
      </c>
      <c r="F2044" s="168">
        <v>7.7516559999999997</v>
      </c>
      <c r="G2044" s="163">
        <f t="shared" si="64"/>
        <v>1.6556978276641821E-2</v>
      </c>
    </row>
    <row r="2045" spans="1:7" x14ac:dyDescent="0.2">
      <c r="A2045" s="127">
        <v>40142</v>
      </c>
      <c r="B2045" s="161">
        <v>5.33</v>
      </c>
      <c r="C2045" s="162">
        <v>5.9905280000000003</v>
      </c>
      <c r="D2045" s="163">
        <f t="shared" si="63"/>
        <v>-0.11026206704984939</v>
      </c>
      <c r="E2045" s="161"/>
      <c r="F2045" s="168"/>
      <c r="G2045" s="163"/>
    </row>
    <row r="2046" spans="1:7" x14ac:dyDescent="0.2">
      <c r="A2046" s="127">
        <v>40141</v>
      </c>
      <c r="B2046" s="161">
        <v>5.32</v>
      </c>
      <c r="C2046" s="162">
        <v>6.0346444999999997</v>
      </c>
      <c r="D2046" s="163">
        <f t="shared" si="63"/>
        <v>-0.11842362876553864</v>
      </c>
      <c r="E2046" s="161"/>
      <c r="F2046" s="168"/>
      <c r="G2046" s="163"/>
    </row>
    <row r="2047" spans="1:7" x14ac:dyDescent="0.2">
      <c r="A2047" s="127">
        <v>40140</v>
      </c>
      <c r="B2047" s="161">
        <v>5.47</v>
      </c>
      <c r="C2047" s="162">
        <v>6.1405003000000002</v>
      </c>
      <c r="D2047" s="163">
        <f t="shared" si="63"/>
        <v>-0.10919310597542035</v>
      </c>
      <c r="E2047" s="161"/>
      <c r="F2047" s="168"/>
      <c r="G2047" s="163"/>
    </row>
    <row r="2048" spans="1:7" x14ac:dyDescent="0.2">
      <c r="A2048" s="127">
        <v>40137</v>
      </c>
      <c r="B2048" s="161">
        <v>5.48</v>
      </c>
      <c r="C2048" s="162">
        <v>5.9467499999999998</v>
      </c>
      <c r="D2048" s="163">
        <f t="shared" si="63"/>
        <v>-7.8488249884390529E-2</v>
      </c>
      <c r="E2048" s="161"/>
      <c r="F2048" s="168"/>
      <c r="G2048" s="163"/>
    </row>
    <row r="2049" spans="1:7" x14ac:dyDescent="0.2">
      <c r="A2049" s="127">
        <v>40136</v>
      </c>
      <c r="B2049" s="161">
        <v>5.55</v>
      </c>
      <c r="C2049" s="162">
        <v>6.0345075000000001</v>
      </c>
      <c r="D2049" s="163">
        <f t="shared" si="63"/>
        <v>-8.0289485098825428E-2</v>
      </c>
      <c r="E2049" s="161"/>
      <c r="F2049" s="168"/>
      <c r="G2049" s="163"/>
    </row>
    <row r="2050" spans="1:7" x14ac:dyDescent="0.2">
      <c r="A2050" s="127">
        <v>40135</v>
      </c>
      <c r="B2050" s="161">
        <v>5.57</v>
      </c>
      <c r="C2050" s="162">
        <v>6.1843392000000001</v>
      </c>
      <c r="D2050" s="163">
        <f t="shared" si="63"/>
        <v>-9.9337888840249883E-2</v>
      </c>
      <c r="E2050" s="161"/>
      <c r="F2050" s="168"/>
      <c r="G2050" s="163"/>
    </row>
    <row r="2051" spans="1:7" x14ac:dyDescent="0.2">
      <c r="A2051" s="127">
        <v>40134</v>
      </c>
      <c r="B2051" s="161">
        <v>5.5</v>
      </c>
      <c r="C2051" s="162">
        <v>6.0782790000000002</v>
      </c>
      <c r="D2051" s="163">
        <f t="shared" si="63"/>
        <v>-9.5138607490705865E-2</v>
      </c>
      <c r="E2051" s="161"/>
      <c r="F2051" s="168"/>
      <c r="G2051" s="163"/>
    </row>
    <row r="2052" spans="1:7" x14ac:dyDescent="0.2">
      <c r="A2052" s="127">
        <v>40133</v>
      </c>
      <c r="B2052" s="161">
        <v>5.47</v>
      </c>
      <c r="C2052" s="162">
        <v>6.1312031999999999</v>
      </c>
      <c r="D2052" s="163">
        <f t="shared" si="63"/>
        <v>-0.10784232367310875</v>
      </c>
      <c r="E2052" s="161"/>
      <c r="F2052" s="168"/>
      <c r="G2052" s="163"/>
    </row>
    <row r="2053" spans="1:7" x14ac:dyDescent="0.2">
      <c r="A2053" s="127">
        <v>40130</v>
      </c>
      <c r="B2053" s="161">
        <v>5.33</v>
      </c>
      <c r="C2053" s="162">
        <v>5.9903919999999999</v>
      </c>
      <c r="D2053" s="163">
        <f t="shared" ref="D2053:D2116" si="65">(B2053-C2053)/C2053</f>
        <v>-0.11024186731018602</v>
      </c>
      <c r="E2053" s="161"/>
      <c r="F2053" s="168"/>
      <c r="G2053" s="163"/>
    </row>
    <row r="2054" spans="1:7" x14ac:dyDescent="0.2">
      <c r="A2054" s="127">
        <v>40129</v>
      </c>
      <c r="B2054" s="161">
        <v>5.31</v>
      </c>
      <c r="C2054" s="162">
        <v>5.8754029000000001</v>
      </c>
      <c r="D2054" s="163">
        <f t="shared" si="65"/>
        <v>-9.6232192008483444E-2</v>
      </c>
      <c r="E2054" s="161"/>
      <c r="F2054" s="168"/>
      <c r="G2054" s="163"/>
    </row>
    <row r="2055" spans="1:7" x14ac:dyDescent="0.2">
      <c r="A2055" s="127">
        <v>40128</v>
      </c>
      <c r="B2055" s="161">
        <v>5.35</v>
      </c>
      <c r="C2055" s="162">
        <v>5.9722308000000002</v>
      </c>
      <c r="D2055" s="163">
        <f t="shared" si="65"/>
        <v>-0.10418733314861182</v>
      </c>
      <c r="E2055" s="161"/>
      <c r="F2055" s="168"/>
      <c r="G2055" s="163"/>
    </row>
    <row r="2056" spans="1:7" x14ac:dyDescent="0.2">
      <c r="A2056" s="127">
        <v>40127</v>
      </c>
      <c r="B2056" s="161">
        <v>5.34</v>
      </c>
      <c r="C2056" s="162">
        <v>5.9370637999999998</v>
      </c>
      <c r="D2056" s="163">
        <f t="shared" si="65"/>
        <v>-0.10056550175526158</v>
      </c>
      <c r="E2056" s="161"/>
      <c r="F2056" s="168"/>
      <c r="G2056" s="163"/>
    </row>
    <row r="2057" spans="1:7" x14ac:dyDescent="0.2">
      <c r="A2057" s="127">
        <v>40126</v>
      </c>
      <c r="B2057" s="161">
        <v>5.27</v>
      </c>
      <c r="C2057" s="162">
        <v>5.8670603999999997</v>
      </c>
      <c r="D2057" s="163">
        <f t="shared" si="65"/>
        <v>-0.10176482928316201</v>
      </c>
      <c r="E2057" s="161"/>
      <c r="F2057" s="168"/>
      <c r="G2057" s="163"/>
    </row>
    <row r="2058" spans="1:7" x14ac:dyDescent="0.2">
      <c r="A2058" s="127">
        <v>40123</v>
      </c>
      <c r="B2058" s="161">
        <v>5.24</v>
      </c>
      <c r="C2058" s="162">
        <v>5.6910661999999999</v>
      </c>
      <c r="D2058" s="163">
        <f t="shared" si="65"/>
        <v>-7.925864577010186E-2</v>
      </c>
      <c r="E2058" s="161"/>
      <c r="F2058" s="168"/>
      <c r="G2058" s="163"/>
    </row>
    <row r="2059" spans="1:7" x14ac:dyDescent="0.2">
      <c r="A2059" s="127">
        <v>40122</v>
      </c>
      <c r="B2059" s="161">
        <v>5.27</v>
      </c>
      <c r="C2059" s="162">
        <v>5.5942864999999999</v>
      </c>
      <c r="D2059" s="163">
        <f t="shared" si="65"/>
        <v>-5.7967445893234174E-2</v>
      </c>
      <c r="E2059" s="161"/>
      <c r="F2059" s="168"/>
      <c r="G2059" s="163"/>
    </row>
    <row r="2060" spans="1:7" x14ac:dyDescent="0.2">
      <c r="A2060" s="127">
        <v>40121</v>
      </c>
      <c r="B2060" s="161">
        <v>5.2</v>
      </c>
      <c r="C2060" s="162">
        <v>5.5943500000000004</v>
      </c>
      <c r="D2060" s="163">
        <f t="shared" si="65"/>
        <v>-7.0490763001957363E-2</v>
      </c>
      <c r="E2060" s="161"/>
      <c r="F2060" s="168"/>
      <c r="G2060" s="163"/>
    </row>
    <row r="2061" spans="1:7" x14ac:dyDescent="0.2">
      <c r="A2061" s="127">
        <v>40120</v>
      </c>
      <c r="B2061" s="161">
        <v>5.2</v>
      </c>
      <c r="C2061" s="162">
        <v>5.4533899999999997</v>
      </c>
      <c r="D2061" s="163">
        <f t="shared" si="65"/>
        <v>-4.6464676100553888E-2</v>
      </c>
      <c r="E2061" s="161"/>
      <c r="F2061" s="168"/>
      <c r="G2061" s="163"/>
    </row>
    <row r="2062" spans="1:7" x14ac:dyDescent="0.2">
      <c r="A2062" s="127">
        <v>40119</v>
      </c>
      <c r="B2062" s="161">
        <v>5.2</v>
      </c>
      <c r="C2062" s="162">
        <v>5.5505519999999997</v>
      </c>
      <c r="D2062" s="163">
        <f t="shared" si="65"/>
        <v>-6.3156241036927421E-2</v>
      </c>
      <c r="E2062" s="161"/>
      <c r="F2062" s="168"/>
      <c r="G2062" s="163"/>
    </row>
    <row r="2063" spans="1:7" x14ac:dyDescent="0.2">
      <c r="A2063" s="127">
        <v>40116</v>
      </c>
      <c r="B2063" s="161">
        <v>5.0599999999999996</v>
      </c>
      <c r="C2063" s="162">
        <v>5.5416157999999998</v>
      </c>
      <c r="D2063" s="163">
        <f t="shared" si="65"/>
        <v>-8.6908912018043571E-2</v>
      </c>
      <c r="E2063" s="161"/>
      <c r="F2063" s="168"/>
      <c r="G2063" s="163"/>
    </row>
    <row r="2064" spans="1:7" x14ac:dyDescent="0.2">
      <c r="A2064" s="127">
        <v>40115</v>
      </c>
      <c r="B2064" s="161">
        <v>4.95</v>
      </c>
      <c r="C2064" s="162">
        <v>5.3570272000000001</v>
      </c>
      <c r="D2064" s="163">
        <f t="shared" si="65"/>
        <v>-7.5980051025314924E-2</v>
      </c>
      <c r="E2064" s="161"/>
      <c r="F2064" s="168"/>
      <c r="G2064" s="163"/>
    </row>
    <row r="2065" spans="1:7" x14ac:dyDescent="0.2">
      <c r="A2065" s="127">
        <v>40114</v>
      </c>
      <c r="B2065" s="161">
        <v>5.0599999999999996</v>
      </c>
      <c r="C2065" s="162">
        <v>5.5065625000000002</v>
      </c>
      <c r="D2065" s="163">
        <f t="shared" si="65"/>
        <v>-8.1096419045457238E-2</v>
      </c>
      <c r="E2065" s="161"/>
      <c r="F2065" s="168"/>
      <c r="G2065" s="163"/>
    </row>
    <row r="2066" spans="1:7" x14ac:dyDescent="0.2">
      <c r="A2066" s="127">
        <v>40113</v>
      </c>
      <c r="B2066" s="161">
        <v>5.09</v>
      </c>
      <c r="C2066" s="162">
        <v>5.6301012000000004</v>
      </c>
      <c r="D2066" s="163">
        <f t="shared" si="65"/>
        <v>-9.5930993211987101E-2</v>
      </c>
      <c r="E2066" s="161"/>
      <c r="F2066" s="168"/>
      <c r="G2066" s="163"/>
    </row>
    <row r="2067" spans="1:7" x14ac:dyDescent="0.2">
      <c r="A2067" s="127">
        <v>40112</v>
      </c>
      <c r="B2067" s="161">
        <v>5.22</v>
      </c>
      <c r="C2067" s="162">
        <v>5.7350496</v>
      </c>
      <c r="D2067" s="163">
        <f t="shared" si="65"/>
        <v>-8.9807348832693659E-2</v>
      </c>
      <c r="E2067" s="161"/>
      <c r="F2067" s="168"/>
      <c r="G2067" s="163"/>
    </row>
    <row r="2068" spans="1:7" x14ac:dyDescent="0.2">
      <c r="A2068" s="127">
        <v>40109</v>
      </c>
      <c r="B2068" s="161">
        <v>5.2</v>
      </c>
      <c r="C2068" s="162">
        <v>5.7350496</v>
      </c>
      <c r="D2068" s="163">
        <f t="shared" si="65"/>
        <v>-9.3294676998085566E-2</v>
      </c>
      <c r="E2068" s="161"/>
      <c r="F2068" s="168"/>
      <c r="G2068" s="163"/>
    </row>
    <row r="2069" spans="1:7" x14ac:dyDescent="0.2">
      <c r="A2069" s="127">
        <v>40108</v>
      </c>
      <c r="B2069" s="161">
        <v>5.0999999999999996</v>
      </c>
      <c r="C2069" s="162">
        <v>5.5762235999999996</v>
      </c>
      <c r="D2069" s="163">
        <f t="shared" si="65"/>
        <v>-8.5402529410764663E-2</v>
      </c>
      <c r="E2069" s="161"/>
      <c r="F2069" s="168"/>
      <c r="G2069" s="163"/>
    </row>
    <row r="2070" spans="1:7" x14ac:dyDescent="0.2">
      <c r="A2070" s="127">
        <v>40107</v>
      </c>
      <c r="B2070" s="161">
        <v>5.14</v>
      </c>
      <c r="C2070" s="162">
        <v>5.5767300000000004</v>
      </c>
      <c r="D2070" s="163">
        <f t="shared" si="65"/>
        <v>-7.8312918143786894E-2</v>
      </c>
      <c r="E2070" s="161"/>
      <c r="F2070" s="168"/>
      <c r="G2070" s="163"/>
    </row>
    <row r="2071" spans="1:7" x14ac:dyDescent="0.2">
      <c r="A2071" s="127">
        <v>40106</v>
      </c>
      <c r="B2071" s="161">
        <v>5.1100000000000003</v>
      </c>
      <c r="C2071" s="162">
        <v>5.5851595999999999</v>
      </c>
      <c r="D2071" s="163">
        <f t="shared" si="65"/>
        <v>-8.5075384416946578E-2</v>
      </c>
      <c r="E2071" s="161"/>
      <c r="F2071" s="168"/>
      <c r="G2071" s="163"/>
    </row>
    <row r="2072" spans="1:7" x14ac:dyDescent="0.2">
      <c r="A2072" s="127">
        <v>40105</v>
      </c>
      <c r="B2072" s="161">
        <v>5</v>
      </c>
      <c r="C2072" s="162">
        <v>5.4530805000000004</v>
      </c>
      <c r="D2072" s="163">
        <f t="shared" si="65"/>
        <v>-8.3087073444083656E-2</v>
      </c>
      <c r="E2072" s="161"/>
      <c r="F2072" s="168"/>
      <c r="G2072" s="163"/>
    </row>
    <row r="2073" spans="1:7" x14ac:dyDescent="0.2">
      <c r="A2073" s="127">
        <v>40102</v>
      </c>
      <c r="B2073" s="161">
        <v>4.95</v>
      </c>
      <c r="C2073" s="162">
        <v>5.417535</v>
      </c>
      <c r="D2073" s="163">
        <f t="shared" si="65"/>
        <v>-8.6300319241130852E-2</v>
      </c>
      <c r="E2073" s="161"/>
      <c r="F2073" s="168"/>
      <c r="G2073" s="163"/>
    </row>
    <row r="2074" spans="1:7" x14ac:dyDescent="0.2">
      <c r="A2074" s="127">
        <v>40101</v>
      </c>
      <c r="B2074" s="161">
        <v>5.01</v>
      </c>
      <c r="C2074" s="162">
        <v>5.5053749999999999</v>
      </c>
      <c r="D2074" s="163">
        <f t="shared" si="65"/>
        <v>-8.9980246577208656E-2</v>
      </c>
      <c r="E2074" s="161"/>
      <c r="F2074" s="168"/>
      <c r="G2074" s="163"/>
    </row>
    <row r="2075" spans="1:7" x14ac:dyDescent="0.2">
      <c r="A2075" s="127">
        <v>40100</v>
      </c>
      <c r="B2075" s="161">
        <v>5.0199999999999996</v>
      </c>
      <c r="C2075" s="162">
        <v>5.4878824000000002</v>
      </c>
      <c r="D2075" s="163">
        <f t="shared" si="65"/>
        <v>-8.5257366302164309E-2</v>
      </c>
      <c r="E2075" s="161"/>
      <c r="F2075" s="168"/>
      <c r="G2075" s="163"/>
    </row>
    <row r="2076" spans="1:7" x14ac:dyDescent="0.2">
      <c r="A2076" s="127">
        <v>40099</v>
      </c>
      <c r="B2076" s="161">
        <v>4.99</v>
      </c>
      <c r="C2076" s="162">
        <v>5.3558111999999998</v>
      </c>
      <c r="D2076" s="163">
        <f t="shared" si="65"/>
        <v>-6.830173550553828E-2</v>
      </c>
      <c r="E2076" s="161"/>
      <c r="F2076" s="168"/>
      <c r="G2076" s="163"/>
    </row>
    <row r="2077" spans="1:7" x14ac:dyDescent="0.2">
      <c r="A2077" s="127">
        <v>40098</v>
      </c>
      <c r="B2077" s="161">
        <v>4.96</v>
      </c>
      <c r="C2077" s="162">
        <v>5.3649855000000004</v>
      </c>
      <c r="D2077" s="163">
        <f t="shared" si="65"/>
        <v>-7.5486783701465818E-2</v>
      </c>
      <c r="E2077" s="161"/>
      <c r="F2077" s="168"/>
      <c r="G2077" s="163"/>
    </row>
    <row r="2078" spans="1:7" x14ac:dyDescent="0.2">
      <c r="A2078" s="127">
        <v>40095</v>
      </c>
      <c r="B2078" s="161">
        <v>4.9400000000000004</v>
      </c>
      <c r="C2078" s="162">
        <v>5.3822378999999998</v>
      </c>
      <c r="D2078" s="163">
        <f t="shared" si="65"/>
        <v>-8.2166174780196805E-2</v>
      </c>
      <c r="E2078" s="161"/>
      <c r="F2078" s="168"/>
      <c r="G2078" s="163"/>
    </row>
    <row r="2079" spans="1:7" x14ac:dyDescent="0.2">
      <c r="A2079" s="127">
        <v>40086</v>
      </c>
      <c r="B2079" s="161">
        <v>4.7699999999999996</v>
      </c>
      <c r="C2079" s="162">
        <v>5.1458576000000003</v>
      </c>
      <c r="D2079" s="163">
        <f t="shared" si="65"/>
        <v>-7.304080859136107E-2</v>
      </c>
      <c r="E2079" s="161"/>
      <c r="F2079" s="168"/>
      <c r="G2079" s="163"/>
    </row>
    <row r="2080" spans="1:7" x14ac:dyDescent="0.2">
      <c r="A2080" s="127">
        <v>40085</v>
      </c>
      <c r="B2080" s="161">
        <v>4.74</v>
      </c>
      <c r="C2080" s="162">
        <v>5.2338528000000002</v>
      </c>
      <c r="D2080" s="163">
        <f t="shared" si="65"/>
        <v>-9.4357411045262865E-2</v>
      </c>
      <c r="E2080" s="161"/>
      <c r="F2080" s="168"/>
      <c r="G2080" s="163"/>
    </row>
    <row r="2081" spans="1:7" x14ac:dyDescent="0.2">
      <c r="A2081" s="127">
        <v>40084</v>
      </c>
      <c r="B2081" s="161">
        <v>4.72</v>
      </c>
      <c r="C2081" s="162">
        <v>5.0655200000000002</v>
      </c>
      <c r="D2081" s="163">
        <f t="shared" si="65"/>
        <v>-6.8210173881457475E-2</v>
      </c>
      <c r="E2081" s="161"/>
      <c r="F2081" s="168"/>
      <c r="G2081" s="163"/>
    </row>
    <row r="2082" spans="1:7" x14ac:dyDescent="0.2">
      <c r="A2082" s="127">
        <v>40081</v>
      </c>
      <c r="B2082" s="161">
        <v>4.9000000000000004</v>
      </c>
      <c r="C2082" s="162">
        <v>5.2159344000000001</v>
      </c>
      <c r="D2082" s="163">
        <f t="shared" si="65"/>
        <v>-6.057100718137861E-2</v>
      </c>
      <c r="E2082" s="161"/>
      <c r="F2082" s="168"/>
      <c r="G2082" s="163"/>
    </row>
    <row r="2083" spans="1:7" x14ac:dyDescent="0.2">
      <c r="A2083" s="127">
        <v>40080</v>
      </c>
      <c r="B2083" s="161">
        <v>4.95</v>
      </c>
      <c r="C2083" s="162">
        <v>5.1888544000000003</v>
      </c>
      <c r="D2083" s="163">
        <f t="shared" si="65"/>
        <v>-4.6032203177641701E-2</v>
      </c>
      <c r="E2083" s="161"/>
      <c r="F2083" s="168"/>
      <c r="G2083" s="163"/>
    </row>
    <row r="2084" spans="1:7" x14ac:dyDescent="0.2">
      <c r="A2084" s="127">
        <v>40079</v>
      </c>
      <c r="B2084" s="161">
        <v>4.91</v>
      </c>
      <c r="C2084" s="162">
        <v>5.3380722</v>
      </c>
      <c r="D2084" s="163">
        <f t="shared" si="65"/>
        <v>-8.0192283648767418E-2</v>
      </c>
      <c r="E2084" s="161"/>
      <c r="F2084" s="168"/>
      <c r="G2084" s="163"/>
    </row>
    <row r="2085" spans="1:7" x14ac:dyDescent="0.2">
      <c r="A2085" s="127">
        <v>40078</v>
      </c>
      <c r="B2085" s="161">
        <v>4.93</v>
      </c>
      <c r="C2085" s="162">
        <v>5.3834599000000001</v>
      </c>
      <c r="D2085" s="163">
        <f t="shared" si="65"/>
        <v>-8.4232056785637124E-2</v>
      </c>
      <c r="E2085" s="161"/>
      <c r="F2085" s="168"/>
      <c r="G2085" s="163"/>
    </row>
    <row r="2086" spans="1:7" x14ac:dyDescent="0.2">
      <c r="A2086" s="127">
        <v>40077</v>
      </c>
      <c r="B2086" s="161">
        <v>4.97</v>
      </c>
      <c r="C2086" s="162">
        <v>5.3033792000000002</v>
      </c>
      <c r="D2086" s="163">
        <f t="shared" si="65"/>
        <v>-6.2861656205914981E-2</v>
      </c>
      <c r="E2086" s="161"/>
      <c r="F2086" s="168"/>
      <c r="G2086" s="163"/>
    </row>
    <row r="2087" spans="1:7" x14ac:dyDescent="0.2">
      <c r="A2087" s="127">
        <v>40074</v>
      </c>
      <c r="B2087" s="161">
        <v>5</v>
      </c>
      <c r="C2087" s="162">
        <v>5.4262208000000003</v>
      </c>
      <c r="D2087" s="163">
        <f t="shared" si="65"/>
        <v>-7.8548370165843651E-2</v>
      </c>
      <c r="E2087" s="161"/>
      <c r="F2087" s="168"/>
      <c r="G2087" s="163"/>
    </row>
    <row r="2088" spans="1:7" x14ac:dyDescent="0.2">
      <c r="A2088" s="127">
        <v>40073</v>
      </c>
      <c r="B2088" s="161">
        <v>5.1100000000000003</v>
      </c>
      <c r="C2088" s="162">
        <v>5.4881316</v>
      </c>
      <c r="D2088" s="163">
        <f t="shared" si="65"/>
        <v>-6.8899878421282701E-2</v>
      </c>
      <c r="E2088" s="161"/>
      <c r="F2088" s="168"/>
      <c r="G2088" s="163"/>
    </row>
    <row r="2089" spans="1:7" x14ac:dyDescent="0.2">
      <c r="A2089" s="127">
        <v>40072</v>
      </c>
      <c r="B2089" s="161">
        <v>4.96</v>
      </c>
      <c r="C2089" s="162">
        <v>5.4183960000000004</v>
      </c>
      <c r="D2089" s="163">
        <f t="shared" si="65"/>
        <v>-8.4599944337770891E-2</v>
      </c>
      <c r="E2089" s="161"/>
      <c r="F2089" s="168"/>
      <c r="G2089" s="163"/>
    </row>
    <row r="2090" spans="1:7" x14ac:dyDescent="0.2">
      <c r="A2090" s="127">
        <v>40071</v>
      </c>
      <c r="B2090" s="161">
        <v>5.03</v>
      </c>
      <c r="C2090" s="162">
        <v>5.1895023</v>
      </c>
      <c r="D2090" s="163">
        <f t="shared" si="65"/>
        <v>-3.0735567840484389E-2</v>
      </c>
      <c r="E2090" s="161"/>
      <c r="F2090" s="168"/>
      <c r="G2090" s="163"/>
    </row>
    <row r="2091" spans="1:7" x14ac:dyDescent="0.2">
      <c r="A2091" s="127">
        <v>40070</v>
      </c>
      <c r="B2091" s="161">
        <v>5.08</v>
      </c>
      <c r="C2091" s="162">
        <v>5.2244485999999997</v>
      </c>
      <c r="D2091" s="163">
        <f t="shared" si="65"/>
        <v>-2.7648582857145845E-2</v>
      </c>
      <c r="E2091" s="161"/>
      <c r="F2091" s="168"/>
      <c r="G2091" s="163"/>
    </row>
    <row r="2092" spans="1:7" x14ac:dyDescent="0.2">
      <c r="A2092" s="127">
        <v>40067</v>
      </c>
      <c r="B2092" s="161">
        <v>5.07</v>
      </c>
      <c r="C2092" s="162">
        <v>5.2508195999999998</v>
      </c>
      <c r="D2092" s="163">
        <f t="shared" si="65"/>
        <v>-3.4436452549236225E-2</v>
      </c>
      <c r="E2092" s="161"/>
      <c r="F2092" s="168"/>
      <c r="G2092" s="163"/>
    </row>
    <row r="2093" spans="1:7" x14ac:dyDescent="0.2">
      <c r="A2093" s="127">
        <v>40066</v>
      </c>
      <c r="B2093" s="161">
        <v>4.9000000000000004</v>
      </c>
      <c r="C2093" s="162">
        <v>5.2073010000000002</v>
      </c>
      <c r="D2093" s="163">
        <f t="shared" si="65"/>
        <v>-5.90134889456169E-2</v>
      </c>
      <c r="E2093" s="161"/>
      <c r="F2093" s="168"/>
      <c r="G2093" s="163"/>
    </row>
    <row r="2094" spans="1:7" x14ac:dyDescent="0.2">
      <c r="A2094" s="127">
        <v>40065</v>
      </c>
      <c r="B2094" s="161">
        <v>4.87</v>
      </c>
      <c r="C2094" s="162">
        <v>5.0931047999999999</v>
      </c>
      <c r="D2094" s="163">
        <f t="shared" si="65"/>
        <v>-4.3805263932523E-2</v>
      </c>
      <c r="E2094" s="161"/>
      <c r="F2094" s="168"/>
      <c r="G2094" s="163"/>
    </row>
    <row r="2095" spans="1:7" x14ac:dyDescent="0.2">
      <c r="A2095" s="127">
        <v>40064</v>
      </c>
      <c r="B2095" s="161">
        <v>4.9000000000000004</v>
      </c>
      <c r="C2095" s="162">
        <v>5.1905625000000004</v>
      </c>
      <c r="D2095" s="163">
        <f t="shared" si="65"/>
        <v>-5.5979000349191448E-2</v>
      </c>
      <c r="E2095" s="161"/>
      <c r="F2095" s="168"/>
      <c r="G2095" s="163"/>
    </row>
    <row r="2096" spans="1:7" x14ac:dyDescent="0.2">
      <c r="A2096" s="127">
        <v>40063</v>
      </c>
      <c r="B2096" s="161">
        <v>4.8</v>
      </c>
      <c r="C2096" s="162">
        <v>5.0939139999999998</v>
      </c>
      <c r="D2096" s="163">
        <f t="shared" si="65"/>
        <v>-5.7699050278430301E-2</v>
      </c>
      <c r="E2096" s="161"/>
      <c r="F2096" s="168"/>
      <c r="G2096" s="163"/>
    </row>
    <row r="2097" spans="1:7" x14ac:dyDescent="0.2">
      <c r="A2097" s="127">
        <v>40060</v>
      </c>
      <c r="B2097" s="161">
        <v>4.8</v>
      </c>
      <c r="C2097" s="162">
        <v>4.9618316</v>
      </c>
      <c r="D2097" s="163">
        <f t="shared" si="65"/>
        <v>-3.2615294723021271E-2</v>
      </c>
      <c r="E2097" s="161"/>
      <c r="F2097" s="168"/>
      <c r="G2097" s="163"/>
    </row>
    <row r="2098" spans="1:7" x14ac:dyDescent="0.2">
      <c r="A2098" s="127">
        <v>40059</v>
      </c>
      <c r="B2098" s="161">
        <v>4.75</v>
      </c>
      <c r="C2098" s="162">
        <v>4.7410712000000004</v>
      </c>
      <c r="D2098" s="163">
        <f t="shared" si="65"/>
        <v>1.8832874730924996E-3</v>
      </c>
      <c r="E2098" s="161"/>
      <c r="F2098" s="168"/>
      <c r="G2098" s="163"/>
    </row>
    <row r="2099" spans="1:7" x14ac:dyDescent="0.2">
      <c r="A2099" s="127">
        <v>40058</v>
      </c>
      <c r="B2099" s="161">
        <v>4.5599999999999996</v>
      </c>
      <c r="C2099" s="162">
        <v>4.6448726000000002</v>
      </c>
      <c r="D2099" s="163">
        <f t="shared" si="65"/>
        <v>-1.827232032155212E-2</v>
      </c>
      <c r="E2099" s="161"/>
      <c r="F2099" s="168"/>
      <c r="G2099" s="163"/>
    </row>
    <row r="2100" spans="1:7" x14ac:dyDescent="0.2">
      <c r="A2100" s="127">
        <v>40057</v>
      </c>
      <c r="B2100" s="161">
        <v>4.5599999999999996</v>
      </c>
      <c r="C2100" s="162">
        <v>4.6797029999999999</v>
      </c>
      <c r="D2100" s="163">
        <f t="shared" si="65"/>
        <v>-2.5579187397148994E-2</v>
      </c>
      <c r="E2100" s="161"/>
      <c r="F2100" s="168"/>
      <c r="G2100" s="163"/>
    </row>
    <row r="2101" spans="1:7" x14ac:dyDescent="0.2">
      <c r="A2101" s="127">
        <v>40056</v>
      </c>
      <c r="B2101" s="161">
        <v>4.47</v>
      </c>
      <c r="C2101" s="162">
        <v>4.6622357000000001</v>
      </c>
      <c r="D2101" s="163">
        <f t="shared" si="65"/>
        <v>-4.1232514263489582E-2</v>
      </c>
      <c r="E2101" s="161"/>
      <c r="F2101" s="168"/>
      <c r="G2101" s="163"/>
    </row>
    <row r="2102" spans="1:7" x14ac:dyDescent="0.2">
      <c r="A2102" s="127">
        <v>40053</v>
      </c>
      <c r="B2102" s="161">
        <v>4.63</v>
      </c>
      <c r="C2102" s="162">
        <v>4.6355328</v>
      </c>
      <c r="D2102" s="163">
        <f t="shared" si="65"/>
        <v>-1.1935629060806376E-3</v>
      </c>
      <c r="E2102" s="161"/>
      <c r="F2102" s="168"/>
      <c r="G2102" s="163"/>
    </row>
    <row r="2103" spans="1:7" x14ac:dyDescent="0.2">
      <c r="A2103" s="127">
        <v>40052</v>
      </c>
      <c r="B2103" s="161">
        <v>4.7</v>
      </c>
      <c r="C2103" s="162">
        <v>4.6628705000000004</v>
      </c>
      <c r="D2103" s="163">
        <f t="shared" si="65"/>
        <v>7.9627988810754696E-3</v>
      </c>
      <c r="E2103" s="161"/>
      <c r="F2103" s="168"/>
      <c r="G2103" s="163"/>
    </row>
    <row r="2104" spans="1:7" x14ac:dyDescent="0.2">
      <c r="A2104" s="127">
        <v>40051</v>
      </c>
      <c r="B2104" s="161">
        <v>4.7300000000000004</v>
      </c>
      <c r="C2104" s="162">
        <v>4.6715260000000001</v>
      </c>
      <c r="D2104" s="163">
        <f t="shared" si="65"/>
        <v>1.2517108970387911E-2</v>
      </c>
      <c r="E2104" s="161"/>
      <c r="F2104" s="168"/>
      <c r="G2104" s="163"/>
    </row>
    <row r="2105" spans="1:7" x14ac:dyDescent="0.2">
      <c r="A2105" s="127">
        <v>40050</v>
      </c>
      <c r="B2105" s="161">
        <v>4.7</v>
      </c>
      <c r="C2105" s="162">
        <v>4.6537920000000002</v>
      </c>
      <c r="D2105" s="163">
        <f t="shared" si="65"/>
        <v>9.9291072742400226E-3</v>
      </c>
      <c r="E2105" s="161"/>
      <c r="F2105" s="168"/>
      <c r="G2105" s="163"/>
    </row>
    <row r="2106" spans="1:7" x14ac:dyDescent="0.2">
      <c r="A2106" s="127">
        <v>40049</v>
      </c>
      <c r="B2106" s="161">
        <v>4.84</v>
      </c>
      <c r="C2106" s="162">
        <v>4.6619712</v>
      </c>
      <c r="D2106" s="163">
        <f t="shared" si="65"/>
        <v>3.8187451694253256E-2</v>
      </c>
      <c r="E2106" s="161"/>
      <c r="F2106" s="168"/>
      <c r="G2106" s="163"/>
    </row>
    <row r="2107" spans="1:7" x14ac:dyDescent="0.2">
      <c r="A2107" s="127">
        <v>40046</v>
      </c>
      <c r="B2107" s="161">
        <v>4.8600000000000003</v>
      </c>
      <c r="C2107" s="162">
        <v>4.6180120000000002</v>
      </c>
      <c r="D2107" s="163">
        <f t="shared" si="65"/>
        <v>5.2400903245812286E-2</v>
      </c>
      <c r="E2107" s="161"/>
      <c r="F2107" s="168"/>
      <c r="G2107" s="163"/>
    </row>
    <row r="2108" spans="1:7" x14ac:dyDescent="0.2">
      <c r="A2108" s="127">
        <v>40045</v>
      </c>
      <c r="B2108" s="161">
        <v>4.75</v>
      </c>
      <c r="C2108" s="162">
        <v>4.6446617999999997</v>
      </c>
      <c r="D2108" s="163">
        <f t="shared" si="65"/>
        <v>2.2679412309417293E-2</v>
      </c>
      <c r="E2108" s="161"/>
      <c r="F2108" s="168"/>
      <c r="G2108" s="163"/>
    </row>
    <row r="2109" spans="1:7" x14ac:dyDescent="0.2">
      <c r="A2109" s="127">
        <v>40044</v>
      </c>
      <c r="B2109" s="161">
        <v>4.5999999999999996</v>
      </c>
      <c r="C2109" s="162">
        <v>4.6451887999999997</v>
      </c>
      <c r="D2109" s="163">
        <f t="shared" si="65"/>
        <v>-9.7280868325524319E-3</v>
      </c>
      <c r="E2109" s="161"/>
      <c r="F2109" s="168"/>
      <c r="G2109" s="163"/>
    </row>
    <row r="2110" spans="1:7" x14ac:dyDescent="0.2">
      <c r="A2110" s="127">
        <v>40043</v>
      </c>
      <c r="B2110" s="161">
        <v>4.76</v>
      </c>
      <c r="C2110" s="162">
        <v>4.6906971999999998</v>
      </c>
      <c r="D2110" s="163">
        <f t="shared" si="65"/>
        <v>1.4774520086267773E-2</v>
      </c>
      <c r="E2110" s="161"/>
      <c r="F2110" s="168"/>
      <c r="G2110" s="163"/>
    </row>
    <row r="2111" spans="1:7" x14ac:dyDescent="0.2">
      <c r="A2111" s="127">
        <v>40042</v>
      </c>
      <c r="B2111" s="161">
        <v>4.6900000000000004</v>
      </c>
      <c r="C2111" s="162">
        <v>4.6729039999999999</v>
      </c>
      <c r="D2111" s="163">
        <f t="shared" si="65"/>
        <v>3.6585386731677869E-3</v>
      </c>
      <c r="E2111" s="161"/>
      <c r="F2111" s="168"/>
      <c r="G2111" s="163"/>
    </row>
    <row r="2112" spans="1:7" x14ac:dyDescent="0.2">
      <c r="A2112" s="127">
        <v>40039</v>
      </c>
      <c r="B2112" s="161">
        <v>4.83</v>
      </c>
      <c r="C2112" s="162">
        <v>4.7693478000000002</v>
      </c>
      <c r="D2112" s="163">
        <f t="shared" si="65"/>
        <v>1.2717084713343787E-2</v>
      </c>
      <c r="E2112" s="161"/>
      <c r="F2112" s="168"/>
      <c r="G2112" s="163"/>
    </row>
    <row r="2113" spans="1:7" x14ac:dyDescent="0.2">
      <c r="A2113" s="127">
        <v>40038</v>
      </c>
      <c r="B2113" s="161">
        <v>4.99</v>
      </c>
      <c r="C2113" s="162">
        <v>4.7351048999999996</v>
      </c>
      <c r="D2113" s="163">
        <f t="shared" si="65"/>
        <v>5.3830929912450434E-2</v>
      </c>
      <c r="E2113" s="161"/>
      <c r="F2113" s="168"/>
      <c r="G2113" s="163"/>
    </row>
    <row r="2114" spans="1:7" x14ac:dyDescent="0.2">
      <c r="A2114" s="127">
        <v>40037</v>
      </c>
      <c r="B2114" s="161">
        <v>4.9000000000000004</v>
      </c>
      <c r="C2114" s="162">
        <v>4.6475603000000003</v>
      </c>
      <c r="D2114" s="163">
        <f t="shared" si="65"/>
        <v>5.4316605639307153E-2</v>
      </c>
      <c r="E2114" s="161"/>
      <c r="F2114" s="168"/>
      <c r="G2114" s="163"/>
    </row>
    <row r="2115" spans="1:7" x14ac:dyDescent="0.2">
      <c r="A2115" s="127">
        <v>40036</v>
      </c>
      <c r="B2115" s="161">
        <v>5.0999999999999996</v>
      </c>
      <c r="C2115" s="162">
        <v>4.7006869</v>
      </c>
      <c r="D2115" s="163">
        <f t="shared" si="65"/>
        <v>8.4947819009174946E-2</v>
      </c>
      <c r="E2115" s="161"/>
      <c r="F2115" s="168"/>
      <c r="G2115" s="163"/>
    </row>
    <row r="2116" spans="1:7" x14ac:dyDescent="0.2">
      <c r="A2116" s="127">
        <v>40035</v>
      </c>
      <c r="B2116" s="161">
        <v>5.08</v>
      </c>
      <c r="C2116" s="162">
        <v>4.6472441</v>
      </c>
      <c r="D2116" s="163">
        <f t="shared" si="65"/>
        <v>9.3120974643875518E-2</v>
      </c>
      <c r="E2116" s="161"/>
      <c r="F2116" s="168"/>
      <c r="G2116" s="163"/>
    </row>
    <row r="2117" spans="1:7" x14ac:dyDescent="0.2">
      <c r="A2117" s="127">
        <v>40032</v>
      </c>
      <c r="B2117" s="161">
        <v>5.09</v>
      </c>
      <c r="C2117" s="162">
        <v>4.5042606000000003</v>
      </c>
      <c r="D2117" s="163">
        <f t="shared" ref="D2117:D2180" si="66">(B2117-C2117)/C2117</f>
        <v>0.13004118811420448</v>
      </c>
      <c r="E2117" s="161"/>
      <c r="F2117" s="168"/>
      <c r="G2117" s="163"/>
    </row>
    <row r="2118" spans="1:7" x14ac:dyDescent="0.2">
      <c r="A2118" s="127">
        <v>40031</v>
      </c>
      <c r="B2118" s="161">
        <v>5.17</v>
      </c>
      <c r="C2118" s="162">
        <v>4.6182216</v>
      </c>
      <c r="D2118" s="163">
        <f t="shared" si="66"/>
        <v>0.11947854559426076</v>
      </c>
      <c r="E2118" s="161"/>
      <c r="F2118" s="168"/>
      <c r="G2118" s="163"/>
    </row>
    <row r="2119" spans="1:7" x14ac:dyDescent="0.2">
      <c r="A2119" s="127">
        <v>40030</v>
      </c>
      <c r="B2119" s="161">
        <v>5.23</v>
      </c>
      <c r="C2119" s="162">
        <v>4.6800215999999999</v>
      </c>
      <c r="D2119" s="163">
        <f t="shared" si="66"/>
        <v>0.11751620975424569</v>
      </c>
      <c r="E2119" s="161"/>
      <c r="F2119" s="168"/>
      <c r="G2119" s="163"/>
    </row>
    <row r="2120" spans="1:7" x14ac:dyDescent="0.2">
      <c r="A2120" s="127">
        <v>40029</v>
      </c>
      <c r="B2120" s="161">
        <v>5.28</v>
      </c>
      <c r="C2120" s="162">
        <v>4.7679412000000001</v>
      </c>
      <c r="D2120" s="163">
        <f t="shared" si="66"/>
        <v>0.10739620698342507</v>
      </c>
      <c r="E2120" s="161"/>
      <c r="F2120" s="168"/>
      <c r="G2120" s="163"/>
    </row>
    <row r="2121" spans="1:7" x14ac:dyDescent="0.2">
      <c r="A2121" s="127">
        <v>40028</v>
      </c>
      <c r="B2121" s="161">
        <v>5.4</v>
      </c>
      <c r="C2121" s="162">
        <v>4.9270819000000001</v>
      </c>
      <c r="D2121" s="163">
        <f t="shared" si="66"/>
        <v>9.5983405512297296E-2</v>
      </c>
      <c r="E2121" s="161"/>
      <c r="F2121" s="168"/>
      <c r="G2121" s="163"/>
    </row>
    <row r="2122" spans="1:7" x14ac:dyDescent="0.2">
      <c r="A2122" s="127">
        <v>40025</v>
      </c>
      <c r="B2122" s="161">
        <v>5.43</v>
      </c>
      <c r="C2122" s="162">
        <v>4.9192163999999998</v>
      </c>
      <c r="D2122" s="163">
        <f t="shared" si="66"/>
        <v>0.10383434239648411</v>
      </c>
      <c r="E2122" s="161"/>
      <c r="F2122" s="168"/>
      <c r="G2122" s="163"/>
    </row>
    <row r="2123" spans="1:7" x14ac:dyDescent="0.2">
      <c r="A2123" s="127">
        <v>40024</v>
      </c>
      <c r="B2123" s="161">
        <v>5.34</v>
      </c>
      <c r="C2123" s="162">
        <v>4.9289265999999996</v>
      </c>
      <c r="D2123" s="163">
        <f t="shared" si="66"/>
        <v>8.3400186969714726E-2</v>
      </c>
      <c r="E2123" s="161"/>
      <c r="F2123" s="168"/>
      <c r="G2123" s="163"/>
    </row>
    <row r="2124" spans="1:7" x14ac:dyDescent="0.2">
      <c r="A2124" s="127">
        <v>40023</v>
      </c>
      <c r="B2124" s="161">
        <v>5.17</v>
      </c>
      <c r="C2124" s="162">
        <v>4.9097879000000004</v>
      </c>
      <c r="D2124" s="163">
        <f t="shared" si="66"/>
        <v>5.2998643790702134E-2</v>
      </c>
      <c r="E2124" s="161"/>
      <c r="F2124" s="168"/>
      <c r="G2124" s="163"/>
    </row>
    <row r="2125" spans="1:7" x14ac:dyDescent="0.2">
      <c r="A2125" s="127">
        <v>40022</v>
      </c>
      <c r="B2125" s="161">
        <v>5.31</v>
      </c>
      <c r="C2125" s="162">
        <v>5.0151659999999998</v>
      </c>
      <c r="D2125" s="163">
        <f t="shared" si="66"/>
        <v>5.8788482774049716E-2</v>
      </c>
      <c r="E2125" s="161"/>
      <c r="F2125" s="168"/>
      <c r="G2125" s="163"/>
    </row>
    <row r="2126" spans="1:7" x14ac:dyDescent="0.2">
      <c r="A2126" s="127">
        <v>40021</v>
      </c>
      <c r="B2126" s="161">
        <v>5.3</v>
      </c>
      <c r="C2126" s="162">
        <v>4.8305103999999996</v>
      </c>
      <c r="D2126" s="163">
        <f t="shared" si="66"/>
        <v>9.7192545119041712E-2</v>
      </c>
      <c r="E2126" s="161"/>
      <c r="F2126" s="168"/>
      <c r="G2126" s="163"/>
    </row>
    <row r="2127" spans="1:7" x14ac:dyDescent="0.2">
      <c r="A2127" s="127">
        <v>40018</v>
      </c>
      <c r="B2127" s="161">
        <v>5.22</v>
      </c>
      <c r="C2127" s="162">
        <v>4.7690232000000004</v>
      </c>
      <c r="D2127" s="163">
        <f t="shared" si="66"/>
        <v>9.4563767272090302E-2</v>
      </c>
      <c r="E2127" s="161"/>
      <c r="F2127" s="168"/>
      <c r="G2127" s="163"/>
    </row>
    <row r="2128" spans="1:7" x14ac:dyDescent="0.2">
      <c r="A2128" s="127">
        <v>40017</v>
      </c>
      <c r="B2128" s="161">
        <v>5.26</v>
      </c>
      <c r="C2128" s="162">
        <v>4.6889415999999997</v>
      </c>
      <c r="D2128" s="163">
        <f t="shared" si="66"/>
        <v>0.12178833705243847</v>
      </c>
      <c r="E2128" s="161"/>
      <c r="F2128" s="168"/>
      <c r="G2128" s="163"/>
    </row>
    <row r="2129" spans="1:7" x14ac:dyDescent="0.2">
      <c r="A2129" s="127">
        <v>40016</v>
      </c>
      <c r="B2129" s="161">
        <v>5.21</v>
      </c>
      <c r="C2129" s="162">
        <v>4.6009080000000004</v>
      </c>
      <c r="D2129" s="163">
        <f t="shared" si="66"/>
        <v>0.13238517266591712</v>
      </c>
      <c r="E2129" s="161"/>
      <c r="F2129" s="168"/>
      <c r="G2129" s="163"/>
    </row>
    <row r="2130" spans="1:7" x14ac:dyDescent="0.2">
      <c r="A2130" s="127">
        <v>40015</v>
      </c>
      <c r="B2130" s="161">
        <v>5.18</v>
      </c>
      <c r="C2130" s="162">
        <v>4.7244111999999996</v>
      </c>
      <c r="D2130" s="163">
        <f t="shared" si="66"/>
        <v>9.6432926922195128E-2</v>
      </c>
      <c r="E2130" s="161"/>
      <c r="F2130" s="168"/>
      <c r="G2130" s="163"/>
    </row>
    <row r="2131" spans="1:7" x14ac:dyDescent="0.2">
      <c r="A2131" s="127">
        <v>40014</v>
      </c>
      <c r="B2131" s="161">
        <v>5.27</v>
      </c>
      <c r="C2131" s="162">
        <v>4.7603160000000004</v>
      </c>
      <c r="D2131" s="163">
        <f t="shared" si="66"/>
        <v>0.10706936262214506</v>
      </c>
      <c r="E2131" s="161"/>
      <c r="F2131" s="168"/>
      <c r="G2131" s="163"/>
    </row>
    <row r="2132" spans="1:7" x14ac:dyDescent="0.2">
      <c r="A2132" s="127">
        <v>40011</v>
      </c>
      <c r="B2132" s="161">
        <v>5.24</v>
      </c>
      <c r="C2132" s="162">
        <v>4.6538447999999999</v>
      </c>
      <c r="D2132" s="163">
        <f t="shared" si="66"/>
        <v>0.12595074077244697</v>
      </c>
      <c r="E2132" s="161"/>
      <c r="F2132" s="168"/>
      <c r="G2132" s="163"/>
    </row>
    <row r="2133" spans="1:7" x14ac:dyDescent="0.2">
      <c r="A2133" s="127">
        <v>40010</v>
      </c>
      <c r="B2133" s="161">
        <v>5.31</v>
      </c>
      <c r="C2133" s="162">
        <v>4.5659628000000003</v>
      </c>
      <c r="D2133" s="163">
        <f t="shared" si="66"/>
        <v>0.16295297018188568</v>
      </c>
      <c r="E2133" s="161"/>
      <c r="F2133" s="168"/>
      <c r="G2133" s="163"/>
    </row>
    <row r="2134" spans="1:7" x14ac:dyDescent="0.2">
      <c r="A2134" s="127">
        <v>40009</v>
      </c>
      <c r="B2134" s="161">
        <v>5.27</v>
      </c>
      <c r="C2134" s="162">
        <v>4.5315268</v>
      </c>
      <c r="D2134" s="163">
        <f t="shared" si="66"/>
        <v>0.16296344093121101</v>
      </c>
      <c r="E2134" s="161"/>
      <c r="F2134" s="168"/>
      <c r="G2134" s="163"/>
    </row>
    <row r="2135" spans="1:7" x14ac:dyDescent="0.2">
      <c r="A2135" s="127">
        <v>40008</v>
      </c>
      <c r="B2135" s="161">
        <v>5.24</v>
      </c>
      <c r="C2135" s="162">
        <v>4.4523830000000002</v>
      </c>
      <c r="D2135" s="163">
        <f t="shared" si="66"/>
        <v>0.17689785447478351</v>
      </c>
      <c r="E2135" s="161"/>
      <c r="F2135" s="168"/>
      <c r="G2135" s="163"/>
    </row>
    <row r="2136" spans="1:7" x14ac:dyDescent="0.2">
      <c r="A2136" s="127">
        <v>40007</v>
      </c>
      <c r="B2136" s="161">
        <v>5.16</v>
      </c>
      <c r="C2136" s="162">
        <v>4.3369799999999996</v>
      </c>
      <c r="D2136" s="163">
        <f t="shared" si="66"/>
        <v>0.18976799524092816</v>
      </c>
      <c r="E2136" s="161"/>
      <c r="F2136" s="168"/>
      <c r="G2136" s="163"/>
    </row>
    <row r="2137" spans="1:7" x14ac:dyDescent="0.2">
      <c r="A2137" s="127">
        <v>40004</v>
      </c>
      <c r="B2137" s="161">
        <v>5.24</v>
      </c>
      <c r="C2137" s="162">
        <v>4.4599346000000004</v>
      </c>
      <c r="D2137" s="163">
        <f t="shared" si="66"/>
        <v>0.17490512080603149</v>
      </c>
      <c r="E2137" s="161"/>
      <c r="F2137" s="168"/>
      <c r="G2137" s="163"/>
    </row>
    <row r="2138" spans="1:7" x14ac:dyDescent="0.2">
      <c r="A2138" s="127">
        <v>40003</v>
      </c>
      <c r="B2138" s="161">
        <v>5.27</v>
      </c>
      <c r="C2138" s="162">
        <v>4.4958539999999996</v>
      </c>
      <c r="D2138" s="163">
        <f t="shared" si="66"/>
        <v>0.17219108983521264</v>
      </c>
      <c r="E2138" s="161"/>
      <c r="F2138" s="168"/>
      <c r="G2138" s="163"/>
    </row>
    <row r="2139" spans="1:7" x14ac:dyDescent="0.2">
      <c r="A2139" s="127">
        <v>40002</v>
      </c>
      <c r="B2139" s="161">
        <v>5.28</v>
      </c>
      <c r="C2139" s="162">
        <v>4.5233261999999996</v>
      </c>
      <c r="D2139" s="163">
        <f t="shared" si="66"/>
        <v>0.16728260721059662</v>
      </c>
      <c r="E2139" s="161"/>
      <c r="F2139" s="168"/>
      <c r="G2139" s="163"/>
    </row>
    <row r="2140" spans="1:7" x14ac:dyDescent="0.2">
      <c r="A2140" s="127">
        <v>40001</v>
      </c>
      <c r="B2140" s="161">
        <v>5.43</v>
      </c>
      <c r="C2140" s="162">
        <v>4.5579236999999999</v>
      </c>
      <c r="D2140" s="163">
        <f t="shared" si="66"/>
        <v>0.19133192159403631</v>
      </c>
      <c r="E2140" s="161"/>
      <c r="F2140" s="168"/>
      <c r="G2140" s="163"/>
    </row>
    <row r="2141" spans="1:7" x14ac:dyDescent="0.2">
      <c r="A2141" s="127">
        <v>40000</v>
      </c>
      <c r="B2141" s="161">
        <v>5.55</v>
      </c>
      <c r="C2141" s="162">
        <v>4.6286100000000001</v>
      </c>
      <c r="D2141" s="163">
        <f t="shared" si="66"/>
        <v>0.19906408187339172</v>
      </c>
      <c r="E2141" s="161"/>
      <c r="F2141" s="168"/>
      <c r="G2141" s="163"/>
    </row>
    <row r="2142" spans="1:7" x14ac:dyDescent="0.2">
      <c r="A2142" s="127">
        <v>39997</v>
      </c>
      <c r="B2142" s="161">
        <v>5.48</v>
      </c>
      <c r="C2142" s="162">
        <v>4.7082246000000003</v>
      </c>
      <c r="D2142" s="163">
        <f t="shared" si="66"/>
        <v>0.16392068466742221</v>
      </c>
      <c r="E2142" s="161"/>
      <c r="F2142" s="168"/>
      <c r="G2142" s="163"/>
    </row>
    <row r="2143" spans="1:7" x14ac:dyDescent="0.2">
      <c r="A2143" s="127">
        <v>39996</v>
      </c>
      <c r="B2143" s="161">
        <v>5.5</v>
      </c>
      <c r="C2143" s="162">
        <v>4.7241967999999996</v>
      </c>
      <c r="D2143" s="163">
        <f t="shared" si="66"/>
        <v>0.16421906894310592</v>
      </c>
      <c r="E2143" s="161"/>
      <c r="F2143" s="168"/>
      <c r="G2143" s="163"/>
    </row>
    <row r="2144" spans="1:7" x14ac:dyDescent="0.2">
      <c r="A2144" s="127">
        <v>39995</v>
      </c>
      <c r="B2144" s="161">
        <v>5.48</v>
      </c>
      <c r="C2144" s="162">
        <v>4.760262</v>
      </c>
      <c r="D2144" s="163">
        <f t="shared" si="66"/>
        <v>0.15119713998935361</v>
      </c>
      <c r="E2144" s="161"/>
      <c r="F2144" s="168"/>
      <c r="G2144" s="163"/>
    </row>
    <row r="2145" spans="1:7" x14ac:dyDescent="0.2">
      <c r="A2145" s="127">
        <v>39994</v>
      </c>
      <c r="B2145" s="161">
        <v>5.42</v>
      </c>
      <c r="C2145" s="162">
        <v>4.760262</v>
      </c>
      <c r="D2145" s="163">
        <f t="shared" si="66"/>
        <v>0.13859279174129491</v>
      </c>
      <c r="E2145" s="161"/>
      <c r="F2145" s="168"/>
      <c r="G2145" s="163"/>
    </row>
    <row r="2146" spans="1:7" x14ac:dyDescent="0.2">
      <c r="A2146" s="127">
        <v>39993</v>
      </c>
      <c r="B2146" s="161">
        <v>5.56</v>
      </c>
      <c r="C2146" s="162">
        <v>4.7336013000000001</v>
      </c>
      <c r="D2146" s="163">
        <f t="shared" si="66"/>
        <v>0.1745813911281458</v>
      </c>
      <c r="E2146" s="161"/>
      <c r="F2146" s="168"/>
      <c r="G2146" s="163"/>
    </row>
    <row r="2147" spans="1:7" x14ac:dyDescent="0.2">
      <c r="A2147" s="127">
        <v>39990</v>
      </c>
      <c r="B2147" s="161">
        <v>5.55</v>
      </c>
      <c r="C2147" s="162">
        <v>4.8049379999999999</v>
      </c>
      <c r="D2147" s="163">
        <f t="shared" si="66"/>
        <v>0.15506173024501044</v>
      </c>
      <c r="E2147" s="161"/>
      <c r="F2147" s="168"/>
      <c r="G2147" s="163"/>
    </row>
    <row r="2148" spans="1:7" x14ac:dyDescent="0.2">
      <c r="A2148" s="127">
        <v>39989</v>
      </c>
      <c r="B2148" s="161">
        <v>5.44</v>
      </c>
      <c r="C2148" s="162">
        <v>4.7522013000000003</v>
      </c>
      <c r="D2148" s="163">
        <f t="shared" si="66"/>
        <v>0.14473265263405405</v>
      </c>
      <c r="E2148" s="161"/>
      <c r="F2148" s="168"/>
      <c r="G2148" s="163"/>
    </row>
    <row r="2149" spans="1:7" x14ac:dyDescent="0.2">
      <c r="A2149" s="127">
        <v>39988</v>
      </c>
      <c r="B2149" s="161">
        <v>5.36</v>
      </c>
      <c r="C2149" s="162">
        <v>4.5924586999999999</v>
      </c>
      <c r="D2149" s="163">
        <f t="shared" si="66"/>
        <v>0.16713080076256329</v>
      </c>
      <c r="E2149" s="161"/>
      <c r="F2149" s="168"/>
      <c r="G2149" s="163"/>
    </row>
    <row r="2150" spans="1:7" x14ac:dyDescent="0.2">
      <c r="A2150" s="127">
        <v>39987</v>
      </c>
      <c r="B2150" s="161">
        <v>5.42</v>
      </c>
      <c r="C2150" s="162">
        <v>4.5584407000000002</v>
      </c>
      <c r="D2150" s="163">
        <f t="shared" si="66"/>
        <v>0.18900307291482363</v>
      </c>
      <c r="E2150" s="161"/>
      <c r="F2150" s="168"/>
      <c r="G2150" s="163"/>
    </row>
    <row r="2151" spans="1:7" x14ac:dyDescent="0.2">
      <c r="A2151" s="127">
        <v>39986</v>
      </c>
      <c r="B2151" s="161">
        <v>5.35</v>
      </c>
      <c r="C2151" s="162">
        <v>4.7254832000000002</v>
      </c>
      <c r="D2151" s="163">
        <f t="shared" si="66"/>
        <v>0.13215935250812011</v>
      </c>
      <c r="E2151" s="161"/>
      <c r="F2151" s="168"/>
      <c r="G2151" s="163"/>
    </row>
    <row r="2152" spans="1:7" x14ac:dyDescent="0.2">
      <c r="A2152" s="127">
        <v>39983</v>
      </c>
      <c r="B2152" s="161">
        <v>5.19</v>
      </c>
      <c r="C2152" s="162">
        <v>4.5762305999999997</v>
      </c>
      <c r="D2152" s="163">
        <f t="shared" si="66"/>
        <v>0.13412116950575015</v>
      </c>
      <c r="E2152" s="161"/>
      <c r="F2152" s="168"/>
      <c r="G2152" s="163"/>
    </row>
    <row r="2153" spans="1:7" x14ac:dyDescent="0.2">
      <c r="A2153" s="127">
        <v>39982</v>
      </c>
      <c r="B2153" s="161">
        <v>5.07</v>
      </c>
      <c r="C2153" s="162">
        <v>4.5222489000000001</v>
      </c>
      <c r="D2153" s="163">
        <f t="shared" si="66"/>
        <v>0.12112360732731897</v>
      </c>
      <c r="E2153" s="161"/>
      <c r="F2153" s="168"/>
      <c r="G2153" s="163"/>
    </row>
    <row r="2154" spans="1:7" x14ac:dyDescent="0.2">
      <c r="A2154" s="127">
        <v>39981</v>
      </c>
      <c r="B2154" s="161">
        <v>4.9400000000000004</v>
      </c>
      <c r="C2154" s="162">
        <v>4.6911227999999996</v>
      </c>
      <c r="D2154" s="163">
        <f t="shared" si="66"/>
        <v>5.3052800067395552E-2</v>
      </c>
      <c r="E2154" s="161"/>
      <c r="F2154" s="168"/>
      <c r="G2154" s="163"/>
    </row>
    <row r="2155" spans="1:7" x14ac:dyDescent="0.2">
      <c r="A2155" s="127">
        <v>39980</v>
      </c>
      <c r="B2155" s="161">
        <v>4.87</v>
      </c>
      <c r="C2155" s="162">
        <v>4.5956888999999999</v>
      </c>
      <c r="D2155" s="163">
        <f t="shared" si="66"/>
        <v>5.9688787898589099E-2</v>
      </c>
      <c r="E2155" s="161"/>
      <c r="F2155" s="168"/>
      <c r="G2155" s="163"/>
    </row>
    <row r="2156" spans="1:7" x14ac:dyDescent="0.2">
      <c r="A2156" s="127">
        <v>39979</v>
      </c>
      <c r="B2156" s="161">
        <v>4.9400000000000004</v>
      </c>
      <c r="C2156" s="162">
        <v>4.6119186000000001</v>
      </c>
      <c r="D2156" s="163">
        <f t="shared" si="66"/>
        <v>7.1137725631150617E-2</v>
      </c>
      <c r="E2156" s="161"/>
      <c r="F2156" s="168"/>
      <c r="G2156" s="163"/>
    </row>
    <row r="2157" spans="1:7" x14ac:dyDescent="0.2">
      <c r="A2157" s="127">
        <v>39976</v>
      </c>
      <c r="B2157" s="161">
        <v>4.6900000000000004</v>
      </c>
      <c r="C2157" s="162">
        <v>4.6014299999999997</v>
      </c>
      <c r="D2157" s="163">
        <f t="shared" si="66"/>
        <v>1.9248364095509594E-2</v>
      </c>
      <c r="E2157" s="161"/>
      <c r="F2157" s="168"/>
      <c r="G2157" s="163"/>
    </row>
    <row r="2158" spans="1:7" x14ac:dyDescent="0.2">
      <c r="A2158" s="127">
        <v>39975</v>
      </c>
      <c r="B2158" s="161">
        <v>4.79</v>
      </c>
      <c r="C2158" s="162">
        <v>4.496823</v>
      </c>
      <c r="D2158" s="163">
        <f t="shared" si="66"/>
        <v>6.5196473154491522E-2</v>
      </c>
      <c r="E2158" s="161"/>
      <c r="F2158" s="168"/>
      <c r="G2158" s="163"/>
    </row>
    <row r="2159" spans="1:7" x14ac:dyDescent="0.2">
      <c r="A2159" s="127">
        <v>39974</v>
      </c>
      <c r="B2159" s="161">
        <v>4.71</v>
      </c>
      <c r="C2159" s="162">
        <v>4.4342468000000004</v>
      </c>
      <c r="D2159" s="163">
        <f t="shared" si="66"/>
        <v>6.2187156565123879E-2</v>
      </c>
      <c r="E2159" s="161"/>
      <c r="F2159" s="168"/>
      <c r="G2159" s="163"/>
    </row>
    <row r="2160" spans="1:7" x14ac:dyDescent="0.2">
      <c r="A2160" s="127">
        <v>39973</v>
      </c>
      <c r="B2160" s="161">
        <v>4.7</v>
      </c>
      <c r="C2160" s="162">
        <v>4.1888350000000001</v>
      </c>
      <c r="D2160" s="163">
        <f t="shared" si="66"/>
        <v>0.12203034972731083</v>
      </c>
      <c r="E2160" s="161"/>
      <c r="F2160" s="168"/>
      <c r="G2160" s="163"/>
    </row>
    <row r="2161" spans="1:7" x14ac:dyDescent="0.2">
      <c r="A2161" s="127">
        <v>39972</v>
      </c>
      <c r="B2161" s="161">
        <v>4.6399999999999997</v>
      </c>
      <c r="C2161" s="162">
        <v>4.2858881999999996</v>
      </c>
      <c r="D2161" s="163">
        <f t="shared" si="66"/>
        <v>8.2622733836127629E-2</v>
      </c>
      <c r="E2161" s="161"/>
      <c r="F2161" s="168"/>
      <c r="G2161" s="163"/>
    </row>
    <row r="2162" spans="1:7" x14ac:dyDescent="0.2">
      <c r="A2162" s="127">
        <v>39969</v>
      </c>
      <c r="B2162" s="161">
        <v>4.47</v>
      </c>
      <c r="C2162" s="162">
        <v>4.3283614000000004</v>
      </c>
      <c r="D2162" s="163">
        <f t="shared" si="66"/>
        <v>3.2723376564627753E-2</v>
      </c>
      <c r="E2162" s="161"/>
      <c r="F2162" s="168"/>
      <c r="G2162" s="163"/>
    </row>
    <row r="2163" spans="1:7" x14ac:dyDescent="0.2">
      <c r="A2163" s="127">
        <v>39968</v>
      </c>
      <c r="B2163" s="161">
        <v>4.4800000000000004</v>
      </c>
      <c r="C2163" s="162">
        <v>4.2571620000000001</v>
      </c>
      <c r="D2163" s="163">
        <f t="shared" si="66"/>
        <v>5.234426127077154E-2</v>
      </c>
      <c r="E2163" s="161"/>
      <c r="F2163" s="168"/>
      <c r="G2163" s="163"/>
    </row>
    <row r="2164" spans="1:7" x14ac:dyDescent="0.2">
      <c r="A2164" s="127">
        <v>39967</v>
      </c>
      <c r="B2164" s="161">
        <v>4.6900000000000004</v>
      </c>
      <c r="C2164" s="162">
        <v>4.3614945000000001</v>
      </c>
      <c r="D2164" s="163">
        <f t="shared" si="66"/>
        <v>7.5319480512929762E-2</v>
      </c>
      <c r="E2164" s="161"/>
      <c r="F2164" s="168"/>
      <c r="G2164" s="163"/>
    </row>
    <row r="2165" spans="1:7" x14ac:dyDescent="0.2">
      <c r="A2165" s="127">
        <v>39966</v>
      </c>
      <c r="B2165" s="161">
        <v>4.5</v>
      </c>
      <c r="C2165" s="162">
        <v>4.3180759999999996</v>
      </c>
      <c r="D2165" s="163">
        <f t="shared" si="66"/>
        <v>4.2130800847414551E-2</v>
      </c>
      <c r="E2165" s="161"/>
      <c r="F2165" s="168"/>
      <c r="G2165" s="163"/>
    </row>
    <row r="2166" spans="1:7" x14ac:dyDescent="0.2">
      <c r="A2166" s="127">
        <v>39965</v>
      </c>
      <c r="B2166" s="161">
        <v>4.5</v>
      </c>
      <c r="C2166" s="162">
        <v>4.5036984999999996</v>
      </c>
      <c r="D2166" s="163">
        <f t="shared" si="66"/>
        <v>-8.2121394227424528E-4</v>
      </c>
      <c r="E2166" s="161"/>
      <c r="F2166" s="168"/>
      <c r="G2166" s="163"/>
    </row>
    <row r="2167" spans="1:7" x14ac:dyDescent="0.2">
      <c r="A2167" s="127">
        <v>39960</v>
      </c>
      <c r="B2167" s="161">
        <v>4.34</v>
      </c>
      <c r="C2167" s="162">
        <v>4.2390530000000002</v>
      </c>
      <c r="D2167" s="163">
        <f t="shared" si="66"/>
        <v>2.3813573456146851E-2</v>
      </c>
      <c r="E2167" s="161"/>
      <c r="F2167" s="168"/>
      <c r="G2167" s="163"/>
    </row>
    <row r="2168" spans="1:7" x14ac:dyDescent="0.2">
      <c r="A2168" s="127">
        <v>39959</v>
      </c>
      <c r="B2168" s="161">
        <v>4.2300000000000004</v>
      </c>
      <c r="C2168" s="162">
        <v>4.0700352000000004</v>
      </c>
      <c r="D2168" s="163">
        <f t="shared" si="66"/>
        <v>3.9303050745113949E-2</v>
      </c>
      <c r="E2168" s="161"/>
      <c r="F2168" s="168"/>
      <c r="G2168" s="163"/>
    </row>
    <row r="2169" spans="1:7" x14ac:dyDescent="0.2">
      <c r="A2169" s="127">
        <v>39958</v>
      </c>
      <c r="B2169" s="161">
        <v>4.26</v>
      </c>
      <c r="C2169" s="162">
        <v>4.225104</v>
      </c>
      <c r="D2169" s="163">
        <f t="shared" si="66"/>
        <v>8.259204980516412E-3</v>
      </c>
      <c r="E2169" s="161"/>
      <c r="F2169" s="168"/>
      <c r="G2169" s="163"/>
    </row>
    <row r="2170" spans="1:7" x14ac:dyDescent="0.2">
      <c r="A2170" s="127">
        <v>39955</v>
      </c>
      <c r="B2170" s="161">
        <v>4.26</v>
      </c>
      <c r="C2170" s="162">
        <v>4.2075471999999996</v>
      </c>
      <c r="D2170" s="163">
        <f t="shared" si="66"/>
        <v>1.2466360448671899E-2</v>
      </c>
      <c r="E2170" s="161"/>
      <c r="F2170" s="168"/>
      <c r="G2170" s="163"/>
    </row>
    <row r="2171" spans="1:7" x14ac:dyDescent="0.2">
      <c r="A2171" s="127">
        <v>39954</v>
      </c>
      <c r="B2171" s="161">
        <v>4.24</v>
      </c>
      <c r="C2171" s="162">
        <v>4.2167807000000002</v>
      </c>
      <c r="D2171" s="163">
        <f t="shared" si="66"/>
        <v>5.5064044473548393E-3</v>
      </c>
      <c r="E2171" s="161"/>
      <c r="F2171" s="168"/>
      <c r="G2171" s="163"/>
    </row>
    <row r="2172" spans="1:7" x14ac:dyDescent="0.2">
      <c r="A2172" s="127">
        <v>39953</v>
      </c>
      <c r="B2172" s="161">
        <v>4.28</v>
      </c>
      <c r="C2172" s="162">
        <v>4.2350126000000001</v>
      </c>
      <c r="D2172" s="163">
        <f t="shared" si="66"/>
        <v>1.0622731087033866E-2</v>
      </c>
      <c r="E2172" s="161"/>
      <c r="F2172" s="168"/>
      <c r="G2172" s="163"/>
    </row>
    <row r="2173" spans="1:7" x14ac:dyDescent="0.2">
      <c r="A2173" s="127">
        <v>39952</v>
      </c>
      <c r="B2173" s="161">
        <v>4.33</v>
      </c>
      <c r="C2173" s="162">
        <v>4.2613295999999998</v>
      </c>
      <c r="D2173" s="163">
        <f t="shared" si="66"/>
        <v>1.6114782578658136E-2</v>
      </c>
      <c r="E2173" s="161"/>
      <c r="F2173" s="168"/>
      <c r="G2173" s="163"/>
    </row>
    <row r="2174" spans="1:7" x14ac:dyDescent="0.2">
      <c r="A2174" s="127">
        <v>39951</v>
      </c>
      <c r="B2174" s="161">
        <v>4.3099999999999996</v>
      </c>
      <c r="C2174" s="162">
        <v>4.1922747999999999</v>
      </c>
      <c r="D2174" s="163">
        <f t="shared" si="66"/>
        <v>2.8081460690506203E-2</v>
      </c>
      <c r="E2174" s="161"/>
      <c r="F2174" s="168"/>
      <c r="G2174" s="163"/>
    </row>
    <row r="2175" spans="1:7" x14ac:dyDescent="0.2">
      <c r="A2175" s="127">
        <v>39948</v>
      </c>
      <c r="B2175" s="161">
        <v>4.29</v>
      </c>
      <c r="C2175" s="162">
        <v>4.094697</v>
      </c>
      <c r="D2175" s="163">
        <f t="shared" si="66"/>
        <v>4.7696569489757118E-2</v>
      </c>
      <c r="E2175" s="161"/>
      <c r="F2175" s="168"/>
      <c r="G2175" s="163"/>
    </row>
    <row r="2176" spans="1:7" x14ac:dyDescent="0.2">
      <c r="A2176" s="127">
        <v>39947</v>
      </c>
      <c r="B2176" s="161">
        <v>4.29</v>
      </c>
      <c r="C2176" s="162">
        <v>3.9538490999999998</v>
      </c>
      <c r="D2176" s="163">
        <f t="shared" si="66"/>
        <v>8.5018646766261335E-2</v>
      </c>
      <c r="E2176" s="161"/>
      <c r="F2176" s="168"/>
      <c r="G2176" s="163"/>
    </row>
    <row r="2177" spans="1:7" x14ac:dyDescent="0.2">
      <c r="A2177" s="127">
        <v>39946</v>
      </c>
      <c r="B2177" s="161">
        <v>4.3499999999999996</v>
      </c>
      <c r="C2177" s="162">
        <v>4.0499780000000003</v>
      </c>
      <c r="D2177" s="163">
        <f t="shared" si="66"/>
        <v>7.4079908582219287E-2</v>
      </c>
      <c r="E2177" s="161"/>
      <c r="F2177" s="168"/>
      <c r="G2177" s="163"/>
    </row>
    <row r="2178" spans="1:7" x14ac:dyDescent="0.2">
      <c r="A2178" s="127">
        <v>39945</v>
      </c>
      <c r="B2178" s="161">
        <v>4.32</v>
      </c>
      <c r="C2178" s="162">
        <v>4.0768076000000004</v>
      </c>
      <c r="D2178" s="163">
        <f t="shared" si="66"/>
        <v>5.965265567106965E-2</v>
      </c>
      <c r="E2178" s="161"/>
      <c r="F2178" s="168"/>
      <c r="G2178" s="163"/>
    </row>
    <row r="2179" spans="1:7" x14ac:dyDescent="0.2">
      <c r="A2179" s="127">
        <v>39944</v>
      </c>
      <c r="B2179" s="161">
        <v>4.3099999999999996</v>
      </c>
      <c r="C2179" s="162">
        <v>4.1459774999999999</v>
      </c>
      <c r="D2179" s="163">
        <f t="shared" si="66"/>
        <v>3.9561840362134081E-2</v>
      </c>
      <c r="E2179" s="161"/>
      <c r="F2179" s="168"/>
      <c r="G2179" s="163"/>
    </row>
    <row r="2180" spans="1:7" x14ac:dyDescent="0.2">
      <c r="A2180" s="127">
        <v>39941</v>
      </c>
      <c r="B2180" s="161">
        <v>4.3600000000000003</v>
      </c>
      <c r="C2180" s="162">
        <v>4.2252000000000001</v>
      </c>
      <c r="D2180" s="163">
        <f t="shared" si="66"/>
        <v>3.1903815204014072E-2</v>
      </c>
      <c r="E2180" s="161"/>
      <c r="F2180" s="168"/>
      <c r="G2180" s="163"/>
    </row>
    <row r="2181" spans="1:7" x14ac:dyDescent="0.2">
      <c r="A2181" s="127">
        <v>39940</v>
      </c>
      <c r="B2181" s="161">
        <v>4.28</v>
      </c>
      <c r="C2181" s="162">
        <v>4.2257759999999998</v>
      </c>
      <c r="D2181" s="163">
        <f t="shared" ref="D2181:D2244" si="67">(B2181-C2181)/C2181</f>
        <v>1.2831726054575656E-2</v>
      </c>
      <c r="E2181" s="161"/>
      <c r="F2181" s="168"/>
      <c r="G2181" s="163"/>
    </row>
    <row r="2182" spans="1:7" x14ac:dyDescent="0.2">
      <c r="A2182" s="127">
        <v>39939</v>
      </c>
      <c r="B2182" s="161">
        <v>4.24</v>
      </c>
      <c r="C2182" s="162">
        <v>4.1553936</v>
      </c>
      <c r="D2182" s="163">
        <f t="shared" si="67"/>
        <v>2.0360622396877203E-2</v>
      </c>
      <c r="E2182" s="161"/>
      <c r="F2182" s="168"/>
      <c r="G2182" s="163"/>
    </row>
    <row r="2183" spans="1:7" x14ac:dyDescent="0.2">
      <c r="A2183" s="127">
        <v>39938</v>
      </c>
      <c r="B2183" s="161">
        <v>4.21</v>
      </c>
      <c r="C2183" s="162">
        <v>4.0392000000000001</v>
      </c>
      <c r="D2183" s="163">
        <f t="shared" si="67"/>
        <v>4.2285601109130481E-2</v>
      </c>
      <c r="E2183" s="161"/>
      <c r="F2183" s="168"/>
      <c r="G2183" s="163"/>
    </row>
    <row r="2184" spans="1:7" x14ac:dyDescent="0.2">
      <c r="A2184" s="127">
        <v>39937</v>
      </c>
      <c r="B2184" s="161">
        <v>4.2</v>
      </c>
      <c r="C2184" s="162">
        <v>4.1110009999999999</v>
      </c>
      <c r="D2184" s="163">
        <f t="shared" si="67"/>
        <v>2.164898524714547E-2</v>
      </c>
      <c r="E2184" s="161"/>
      <c r="F2184" s="168"/>
      <c r="G2184" s="163"/>
    </row>
    <row r="2185" spans="1:7" x14ac:dyDescent="0.2">
      <c r="A2185" s="127">
        <v>39933</v>
      </c>
      <c r="B2185" s="161">
        <v>4.09</v>
      </c>
      <c r="C2185" s="162">
        <v>3.9275205999999998</v>
      </c>
      <c r="D2185" s="163">
        <f t="shared" si="67"/>
        <v>4.1369458380434737E-2</v>
      </c>
      <c r="E2185" s="161"/>
      <c r="F2185" s="168"/>
      <c r="G2185" s="163"/>
    </row>
    <row r="2186" spans="1:7" x14ac:dyDescent="0.2">
      <c r="A2186" s="127">
        <v>39932</v>
      </c>
      <c r="B2186" s="161">
        <v>4.1100000000000003</v>
      </c>
      <c r="C2186" s="162">
        <v>3.7961187000000001</v>
      </c>
      <c r="D2186" s="163">
        <f t="shared" si="67"/>
        <v>8.2684795920633422E-2</v>
      </c>
      <c r="E2186" s="161"/>
      <c r="F2186" s="168"/>
      <c r="G2186" s="163"/>
    </row>
    <row r="2187" spans="1:7" x14ac:dyDescent="0.2">
      <c r="A2187" s="127">
        <v>39931</v>
      </c>
      <c r="B2187" s="161">
        <v>4.01</v>
      </c>
      <c r="C2187" s="162">
        <v>3.6294727999999998</v>
      </c>
      <c r="D2187" s="163">
        <f t="shared" si="67"/>
        <v>0.10484365663244534</v>
      </c>
      <c r="E2187" s="161"/>
      <c r="F2187" s="168"/>
      <c r="G2187" s="163"/>
    </row>
    <row r="2188" spans="1:7" x14ac:dyDescent="0.2">
      <c r="A2188" s="127">
        <v>39930</v>
      </c>
      <c r="B2188" s="161">
        <v>3.99</v>
      </c>
      <c r="C2188" s="162">
        <v>3.5402130000000001</v>
      </c>
      <c r="D2188" s="163">
        <f t="shared" si="67"/>
        <v>0.1270508299924327</v>
      </c>
      <c r="E2188" s="161"/>
      <c r="F2188" s="168"/>
      <c r="G2188" s="163"/>
    </row>
    <row r="2189" spans="1:7" x14ac:dyDescent="0.2">
      <c r="A2189" s="127">
        <v>39927</v>
      </c>
      <c r="B2189" s="161">
        <v>4.0199999999999996</v>
      </c>
      <c r="C2189" s="162">
        <v>3.7615710999999998</v>
      </c>
      <c r="D2189" s="163">
        <f t="shared" si="67"/>
        <v>6.8702383426967453E-2</v>
      </c>
      <c r="E2189" s="161"/>
      <c r="F2189" s="168"/>
      <c r="G2189" s="163"/>
    </row>
    <row r="2190" spans="1:7" x14ac:dyDescent="0.2">
      <c r="A2190" s="127">
        <v>39926</v>
      </c>
      <c r="B2190" s="161">
        <v>4.07</v>
      </c>
      <c r="C2190" s="162">
        <v>3.8596560000000002</v>
      </c>
      <c r="D2190" s="163">
        <f t="shared" si="67"/>
        <v>5.4498121076075191E-2</v>
      </c>
      <c r="E2190" s="161"/>
      <c r="F2190" s="168"/>
      <c r="G2190" s="163"/>
    </row>
    <row r="2191" spans="1:7" x14ac:dyDescent="0.2">
      <c r="A2191" s="127">
        <v>39925</v>
      </c>
      <c r="B2191" s="161">
        <v>4.1100000000000003</v>
      </c>
      <c r="C2191" s="162">
        <v>3.7545084000000002</v>
      </c>
      <c r="D2191" s="163">
        <f t="shared" si="67"/>
        <v>9.4683927195368667E-2</v>
      </c>
      <c r="E2191" s="161"/>
      <c r="F2191" s="168"/>
      <c r="G2191" s="163"/>
    </row>
    <row r="2192" spans="1:7" x14ac:dyDescent="0.2">
      <c r="A2192" s="127">
        <v>39924</v>
      </c>
      <c r="B2192" s="161">
        <v>4.12</v>
      </c>
      <c r="C2192" s="162">
        <v>3.888738</v>
      </c>
      <c r="D2192" s="163">
        <f t="shared" si="67"/>
        <v>5.9469678852110908E-2</v>
      </c>
      <c r="E2192" s="161"/>
      <c r="F2192" s="168"/>
      <c r="G2192" s="163"/>
    </row>
    <row r="2193" spans="1:7" x14ac:dyDescent="0.2">
      <c r="A2193" s="127">
        <v>39923</v>
      </c>
      <c r="B2193" s="161">
        <v>4.16</v>
      </c>
      <c r="C2193" s="162">
        <v>3.9674700000000001</v>
      </c>
      <c r="D2193" s="163">
        <f t="shared" si="67"/>
        <v>4.852714702316592E-2</v>
      </c>
      <c r="E2193" s="161"/>
      <c r="F2193" s="168"/>
      <c r="G2193" s="163"/>
    </row>
    <row r="2194" spans="1:7" x14ac:dyDescent="0.2">
      <c r="A2194" s="127">
        <v>39920</v>
      </c>
      <c r="B2194" s="161">
        <v>4.1100000000000003</v>
      </c>
      <c r="C2194" s="162">
        <v>3.9398580000000001</v>
      </c>
      <c r="D2194" s="163">
        <f t="shared" si="67"/>
        <v>4.318480513764715E-2</v>
      </c>
      <c r="E2194" s="161"/>
      <c r="F2194" s="168"/>
      <c r="G2194" s="163"/>
    </row>
    <row r="2195" spans="1:7" x14ac:dyDescent="0.2">
      <c r="A2195" s="127">
        <v>39919</v>
      </c>
      <c r="B2195" s="161">
        <v>4.1100000000000003</v>
      </c>
      <c r="C2195" s="162">
        <v>3.9040704000000002</v>
      </c>
      <c r="D2195" s="163">
        <f t="shared" si="67"/>
        <v>5.2747409472943971E-2</v>
      </c>
      <c r="E2195" s="161"/>
      <c r="F2195" s="168"/>
      <c r="G2195" s="163"/>
    </row>
    <row r="2196" spans="1:7" x14ac:dyDescent="0.2">
      <c r="A2196" s="127">
        <v>39918</v>
      </c>
      <c r="B2196" s="161">
        <v>4.12</v>
      </c>
      <c r="C2196" s="162">
        <v>3.9212064999999998</v>
      </c>
      <c r="D2196" s="163">
        <f t="shared" si="67"/>
        <v>5.0697023989937869E-2</v>
      </c>
      <c r="E2196" s="161"/>
      <c r="F2196" s="168"/>
      <c r="G2196" s="163"/>
    </row>
    <row r="2197" spans="1:7" x14ac:dyDescent="0.2">
      <c r="A2197" s="127">
        <v>39917</v>
      </c>
      <c r="B2197" s="161">
        <v>4.1399999999999997</v>
      </c>
      <c r="C2197" s="162">
        <v>3.9564083999999999</v>
      </c>
      <c r="D2197" s="163">
        <f t="shared" si="67"/>
        <v>4.6403601812188992E-2</v>
      </c>
      <c r="E2197" s="161"/>
      <c r="F2197" s="168"/>
      <c r="G2197" s="163"/>
    </row>
    <row r="2198" spans="1:7" x14ac:dyDescent="0.2">
      <c r="A2198" s="127">
        <v>39916</v>
      </c>
      <c r="B2198" s="161">
        <v>4.12</v>
      </c>
      <c r="C2198" s="162">
        <v>3.8454763999999999</v>
      </c>
      <c r="D2198" s="163">
        <f t="shared" si="67"/>
        <v>7.1388710121846069E-2</v>
      </c>
      <c r="E2198" s="161"/>
      <c r="F2198" s="168"/>
      <c r="G2198" s="163"/>
    </row>
    <row r="2199" spans="1:7" x14ac:dyDescent="0.2">
      <c r="A2199" s="127">
        <v>39913</v>
      </c>
      <c r="B2199" s="161">
        <v>4.07</v>
      </c>
      <c r="C2199" s="162">
        <v>3.8454763999999999</v>
      </c>
      <c r="D2199" s="163">
        <f t="shared" si="67"/>
        <v>5.8386419950464494E-2</v>
      </c>
      <c r="E2199" s="161"/>
      <c r="F2199" s="168"/>
      <c r="G2199" s="163"/>
    </row>
    <row r="2200" spans="1:7" x14ac:dyDescent="0.2">
      <c r="A2200" s="127">
        <v>39912</v>
      </c>
      <c r="B2200" s="161">
        <v>4</v>
      </c>
      <c r="C2200" s="162">
        <v>3.8454763999999999</v>
      </c>
      <c r="D2200" s="163">
        <f t="shared" si="67"/>
        <v>4.0183213710530144E-2</v>
      </c>
      <c r="E2200" s="161"/>
      <c r="F2200" s="168"/>
      <c r="G2200" s="163"/>
    </row>
    <row r="2201" spans="1:7" x14ac:dyDescent="0.2">
      <c r="A2201" s="127">
        <v>39911</v>
      </c>
      <c r="B2201" s="161">
        <v>3.97</v>
      </c>
      <c r="C2201" s="162">
        <v>3.7754308000000001</v>
      </c>
      <c r="D2201" s="163">
        <f t="shared" si="67"/>
        <v>5.15356287287798E-2</v>
      </c>
      <c r="E2201" s="161"/>
      <c r="F2201" s="168"/>
      <c r="G2201" s="163"/>
    </row>
    <row r="2202" spans="1:7" x14ac:dyDescent="0.2">
      <c r="A2202" s="127">
        <v>39910</v>
      </c>
      <c r="B2202" s="161">
        <v>4.1100000000000003</v>
      </c>
      <c r="C2202" s="162">
        <v>3.7560419999999999</v>
      </c>
      <c r="D2202" s="163">
        <f t="shared" si="67"/>
        <v>9.4236965401345477E-2</v>
      </c>
      <c r="E2202" s="161"/>
      <c r="F2202" s="168"/>
      <c r="G2202" s="163"/>
    </row>
    <row r="2203" spans="1:7" x14ac:dyDescent="0.2">
      <c r="A2203" s="127">
        <v>39906</v>
      </c>
      <c r="B2203" s="161">
        <v>4.07</v>
      </c>
      <c r="C2203" s="162">
        <v>3.5877864000000002</v>
      </c>
      <c r="D2203" s="163">
        <f t="shared" si="67"/>
        <v>0.13440421090843091</v>
      </c>
      <c r="E2203" s="161"/>
      <c r="F2203" s="168"/>
      <c r="G2203" s="163"/>
    </row>
    <row r="2204" spans="1:7" x14ac:dyDescent="0.2">
      <c r="A2204" s="127">
        <v>39905</v>
      </c>
      <c r="B2204" s="161">
        <v>3.99</v>
      </c>
      <c r="C2204" s="162">
        <v>3.6241569</v>
      </c>
      <c r="D2204" s="163">
        <f t="shared" si="67"/>
        <v>0.10094571236692323</v>
      </c>
      <c r="E2204" s="161"/>
      <c r="F2204" s="168"/>
      <c r="G2204" s="163"/>
    </row>
    <row r="2205" spans="1:7" x14ac:dyDescent="0.2">
      <c r="A2205" s="127">
        <v>39904</v>
      </c>
      <c r="B2205" s="161">
        <v>3.97</v>
      </c>
      <c r="C2205" s="162">
        <v>3.5009047999999998</v>
      </c>
      <c r="D2205" s="163">
        <f t="shared" si="67"/>
        <v>0.13399256100879989</v>
      </c>
      <c r="E2205" s="161"/>
      <c r="F2205" s="168"/>
      <c r="G2205" s="163"/>
    </row>
    <row r="2206" spans="1:7" x14ac:dyDescent="0.2">
      <c r="A2206" s="127">
        <v>39903</v>
      </c>
      <c r="B2206" s="161">
        <v>3.94</v>
      </c>
      <c r="C2206" s="162">
        <v>3.5545808999999999</v>
      </c>
      <c r="D2206" s="163">
        <f t="shared" si="67"/>
        <v>0.10842884459318397</v>
      </c>
      <c r="E2206" s="161"/>
      <c r="F2206" s="168"/>
      <c r="G2206" s="163"/>
    </row>
    <row r="2207" spans="1:7" x14ac:dyDescent="0.2">
      <c r="A2207" s="127">
        <v>39902</v>
      </c>
      <c r="B2207" s="161">
        <v>3.93</v>
      </c>
      <c r="C2207" s="162">
        <v>3.4654346999999999</v>
      </c>
      <c r="D2207" s="163">
        <f t="shared" si="67"/>
        <v>0.13405686161104127</v>
      </c>
      <c r="E2207" s="161"/>
      <c r="F2207" s="168"/>
      <c r="G2207" s="163"/>
    </row>
    <row r="2208" spans="1:7" x14ac:dyDescent="0.2">
      <c r="A2208" s="127">
        <v>39899</v>
      </c>
      <c r="B2208" s="161">
        <v>3.95</v>
      </c>
      <c r="C2208" s="162">
        <v>3.6934849999999999</v>
      </c>
      <c r="D2208" s="163">
        <f t="shared" si="67"/>
        <v>6.9450667865173482E-2</v>
      </c>
      <c r="E2208" s="161"/>
      <c r="F2208" s="168"/>
      <c r="G2208" s="163"/>
    </row>
    <row r="2209" spans="1:7" x14ac:dyDescent="0.2">
      <c r="A2209" s="127">
        <v>39898</v>
      </c>
      <c r="B2209" s="161">
        <v>3.99</v>
      </c>
      <c r="C2209" s="162">
        <v>3.6231705000000001</v>
      </c>
      <c r="D2209" s="163">
        <f t="shared" si="67"/>
        <v>0.10124544235497615</v>
      </c>
      <c r="E2209" s="161"/>
      <c r="F2209" s="168"/>
      <c r="G2209" s="163"/>
    </row>
    <row r="2210" spans="1:7" x14ac:dyDescent="0.2">
      <c r="A2210" s="127">
        <v>39897</v>
      </c>
      <c r="B2210" s="161">
        <v>3.77</v>
      </c>
      <c r="C2210" s="162">
        <v>3.1562353999999999</v>
      </c>
      <c r="D2210" s="163">
        <f t="shared" si="67"/>
        <v>0.19446097081352048</v>
      </c>
      <c r="E2210" s="161"/>
      <c r="F2210" s="168"/>
      <c r="G2210" s="163"/>
    </row>
    <row r="2211" spans="1:7" x14ac:dyDescent="0.2">
      <c r="A2211" s="127">
        <v>39896</v>
      </c>
      <c r="B2211" s="161">
        <v>3.83</v>
      </c>
      <c r="C2211" s="162">
        <v>3.1197311999999999</v>
      </c>
      <c r="D2211" s="163">
        <f t="shared" si="67"/>
        <v>0.22766987104530037</v>
      </c>
      <c r="E2211" s="161"/>
      <c r="F2211" s="168"/>
      <c r="G2211" s="163"/>
    </row>
    <row r="2212" spans="1:7" x14ac:dyDescent="0.2">
      <c r="A2212" s="127">
        <v>39895</v>
      </c>
      <c r="B2212" s="161">
        <v>3.82</v>
      </c>
      <c r="C2212" s="162">
        <v>3.1022463999999998</v>
      </c>
      <c r="D2212" s="163">
        <f t="shared" si="67"/>
        <v>0.23136576127544223</v>
      </c>
      <c r="E2212" s="161"/>
      <c r="F2212" s="168"/>
      <c r="G2212" s="163"/>
    </row>
    <row r="2213" spans="1:7" x14ac:dyDescent="0.2">
      <c r="A2213" s="127">
        <v>39892</v>
      </c>
      <c r="B2213" s="161">
        <v>3.78</v>
      </c>
      <c r="C2213" s="162">
        <v>2.9161762000000002</v>
      </c>
      <c r="D2213" s="163">
        <f t="shared" si="67"/>
        <v>0.29621797201417371</v>
      </c>
      <c r="E2213" s="161"/>
      <c r="F2213" s="168"/>
      <c r="G2213" s="163"/>
    </row>
    <row r="2214" spans="1:7" x14ac:dyDescent="0.2">
      <c r="A2214" s="127">
        <v>39891</v>
      </c>
      <c r="B2214" s="161">
        <v>3.77</v>
      </c>
      <c r="C2214" s="162">
        <v>3.083745</v>
      </c>
      <c r="D2214" s="163">
        <f t="shared" si="67"/>
        <v>0.22253947716169789</v>
      </c>
      <c r="E2214" s="161"/>
      <c r="F2214" s="168"/>
      <c r="G2214" s="163"/>
    </row>
    <row r="2215" spans="1:7" x14ac:dyDescent="0.2">
      <c r="A2215" s="127">
        <v>39890</v>
      </c>
      <c r="B2215" s="161">
        <v>3.75</v>
      </c>
      <c r="C2215" s="162">
        <v>3.0844100000000001</v>
      </c>
      <c r="D2215" s="163">
        <f t="shared" si="67"/>
        <v>0.21579167490703244</v>
      </c>
      <c r="E2215" s="161"/>
      <c r="F2215" s="168"/>
      <c r="G2215" s="163"/>
    </row>
    <row r="2216" spans="1:7" x14ac:dyDescent="0.2">
      <c r="A2216" s="127">
        <v>39889</v>
      </c>
      <c r="B2216" s="161">
        <v>3.77</v>
      </c>
      <c r="C2216" s="162">
        <v>3.0406230000000001</v>
      </c>
      <c r="D2216" s="163">
        <f t="shared" si="67"/>
        <v>0.2398774856337007</v>
      </c>
      <c r="E2216" s="161"/>
      <c r="F2216" s="168"/>
      <c r="G2216" s="163"/>
    </row>
    <row r="2217" spans="1:7" x14ac:dyDescent="0.2">
      <c r="A2217" s="127">
        <v>39888</v>
      </c>
      <c r="B2217" s="161">
        <v>3.69</v>
      </c>
      <c r="C2217" s="162">
        <v>3.0415545000000002</v>
      </c>
      <c r="D2217" s="163">
        <f t="shared" si="67"/>
        <v>0.21319542359014107</v>
      </c>
      <c r="E2217" s="161"/>
      <c r="F2217" s="168"/>
      <c r="G2217" s="163"/>
    </row>
    <row r="2218" spans="1:7" x14ac:dyDescent="0.2">
      <c r="A2218" s="127">
        <v>39885</v>
      </c>
      <c r="B2218" s="161">
        <v>3.68</v>
      </c>
      <c r="C2218" s="162">
        <v>2.9522879999999998</v>
      </c>
      <c r="D2218" s="163">
        <f t="shared" si="67"/>
        <v>0.2464908572605384</v>
      </c>
      <c r="E2218" s="161"/>
      <c r="F2218" s="168"/>
      <c r="G2218" s="163"/>
    </row>
    <row r="2219" spans="1:7" x14ac:dyDescent="0.2">
      <c r="A2219" s="127">
        <v>39884</v>
      </c>
      <c r="B2219" s="161">
        <v>3.68</v>
      </c>
      <c r="C2219" s="162">
        <v>2.8109004</v>
      </c>
      <c r="D2219" s="163">
        <f t="shared" si="67"/>
        <v>0.30918904134774755</v>
      </c>
      <c r="E2219" s="161"/>
      <c r="F2219" s="168"/>
      <c r="G2219" s="163"/>
    </row>
    <row r="2220" spans="1:7" x14ac:dyDescent="0.2">
      <c r="A2220" s="127">
        <v>39883</v>
      </c>
      <c r="B2220" s="161">
        <v>3.7</v>
      </c>
      <c r="C2220" s="162">
        <v>2.8726794</v>
      </c>
      <c r="D2220" s="163">
        <f t="shared" si="67"/>
        <v>0.28799614742946955</v>
      </c>
      <c r="E2220" s="161"/>
      <c r="F2220" s="168"/>
      <c r="G2220" s="163"/>
    </row>
    <row r="2221" spans="1:7" x14ac:dyDescent="0.2">
      <c r="A2221" s="127">
        <v>39882</v>
      </c>
      <c r="B2221" s="161">
        <v>3.72</v>
      </c>
      <c r="C2221" s="162">
        <v>2.8290372000000001</v>
      </c>
      <c r="D2221" s="163">
        <f t="shared" si="67"/>
        <v>0.31493498918996188</v>
      </c>
      <c r="E2221" s="161"/>
      <c r="F2221" s="168"/>
      <c r="G2221" s="163"/>
    </row>
    <row r="2222" spans="1:7" x14ac:dyDescent="0.2">
      <c r="A2222" s="127">
        <v>39881</v>
      </c>
      <c r="B2222" s="161">
        <v>3.7</v>
      </c>
      <c r="C2222" s="162">
        <v>2.7850028</v>
      </c>
      <c r="D2222" s="163">
        <f t="shared" si="67"/>
        <v>0.32854444526949855</v>
      </c>
      <c r="E2222" s="161"/>
      <c r="F2222" s="168"/>
      <c r="G2222" s="163"/>
    </row>
    <row r="2223" spans="1:7" x14ac:dyDescent="0.2">
      <c r="A2223" s="127">
        <v>39878</v>
      </c>
      <c r="B2223" s="161">
        <v>3.8</v>
      </c>
      <c r="C2223" s="162">
        <v>2.7321230000000001</v>
      </c>
      <c r="D2223" s="163">
        <f t="shared" si="67"/>
        <v>0.39085978193514703</v>
      </c>
      <c r="E2223" s="161"/>
      <c r="F2223" s="168"/>
      <c r="G2223" s="163"/>
    </row>
    <row r="2224" spans="1:7" x14ac:dyDescent="0.2">
      <c r="A2224" s="127">
        <v>39877</v>
      </c>
      <c r="B2224" s="161">
        <v>3.9</v>
      </c>
      <c r="C2224" s="162">
        <v>2.8106452000000002</v>
      </c>
      <c r="D2224" s="163">
        <f t="shared" si="67"/>
        <v>0.38758175524964861</v>
      </c>
      <c r="E2224" s="161"/>
      <c r="F2224" s="168"/>
      <c r="G2224" s="163"/>
    </row>
    <row r="2225" spans="1:7" x14ac:dyDescent="0.2">
      <c r="A2225" s="127">
        <v>39876</v>
      </c>
      <c r="B2225" s="161">
        <v>3.83</v>
      </c>
      <c r="C2225" s="162">
        <v>2.8033926</v>
      </c>
      <c r="D2225" s="163">
        <f t="shared" si="67"/>
        <v>0.3662017942117704</v>
      </c>
      <c r="E2225" s="161"/>
      <c r="F2225" s="168"/>
      <c r="G2225" s="163"/>
    </row>
    <row r="2226" spans="1:7" x14ac:dyDescent="0.2">
      <c r="A2226" s="127">
        <v>39875</v>
      </c>
      <c r="B2226" s="161">
        <v>3.65</v>
      </c>
      <c r="C2226" s="162">
        <v>2.6712783</v>
      </c>
      <c r="D2226" s="163">
        <f t="shared" si="67"/>
        <v>0.36638702152448882</v>
      </c>
      <c r="E2226" s="161"/>
      <c r="F2226" s="168"/>
      <c r="G2226" s="163"/>
    </row>
    <row r="2227" spans="1:7" x14ac:dyDescent="0.2">
      <c r="A2227" s="127">
        <v>39874</v>
      </c>
      <c r="B2227" s="161">
        <v>3.7</v>
      </c>
      <c r="C2227" s="162">
        <v>2.7153588000000002</v>
      </c>
      <c r="D2227" s="163">
        <f t="shared" si="67"/>
        <v>0.36261918682716993</v>
      </c>
      <c r="E2227" s="161"/>
      <c r="F2227" s="168"/>
      <c r="G2227" s="163"/>
    </row>
    <row r="2228" spans="1:7" x14ac:dyDescent="0.2">
      <c r="A2228" s="127">
        <v>39871</v>
      </c>
      <c r="B2228" s="161">
        <v>3.73</v>
      </c>
      <c r="C2228" s="162">
        <v>2.8041876000000001</v>
      </c>
      <c r="D2228" s="163">
        <f t="shared" si="67"/>
        <v>0.33015351754640088</v>
      </c>
      <c r="E2228" s="161"/>
      <c r="F2228" s="168"/>
      <c r="G2228" s="163"/>
    </row>
    <row r="2229" spans="1:7" x14ac:dyDescent="0.2">
      <c r="A2229" s="127">
        <v>39870</v>
      </c>
      <c r="B2229" s="161">
        <v>3.67</v>
      </c>
      <c r="C2229" s="162">
        <v>2.8656225000000002</v>
      </c>
      <c r="D2229" s="163">
        <f t="shared" si="67"/>
        <v>0.2806990453208682</v>
      </c>
      <c r="E2229" s="161"/>
      <c r="F2229" s="168"/>
      <c r="G2229" s="163"/>
    </row>
    <row r="2230" spans="1:7" x14ac:dyDescent="0.2">
      <c r="A2230" s="127">
        <v>39869</v>
      </c>
      <c r="B2230" s="161">
        <v>3.71</v>
      </c>
      <c r="C2230" s="162">
        <v>2.9008259000000001</v>
      </c>
      <c r="D2230" s="163">
        <f t="shared" si="67"/>
        <v>0.27894610979583429</v>
      </c>
      <c r="E2230" s="161"/>
      <c r="F2230" s="168"/>
      <c r="G2230" s="163"/>
    </row>
    <row r="2231" spans="1:7" x14ac:dyDescent="0.2">
      <c r="A2231" s="127">
        <v>39868</v>
      </c>
      <c r="B2231" s="161">
        <v>3.7</v>
      </c>
      <c r="C2231" s="162">
        <v>2.8566107999999999</v>
      </c>
      <c r="D2231" s="163">
        <f t="shared" si="67"/>
        <v>0.29524119981622987</v>
      </c>
      <c r="E2231" s="161"/>
      <c r="F2231" s="168"/>
      <c r="G2231" s="163"/>
    </row>
    <row r="2232" spans="1:7" x14ac:dyDescent="0.2">
      <c r="A2232" s="127">
        <v>39867</v>
      </c>
      <c r="B2232" s="161">
        <v>3.85</v>
      </c>
      <c r="C2232" s="162">
        <v>2.9436422000000002</v>
      </c>
      <c r="D2232" s="163">
        <f t="shared" si="67"/>
        <v>0.30790352169839114</v>
      </c>
      <c r="E2232" s="161"/>
      <c r="F2232" s="168"/>
      <c r="G2232" s="163"/>
    </row>
    <row r="2233" spans="1:7" x14ac:dyDescent="0.2">
      <c r="A2233" s="127">
        <v>39864</v>
      </c>
      <c r="B2233" s="161">
        <v>3.83</v>
      </c>
      <c r="C2233" s="162">
        <v>2.8737225999999998</v>
      </c>
      <c r="D2233" s="163">
        <f t="shared" si="67"/>
        <v>0.33276607839601507</v>
      </c>
      <c r="E2233" s="161"/>
      <c r="F2233" s="168"/>
      <c r="G2233" s="163"/>
    </row>
    <row r="2234" spans="1:7" x14ac:dyDescent="0.2">
      <c r="A2234" s="127">
        <v>39863</v>
      </c>
      <c r="B2234" s="161">
        <v>3.82</v>
      </c>
      <c r="C2234" s="162">
        <v>2.9531589999999999</v>
      </c>
      <c r="D2234" s="163">
        <f t="shared" si="67"/>
        <v>0.29353008083885762</v>
      </c>
      <c r="E2234" s="161"/>
      <c r="F2234" s="168"/>
      <c r="G2234" s="163"/>
    </row>
    <row r="2235" spans="1:7" x14ac:dyDescent="0.2">
      <c r="A2235" s="127">
        <v>39862</v>
      </c>
      <c r="B2235" s="161">
        <v>3.84</v>
      </c>
      <c r="C2235" s="162">
        <v>2.9708572000000002</v>
      </c>
      <c r="D2235" s="163">
        <f t="shared" si="67"/>
        <v>0.29255623595775643</v>
      </c>
      <c r="E2235" s="161"/>
      <c r="F2235" s="168"/>
      <c r="G2235" s="163"/>
    </row>
    <row r="2236" spans="1:7" x14ac:dyDescent="0.2">
      <c r="A2236" s="127">
        <v>39861</v>
      </c>
      <c r="B2236" s="161">
        <v>4.01</v>
      </c>
      <c r="C2236" s="162">
        <v>2.9706212999999999</v>
      </c>
      <c r="D2236" s="163">
        <f t="shared" si="67"/>
        <v>0.34988596493265561</v>
      </c>
      <c r="E2236" s="161"/>
      <c r="F2236" s="168"/>
      <c r="G2236" s="163"/>
    </row>
    <row r="2237" spans="1:7" x14ac:dyDescent="0.2">
      <c r="A2237" s="127">
        <v>39860</v>
      </c>
      <c r="B2237" s="161">
        <v>4.0999999999999996</v>
      </c>
      <c r="C2237" s="162">
        <v>3.1380688000000001</v>
      </c>
      <c r="D2237" s="163">
        <f t="shared" si="67"/>
        <v>0.30653604535375373</v>
      </c>
      <c r="E2237" s="161"/>
      <c r="F2237" s="168"/>
      <c r="G2237" s="163"/>
    </row>
    <row r="2238" spans="1:7" x14ac:dyDescent="0.2">
      <c r="A2238" s="127">
        <v>39857</v>
      </c>
      <c r="B2238" s="161">
        <v>3.97</v>
      </c>
      <c r="C2238" s="162">
        <v>3.1468835999999998</v>
      </c>
      <c r="D2238" s="163">
        <f t="shared" si="67"/>
        <v>0.26156556918724305</v>
      </c>
      <c r="E2238" s="161"/>
      <c r="F2238" s="168"/>
      <c r="G2238" s="163"/>
    </row>
    <row r="2239" spans="1:7" x14ac:dyDescent="0.2">
      <c r="A2239" s="127">
        <v>39856</v>
      </c>
      <c r="B2239" s="161">
        <v>3.89</v>
      </c>
      <c r="C2239" s="162">
        <v>3.049817</v>
      </c>
      <c r="D2239" s="163">
        <f t="shared" si="67"/>
        <v>0.27548636524748865</v>
      </c>
      <c r="E2239" s="161"/>
      <c r="F2239" s="168"/>
      <c r="G2239" s="163"/>
    </row>
    <row r="2240" spans="1:7" x14ac:dyDescent="0.2">
      <c r="A2240" s="127">
        <v>39855</v>
      </c>
      <c r="B2240" s="161">
        <v>3.95</v>
      </c>
      <c r="C2240" s="162">
        <v>3.1469550000000002</v>
      </c>
      <c r="D2240" s="163">
        <f t="shared" si="67"/>
        <v>0.2551815961778926</v>
      </c>
      <c r="E2240" s="161"/>
      <c r="F2240" s="168"/>
      <c r="G2240" s="163"/>
    </row>
    <row r="2241" spans="1:7" x14ac:dyDescent="0.2">
      <c r="A2241" s="127">
        <v>39854</v>
      </c>
      <c r="B2241" s="161">
        <v>3.94</v>
      </c>
      <c r="C2241" s="162">
        <v>3.2435152</v>
      </c>
      <c r="D2241" s="163">
        <f t="shared" si="67"/>
        <v>0.2147314740501293</v>
      </c>
      <c r="E2241" s="161"/>
      <c r="F2241" s="168"/>
      <c r="G2241" s="163"/>
    </row>
    <row r="2242" spans="1:7" x14ac:dyDescent="0.2">
      <c r="A2242" s="127">
        <v>39853</v>
      </c>
      <c r="B2242" s="161">
        <v>3.93</v>
      </c>
      <c r="C2242" s="162">
        <v>3.2084416</v>
      </c>
      <c r="D2242" s="163">
        <f t="shared" si="67"/>
        <v>0.2248937303393648</v>
      </c>
      <c r="E2242" s="161"/>
      <c r="F2242" s="168"/>
      <c r="G2242" s="163"/>
    </row>
    <row r="2243" spans="1:7" x14ac:dyDescent="0.2">
      <c r="A2243" s="127">
        <v>39850</v>
      </c>
      <c r="B2243" s="161">
        <v>3.92</v>
      </c>
      <c r="C2243" s="162">
        <v>3.2182780000000002</v>
      </c>
      <c r="D2243" s="163">
        <f t="shared" si="67"/>
        <v>0.21804269239636839</v>
      </c>
      <c r="E2243" s="161"/>
      <c r="F2243" s="168"/>
      <c r="G2243" s="163"/>
    </row>
    <row r="2244" spans="1:7" x14ac:dyDescent="0.2">
      <c r="A2244" s="127">
        <v>39849</v>
      </c>
      <c r="B2244" s="161">
        <v>3.8</v>
      </c>
      <c r="C2244" s="162">
        <v>3.0767142000000001</v>
      </c>
      <c r="D2244" s="163">
        <f t="shared" si="67"/>
        <v>0.23508384366672724</v>
      </c>
      <c r="E2244" s="161"/>
      <c r="F2244" s="168"/>
      <c r="G2244" s="163"/>
    </row>
    <row r="2245" spans="1:7" x14ac:dyDescent="0.2">
      <c r="A2245" s="127">
        <v>39848</v>
      </c>
      <c r="B2245" s="161">
        <v>3.84</v>
      </c>
      <c r="C2245" s="162">
        <v>2.9617727999999999</v>
      </c>
      <c r="D2245" s="163">
        <f t="shared" ref="D2245:D2308" si="68">(B2245-C2245)/C2245</f>
        <v>0.29652078646950908</v>
      </c>
      <c r="E2245" s="161"/>
      <c r="F2245" s="168"/>
      <c r="G2245" s="163"/>
    </row>
    <row r="2246" spans="1:7" x14ac:dyDescent="0.2">
      <c r="A2246" s="127">
        <v>39847</v>
      </c>
      <c r="B2246" s="161">
        <v>3.73</v>
      </c>
      <c r="C2246" s="162">
        <v>2.910765</v>
      </c>
      <c r="D2246" s="163">
        <f t="shared" si="68"/>
        <v>0.28145006553260049</v>
      </c>
      <c r="E2246" s="161"/>
      <c r="F2246" s="168"/>
      <c r="G2246" s="163"/>
    </row>
    <row r="2247" spans="1:7" x14ac:dyDescent="0.2">
      <c r="A2247" s="127">
        <v>39846</v>
      </c>
      <c r="B2247" s="161">
        <v>3.66</v>
      </c>
      <c r="C2247" s="162">
        <v>2.9016812999999999</v>
      </c>
      <c r="D2247" s="163">
        <f t="shared" si="68"/>
        <v>0.26133769411547719</v>
      </c>
      <c r="E2247" s="161"/>
      <c r="F2247" s="168"/>
      <c r="G2247" s="163"/>
    </row>
    <row r="2248" spans="1:7" x14ac:dyDescent="0.2">
      <c r="A2248" s="127">
        <v>39836</v>
      </c>
      <c r="B2248" s="161">
        <v>3.66</v>
      </c>
      <c r="C2248" s="162">
        <v>2.8553147999999999</v>
      </c>
      <c r="D2248" s="163">
        <f t="shared" si="68"/>
        <v>0.2818201341582372</v>
      </c>
      <c r="E2248" s="161"/>
      <c r="F2248" s="168"/>
      <c r="G2248" s="163"/>
    </row>
    <row r="2249" spans="1:7" x14ac:dyDescent="0.2">
      <c r="A2249" s="127">
        <v>39835</v>
      </c>
      <c r="B2249" s="161">
        <v>3.69</v>
      </c>
      <c r="C2249" s="162">
        <v>2.846276</v>
      </c>
      <c r="D2249" s="163">
        <f t="shared" si="68"/>
        <v>0.29643084507616263</v>
      </c>
      <c r="E2249" s="161"/>
      <c r="F2249" s="168"/>
      <c r="G2249" s="163"/>
    </row>
    <row r="2250" spans="1:7" x14ac:dyDescent="0.2">
      <c r="A2250" s="127">
        <v>39834</v>
      </c>
      <c r="B2250" s="161">
        <v>3.68</v>
      </c>
      <c r="C2250" s="162">
        <v>2.8032336</v>
      </c>
      <c r="D2250" s="163">
        <f t="shared" si="68"/>
        <v>0.31276965287516539</v>
      </c>
      <c r="E2250" s="161"/>
      <c r="F2250" s="168"/>
      <c r="G2250" s="163"/>
    </row>
    <row r="2251" spans="1:7" x14ac:dyDescent="0.2">
      <c r="A2251" s="127">
        <v>39833</v>
      </c>
      <c r="B2251" s="161">
        <v>3.68</v>
      </c>
      <c r="C2251" s="162">
        <v>2.9000363</v>
      </c>
      <c r="D2251" s="163">
        <f t="shared" si="68"/>
        <v>0.26894963349251877</v>
      </c>
      <c r="E2251" s="161"/>
      <c r="F2251" s="168"/>
      <c r="G2251" s="163"/>
    </row>
    <row r="2252" spans="1:7" x14ac:dyDescent="0.2">
      <c r="A2252" s="127">
        <v>39832</v>
      </c>
      <c r="B2252" s="161">
        <v>3.68</v>
      </c>
      <c r="C2252" s="162">
        <v>3.0393810000000001</v>
      </c>
      <c r="D2252" s="163">
        <f t="shared" si="68"/>
        <v>0.21077285144573846</v>
      </c>
      <c r="E2252" s="161"/>
      <c r="F2252" s="168"/>
      <c r="G2252" s="163"/>
    </row>
    <row r="2253" spans="1:7" x14ac:dyDescent="0.2">
      <c r="A2253" s="127">
        <v>39829</v>
      </c>
      <c r="B2253" s="161">
        <v>3.56</v>
      </c>
      <c r="C2253" s="162">
        <v>3.0316719999999999</v>
      </c>
      <c r="D2253" s="163">
        <f t="shared" si="68"/>
        <v>0.17426951200525656</v>
      </c>
      <c r="E2253" s="161"/>
      <c r="F2253" s="168"/>
      <c r="G2253" s="163"/>
    </row>
    <row r="2254" spans="1:7" x14ac:dyDescent="0.2">
      <c r="A2254" s="127">
        <v>39828</v>
      </c>
      <c r="B2254" s="161">
        <v>3.49</v>
      </c>
      <c r="C2254" s="162">
        <v>2.9268456</v>
      </c>
      <c r="D2254" s="163">
        <f t="shared" si="68"/>
        <v>0.19241001301879407</v>
      </c>
      <c r="E2254" s="161"/>
      <c r="F2254" s="168"/>
      <c r="G2254" s="163"/>
    </row>
    <row r="2255" spans="1:7" x14ac:dyDescent="0.2">
      <c r="A2255" s="127">
        <v>39827</v>
      </c>
      <c r="B2255" s="161">
        <v>3.57</v>
      </c>
      <c r="C2255" s="162">
        <v>2.9715649000000002</v>
      </c>
      <c r="D2255" s="163">
        <f t="shared" si="68"/>
        <v>0.20138718827914531</v>
      </c>
      <c r="E2255" s="161"/>
      <c r="F2255" s="168"/>
      <c r="G2255" s="163"/>
    </row>
    <row r="2256" spans="1:7" x14ac:dyDescent="0.2">
      <c r="A2256" s="127">
        <v>39826</v>
      </c>
      <c r="B2256" s="161">
        <v>3.48</v>
      </c>
      <c r="C2256" s="162">
        <v>3.0073813</v>
      </c>
      <c r="D2256" s="163">
        <f t="shared" si="68"/>
        <v>0.15715290242710492</v>
      </c>
      <c r="E2256" s="161"/>
      <c r="F2256" s="168"/>
      <c r="G2256" s="163"/>
    </row>
    <row r="2257" spans="1:7" x14ac:dyDescent="0.2">
      <c r="A2257" s="127">
        <v>39825</v>
      </c>
      <c r="B2257" s="161">
        <v>3.56</v>
      </c>
      <c r="C2257" s="162">
        <v>3.0498516000000002</v>
      </c>
      <c r="D2257" s="163">
        <f t="shared" si="68"/>
        <v>0.1672699091326279</v>
      </c>
      <c r="E2257" s="161"/>
      <c r="F2257" s="168"/>
      <c r="G2257" s="163"/>
    </row>
    <row r="2258" spans="1:7" x14ac:dyDescent="0.2">
      <c r="A2258" s="127">
        <v>39822</v>
      </c>
      <c r="B2258" s="161">
        <v>3.58</v>
      </c>
      <c r="C2258" s="162">
        <v>3.2166355000000002</v>
      </c>
      <c r="D2258" s="163">
        <f t="shared" si="68"/>
        <v>0.11296415151794471</v>
      </c>
      <c r="E2258" s="161"/>
      <c r="F2258" s="168"/>
      <c r="G2258" s="163"/>
    </row>
    <row r="2259" spans="1:7" x14ac:dyDescent="0.2">
      <c r="A2259" s="127">
        <v>39821</v>
      </c>
      <c r="B2259" s="161">
        <v>3.54</v>
      </c>
      <c r="C2259" s="162">
        <v>3.2544692999999998</v>
      </c>
      <c r="D2259" s="163">
        <f t="shared" si="68"/>
        <v>8.7734949596851408E-2</v>
      </c>
      <c r="E2259" s="161"/>
      <c r="F2259" s="168"/>
      <c r="G2259" s="163"/>
    </row>
    <row r="2260" spans="1:7" x14ac:dyDescent="0.2">
      <c r="A2260" s="127">
        <v>39820</v>
      </c>
      <c r="B2260" s="161">
        <v>3.62</v>
      </c>
      <c r="C2260" s="162">
        <v>3.4927595999999999</v>
      </c>
      <c r="D2260" s="163">
        <f t="shared" si="68"/>
        <v>3.6429761727660916E-2</v>
      </c>
      <c r="E2260" s="161"/>
      <c r="F2260" s="168"/>
      <c r="G2260" s="163"/>
    </row>
    <row r="2261" spans="1:7" x14ac:dyDescent="0.2">
      <c r="A2261" s="127">
        <v>39819</v>
      </c>
      <c r="B2261" s="161">
        <v>3.7</v>
      </c>
      <c r="C2261" s="162">
        <v>3.7659691999999998</v>
      </c>
      <c r="D2261" s="163">
        <f t="shared" si="68"/>
        <v>-1.7517190528270814E-2</v>
      </c>
      <c r="E2261" s="161"/>
      <c r="F2261" s="168"/>
      <c r="G2261" s="163"/>
    </row>
    <row r="2262" spans="1:7" x14ac:dyDescent="0.2">
      <c r="A2262" s="127">
        <v>39818</v>
      </c>
      <c r="B2262" s="161">
        <v>3.6</v>
      </c>
      <c r="C2262" s="162">
        <v>3.8280970000000001</v>
      </c>
      <c r="D2262" s="163">
        <f t="shared" si="68"/>
        <v>-5.9584958270388649E-2</v>
      </c>
      <c r="E2262" s="161"/>
      <c r="F2262" s="168"/>
      <c r="G2262" s="163"/>
    </row>
    <row r="2263" spans="1:7" x14ac:dyDescent="0.2">
      <c r="A2263" s="127">
        <v>39813</v>
      </c>
      <c r="B2263" s="161">
        <v>3.54</v>
      </c>
      <c r="C2263" s="162">
        <v>3.5981112</v>
      </c>
      <c r="D2263" s="163">
        <f t="shared" si="68"/>
        <v>-1.615047361515673E-2</v>
      </c>
      <c r="E2263" s="161"/>
      <c r="F2263" s="168"/>
      <c r="G2263" s="163"/>
    </row>
    <row r="2264" spans="1:7" x14ac:dyDescent="0.2">
      <c r="A2264" s="127">
        <v>39812</v>
      </c>
      <c r="B2264" s="161">
        <v>3.57</v>
      </c>
      <c r="C2264" s="162">
        <v>3.5983559999999999</v>
      </c>
      <c r="D2264" s="163">
        <f t="shared" si="68"/>
        <v>-7.8802653211633451E-3</v>
      </c>
      <c r="E2264" s="161"/>
      <c r="F2264" s="168"/>
      <c r="G2264" s="163"/>
    </row>
    <row r="2265" spans="1:7" x14ac:dyDescent="0.2">
      <c r="A2265" s="127">
        <v>39811</v>
      </c>
      <c r="B2265" s="161">
        <v>3.64</v>
      </c>
      <c r="C2265" s="162">
        <v>3.6513558000000002</v>
      </c>
      <c r="D2265" s="163">
        <f t="shared" si="68"/>
        <v>-3.1100228578107964E-3</v>
      </c>
      <c r="E2265" s="161"/>
      <c r="F2265" s="168"/>
      <c r="G2265" s="163"/>
    </row>
    <row r="2266" spans="1:7" x14ac:dyDescent="0.2">
      <c r="A2266" s="127">
        <v>39808</v>
      </c>
      <c r="B2266" s="161">
        <v>3.65</v>
      </c>
      <c r="C2266" s="162">
        <v>3.6536742000000002</v>
      </c>
      <c r="D2266" s="163">
        <f t="shared" si="68"/>
        <v>-1.0056178517505183E-3</v>
      </c>
      <c r="E2266" s="161"/>
      <c r="F2266" s="168"/>
      <c r="G2266" s="163"/>
    </row>
    <row r="2267" spans="1:7" x14ac:dyDescent="0.2">
      <c r="A2267" s="127">
        <v>39807</v>
      </c>
      <c r="B2267" s="161">
        <v>3.63</v>
      </c>
      <c r="C2267" s="162">
        <v>3.6536742000000002</v>
      </c>
      <c r="D2267" s="163">
        <f t="shared" si="68"/>
        <v>-6.4795596717409313E-3</v>
      </c>
      <c r="E2267" s="161"/>
      <c r="F2267" s="168"/>
      <c r="G2267" s="163"/>
    </row>
    <row r="2268" spans="1:7" x14ac:dyDescent="0.2">
      <c r="A2268" s="127">
        <v>39806</v>
      </c>
      <c r="B2268" s="161">
        <v>3.63</v>
      </c>
      <c r="C2268" s="162">
        <v>3.6536742000000002</v>
      </c>
      <c r="D2268" s="163">
        <f t="shared" si="68"/>
        <v>-6.4795596717409313E-3</v>
      </c>
      <c r="E2268" s="161"/>
      <c r="F2268" s="168"/>
      <c r="G2268" s="163"/>
    </row>
    <row r="2269" spans="1:7" x14ac:dyDescent="0.2">
      <c r="A2269" s="127">
        <v>39805</v>
      </c>
      <c r="B2269" s="161">
        <v>3.68</v>
      </c>
      <c r="C2269" s="162">
        <v>3.6972979000000001</v>
      </c>
      <c r="D2269" s="163">
        <f t="shared" si="68"/>
        <v>-4.6785248221410496E-3</v>
      </c>
      <c r="E2269" s="161"/>
      <c r="F2269" s="168"/>
      <c r="G2269" s="163"/>
    </row>
    <row r="2270" spans="1:7" x14ac:dyDescent="0.2">
      <c r="A2270" s="127">
        <v>39804</v>
      </c>
      <c r="B2270" s="161">
        <v>3.78</v>
      </c>
      <c r="C2270" s="162">
        <v>3.7936749999999999</v>
      </c>
      <c r="D2270" s="163">
        <f t="shared" si="68"/>
        <v>-3.6046841123712771E-3</v>
      </c>
      <c r="E2270" s="161"/>
      <c r="F2270" s="168"/>
      <c r="G2270" s="163"/>
    </row>
    <row r="2271" spans="1:7" x14ac:dyDescent="0.2">
      <c r="A2271" s="127">
        <v>39801</v>
      </c>
      <c r="B2271" s="161">
        <v>3.82</v>
      </c>
      <c r="C2271" s="162">
        <v>3.8632038</v>
      </c>
      <c r="D2271" s="163">
        <f t="shared" si="68"/>
        <v>-1.1183412068501311E-2</v>
      </c>
      <c r="E2271" s="161"/>
      <c r="F2271" s="168"/>
      <c r="G2271" s="163"/>
    </row>
    <row r="2272" spans="1:7" x14ac:dyDescent="0.2">
      <c r="A2272" s="127">
        <v>39800</v>
      </c>
      <c r="B2272" s="161">
        <v>3.86</v>
      </c>
      <c r="C2272" s="162">
        <v>3.8965394</v>
      </c>
      <c r="D2272" s="163">
        <f t="shared" si="68"/>
        <v>-9.3773978007254625E-3</v>
      </c>
      <c r="E2272" s="161"/>
      <c r="F2272" s="168"/>
      <c r="G2272" s="163"/>
    </row>
    <row r="2273" spans="1:7" x14ac:dyDescent="0.2">
      <c r="A2273" s="127">
        <v>39799</v>
      </c>
      <c r="B2273" s="161">
        <v>3.78</v>
      </c>
      <c r="C2273" s="162">
        <v>3.7923849999999999</v>
      </c>
      <c r="D2273" s="163">
        <f t="shared" si="68"/>
        <v>-3.2657549273083009E-3</v>
      </c>
      <c r="E2273" s="161"/>
      <c r="F2273" s="168"/>
      <c r="G2273" s="163"/>
    </row>
    <row r="2274" spans="1:7" x14ac:dyDescent="0.2">
      <c r="A2274" s="127">
        <v>39798</v>
      </c>
      <c r="B2274" s="161">
        <v>3.79</v>
      </c>
      <c r="C2274" s="162">
        <v>3.6996861999999999</v>
      </c>
      <c r="D2274" s="163">
        <f t="shared" si="68"/>
        <v>2.4411205469263883E-2</v>
      </c>
      <c r="E2274" s="161"/>
      <c r="F2274" s="168"/>
      <c r="G2274" s="163"/>
    </row>
    <row r="2275" spans="1:7" x14ac:dyDescent="0.2">
      <c r="A2275" s="127">
        <v>39797</v>
      </c>
      <c r="B2275" s="161">
        <v>3.8</v>
      </c>
      <c r="C2275" s="162">
        <v>3.7531750000000001</v>
      </c>
      <c r="D2275" s="163">
        <f t="shared" si="68"/>
        <v>1.2476103565647663E-2</v>
      </c>
      <c r="E2275" s="161"/>
      <c r="F2275" s="168"/>
      <c r="G2275" s="163"/>
    </row>
    <row r="2276" spans="1:7" x14ac:dyDescent="0.2">
      <c r="A2276" s="127">
        <v>39794</v>
      </c>
      <c r="B2276" s="161">
        <v>3.82</v>
      </c>
      <c r="C2276" s="162">
        <v>3.7713066999999998</v>
      </c>
      <c r="D2276" s="163">
        <f t="shared" si="68"/>
        <v>1.2911519500654786E-2</v>
      </c>
      <c r="E2276" s="161"/>
      <c r="F2276" s="168"/>
      <c r="G2276" s="163"/>
    </row>
    <row r="2277" spans="1:7" x14ac:dyDescent="0.2">
      <c r="A2277" s="127">
        <v>39793</v>
      </c>
      <c r="B2277" s="161">
        <v>3.97</v>
      </c>
      <c r="C2277" s="162">
        <v>3.9314415</v>
      </c>
      <c r="D2277" s="163">
        <f t="shared" si="68"/>
        <v>9.807725741308922E-3</v>
      </c>
      <c r="E2277" s="161"/>
      <c r="F2277" s="168"/>
      <c r="G2277" s="163"/>
    </row>
    <row r="2278" spans="1:7" x14ac:dyDescent="0.2">
      <c r="A2278" s="127">
        <v>39792</v>
      </c>
      <c r="B2278" s="161">
        <v>4.08</v>
      </c>
      <c r="C2278" s="162">
        <v>3.9403654000000001</v>
      </c>
      <c r="D2278" s="163">
        <f t="shared" si="68"/>
        <v>3.54369673431809E-2</v>
      </c>
      <c r="E2278" s="161"/>
      <c r="F2278" s="168"/>
      <c r="G2278" s="163"/>
    </row>
    <row r="2279" spans="1:7" x14ac:dyDescent="0.2">
      <c r="A2279" s="127">
        <v>39791</v>
      </c>
      <c r="B2279" s="161">
        <v>3.97</v>
      </c>
      <c r="C2279" s="162">
        <v>3.719535</v>
      </c>
      <c r="D2279" s="163">
        <f t="shared" si="68"/>
        <v>6.733771829005511E-2</v>
      </c>
      <c r="E2279" s="161"/>
      <c r="F2279" s="168"/>
      <c r="G2279" s="163"/>
    </row>
    <row r="2280" spans="1:7" x14ac:dyDescent="0.2">
      <c r="A2280" s="127">
        <v>39790</v>
      </c>
      <c r="B2280" s="161">
        <v>4.0999999999999996</v>
      </c>
      <c r="C2280" s="162">
        <v>3.8624681999999999</v>
      </c>
      <c r="D2280" s="163">
        <f t="shared" si="68"/>
        <v>6.1497412457661077E-2</v>
      </c>
      <c r="E2280" s="161"/>
      <c r="F2280" s="168"/>
      <c r="G2280" s="163"/>
    </row>
    <row r="2281" spans="1:7" x14ac:dyDescent="0.2">
      <c r="A2281" s="127">
        <v>39787</v>
      </c>
      <c r="B2281" s="161">
        <v>4</v>
      </c>
      <c r="C2281" s="162">
        <v>3.5956415000000002</v>
      </c>
      <c r="D2281" s="163">
        <f t="shared" si="68"/>
        <v>0.11245795778027365</v>
      </c>
      <c r="E2281" s="161"/>
      <c r="F2281" s="168"/>
      <c r="G2281" s="163"/>
    </row>
    <row r="2282" spans="1:7" x14ac:dyDescent="0.2">
      <c r="A2282" s="127">
        <v>39786</v>
      </c>
      <c r="B2282" s="161">
        <v>3.96</v>
      </c>
      <c r="C2282" s="162">
        <v>3.5347599999999999</v>
      </c>
      <c r="D2282" s="163">
        <f t="shared" si="68"/>
        <v>0.12030236847763358</v>
      </c>
      <c r="E2282" s="161"/>
      <c r="F2282" s="168"/>
      <c r="G2282" s="163"/>
    </row>
    <row r="2283" spans="1:7" x14ac:dyDescent="0.2">
      <c r="A2283" s="127">
        <v>39785</v>
      </c>
      <c r="B2283" s="161">
        <v>3.87</v>
      </c>
      <c r="C2283" s="162">
        <v>3.4550323999999999</v>
      </c>
      <c r="D2283" s="163">
        <f t="shared" si="68"/>
        <v>0.1201052702139639</v>
      </c>
      <c r="E2283" s="161"/>
      <c r="F2283" s="168"/>
      <c r="G2283" s="163"/>
    </row>
    <row r="2284" spans="1:7" x14ac:dyDescent="0.2">
      <c r="A2284" s="127">
        <v>39784</v>
      </c>
      <c r="B2284" s="161">
        <v>3.76</v>
      </c>
      <c r="C2284" s="162">
        <v>3.3596940000000002</v>
      </c>
      <c r="D2284" s="163">
        <f t="shared" si="68"/>
        <v>0.11914954159515706</v>
      </c>
      <c r="E2284" s="161"/>
      <c r="F2284" s="168"/>
      <c r="G2284" s="163"/>
    </row>
    <row r="2285" spans="1:7" x14ac:dyDescent="0.2">
      <c r="A2285" s="127">
        <v>39783</v>
      </c>
      <c r="B2285" s="161">
        <v>3.81</v>
      </c>
      <c r="C2285" s="162">
        <v>3.4914049999999999</v>
      </c>
      <c r="D2285" s="163">
        <f t="shared" si="68"/>
        <v>9.1251229805765929E-2</v>
      </c>
      <c r="E2285" s="161"/>
      <c r="F2285" s="168"/>
      <c r="G2285" s="163"/>
    </row>
    <row r="2286" spans="1:7" x14ac:dyDescent="0.2">
      <c r="A2286" s="127">
        <v>39780</v>
      </c>
      <c r="B2286" s="161">
        <v>3.83</v>
      </c>
      <c r="C2286" s="162">
        <v>3.3500420000000002</v>
      </c>
      <c r="D2286" s="163">
        <f t="shared" si="68"/>
        <v>0.14326924856464482</v>
      </c>
      <c r="E2286" s="161"/>
      <c r="F2286" s="168"/>
      <c r="G2286" s="163"/>
    </row>
    <row r="2287" spans="1:7" x14ac:dyDescent="0.2">
      <c r="A2287" s="127">
        <v>39779</v>
      </c>
      <c r="B2287" s="161">
        <v>3.95</v>
      </c>
      <c r="C2287" s="162">
        <v>3.3642357999999999</v>
      </c>
      <c r="D2287" s="163">
        <f t="shared" si="68"/>
        <v>0.17411508432316197</v>
      </c>
      <c r="E2287" s="161"/>
      <c r="F2287" s="168"/>
      <c r="G2287" s="163"/>
    </row>
    <row r="2288" spans="1:7" x14ac:dyDescent="0.2">
      <c r="A2288" s="127">
        <v>39778</v>
      </c>
      <c r="B2288" s="161">
        <v>3.96</v>
      </c>
      <c r="C2288" s="162">
        <v>3.3095143999999999</v>
      </c>
      <c r="D2288" s="163">
        <f t="shared" si="68"/>
        <v>0.19655016458003632</v>
      </c>
      <c r="E2288" s="161"/>
      <c r="F2288" s="168"/>
      <c r="G2288" s="163"/>
    </row>
    <row r="2289" spans="1:7" x14ac:dyDescent="0.2">
      <c r="A2289" s="127">
        <v>39777</v>
      </c>
      <c r="B2289" s="161">
        <v>3.96</v>
      </c>
      <c r="C2289" s="162">
        <v>3.2235084000000001</v>
      </c>
      <c r="D2289" s="163">
        <f t="shared" si="68"/>
        <v>0.22847516079064659</v>
      </c>
      <c r="E2289" s="161"/>
      <c r="F2289" s="168"/>
      <c r="G2289" s="163"/>
    </row>
    <row r="2290" spans="1:7" x14ac:dyDescent="0.2">
      <c r="A2290" s="127">
        <v>39776</v>
      </c>
      <c r="B2290" s="161">
        <v>3.96</v>
      </c>
      <c r="C2290" s="162">
        <v>2.9519864999999998</v>
      </c>
      <c r="D2290" s="163">
        <f t="shared" si="68"/>
        <v>0.34146954940342722</v>
      </c>
      <c r="E2290" s="161"/>
      <c r="F2290" s="168"/>
      <c r="G2290" s="163"/>
    </row>
    <row r="2291" spans="1:7" x14ac:dyDescent="0.2">
      <c r="A2291" s="127">
        <v>39773</v>
      </c>
      <c r="B2291" s="161">
        <v>4.05</v>
      </c>
      <c r="C2291" s="162">
        <v>2.9530249999999998</v>
      </c>
      <c r="D2291" s="163">
        <f t="shared" si="68"/>
        <v>0.37147501291049012</v>
      </c>
      <c r="E2291" s="161"/>
      <c r="F2291" s="168"/>
      <c r="G2291" s="163"/>
    </row>
    <row r="2292" spans="1:7" x14ac:dyDescent="0.2">
      <c r="A2292" s="127">
        <v>39772</v>
      </c>
      <c r="B2292" s="161">
        <v>4.08</v>
      </c>
      <c r="C2292" s="162">
        <v>2.8908608</v>
      </c>
      <c r="D2292" s="163">
        <f t="shared" si="68"/>
        <v>0.41134433038076412</v>
      </c>
      <c r="E2292" s="161"/>
      <c r="F2292" s="168"/>
      <c r="G2292" s="163"/>
    </row>
    <row r="2293" spans="1:7" x14ac:dyDescent="0.2">
      <c r="A2293" s="127">
        <v>39771</v>
      </c>
      <c r="B2293" s="161">
        <v>4.1399999999999997</v>
      </c>
      <c r="C2293" s="162">
        <v>3.0753181999999999</v>
      </c>
      <c r="D2293" s="163">
        <f t="shared" si="68"/>
        <v>0.3462021588530253</v>
      </c>
      <c r="E2293" s="161"/>
      <c r="F2293" s="168"/>
      <c r="G2293" s="163"/>
    </row>
    <row r="2294" spans="1:7" x14ac:dyDescent="0.2">
      <c r="A2294" s="127">
        <v>39770</v>
      </c>
      <c r="B2294" s="161">
        <v>4</v>
      </c>
      <c r="C2294" s="162">
        <v>3.1716000000000002</v>
      </c>
      <c r="D2294" s="163">
        <f t="shared" si="68"/>
        <v>0.26119308866187407</v>
      </c>
      <c r="E2294" s="161"/>
      <c r="F2294" s="168"/>
      <c r="G2294" s="163"/>
    </row>
    <row r="2295" spans="1:7" x14ac:dyDescent="0.2">
      <c r="A2295" s="127">
        <v>39769</v>
      </c>
      <c r="B2295" s="161">
        <v>4.1399999999999997</v>
      </c>
      <c r="C2295" s="162">
        <v>3.2607729999999999</v>
      </c>
      <c r="D2295" s="163">
        <f t="shared" si="68"/>
        <v>0.26963759820140798</v>
      </c>
      <c r="E2295" s="161"/>
      <c r="F2295" s="168"/>
      <c r="G2295" s="163"/>
    </row>
    <row r="2296" spans="1:7" x14ac:dyDescent="0.2">
      <c r="A2296" s="127">
        <v>39766</v>
      </c>
      <c r="B2296" s="161">
        <v>4.0999999999999996</v>
      </c>
      <c r="C2296" s="162">
        <v>3.3040875000000001</v>
      </c>
      <c r="D2296" s="163">
        <f t="shared" si="68"/>
        <v>0.24088723437257625</v>
      </c>
      <c r="E2296" s="161"/>
      <c r="F2296" s="168"/>
      <c r="G2296" s="163"/>
    </row>
    <row r="2297" spans="1:7" x14ac:dyDescent="0.2">
      <c r="A2297" s="127">
        <v>39765</v>
      </c>
      <c r="B2297" s="161">
        <v>4.04</v>
      </c>
      <c r="C2297" s="162">
        <v>3.242632</v>
      </c>
      <c r="D2297" s="163">
        <f t="shared" si="68"/>
        <v>0.24590147756513847</v>
      </c>
      <c r="E2297" s="161"/>
      <c r="F2297" s="168"/>
      <c r="G2297" s="163"/>
    </row>
    <row r="2298" spans="1:7" x14ac:dyDescent="0.2">
      <c r="A2298" s="127">
        <v>39764</v>
      </c>
      <c r="B2298" s="161">
        <v>3.94</v>
      </c>
      <c r="C2298" s="162">
        <v>3.3747278999999999</v>
      </c>
      <c r="D2298" s="163">
        <f t="shared" si="68"/>
        <v>0.16750153397552439</v>
      </c>
      <c r="E2298" s="161"/>
      <c r="F2298" s="168"/>
      <c r="G2298" s="163"/>
    </row>
    <row r="2299" spans="1:7" x14ac:dyDescent="0.2">
      <c r="A2299" s="127">
        <v>39763</v>
      </c>
      <c r="B2299" s="161">
        <v>3.92</v>
      </c>
      <c r="C2299" s="162">
        <v>3.3911570000000002</v>
      </c>
      <c r="D2299" s="163">
        <f t="shared" si="68"/>
        <v>0.15594766034129345</v>
      </c>
      <c r="E2299" s="161"/>
      <c r="F2299" s="168"/>
      <c r="G2299" s="163"/>
    </row>
    <row r="2300" spans="1:7" x14ac:dyDescent="0.2">
      <c r="A2300" s="127">
        <v>39762</v>
      </c>
      <c r="B2300" s="161">
        <v>3.99</v>
      </c>
      <c r="C2300" s="162">
        <v>3.4697216000000002</v>
      </c>
      <c r="D2300" s="163">
        <f t="shared" si="68"/>
        <v>0.14994816875221342</v>
      </c>
      <c r="E2300" s="161"/>
      <c r="F2300" s="168"/>
      <c r="G2300" s="163"/>
    </row>
    <row r="2301" spans="1:7" x14ac:dyDescent="0.2">
      <c r="A2301" s="127">
        <v>39759</v>
      </c>
      <c r="B2301" s="161">
        <v>3.77</v>
      </c>
      <c r="C2301" s="162">
        <v>3.2771340000000002</v>
      </c>
      <c r="D2301" s="163">
        <f t="shared" si="68"/>
        <v>0.1503954369885393</v>
      </c>
      <c r="E2301" s="161"/>
      <c r="F2301" s="168"/>
      <c r="G2301" s="163"/>
    </row>
    <row r="2302" spans="1:7" x14ac:dyDescent="0.2">
      <c r="A2302" s="127">
        <v>39758</v>
      </c>
      <c r="B2302" s="161">
        <v>3.69</v>
      </c>
      <c r="C2302" s="162">
        <v>3.1790020999999999</v>
      </c>
      <c r="D2302" s="163">
        <f t="shared" si="68"/>
        <v>0.16074160504643895</v>
      </c>
      <c r="E2302" s="161"/>
      <c r="F2302" s="168"/>
      <c r="G2302" s="163"/>
    </row>
    <row r="2303" spans="1:7" x14ac:dyDescent="0.2">
      <c r="A2303" s="127">
        <v>39757</v>
      </c>
      <c r="B2303" s="161">
        <v>3.72</v>
      </c>
      <c r="C2303" s="162">
        <v>3.4687366000000002</v>
      </c>
      <c r="D2303" s="163">
        <f t="shared" si="68"/>
        <v>7.2436575322554042E-2</v>
      </c>
      <c r="E2303" s="161"/>
      <c r="F2303" s="168"/>
      <c r="G2303" s="163"/>
    </row>
    <row r="2304" spans="1:7" x14ac:dyDescent="0.2">
      <c r="A2304" s="127">
        <v>39756</v>
      </c>
      <c r="B2304" s="161">
        <v>3.69</v>
      </c>
      <c r="C2304" s="162">
        <v>3.3467359999999999</v>
      </c>
      <c r="D2304" s="163">
        <f t="shared" si="68"/>
        <v>0.10256679941292053</v>
      </c>
      <c r="E2304" s="161"/>
      <c r="F2304" s="168"/>
      <c r="G2304" s="163"/>
    </row>
    <row r="2305" spans="1:7" x14ac:dyDescent="0.2">
      <c r="A2305" s="127">
        <v>39755</v>
      </c>
      <c r="B2305" s="161">
        <v>3.66</v>
      </c>
      <c r="C2305" s="162">
        <v>3.2771340000000002</v>
      </c>
      <c r="D2305" s="163">
        <f t="shared" si="68"/>
        <v>0.11682952238144668</v>
      </c>
      <c r="E2305" s="161"/>
      <c r="F2305" s="168"/>
      <c r="G2305" s="163"/>
    </row>
    <row r="2306" spans="1:7" x14ac:dyDescent="0.2">
      <c r="A2306" s="127">
        <v>39752</v>
      </c>
      <c r="B2306" s="161">
        <v>3.62</v>
      </c>
      <c r="C2306" s="162">
        <v>3.1171470000000001</v>
      </c>
      <c r="D2306" s="163">
        <f t="shared" si="68"/>
        <v>0.16131834655215169</v>
      </c>
      <c r="E2306" s="161"/>
      <c r="F2306" s="168"/>
      <c r="G2306" s="163"/>
    </row>
    <row r="2307" spans="1:7" x14ac:dyDescent="0.2">
      <c r="A2307" s="127">
        <v>39751</v>
      </c>
      <c r="B2307" s="161">
        <v>3.63</v>
      </c>
      <c r="C2307" s="162">
        <v>3.2143725000000001</v>
      </c>
      <c r="D2307" s="163">
        <f t="shared" si="68"/>
        <v>0.12930284215659504</v>
      </c>
      <c r="E2307" s="161"/>
      <c r="F2307" s="168"/>
      <c r="G2307" s="163"/>
    </row>
    <row r="2308" spans="1:7" x14ac:dyDescent="0.2">
      <c r="A2308" s="127">
        <v>39750</v>
      </c>
      <c r="B2308" s="161">
        <v>3.58</v>
      </c>
      <c r="C2308" s="162">
        <v>2.8460176000000001</v>
      </c>
      <c r="D2308" s="163">
        <f t="shared" si="68"/>
        <v>0.25789805375764363</v>
      </c>
      <c r="E2308" s="161"/>
      <c r="F2308" s="168"/>
      <c r="G2308" s="163"/>
    </row>
    <row r="2309" spans="1:7" x14ac:dyDescent="0.2">
      <c r="A2309" s="127">
        <v>39749</v>
      </c>
      <c r="B2309" s="161">
        <v>3.8</v>
      </c>
      <c r="C2309" s="162">
        <v>2.8750917999999999</v>
      </c>
      <c r="D2309" s="163">
        <f t="shared" ref="D2309:D2372" si="69">(B2309-C2309)/C2309</f>
        <v>0.32169692807721828</v>
      </c>
      <c r="E2309" s="161"/>
      <c r="F2309" s="168"/>
      <c r="G2309" s="163"/>
    </row>
    <row r="2310" spans="1:7" x14ac:dyDescent="0.2">
      <c r="A2310" s="127">
        <v>39748</v>
      </c>
      <c r="B2310" s="161">
        <v>3.7</v>
      </c>
      <c r="C2310" s="162">
        <v>2.4689559999999999</v>
      </c>
      <c r="D2310" s="163">
        <f t="shared" si="69"/>
        <v>0.49860912871675328</v>
      </c>
      <c r="E2310" s="161"/>
      <c r="F2310" s="168"/>
      <c r="G2310" s="163"/>
    </row>
    <row r="2311" spans="1:7" x14ac:dyDescent="0.2">
      <c r="A2311" s="127">
        <v>39745</v>
      </c>
      <c r="B2311" s="161">
        <v>3.7</v>
      </c>
      <c r="C2311" s="162">
        <v>2.7766305</v>
      </c>
      <c r="D2311" s="163">
        <f t="shared" si="69"/>
        <v>0.33255036995379839</v>
      </c>
      <c r="E2311" s="161"/>
      <c r="F2311" s="168"/>
      <c r="G2311" s="163"/>
    </row>
    <row r="2312" spans="1:7" x14ac:dyDescent="0.2">
      <c r="A2312" s="127">
        <v>39744</v>
      </c>
      <c r="B2312" s="161">
        <v>3.8</v>
      </c>
      <c r="C2312" s="162">
        <v>2.9978820000000002</v>
      </c>
      <c r="D2312" s="163">
        <f t="shared" si="69"/>
        <v>0.26756156513164947</v>
      </c>
      <c r="E2312" s="161"/>
      <c r="F2312" s="168"/>
      <c r="G2312" s="163"/>
    </row>
    <row r="2313" spans="1:7" x14ac:dyDescent="0.2">
      <c r="A2313" s="127">
        <v>39743</v>
      </c>
      <c r="B2313" s="161">
        <v>3.91</v>
      </c>
      <c r="C2313" s="162">
        <v>3.1196603999999999</v>
      </c>
      <c r="D2313" s="163">
        <f t="shared" si="69"/>
        <v>0.25334154961225919</v>
      </c>
      <c r="E2313" s="161"/>
      <c r="F2313" s="168"/>
      <c r="G2313" s="163"/>
    </row>
    <row r="2314" spans="1:7" x14ac:dyDescent="0.2">
      <c r="A2314" s="127">
        <v>39742</v>
      </c>
      <c r="B2314" s="161">
        <v>3.98</v>
      </c>
      <c r="C2314" s="162">
        <v>3.3023250000000002</v>
      </c>
      <c r="D2314" s="163">
        <f t="shared" si="69"/>
        <v>0.20521147979075341</v>
      </c>
      <c r="E2314" s="161"/>
      <c r="F2314" s="168"/>
      <c r="G2314" s="163"/>
    </row>
    <row r="2315" spans="1:7" x14ac:dyDescent="0.2">
      <c r="A2315" s="127">
        <v>39741</v>
      </c>
      <c r="B2315" s="161">
        <v>4.05</v>
      </c>
      <c r="C2315" s="162">
        <v>3.4162623999999999</v>
      </c>
      <c r="D2315" s="163">
        <f t="shared" si="69"/>
        <v>0.18550612505643593</v>
      </c>
      <c r="E2315" s="161"/>
      <c r="F2315" s="168"/>
      <c r="G2315" s="163"/>
    </row>
    <row r="2316" spans="1:7" x14ac:dyDescent="0.2">
      <c r="A2316" s="127">
        <v>39738</v>
      </c>
      <c r="B2316" s="161">
        <v>4</v>
      </c>
      <c r="C2316" s="162">
        <v>3.1790381999999999</v>
      </c>
      <c r="D2316" s="163">
        <f t="shared" si="69"/>
        <v>0.25824219413280408</v>
      </c>
      <c r="E2316" s="161"/>
      <c r="F2316" s="168"/>
      <c r="G2316" s="163"/>
    </row>
    <row r="2317" spans="1:7" x14ac:dyDescent="0.2">
      <c r="A2317" s="127">
        <v>39737</v>
      </c>
      <c r="B2317" s="161">
        <v>4</v>
      </c>
      <c r="C2317" s="162">
        <v>3.3541335000000001</v>
      </c>
      <c r="D2317" s="163">
        <f t="shared" si="69"/>
        <v>0.19255837610518481</v>
      </c>
      <c r="E2317" s="161"/>
      <c r="F2317" s="168"/>
      <c r="G2317" s="163"/>
    </row>
    <row r="2318" spans="1:7" x14ac:dyDescent="0.2">
      <c r="A2318" s="127">
        <v>39736</v>
      </c>
      <c r="B2318" s="161">
        <v>4.13</v>
      </c>
      <c r="C2318" s="162">
        <v>3.6511285</v>
      </c>
      <c r="D2318" s="163">
        <f t="shared" si="69"/>
        <v>0.13115712032594851</v>
      </c>
      <c r="E2318" s="161"/>
      <c r="F2318" s="168"/>
      <c r="G2318" s="163"/>
    </row>
    <row r="2319" spans="1:7" x14ac:dyDescent="0.2">
      <c r="A2319" s="127">
        <v>39735</v>
      </c>
      <c r="B2319" s="161">
        <v>4.16</v>
      </c>
      <c r="C2319" s="162">
        <v>3.8789037</v>
      </c>
      <c r="D2319" s="163">
        <f t="shared" si="69"/>
        <v>7.2467975938665399E-2</v>
      </c>
      <c r="E2319" s="161"/>
      <c r="F2319" s="168"/>
      <c r="G2319" s="163"/>
    </row>
    <row r="2320" spans="1:7" x14ac:dyDescent="0.2">
      <c r="A2320" s="127">
        <v>39734</v>
      </c>
      <c r="B2320" s="161">
        <v>4.3</v>
      </c>
      <c r="C2320" s="162">
        <v>3.7656724000000001</v>
      </c>
      <c r="D2320" s="163">
        <f t="shared" si="69"/>
        <v>0.14189434003871385</v>
      </c>
      <c r="E2320" s="161"/>
      <c r="F2320" s="168"/>
      <c r="G2320" s="163"/>
    </row>
    <row r="2321" spans="1:7" x14ac:dyDescent="0.2">
      <c r="A2321" s="127">
        <v>39731</v>
      </c>
      <c r="B2321" s="161">
        <v>4</v>
      </c>
      <c r="C2321" s="162">
        <v>3.3002250000000002</v>
      </c>
      <c r="D2321" s="163">
        <f t="shared" si="69"/>
        <v>0.21203857312758972</v>
      </c>
      <c r="E2321" s="161"/>
      <c r="F2321" s="168"/>
      <c r="G2321" s="163"/>
    </row>
    <row r="2322" spans="1:7" x14ac:dyDescent="0.2">
      <c r="A2322" s="127">
        <v>39730</v>
      </c>
      <c r="B2322" s="161">
        <v>4.0599999999999996</v>
      </c>
      <c r="C2322" s="162">
        <v>3.5623395000000002</v>
      </c>
      <c r="D2322" s="163">
        <f t="shared" si="69"/>
        <v>0.13970046931237165</v>
      </c>
      <c r="E2322" s="161"/>
      <c r="F2322" s="168"/>
      <c r="G2322" s="163"/>
    </row>
    <row r="2323" spans="1:7" x14ac:dyDescent="0.2">
      <c r="A2323" s="127">
        <v>39729</v>
      </c>
      <c r="B2323" s="161">
        <v>4.07</v>
      </c>
      <c r="C2323" s="162">
        <v>3.3402379999999998</v>
      </c>
      <c r="D2323" s="163">
        <f t="shared" si="69"/>
        <v>0.21847604871269669</v>
      </c>
      <c r="E2323" s="161"/>
      <c r="F2323" s="168"/>
      <c r="G2323" s="163"/>
    </row>
    <row r="2324" spans="1:7" x14ac:dyDescent="0.2">
      <c r="A2324" s="127">
        <v>39728</v>
      </c>
      <c r="B2324" s="161">
        <v>4.16</v>
      </c>
      <c r="C2324" s="162">
        <v>3.6303939000000001</v>
      </c>
      <c r="D2324" s="163">
        <f t="shared" si="69"/>
        <v>0.14588116733007955</v>
      </c>
      <c r="E2324" s="161"/>
      <c r="F2324" s="168"/>
      <c r="G2324" s="163"/>
    </row>
    <row r="2325" spans="1:7" x14ac:dyDescent="0.2">
      <c r="A2325" s="127">
        <v>39727</v>
      </c>
      <c r="B2325" s="161">
        <v>4.07</v>
      </c>
      <c r="C2325" s="162">
        <v>3.6303939000000001</v>
      </c>
      <c r="D2325" s="163">
        <f t="shared" si="69"/>
        <v>0.12109046899841922</v>
      </c>
      <c r="E2325" s="161"/>
      <c r="F2325" s="168"/>
      <c r="G2325" s="163"/>
    </row>
    <row r="2326" spans="1:7" x14ac:dyDescent="0.2">
      <c r="A2326" s="127">
        <v>39717</v>
      </c>
      <c r="B2326" s="161">
        <v>4.3499999999999996</v>
      </c>
      <c r="C2326" s="162">
        <v>4.1547995999999996</v>
      </c>
      <c r="D2326" s="163">
        <f t="shared" si="69"/>
        <v>4.6981904975633496E-2</v>
      </c>
      <c r="E2326" s="161"/>
      <c r="F2326" s="168"/>
      <c r="G2326" s="163"/>
    </row>
    <row r="2327" spans="1:7" x14ac:dyDescent="0.2">
      <c r="A2327" s="127">
        <v>39716</v>
      </c>
      <c r="B2327" s="161">
        <v>4.37</v>
      </c>
      <c r="C2327" s="162">
        <v>4.1092272000000003</v>
      </c>
      <c r="D2327" s="163">
        <f t="shared" si="69"/>
        <v>6.3460302219356418E-2</v>
      </c>
      <c r="E2327" s="161"/>
      <c r="F2327" s="168"/>
      <c r="G2327" s="163"/>
    </row>
    <row r="2328" spans="1:7" x14ac:dyDescent="0.2">
      <c r="A2328" s="127">
        <v>39715</v>
      </c>
      <c r="B2328" s="161">
        <v>4.29</v>
      </c>
      <c r="C2328" s="162">
        <v>4.1245320000000003</v>
      </c>
      <c r="D2328" s="163">
        <f t="shared" si="69"/>
        <v>4.0118006115602865E-2</v>
      </c>
      <c r="E2328" s="161"/>
      <c r="F2328" s="168"/>
      <c r="G2328" s="163"/>
    </row>
    <row r="2329" spans="1:7" x14ac:dyDescent="0.2">
      <c r="A2329" s="127">
        <v>39714</v>
      </c>
      <c r="B2329" s="161">
        <v>4.3499999999999996</v>
      </c>
      <c r="C2329" s="162">
        <v>4.0803891999999999</v>
      </c>
      <c r="D2329" s="163">
        <f t="shared" si="69"/>
        <v>6.6074775416031323E-2</v>
      </c>
      <c r="E2329" s="161"/>
      <c r="F2329" s="168"/>
      <c r="G2329" s="163"/>
    </row>
    <row r="2330" spans="1:7" x14ac:dyDescent="0.2">
      <c r="A2330" s="127">
        <v>39713</v>
      </c>
      <c r="B2330" s="161">
        <v>4.16</v>
      </c>
      <c r="C2330" s="162">
        <v>4.2548079999999997</v>
      </c>
      <c r="D2330" s="163">
        <f t="shared" si="69"/>
        <v>-2.2282556580696371E-2</v>
      </c>
      <c r="E2330" s="161"/>
      <c r="F2330" s="168"/>
      <c r="G2330" s="163"/>
    </row>
    <row r="2331" spans="1:7" x14ac:dyDescent="0.2">
      <c r="A2331" s="127">
        <v>39710</v>
      </c>
      <c r="B2331" s="161">
        <v>3.78</v>
      </c>
      <c r="C2331" s="162">
        <v>4.0966640999999999</v>
      </c>
      <c r="D2331" s="163">
        <f t="shared" si="69"/>
        <v>-7.7298038665166643E-2</v>
      </c>
      <c r="E2331" s="161"/>
      <c r="F2331" s="168"/>
      <c r="G2331" s="163"/>
    </row>
    <row r="2332" spans="1:7" x14ac:dyDescent="0.2">
      <c r="A2332" s="127">
        <v>39709</v>
      </c>
      <c r="B2332" s="161">
        <v>3.44</v>
      </c>
      <c r="C2332" s="162">
        <v>3.5236103999999999</v>
      </c>
      <c r="D2332" s="163">
        <f t="shared" si="69"/>
        <v>-2.372861653490408E-2</v>
      </c>
      <c r="E2332" s="161"/>
      <c r="F2332" s="168"/>
      <c r="G2332" s="163"/>
    </row>
    <row r="2333" spans="1:7" x14ac:dyDescent="0.2">
      <c r="A2333" s="127">
        <v>39708</v>
      </c>
      <c r="B2333" s="161">
        <v>3.42</v>
      </c>
      <c r="C2333" s="162">
        <v>3.5190155999999999</v>
      </c>
      <c r="D2333" s="163">
        <f t="shared" si="69"/>
        <v>-2.8137300670107852E-2</v>
      </c>
      <c r="E2333" s="161"/>
      <c r="F2333" s="168"/>
      <c r="G2333" s="163"/>
    </row>
    <row r="2334" spans="1:7" x14ac:dyDescent="0.2">
      <c r="A2334" s="127">
        <v>39707</v>
      </c>
      <c r="B2334" s="161">
        <v>3.8</v>
      </c>
      <c r="C2334" s="162">
        <v>3.8961085</v>
      </c>
      <c r="D2334" s="163">
        <f t="shared" si="69"/>
        <v>-2.4667819184193703E-2</v>
      </c>
      <c r="E2334" s="161"/>
      <c r="F2334" s="168"/>
      <c r="G2334" s="163"/>
    </row>
    <row r="2335" spans="1:7" x14ac:dyDescent="0.2">
      <c r="A2335" s="127">
        <v>39703</v>
      </c>
      <c r="B2335" s="161">
        <v>4.22</v>
      </c>
      <c r="C2335" s="162">
        <v>4.2138720000000003</v>
      </c>
      <c r="D2335" s="163">
        <f t="shared" si="69"/>
        <v>1.4542444573540597E-3</v>
      </c>
      <c r="E2335" s="161"/>
      <c r="F2335" s="168"/>
      <c r="G2335" s="163"/>
    </row>
    <row r="2336" spans="1:7" x14ac:dyDescent="0.2">
      <c r="A2336" s="127">
        <v>39702</v>
      </c>
      <c r="B2336" s="161">
        <v>4.3</v>
      </c>
      <c r="C2336" s="162">
        <v>4.3008769999999998</v>
      </c>
      <c r="D2336" s="163">
        <f t="shared" si="69"/>
        <v>-2.0391189982880623E-4</v>
      </c>
      <c r="E2336" s="161"/>
      <c r="F2336" s="168"/>
      <c r="G2336" s="163"/>
    </row>
    <row r="2337" spans="1:7" x14ac:dyDescent="0.2">
      <c r="A2337" s="127">
        <v>39701</v>
      </c>
      <c r="B2337" s="161">
        <v>4.51</v>
      </c>
      <c r="C2337" s="162">
        <v>4.4462885999999999</v>
      </c>
      <c r="D2337" s="163">
        <f t="shared" si="69"/>
        <v>1.4329119346863779E-2</v>
      </c>
      <c r="E2337" s="161"/>
      <c r="F2337" s="168"/>
      <c r="G2337" s="163"/>
    </row>
    <row r="2338" spans="1:7" x14ac:dyDescent="0.2">
      <c r="A2338" s="127">
        <v>39700</v>
      </c>
      <c r="B2338" s="161">
        <v>4.53</v>
      </c>
      <c r="C2338" s="162">
        <v>4.5852978999999996</v>
      </c>
      <c r="D2338" s="163">
        <f t="shared" si="69"/>
        <v>-1.205982712704432E-2</v>
      </c>
      <c r="E2338" s="161"/>
      <c r="F2338" s="168"/>
      <c r="G2338" s="163"/>
    </row>
    <row r="2339" spans="1:7" x14ac:dyDescent="0.2">
      <c r="A2339" s="127">
        <v>39699</v>
      </c>
      <c r="B2339" s="161">
        <v>4.53</v>
      </c>
      <c r="C2339" s="162">
        <v>4.6295567999999996</v>
      </c>
      <c r="D2339" s="163">
        <f t="shared" si="69"/>
        <v>-2.1504607093274963E-2</v>
      </c>
      <c r="E2339" s="161"/>
      <c r="F2339" s="168"/>
      <c r="G2339" s="163"/>
    </row>
    <row r="2340" spans="1:7" x14ac:dyDescent="0.2">
      <c r="A2340" s="127">
        <v>39696</v>
      </c>
      <c r="B2340" s="161">
        <v>4.51</v>
      </c>
      <c r="C2340" s="162">
        <v>4.4619448999999998</v>
      </c>
      <c r="D2340" s="163">
        <f t="shared" si="69"/>
        <v>1.076998956217501E-2</v>
      </c>
      <c r="E2340" s="161"/>
      <c r="F2340" s="168"/>
      <c r="G2340" s="163"/>
    </row>
    <row r="2341" spans="1:7" x14ac:dyDescent="0.2">
      <c r="A2341" s="127">
        <v>39695</v>
      </c>
      <c r="B2341" s="161">
        <v>4.6399999999999997</v>
      </c>
      <c r="C2341" s="162">
        <v>4.5384570000000002</v>
      </c>
      <c r="D2341" s="163">
        <f t="shared" si="69"/>
        <v>2.2373903729835821E-2</v>
      </c>
      <c r="E2341" s="161"/>
      <c r="F2341" s="168"/>
      <c r="G2341" s="163"/>
    </row>
    <row r="2342" spans="1:7" x14ac:dyDescent="0.2">
      <c r="A2342" s="127">
        <v>39694</v>
      </c>
      <c r="B2342" s="161">
        <v>4.6399999999999997</v>
      </c>
      <c r="C2342" s="162">
        <v>4.5461805000000002</v>
      </c>
      <c r="D2342" s="163">
        <f t="shared" si="69"/>
        <v>2.063699406567766E-2</v>
      </c>
      <c r="E2342" s="161"/>
      <c r="F2342" s="168"/>
      <c r="G2342" s="163"/>
    </row>
    <row r="2343" spans="1:7" x14ac:dyDescent="0.2">
      <c r="A2343" s="127">
        <v>39693</v>
      </c>
      <c r="B2343" s="161">
        <v>4.6900000000000004</v>
      </c>
      <c r="C2343" s="162">
        <v>4.6853695000000002</v>
      </c>
      <c r="D2343" s="163">
        <f t="shared" si="69"/>
        <v>9.8828918402277645E-4</v>
      </c>
      <c r="E2343" s="161"/>
      <c r="F2343" s="168"/>
      <c r="G2343" s="163"/>
    </row>
    <row r="2344" spans="1:7" x14ac:dyDescent="0.2">
      <c r="A2344" s="127">
        <v>39692</v>
      </c>
      <c r="B2344" s="161">
        <v>4.79</v>
      </c>
      <c r="C2344" s="162">
        <v>4.7003073000000004</v>
      </c>
      <c r="D2344" s="163">
        <f t="shared" si="69"/>
        <v>1.9082305533512589E-2</v>
      </c>
      <c r="E2344" s="161"/>
      <c r="F2344" s="168"/>
      <c r="G2344" s="163"/>
    </row>
    <row r="2345" spans="1:7" x14ac:dyDescent="0.2">
      <c r="A2345" s="127">
        <v>39689</v>
      </c>
      <c r="B2345" s="161">
        <v>4.93</v>
      </c>
      <c r="C2345" s="162">
        <v>4.7354811999999997</v>
      </c>
      <c r="D2345" s="163">
        <f t="shared" si="69"/>
        <v>4.1076881479330973E-2</v>
      </c>
      <c r="E2345" s="161"/>
      <c r="F2345" s="168"/>
      <c r="G2345" s="163"/>
    </row>
    <row r="2346" spans="1:7" x14ac:dyDescent="0.2">
      <c r="A2346" s="127">
        <v>39688</v>
      </c>
      <c r="B2346" s="161">
        <v>4.87</v>
      </c>
      <c r="C2346" s="162">
        <v>4.6732475999999998</v>
      </c>
      <c r="D2346" s="163">
        <f t="shared" si="69"/>
        <v>4.2101856533345305E-2</v>
      </c>
      <c r="E2346" s="161"/>
      <c r="F2346" s="168"/>
      <c r="G2346" s="163"/>
    </row>
    <row r="2347" spans="1:7" x14ac:dyDescent="0.2">
      <c r="A2347" s="127">
        <v>39687</v>
      </c>
      <c r="B2347" s="161">
        <v>4.82</v>
      </c>
      <c r="C2347" s="162">
        <v>4.7844888000000001</v>
      </c>
      <c r="D2347" s="163">
        <f t="shared" si="69"/>
        <v>7.422151348750192E-3</v>
      </c>
      <c r="E2347" s="161"/>
      <c r="F2347" s="168"/>
      <c r="G2347" s="163"/>
    </row>
    <row r="2348" spans="1:7" x14ac:dyDescent="0.2">
      <c r="A2348" s="127">
        <v>39686</v>
      </c>
      <c r="B2348" s="161">
        <v>4.8099999999999996</v>
      </c>
      <c r="C2348" s="162">
        <v>4.7127724000000004</v>
      </c>
      <c r="D2348" s="163">
        <f t="shared" si="69"/>
        <v>2.0630658930187076E-2</v>
      </c>
      <c r="E2348" s="161"/>
      <c r="F2348" s="168"/>
      <c r="G2348" s="163"/>
    </row>
    <row r="2349" spans="1:7" x14ac:dyDescent="0.2">
      <c r="A2349" s="127">
        <v>39685</v>
      </c>
      <c r="B2349" s="161">
        <v>4.88</v>
      </c>
      <c r="C2349" s="162">
        <v>4.6779468</v>
      </c>
      <c r="D2349" s="163">
        <f t="shared" si="69"/>
        <v>4.319271010093572E-2</v>
      </c>
      <c r="E2349" s="161"/>
      <c r="F2349" s="168"/>
      <c r="G2349" s="163"/>
    </row>
    <row r="2350" spans="1:7" x14ac:dyDescent="0.2">
      <c r="A2350" s="127">
        <v>39682</v>
      </c>
      <c r="B2350" s="161">
        <v>4.83</v>
      </c>
      <c r="C2350" s="162">
        <v>4.4919808000000003</v>
      </c>
      <c r="D2350" s="163">
        <f t="shared" si="69"/>
        <v>7.5249475687874642E-2</v>
      </c>
      <c r="E2350" s="161"/>
      <c r="F2350" s="168"/>
      <c r="G2350" s="163"/>
    </row>
    <row r="2351" spans="1:7" x14ac:dyDescent="0.2">
      <c r="A2351" s="127">
        <v>39681</v>
      </c>
      <c r="B2351" s="161">
        <v>4.76</v>
      </c>
      <c r="C2351" s="162">
        <v>4.4919808000000003</v>
      </c>
      <c r="D2351" s="163">
        <f t="shared" si="69"/>
        <v>5.9666149953267709E-2</v>
      </c>
      <c r="E2351" s="161"/>
      <c r="F2351" s="168"/>
      <c r="G2351" s="163"/>
    </row>
    <row r="2352" spans="1:7" x14ac:dyDescent="0.2">
      <c r="A2352" s="127">
        <v>39680</v>
      </c>
      <c r="B2352" s="161">
        <v>4.9000000000000004</v>
      </c>
      <c r="C2352" s="162">
        <v>4.5884881999999996</v>
      </c>
      <c r="D2352" s="163">
        <f t="shared" si="69"/>
        <v>6.7889855312257497E-2</v>
      </c>
      <c r="E2352" s="161"/>
      <c r="F2352" s="168"/>
      <c r="G2352" s="163"/>
    </row>
    <row r="2353" spans="1:7" x14ac:dyDescent="0.2">
      <c r="A2353" s="127">
        <v>39679</v>
      </c>
      <c r="B2353" s="161">
        <v>4.5999999999999996</v>
      </c>
      <c r="C2353" s="162">
        <v>4.4602908000000001</v>
      </c>
      <c r="D2353" s="163">
        <f t="shared" si="69"/>
        <v>3.1322890426785523E-2</v>
      </c>
      <c r="E2353" s="161"/>
      <c r="F2353" s="168"/>
      <c r="G2353" s="163"/>
    </row>
    <row r="2354" spans="1:7" x14ac:dyDescent="0.2">
      <c r="A2354" s="127">
        <v>39678</v>
      </c>
      <c r="B2354" s="161">
        <v>4.55</v>
      </c>
      <c r="C2354" s="162">
        <v>4.5083466000000003</v>
      </c>
      <c r="D2354" s="163">
        <f t="shared" si="69"/>
        <v>9.2391742906367275E-3</v>
      </c>
      <c r="E2354" s="161"/>
      <c r="F2354" s="168"/>
      <c r="G2354" s="163"/>
    </row>
    <row r="2355" spans="1:7" x14ac:dyDescent="0.2">
      <c r="A2355" s="127">
        <v>39675</v>
      </c>
      <c r="B2355" s="161">
        <v>4.71</v>
      </c>
      <c r="C2355" s="162">
        <v>4.5694999999999997</v>
      </c>
      <c r="D2355" s="163">
        <f t="shared" si="69"/>
        <v>3.0747346536820288E-2</v>
      </c>
      <c r="E2355" s="161"/>
      <c r="F2355" s="168"/>
      <c r="G2355" s="163"/>
    </row>
    <row r="2356" spans="1:7" x14ac:dyDescent="0.2">
      <c r="A2356" s="127">
        <v>39674</v>
      </c>
      <c r="B2356" s="161">
        <v>4.7</v>
      </c>
      <c r="C2356" s="162">
        <v>4.5704880000000001</v>
      </c>
      <c r="D2356" s="163">
        <f t="shared" si="69"/>
        <v>2.8336580251386738E-2</v>
      </c>
      <c r="E2356" s="161"/>
      <c r="F2356" s="168"/>
      <c r="G2356" s="163"/>
    </row>
    <row r="2357" spans="1:7" x14ac:dyDescent="0.2">
      <c r="A2357" s="127">
        <v>39673</v>
      </c>
      <c r="B2357" s="161">
        <v>4.75</v>
      </c>
      <c r="C2357" s="162">
        <v>4.61496</v>
      </c>
      <c r="D2357" s="163">
        <f t="shared" si="69"/>
        <v>2.9261358711668153E-2</v>
      </c>
      <c r="E2357" s="161"/>
      <c r="F2357" s="168"/>
      <c r="G2357" s="163"/>
    </row>
    <row r="2358" spans="1:7" x14ac:dyDescent="0.2">
      <c r="A2358" s="127">
        <v>39672</v>
      </c>
      <c r="B2358" s="161">
        <v>4.8899999999999997</v>
      </c>
      <c r="C2358" s="162">
        <v>4.8788939999999998</v>
      </c>
      <c r="D2358" s="163">
        <f t="shared" si="69"/>
        <v>2.2763355793341358E-3</v>
      </c>
      <c r="E2358" s="161"/>
      <c r="F2358" s="168"/>
      <c r="G2358" s="163"/>
    </row>
    <row r="2359" spans="1:7" x14ac:dyDescent="0.2">
      <c r="A2359" s="127">
        <v>39671</v>
      </c>
      <c r="B2359" s="161">
        <v>4.88</v>
      </c>
      <c r="C2359" s="162">
        <v>5.0163491999999996</v>
      </c>
      <c r="D2359" s="163">
        <f t="shared" si="69"/>
        <v>-2.7180962601247884E-2</v>
      </c>
      <c r="E2359" s="161"/>
      <c r="F2359" s="168"/>
      <c r="G2359" s="163"/>
    </row>
    <row r="2360" spans="1:7" x14ac:dyDescent="0.2">
      <c r="A2360" s="127">
        <v>39668</v>
      </c>
      <c r="B2360" s="161">
        <v>5</v>
      </c>
      <c r="C2360" s="162">
        <v>5.0348363999999997</v>
      </c>
      <c r="D2360" s="163">
        <f t="shared" si="69"/>
        <v>-6.9190728818913872E-3</v>
      </c>
      <c r="E2360" s="161"/>
      <c r="F2360" s="168"/>
      <c r="G2360" s="163"/>
    </row>
    <row r="2361" spans="1:7" x14ac:dyDescent="0.2">
      <c r="A2361" s="127">
        <v>39667</v>
      </c>
      <c r="B2361" s="161">
        <v>5.16</v>
      </c>
      <c r="C2361" s="162">
        <v>5.0858201999999997</v>
      </c>
      <c r="D2361" s="163">
        <f t="shared" si="69"/>
        <v>1.4585611972676594E-2</v>
      </c>
      <c r="E2361" s="161"/>
      <c r="F2361" s="168"/>
      <c r="G2361" s="163"/>
    </row>
    <row r="2362" spans="1:7" x14ac:dyDescent="0.2">
      <c r="A2362" s="127">
        <v>39666</v>
      </c>
      <c r="B2362" s="161">
        <v>5.13</v>
      </c>
      <c r="C2362" s="162">
        <v>5.0383424000000003</v>
      </c>
      <c r="D2362" s="163">
        <f t="shared" si="69"/>
        <v>1.8192014897597978E-2</v>
      </c>
      <c r="E2362" s="161"/>
      <c r="F2362" s="168"/>
      <c r="G2362" s="163"/>
    </row>
    <row r="2363" spans="1:7" x14ac:dyDescent="0.2">
      <c r="A2363" s="127">
        <v>39665</v>
      </c>
      <c r="B2363" s="161">
        <v>5.05</v>
      </c>
      <c r="C2363" s="162">
        <v>5.0383424000000003</v>
      </c>
      <c r="D2363" s="163">
        <f t="shared" si="69"/>
        <v>2.3137768485126161E-3</v>
      </c>
      <c r="E2363" s="161"/>
      <c r="F2363" s="168"/>
      <c r="G2363" s="163"/>
    </row>
    <row r="2364" spans="1:7" x14ac:dyDescent="0.2">
      <c r="A2364" s="127">
        <v>39664</v>
      </c>
      <c r="B2364" s="161">
        <v>5.05</v>
      </c>
      <c r="C2364" s="162">
        <v>5.0977521000000001</v>
      </c>
      <c r="D2364" s="163">
        <f t="shared" si="69"/>
        <v>-9.3672856316415025E-3</v>
      </c>
      <c r="E2364" s="161"/>
      <c r="F2364" s="168"/>
      <c r="G2364" s="163"/>
    </row>
    <row r="2365" spans="1:7" x14ac:dyDescent="0.2">
      <c r="A2365" s="127">
        <v>39661</v>
      </c>
      <c r="B2365" s="161">
        <v>5.15</v>
      </c>
      <c r="C2365" s="162">
        <v>5.1740050000000002</v>
      </c>
      <c r="D2365" s="163">
        <f t="shared" si="69"/>
        <v>-4.6395393896990498E-3</v>
      </c>
      <c r="E2365" s="161"/>
      <c r="F2365" s="168"/>
      <c r="G2365" s="163"/>
    </row>
    <row r="2366" spans="1:7" x14ac:dyDescent="0.2">
      <c r="A2366" s="127">
        <v>39660</v>
      </c>
      <c r="B2366" s="161">
        <v>5.07</v>
      </c>
      <c r="C2366" s="162">
        <v>5.1711729999999996</v>
      </c>
      <c r="D2366" s="163">
        <f t="shared" si="69"/>
        <v>-1.9564806669589145E-2</v>
      </c>
      <c r="E2366" s="161"/>
      <c r="F2366" s="168"/>
      <c r="G2366" s="163"/>
    </row>
    <row r="2367" spans="1:7" x14ac:dyDescent="0.2">
      <c r="A2367" s="127">
        <v>39659</v>
      </c>
      <c r="B2367" s="161">
        <v>5.12</v>
      </c>
      <c r="C2367" s="162">
        <v>5.1599345000000003</v>
      </c>
      <c r="D2367" s="163">
        <f t="shared" si="69"/>
        <v>-7.7393424276994607E-3</v>
      </c>
      <c r="E2367" s="161"/>
      <c r="F2367" s="168"/>
      <c r="G2367" s="163"/>
    </row>
    <row r="2368" spans="1:7" x14ac:dyDescent="0.2">
      <c r="A2368" s="127">
        <v>39658</v>
      </c>
      <c r="B2368" s="161">
        <v>5.14</v>
      </c>
      <c r="C2368" s="162">
        <v>4.9490474000000004</v>
      </c>
      <c r="D2368" s="163">
        <f t="shared" si="69"/>
        <v>3.8583708048542685E-2</v>
      </c>
      <c r="E2368" s="161"/>
      <c r="F2368" s="168"/>
      <c r="G2368" s="163"/>
    </row>
    <row r="2369" spans="1:7" x14ac:dyDescent="0.2">
      <c r="A2369" s="127">
        <v>39657</v>
      </c>
      <c r="B2369" s="161">
        <v>5.26</v>
      </c>
      <c r="C2369" s="162">
        <v>5.042592</v>
      </c>
      <c r="D2369" s="163">
        <f t="shared" si="69"/>
        <v>4.3114334850013612E-2</v>
      </c>
      <c r="E2369" s="161"/>
      <c r="F2369" s="168"/>
      <c r="G2369" s="163"/>
    </row>
    <row r="2370" spans="1:7" x14ac:dyDescent="0.2">
      <c r="A2370" s="127">
        <v>39654</v>
      </c>
      <c r="B2370" s="161">
        <v>5.15</v>
      </c>
      <c r="C2370" s="162">
        <v>5.0581357999999996</v>
      </c>
      <c r="D2370" s="163">
        <f t="shared" si="69"/>
        <v>1.8161671341445744E-2</v>
      </c>
      <c r="E2370" s="161"/>
      <c r="F2370" s="168"/>
      <c r="G2370" s="163"/>
    </row>
    <row r="2371" spans="1:7" x14ac:dyDescent="0.2">
      <c r="A2371" s="127">
        <v>39653</v>
      </c>
      <c r="B2371" s="161">
        <v>5.17</v>
      </c>
      <c r="C2371" s="162">
        <v>5.1217920000000001</v>
      </c>
      <c r="D2371" s="163">
        <f t="shared" si="69"/>
        <v>9.4123306842604712E-3</v>
      </c>
      <c r="E2371" s="161"/>
      <c r="F2371" s="168"/>
      <c r="G2371" s="163"/>
    </row>
    <row r="2372" spans="1:7" x14ac:dyDescent="0.2">
      <c r="A2372" s="127">
        <v>39652</v>
      </c>
      <c r="B2372" s="161">
        <v>5.05</v>
      </c>
      <c r="C2372" s="162">
        <v>5.1401241999999998</v>
      </c>
      <c r="D2372" s="163">
        <f t="shared" si="69"/>
        <v>-1.7533467381974931E-2</v>
      </c>
      <c r="E2372" s="161"/>
      <c r="F2372" s="168"/>
      <c r="G2372" s="163"/>
    </row>
    <row r="2373" spans="1:7" x14ac:dyDescent="0.2">
      <c r="A2373" s="127">
        <v>39651</v>
      </c>
      <c r="B2373" s="161">
        <v>5.01</v>
      </c>
      <c r="C2373" s="162">
        <v>4.9865880000000002</v>
      </c>
      <c r="D2373" s="163">
        <f t="shared" ref="D2373:D2436" si="70">(B2373-C2373)/C2373</f>
        <v>4.6949938515071917E-3</v>
      </c>
      <c r="E2373" s="161"/>
      <c r="F2373" s="168"/>
      <c r="G2373" s="163"/>
    </row>
    <row r="2374" spans="1:7" x14ac:dyDescent="0.2">
      <c r="A2374" s="127">
        <v>39650</v>
      </c>
      <c r="B2374" s="161">
        <v>5.05</v>
      </c>
      <c r="C2374" s="162">
        <v>4.9727832000000003</v>
      </c>
      <c r="D2374" s="163">
        <f t="shared" si="70"/>
        <v>1.5527883861898408E-2</v>
      </c>
      <c r="E2374" s="161"/>
      <c r="F2374" s="168"/>
      <c r="G2374" s="163"/>
    </row>
    <row r="2375" spans="1:7" x14ac:dyDescent="0.2">
      <c r="A2375" s="127">
        <v>39647</v>
      </c>
      <c r="B2375" s="161">
        <v>4.9000000000000004</v>
      </c>
      <c r="C2375" s="162">
        <v>4.8565275000000003</v>
      </c>
      <c r="D2375" s="163">
        <f t="shared" si="70"/>
        <v>8.9513546458863912E-3</v>
      </c>
      <c r="E2375" s="161"/>
      <c r="F2375" s="168"/>
      <c r="G2375" s="163"/>
    </row>
    <row r="2376" spans="1:7" x14ac:dyDescent="0.2">
      <c r="A2376" s="127">
        <v>39646</v>
      </c>
      <c r="B2376" s="161">
        <v>4.7699999999999996</v>
      </c>
      <c r="C2376" s="162">
        <v>4.7826398000000001</v>
      </c>
      <c r="D2376" s="163">
        <f t="shared" si="70"/>
        <v>-2.6428500845914705E-3</v>
      </c>
      <c r="E2376" s="161"/>
      <c r="F2376" s="168"/>
      <c r="G2376" s="163"/>
    </row>
    <row r="2377" spans="1:7" x14ac:dyDescent="0.2">
      <c r="A2377" s="127">
        <v>39645</v>
      </c>
      <c r="B2377" s="161">
        <v>4.76</v>
      </c>
      <c r="C2377" s="162">
        <v>4.6561814000000004</v>
      </c>
      <c r="D2377" s="163">
        <f t="shared" si="70"/>
        <v>2.229694057881839E-2</v>
      </c>
      <c r="E2377" s="161"/>
      <c r="F2377" s="168"/>
      <c r="G2377" s="163"/>
    </row>
    <row r="2378" spans="1:7" x14ac:dyDescent="0.2">
      <c r="A2378" s="127">
        <v>39644</v>
      </c>
      <c r="B2378" s="161">
        <v>4.88</v>
      </c>
      <c r="C2378" s="162">
        <v>4.6350090000000002</v>
      </c>
      <c r="D2378" s="163">
        <f t="shared" si="70"/>
        <v>5.2856639544820672E-2</v>
      </c>
      <c r="E2378" s="161"/>
      <c r="F2378" s="168"/>
      <c r="G2378" s="163"/>
    </row>
    <row r="2379" spans="1:7" x14ac:dyDescent="0.2">
      <c r="A2379" s="127">
        <v>39643</v>
      </c>
      <c r="B2379" s="161">
        <v>5.05</v>
      </c>
      <c r="C2379" s="162">
        <v>4.8463919999999998</v>
      </c>
      <c r="D2379" s="163">
        <f t="shared" si="70"/>
        <v>4.201228460264874E-2</v>
      </c>
      <c r="E2379" s="161"/>
      <c r="F2379" s="168"/>
      <c r="G2379" s="163"/>
    </row>
    <row r="2380" spans="1:7" x14ac:dyDescent="0.2">
      <c r="A2380" s="127">
        <v>39640</v>
      </c>
      <c r="B2380" s="161">
        <v>5.03</v>
      </c>
      <c r="C2380" s="162">
        <v>4.8826063</v>
      </c>
      <c r="D2380" s="163">
        <f t="shared" si="70"/>
        <v>3.0187504571073095E-2</v>
      </c>
      <c r="E2380" s="161"/>
      <c r="F2380" s="168"/>
      <c r="G2380" s="163"/>
    </row>
    <row r="2381" spans="1:7" x14ac:dyDescent="0.2">
      <c r="A2381" s="127">
        <v>39639</v>
      </c>
      <c r="B2381" s="161">
        <v>5.09</v>
      </c>
      <c r="C2381" s="162">
        <v>4.7931701999999996</v>
      </c>
      <c r="D2381" s="163">
        <f t="shared" si="70"/>
        <v>6.1927656981594408E-2</v>
      </c>
      <c r="E2381" s="161"/>
      <c r="F2381" s="168"/>
      <c r="G2381" s="163"/>
    </row>
    <row r="2382" spans="1:7" x14ac:dyDescent="0.2">
      <c r="A2382" s="127">
        <v>39638</v>
      </c>
      <c r="B2382" s="161">
        <v>5.13</v>
      </c>
      <c r="C2382" s="162">
        <v>4.7500559999999998</v>
      </c>
      <c r="D2382" s="163">
        <f t="shared" si="70"/>
        <v>7.9987267518530317E-2</v>
      </c>
      <c r="E2382" s="161"/>
      <c r="F2382" s="168"/>
      <c r="G2382" s="163"/>
    </row>
    <row r="2383" spans="1:7" x14ac:dyDescent="0.2">
      <c r="A2383" s="127">
        <v>39637</v>
      </c>
      <c r="B2383" s="161">
        <v>4.91</v>
      </c>
      <c r="C2383" s="162">
        <v>4.5183169999999997</v>
      </c>
      <c r="D2383" s="163">
        <f t="shared" si="70"/>
        <v>8.6687808757110324E-2</v>
      </c>
      <c r="E2383" s="161"/>
      <c r="F2383" s="168"/>
      <c r="G2383" s="163"/>
    </row>
    <row r="2384" spans="1:7" x14ac:dyDescent="0.2">
      <c r="A2384" s="127">
        <v>39636</v>
      </c>
      <c r="B2384" s="161">
        <v>4.97</v>
      </c>
      <c r="C2384" s="162">
        <v>4.6689768000000003</v>
      </c>
      <c r="D2384" s="163">
        <f t="shared" si="70"/>
        <v>6.4473055424049117E-2</v>
      </c>
      <c r="E2384" s="161"/>
      <c r="F2384" s="168"/>
      <c r="G2384" s="163"/>
    </row>
    <row r="2385" spans="1:7" x14ac:dyDescent="0.2">
      <c r="A2385" s="127">
        <v>39633</v>
      </c>
      <c r="B2385" s="161">
        <v>4.8</v>
      </c>
      <c r="C2385" s="162">
        <v>4.4972599000000004</v>
      </c>
      <c r="D2385" s="163">
        <f t="shared" si="70"/>
        <v>6.7316567583741244E-2</v>
      </c>
      <c r="E2385" s="161"/>
      <c r="F2385" s="168"/>
      <c r="G2385" s="163"/>
    </row>
    <row r="2386" spans="1:7" x14ac:dyDescent="0.2">
      <c r="A2386" s="127">
        <v>39632</v>
      </c>
      <c r="B2386" s="161">
        <v>4.75</v>
      </c>
      <c r="C2386" s="162">
        <v>4.4023370999999996</v>
      </c>
      <c r="D2386" s="163">
        <f t="shared" si="70"/>
        <v>7.897234857367022E-2</v>
      </c>
      <c r="E2386" s="161"/>
      <c r="F2386" s="168"/>
      <c r="G2386" s="163"/>
    </row>
    <row r="2387" spans="1:7" x14ac:dyDescent="0.2">
      <c r="A2387" s="127">
        <v>39631</v>
      </c>
      <c r="B2387" s="161">
        <v>4.7300000000000004</v>
      </c>
      <c r="C2387" s="162">
        <v>4.5933390000000003</v>
      </c>
      <c r="D2387" s="163">
        <f t="shared" si="70"/>
        <v>2.9751995226130739E-2</v>
      </c>
      <c r="E2387" s="161"/>
      <c r="F2387" s="168"/>
      <c r="G2387" s="163"/>
    </row>
    <row r="2388" spans="1:7" x14ac:dyDescent="0.2">
      <c r="A2388" s="127">
        <v>39630</v>
      </c>
      <c r="B2388" s="161">
        <v>4.8099999999999996</v>
      </c>
      <c r="C2388" s="162">
        <v>4.6859761000000004</v>
      </c>
      <c r="D2388" s="163">
        <f t="shared" si="70"/>
        <v>2.646703639824351E-2</v>
      </c>
      <c r="E2388" s="161"/>
      <c r="F2388" s="168"/>
      <c r="G2388" s="163"/>
    </row>
    <row r="2389" spans="1:7" x14ac:dyDescent="0.2">
      <c r="A2389" s="127">
        <v>39629</v>
      </c>
      <c r="B2389" s="161">
        <v>4.96</v>
      </c>
      <c r="C2389" s="162">
        <v>4.6859761000000004</v>
      </c>
      <c r="D2389" s="163">
        <f t="shared" si="70"/>
        <v>5.8477442938729356E-2</v>
      </c>
      <c r="E2389" s="161"/>
      <c r="F2389" s="168"/>
      <c r="G2389" s="163"/>
    </row>
    <row r="2390" spans="1:7" x14ac:dyDescent="0.2">
      <c r="A2390" s="127">
        <v>39626</v>
      </c>
      <c r="B2390" s="161">
        <v>5.01</v>
      </c>
      <c r="C2390" s="162">
        <v>4.713584</v>
      </c>
      <c r="D2390" s="163">
        <f t="shared" si="70"/>
        <v>6.2885481620779393E-2</v>
      </c>
      <c r="E2390" s="161"/>
      <c r="F2390" s="168"/>
      <c r="G2390" s="163"/>
    </row>
    <row r="2391" spans="1:7" x14ac:dyDescent="0.2">
      <c r="A2391" s="127">
        <v>39625</v>
      </c>
      <c r="B2391" s="161">
        <v>5.17</v>
      </c>
      <c r="C2391" s="162">
        <v>4.8002681999999997</v>
      </c>
      <c r="D2391" s="163">
        <f t="shared" si="70"/>
        <v>7.7023154664566509E-2</v>
      </c>
      <c r="E2391" s="161"/>
      <c r="F2391" s="168"/>
      <c r="G2391" s="163"/>
    </row>
    <row r="2392" spans="1:7" x14ac:dyDescent="0.2">
      <c r="A2392" s="127">
        <v>39624</v>
      </c>
      <c r="B2392" s="161">
        <v>5.28</v>
      </c>
      <c r="C2392" s="162">
        <v>4.8644091999999999</v>
      </c>
      <c r="D2392" s="163">
        <f t="shared" si="70"/>
        <v>8.5434999999588923E-2</v>
      </c>
      <c r="E2392" s="161"/>
      <c r="F2392" s="168"/>
      <c r="G2392" s="163"/>
    </row>
    <row r="2393" spans="1:7" x14ac:dyDescent="0.2">
      <c r="A2393" s="127">
        <v>39623</v>
      </c>
      <c r="B2393" s="161">
        <v>5.2</v>
      </c>
      <c r="C2393" s="162">
        <v>4.7894303999999996</v>
      </c>
      <c r="D2393" s="163">
        <f t="shared" si="70"/>
        <v>8.5724097796681747E-2</v>
      </c>
      <c r="E2393" s="161"/>
      <c r="F2393" s="168"/>
      <c r="G2393" s="163"/>
    </row>
    <row r="2394" spans="1:7" x14ac:dyDescent="0.2">
      <c r="A2394" s="127">
        <v>39622</v>
      </c>
      <c r="B2394" s="161">
        <v>5.09</v>
      </c>
      <c r="C2394" s="162">
        <v>4.7954005000000004</v>
      </c>
      <c r="D2394" s="163">
        <f t="shared" si="70"/>
        <v>6.1433763457296099E-2</v>
      </c>
      <c r="E2394" s="161"/>
      <c r="F2394" s="168"/>
      <c r="G2394" s="163"/>
    </row>
    <row r="2395" spans="1:7" x14ac:dyDescent="0.2">
      <c r="A2395" s="127">
        <v>39619</v>
      </c>
      <c r="B2395" s="161">
        <v>5.18</v>
      </c>
      <c r="C2395" s="162">
        <v>4.7870337000000003</v>
      </c>
      <c r="D2395" s="163">
        <f t="shared" si="70"/>
        <v>8.2089729178217274E-2</v>
      </c>
      <c r="E2395" s="161"/>
      <c r="F2395" s="168"/>
      <c r="G2395" s="163"/>
    </row>
    <row r="2396" spans="1:7" x14ac:dyDescent="0.2">
      <c r="A2396" s="127">
        <v>39618</v>
      </c>
      <c r="B2396" s="161">
        <v>5.01</v>
      </c>
      <c r="C2396" s="162">
        <v>4.8042294999999999</v>
      </c>
      <c r="D2396" s="163">
        <f t="shared" si="70"/>
        <v>4.2831113709284677E-2</v>
      </c>
      <c r="E2396" s="161"/>
      <c r="F2396" s="168"/>
      <c r="G2396" s="163"/>
    </row>
    <row r="2397" spans="1:7" x14ac:dyDescent="0.2">
      <c r="A2397" s="127">
        <v>39617</v>
      </c>
      <c r="B2397" s="161">
        <v>5.29</v>
      </c>
      <c r="C2397" s="162">
        <v>4.9176539999999997</v>
      </c>
      <c r="D2397" s="163">
        <f t="shared" si="70"/>
        <v>7.571618499390162E-2</v>
      </c>
      <c r="E2397" s="161"/>
      <c r="F2397" s="168"/>
      <c r="G2397" s="163"/>
    </row>
    <row r="2398" spans="1:7" x14ac:dyDescent="0.2">
      <c r="A2398" s="127">
        <v>39616</v>
      </c>
      <c r="B2398" s="161">
        <v>5.17</v>
      </c>
      <c r="C2398" s="162">
        <v>4.8446505000000002</v>
      </c>
      <c r="D2398" s="163">
        <f t="shared" si="70"/>
        <v>6.7156443999417448E-2</v>
      </c>
      <c r="E2398" s="161"/>
      <c r="F2398" s="168"/>
      <c r="G2398" s="163"/>
    </row>
    <row r="2399" spans="1:7" x14ac:dyDescent="0.2">
      <c r="A2399" s="127">
        <v>39615</v>
      </c>
      <c r="B2399" s="161">
        <v>5.18</v>
      </c>
      <c r="C2399" s="162">
        <v>4.8591949999999997</v>
      </c>
      <c r="D2399" s="163">
        <f t="shared" si="70"/>
        <v>6.6020194703032095E-2</v>
      </c>
      <c r="E2399" s="161"/>
      <c r="F2399" s="168"/>
      <c r="G2399" s="163"/>
    </row>
    <row r="2400" spans="1:7" x14ac:dyDescent="0.2">
      <c r="A2400" s="127">
        <v>39612</v>
      </c>
      <c r="B2400" s="161">
        <v>5.08</v>
      </c>
      <c r="C2400" s="162">
        <v>4.7529072000000001</v>
      </c>
      <c r="D2400" s="163">
        <f t="shared" si="70"/>
        <v>6.8819521660342942E-2</v>
      </c>
      <c r="E2400" s="161"/>
      <c r="F2400" s="168"/>
      <c r="G2400" s="163"/>
    </row>
    <row r="2401" spans="1:7" x14ac:dyDescent="0.2">
      <c r="A2401" s="127">
        <v>39611</v>
      </c>
      <c r="B2401" s="161">
        <v>5.2</v>
      </c>
      <c r="C2401" s="162">
        <v>4.7989253999999999</v>
      </c>
      <c r="D2401" s="163">
        <f t="shared" si="70"/>
        <v>8.3575918892175374E-2</v>
      </c>
      <c r="E2401" s="161"/>
      <c r="F2401" s="168"/>
      <c r="G2401" s="163"/>
    </row>
    <row r="2402" spans="1:7" x14ac:dyDescent="0.2">
      <c r="A2402" s="127">
        <v>39610</v>
      </c>
      <c r="B2402" s="161">
        <v>5.25</v>
      </c>
      <c r="C2402" s="162">
        <v>4.8650732999999997</v>
      </c>
      <c r="D2402" s="163">
        <f t="shared" si="70"/>
        <v>7.9120431751768319E-2</v>
      </c>
      <c r="E2402" s="161"/>
      <c r="F2402" s="168"/>
      <c r="G2402" s="163"/>
    </row>
    <row r="2403" spans="1:7" x14ac:dyDescent="0.2">
      <c r="A2403" s="127">
        <v>39609</v>
      </c>
      <c r="B2403" s="161">
        <v>5.38</v>
      </c>
      <c r="C2403" s="162">
        <v>4.8290815</v>
      </c>
      <c r="D2403" s="163">
        <f t="shared" si="70"/>
        <v>0.11408349600229357</v>
      </c>
      <c r="E2403" s="161"/>
      <c r="F2403" s="168"/>
      <c r="G2403" s="163"/>
    </row>
    <row r="2404" spans="1:7" x14ac:dyDescent="0.2">
      <c r="A2404" s="127">
        <v>39605</v>
      </c>
      <c r="B2404" s="161">
        <v>5.87</v>
      </c>
      <c r="C2404" s="162">
        <v>5.2052811999999999</v>
      </c>
      <c r="D2404" s="163">
        <f t="shared" si="70"/>
        <v>0.12770084352023098</v>
      </c>
      <c r="E2404" s="161"/>
      <c r="F2404" s="168"/>
      <c r="G2404" s="163"/>
    </row>
    <row r="2405" spans="1:7" x14ac:dyDescent="0.2">
      <c r="A2405" s="127">
        <v>39604</v>
      </c>
      <c r="B2405" s="161">
        <v>5.82</v>
      </c>
      <c r="C2405" s="162">
        <v>5.1459783000000003</v>
      </c>
      <c r="D2405" s="163">
        <f t="shared" si="70"/>
        <v>0.13098028415704743</v>
      </c>
      <c r="E2405" s="161"/>
      <c r="F2405" s="168"/>
      <c r="G2405" s="163"/>
    </row>
    <row r="2406" spans="1:7" x14ac:dyDescent="0.2">
      <c r="A2406" s="127">
        <v>39603</v>
      </c>
      <c r="B2406" s="161">
        <v>5.82</v>
      </c>
      <c r="C2406" s="162">
        <v>5.1005640000000003</v>
      </c>
      <c r="D2406" s="163">
        <f t="shared" si="70"/>
        <v>0.14105028385096235</v>
      </c>
      <c r="E2406" s="161"/>
      <c r="F2406" s="168"/>
      <c r="G2406" s="163"/>
    </row>
    <row r="2407" spans="1:7" x14ac:dyDescent="0.2">
      <c r="A2407" s="127">
        <v>39602</v>
      </c>
      <c r="B2407" s="161">
        <v>5.91</v>
      </c>
      <c r="C2407" s="162">
        <v>5.1322353999999999</v>
      </c>
      <c r="D2407" s="163">
        <f t="shared" si="70"/>
        <v>0.15154499733196186</v>
      </c>
      <c r="E2407" s="161"/>
      <c r="F2407" s="168"/>
      <c r="G2407" s="163"/>
    </row>
    <row r="2408" spans="1:7" x14ac:dyDescent="0.2">
      <c r="A2408" s="127">
        <v>39601</v>
      </c>
      <c r="B2408" s="161">
        <v>5.93</v>
      </c>
      <c r="C2408" s="162">
        <v>5.2617551999999996</v>
      </c>
      <c r="D2408" s="163">
        <f t="shared" si="70"/>
        <v>0.12700035911970975</v>
      </c>
      <c r="E2408" s="161"/>
      <c r="F2408" s="168"/>
      <c r="G2408" s="163"/>
    </row>
    <row r="2409" spans="1:7" x14ac:dyDescent="0.2">
      <c r="A2409" s="127">
        <v>39598</v>
      </c>
      <c r="B2409" s="161">
        <v>5.88</v>
      </c>
      <c r="C2409" s="162">
        <v>5.1902157999999998</v>
      </c>
      <c r="D2409" s="163">
        <f t="shared" si="70"/>
        <v>0.13290087090405761</v>
      </c>
      <c r="E2409" s="161"/>
      <c r="F2409" s="168"/>
      <c r="G2409" s="163"/>
    </row>
    <row r="2410" spans="1:7" x14ac:dyDescent="0.2">
      <c r="A2410" s="127">
        <v>39597</v>
      </c>
      <c r="B2410" s="161">
        <v>5.83</v>
      </c>
      <c r="C2410" s="162">
        <v>5.1578819999999999</v>
      </c>
      <c r="D2410" s="163">
        <f t="shared" si="70"/>
        <v>0.13030891361997041</v>
      </c>
      <c r="E2410" s="161"/>
      <c r="F2410" s="168"/>
      <c r="G2410" s="163"/>
    </row>
    <row r="2411" spans="1:7" x14ac:dyDescent="0.2">
      <c r="A2411" s="127">
        <v>39596</v>
      </c>
      <c r="B2411" s="161">
        <v>5.91</v>
      </c>
      <c r="C2411" s="162">
        <v>5.1040653999999996</v>
      </c>
      <c r="D2411" s="163">
        <f t="shared" si="70"/>
        <v>0.15790052376679981</v>
      </c>
      <c r="E2411" s="161"/>
      <c r="F2411" s="168"/>
      <c r="G2411" s="163"/>
    </row>
    <row r="2412" spans="1:7" x14ac:dyDescent="0.2">
      <c r="A2412" s="127">
        <v>39595</v>
      </c>
      <c r="B2412" s="161">
        <v>5.8</v>
      </c>
      <c r="C2412" s="162">
        <v>5.1158324999999998</v>
      </c>
      <c r="D2412" s="163">
        <f t="shared" si="70"/>
        <v>0.13373532069316188</v>
      </c>
      <c r="E2412" s="161"/>
      <c r="F2412" s="168"/>
      <c r="G2412" s="163"/>
    </row>
    <row r="2413" spans="1:7" x14ac:dyDescent="0.2">
      <c r="A2413" s="127">
        <v>39594</v>
      </c>
      <c r="B2413" s="161">
        <v>5.81</v>
      </c>
      <c r="C2413" s="162">
        <v>5.069979</v>
      </c>
      <c r="D2413" s="163">
        <f t="shared" si="70"/>
        <v>0.14596135408055924</v>
      </c>
      <c r="E2413" s="161"/>
      <c r="F2413" s="168"/>
      <c r="G2413" s="163"/>
    </row>
    <row r="2414" spans="1:7" x14ac:dyDescent="0.2">
      <c r="A2414" s="127">
        <v>39591</v>
      </c>
      <c r="B2414" s="161">
        <v>5.99</v>
      </c>
      <c r="C2414" s="162">
        <v>5.1852707999999996</v>
      </c>
      <c r="D2414" s="163">
        <f t="shared" si="70"/>
        <v>0.1551952117910603</v>
      </c>
      <c r="E2414" s="161"/>
      <c r="F2414" s="168"/>
      <c r="G2414" s="163"/>
    </row>
    <row r="2415" spans="1:7" x14ac:dyDescent="0.2">
      <c r="A2415" s="127">
        <v>39590</v>
      </c>
      <c r="B2415" s="161">
        <v>6</v>
      </c>
      <c r="C2415" s="162">
        <v>5.2517670000000001</v>
      </c>
      <c r="D2415" s="163">
        <f t="shared" si="70"/>
        <v>0.14247261921558971</v>
      </c>
      <c r="E2415" s="161"/>
      <c r="F2415" s="168"/>
      <c r="G2415" s="163"/>
    </row>
    <row r="2416" spans="1:7" x14ac:dyDescent="0.2">
      <c r="A2416" s="127">
        <v>39589</v>
      </c>
      <c r="B2416" s="161">
        <v>6.07</v>
      </c>
      <c r="C2416" s="162">
        <v>5.3887672000000002</v>
      </c>
      <c r="D2416" s="163">
        <f t="shared" si="70"/>
        <v>0.12641718870319729</v>
      </c>
      <c r="E2416" s="161"/>
      <c r="F2416" s="168"/>
      <c r="G2416" s="163"/>
    </row>
    <row r="2417" spans="1:7" x14ac:dyDescent="0.2">
      <c r="A2417" s="127">
        <v>39588</v>
      </c>
      <c r="B2417" s="161">
        <v>6.01</v>
      </c>
      <c r="C2417" s="162">
        <v>5.3407619999999998</v>
      </c>
      <c r="D2417" s="163">
        <f t="shared" si="70"/>
        <v>0.12530758719448648</v>
      </c>
      <c r="E2417" s="161"/>
      <c r="F2417" s="168"/>
      <c r="G2417" s="163"/>
    </row>
    <row r="2418" spans="1:7" x14ac:dyDescent="0.2">
      <c r="A2418" s="127">
        <v>39587</v>
      </c>
      <c r="B2418" s="161">
        <v>6.22</v>
      </c>
      <c r="C2418" s="162">
        <v>5.4880547999999996</v>
      </c>
      <c r="D2418" s="163">
        <f t="shared" si="70"/>
        <v>0.13337060701361805</v>
      </c>
      <c r="E2418" s="161"/>
      <c r="F2418" s="168"/>
      <c r="G2418" s="163"/>
    </row>
    <row r="2419" spans="1:7" x14ac:dyDescent="0.2">
      <c r="A2419" s="127">
        <v>39584</v>
      </c>
      <c r="B2419" s="161">
        <v>6.21</v>
      </c>
      <c r="C2419" s="162">
        <v>5.4661489999999997</v>
      </c>
      <c r="D2419" s="163">
        <f t="shared" si="70"/>
        <v>0.13608319129244378</v>
      </c>
      <c r="E2419" s="161"/>
      <c r="F2419" s="168"/>
      <c r="G2419" s="163"/>
    </row>
    <row r="2420" spans="1:7" x14ac:dyDescent="0.2">
      <c r="A2420" s="127">
        <v>39583</v>
      </c>
      <c r="B2420" s="161">
        <v>6.21</v>
      </c>
      <c r="C2420" s="162">
        <v>5.4467930999999998</v>
      </c>
      <c r="D2420" s="163">
        <f t="shared" si="70"/>
        <v>0.14012041323912233</v>
      </c>
      <c r="E2420" s="161"/>
      <c r="F2420" s="168"/>
      <c r="G2420" s="163"/>
    </row>
    <row r="2421" spans="1:7" x14ac:dyDescent="0.2">
      <c r="A2421" s="127">
        <v>39582</v>
      </c>
      <c r="B2421" s="161">
        <v>6.29</v>
      </c>
      <c r="C2421" s="162">
        <v>5.4931283999999998</v>
      </c>
      <c r="D2421" s="163">
        <f t="shared" si="70"/>
        <v>0.14506698951366223</v>
      </c>
      <c r="E2421" s="161"/>
      <c r="F2421" s="168"/>
      <c r="G2421" s="163"/>
    </row>
    <row r="2422" spans="1:7" x14ac:dyDescent="0.2">
      <c r="A2422" s="127">
        <v>39581</v>
      </c>
      <c r="B2422" s="161">
        <v>6.07</v>
      </c>
      <c r="C2422" s="162">
        <v>5.4680400000000002</v>
      </c>
      <c r="D2422" s="163">
        <f t="shared" si="70"/>
        <v>0.11008697814939174</v>
      </c>
      <c r="E2422" s="161"/>
      <c r="F2422" s="168"/>
      <c r="G2422" s="163"/>
    </row>
    <row r="2423" spans="1:7" x14ac:dyDescent="0.2">
      <c r="A2423" s="127">
        <v>39580</v>
      </c>
      <c r="B2423" s="161">
        <v>6.16</v>
      </c>
      <c r="C2423" s="162">
        <v>5.3074754999999998</v>
      </c>
      <c r="D2423" s="163">
        <f t="shared" si="70"/>
        <v>0.16062711923964612</v>
      </c>
      <c r="E2423" s="161"/>
      <c r="F2423" s="168"/>
      <c r="G2423" s="163"/>
    </row>
    <row r="2424" spans="1:7" x14ac:dyDescent="0.2">
      <c r="A2424" s="127">
        <v>39577</v>
      </c>
      <c r="B2424" s="161">
        <v>6.14</v>
      </c>
      <c r="C2424" s="162">
        <v>5.3074754999999998</v>
      </c>
      <c r="D2424" s="163">
        <f t="shared" si="70"/>
        <v>0.15685884937198483</v>
      </c>
      <c r="E2424" s="161"/>
      <c r="F2424" s="168"/>
      <c r="G2424" s="163"/>
    </row>
    <row r="2425" spans="1:7" x14ac:dyDescent="0.2">
      <c r="A2425" s="127">
        <v>39576</v>
      </c>
      <c r="B2425" s="161">
        <v>6.31</v>
      </c>
      <c r="C2425" s="162">
        <v>5.3985425999999999</v>
      </c>
      <c r="D2425" s="163">
        <f t="shared" si="70"/>
        <v>0.16883397382100862</v>
      </c>
      <c r="E2425" s="161"/>
      <c r="F2425" s="168"/>
      <c r="G2425" s="163"/>
    </row>
    <row r="2426" spans="1:7" x14ac:dyDescent="0.2">
      <c r="A2426" s="127">
        <v>39575</v>
      </c>
      <c r="B2426" s="161">
        <v>6.28</v>
      </c>
      <c r="C2426" s="162">
        <v>5.4670639999999997</v>
      </c>
      <c r="D2426" s="163">
        <f t="shared" si="70"/>
        <v>0.14869699714508566</v>
      </c>
      <c r="E2426" s="161"/>
      <c r="F2426" s="168"/>
      <c r="G2426" s="163"/>
    </row>
    <row r="2427" spans="1:7" x14ac:dyDescent="0.2">
      <c r="A2427" s="127">
        <v>39574</v>
      </c>
      <c r="B2427" s="161">
        <v>6.49</v>
      </c>
      <c r="C2427" s="162">
        <v>5.5594159999999997</v>
      </c>
      <c r="D2427" s="163">
        <f t="shared" si="70"/>
        <v>0.16738880486727392</v>
      </c>
      <c r="E2427" s="161"/>
      <c r="F2427" s="168"/>
      <c r="G2427" s="163"/>
    </row>
    <row r="2428" spans="1:7" x14ac:dyDescent="0.2">
      <c r="A2428" s="127">
        <v>39573</v>
      </c>
      <c r="B2428" s="161">
        <v>6.66</v>
      </c>
      <c r="C2428" s="162">
        <v>5.5415238000000002</v>
      </c>
      <c r="D2428" s="163">
        <f t="shared" si="70"/>
        <v>0.2018354951394416</v>
      </c>
      <c r="E2428" s="161"/>
      <c r="F2428" s="168"/>
      <c r="G2428" s="163"/>
    </row>
    <row r="2429" spans="1:7" x14ac:dyDescent="0.2">
      <c r="A2429" s="127">
        <v>39568</v>
      </c>
      <c r="B2429" s="161">
        <v>6.66</v>
      </c>
      <c r="C2429" s="162">
        <v>5.5426960999999997</v>
      </c>
      <c r="D2429" s="163">
        <f t="shared" si="70"/>
        <v>0.20158130264439367</v>
      </c>
      <c r="E2429" s="161"/>
      <c r="F2429" s="168"/>
      <c r="G2429" s="163"/>
    </row>
    <row r="2430" spans="1:7" x14ac:dyDescent="0.2">
      <c r="A2430" s="127">
        <v>39567</v>
      </c>
      <c r="B2430" s="161">
        <v>6.45</v>
      </c>
      <c r="C2430" s="162">
        <v>5.5444487999999996</v>
      </c>
      <c r="D2430" s="163">
        <f t="shared" si="70"/>
        <v>0.16332573943148337</v>
      </c>
      <c r="E2430" s="161"/>
      <c r="F2430" s="168"/>
      <c r="G2430" s="163"/>
    </row>
    <row r="2431" spans="1:7" x14ac:dyDescent="0.2">
      <c r="A2431" s="127">
        <v>39566</v>
      </c>
      <c r="B2431" s="161">
        <v>6.36</v>
      </c>
      <c r="C2431" s="162">
        <v>5.5678479999999997</v>
      </c>
      <c r="D2431" s="163">
        <f t="shared" si="70"/>
        <v>0.14227256203833163</v>
      </c>
      <c r="E2431" s="161"/>
      <c r="F2431" s="168"/>
      <c r="G2431" s="163"/>
    </row>
    <row r="2432" spans="1:7" x14ac:dyDescent="0.2">
      <c r="A2432" s="127">
        <v>39563</v>
      </c>
      <c r="B2432" s="161">
        <v>6.49</v>
      </c>
      <c r="C2432" s="162">
        <v>5.5219005000000001</v>
      </c>
      <c r="D2432" s="163">
        <f t="shared" si="70"/>
        <v>0.17531998267625432</v>
      </c>
      <c r="E2432" s="161"/>
      <c r="F2432" s="168"/>
      <c r="G2432" s="163"/>
    </row>
    <row r="2433" spans="1:7" x14ac:dyDescent="0.2">
      <c r="A2433" s="127">
        <v>39562</v>
      </c>
      <c r="B2433" s="161">
        <v>6.81</v>
      </c>
      <c r="C2433" s="162">
        <v>5.5505110999999996</v>
      </c>
      <c r="D2433" s="163">
        <f t="shared" si="70"/>
        <v>0.22691404040251359</v>
      </c>
      <c r="E2433" s="161"/>
      <c r="F2433" s="168"/>
      <c r="G2433" s="163"/>
    </row>
    <row r="2434" spans="1:7" x14ac:dyDescent="0.2">
      <c r="A2434" s="127">
        <v>39561</v>
      </c>
      <c r="B2434" s="161">
        <v>6.31</v>
      </c>
      <c r="C2434" s="162">
        <v>5.5096005000000003</v>
      </c>
      <c r="D2434" s="163">
        <f t="shared" si="70"/>
        <v>0.14527360014578175</v>
      </c>
      <c r="E2434" s="161"/>
      <c r="F2434" s="168"/>
      <c r="G2434" s="163"/>
    </row>
    <row r="2435" spans="1:7" x14ac:dyDescent="0.2">
      <c r="A2435" s="127">
        <v>39560</v>
      </c>
      <c r="B2435" s="161">
        <v>6.14</v>
      </c>
      <c r="C2435" s="162">
        <v>5.4882936000000004</v>
      </c>
      <c r="D2435" s="163">
        <f t="shared" si="70"/>
        <v>0.11874481350633267</v>
      </c>
      <c r="E2435" s="161"/>
      <c r="F2435" s="168"/>
      <c r="G2435" s="163"/>
    </row>
    <row r="2436" spans="1:7" x14ac:dyDescent="0.2">
      <c r="A2436" s="127">
        <v>39559</v>
      </c>
      <c r="B2436" s="161">
        <v>5.99</v>
      </c>
      <c r="C2436" s="162">
        <v>5.3766778000000004</v>
      </c>
      <c r="D2436" s="163">
        <f t="shared" si="70"/>
        <v>0.11407084873116254</v>
      </c>
      <c r="E2436" s="161"/>
      <c r="F2436" s="168"/>
      <c r="G2436" s="163"/>
    </row>
    <row r="2437" spans="1:7" x14ac:dyDescent="0.2">
      <c r="A2437" s="127">
        <v>39556</v>
      </c>
      <c r="B2437" s="161">
        <v>5.75</v>
      </c>
      <c r="C2437" s="162">
        <v>5.2730797000000003</v>
      </c>
      <c r="D2437" s="163">
        <f t="shared" ref="D2437:D2500" si="71">(B2437-C2437)/C2437</f>
        <v>9.0444356454540159E-2</v>
      </c>
      <c r="E2437" s="161"/>
      <c r="F2437" s="168"/>
      <c r="G2437" s="163"/>
    </row>
    <row r="2438" spans="1:7" x14ac:dyDescent="0.2">
      <c r="A2438" s="127">
        <v>39555</v>
      </c>
      <c r="B2438" s="161">
        <v>5.79</v>
      </c>
      <c r="C2438" s="162">
        <v>5.2742424000000003</v>
      </c>
      <c r="D2438" s="163">
        <f t="shared" si="71"/>
        <v>9.7787997002185503E-2</v>
      </c>
      <c r="E2438" s="161"/>
      <c r="F2438" s="168"/>
      <c r="G2438" s="163"/>
    </row>
    <row r="2439" spans="1:7" x14ac:dyDescent="0.2">
      <c r="A2439" s="127">
        <v>39554</v>
      </c>
      <c r="B2439" s="161">
        <v>5.78</v>
      </c>
      <c r="C2439" s="162">
        <v>5.1857297999999998</v>
      </c>
      <c r="D2439" s="163">
        <f t="shared" si="71"/>
        <v>0.1145972163840855</v>
      </c>
      <c r="E2439" s="161"/>
      <c r="F2439" s="168"/>
      <c r="G2439" s="163"/>
    </row>
    <row r="2440" spans="1:7" x14ac:dyDescent="0.2">
      <c r="A2440" s="127">
        <v>39553</v>
      </c>
      <c r="B2440" s="161">
        <v>5.86</v>
      </c>
      <c r="C2440" s="162">
        <v>5.2071240000000003</v>
      </c>
      <c r="D2440" s="163">
        <f t="shared" si="71"/>
        <v>0.1253813045358628</v>
      </c>
      <c r="E2440" s="161"/>
      <c r="F2440" s="168"/>
      <c r="G2440" s="163"/>
    </row>
    <row r="2441" spans="1:7" x14ac:dyDescent="0.2">
      <c r="A2441" s="127">
        <v>39552</v>
      </c>
      <c r="B2441" s="161">
        <v>5.81</v>
      </c>
      <c r="C2441" s="162">
        <v>5.2012727999999999</v>
      </c>
      <c r="D2441" s="163">
        <f t="shared" si="71"/>
        <v>0.11703427668704469</v>
      </c>
      <c r="E2441" s="161"/>
      <c r="F2441" s="168"/>
      <c r="G2441" s="163"/>
    </row>
    <row r="2442" spans="1:7" x14ac:dyDescent="0.2">
      <c r="A2442" s="127">
        <v>39549</v>
      </c>
      <c r="B2442" s="161">
        <v>6.13</v>
      </c>
      <c r="C2442" s="162">
        <v>5.5292190000000003</v>
      </c>
      <c r="D2442" s="163">
        <f t="shared" si="71"/>
        <v>0.10865567090035673</v>
      </c>
      <c r="E2442" s="161"/>
      <c r="F2442" s="168"/>
      <c r="G2442" s="163"/>
    </row>
    <row r="2443" spans="1:7" x14ac:dyDescent="0.2">
      <c r="A2443" s="127">
        <v>39548</v>
      </c>
      <c r="B2443" s="161">
        <v>6.18</v>
      </c>
      <c r="C2443" s="162">
        <v>5.3693223999999997</v>
      </c>
      <c r="D2443" s="163">
        <f t="shared" si="71"/>
        <v>0.15098322276196341</v>
      </c>
      <c r="E2443" s="161"/>
      <c r="F2443" s="168"/>
      <c r="G2443" s="163"/>
    </row>
    <row r="2444" spans="1:7" x14ac:dyDescent="0.2">
      <c r="A2444" s="127">
        <v>39547</v>
      </c>
      <c r="B2444" s="161">
        <v>6.01</v>
      </c>
      <c r="C2444" s="162">
        <v>5.2948744000000003</v>
      </c>
      <c r="D2444" s="163">
        <f t="shared" si="71"/>
        <v>0.13505997422715058</v>
      </c>
      <c r="E2444" s="161"/>
      <c r="F2444" s="168"/>
      <c r="G2444" s="163"/>
    </row>
    <row r="2445" spans="1:7" x14ac:dyDescent="0.2">
      <c r="A2445" s="127">
        <v>39546</v>
      </c>
      <c r="B2445" s="161">
        <v>6.3</v>
      </c>
      <c r="C2445" s="162">
        <v>5.2674367999999996</v>
      </c>
      <c r="D2445" s="163">
        <f t="shared" si="71"/>
        <v>0.19602763909763479</v>
      </c>
      <c r="E2445" s="161"/>
      <c r="F2445" s="168"/>
      <c r="G2445" s="163"/>
    </row>
    <row r="2446" spans="1:7" x14ac:dyDescent="0.2">
      <c r="A2446" s="127">
        <v>39545</v>
      </c>
      <c r="B2446" s="161">
        <v>6.42</v>
      </c>
      <c r="C2446" s="162">
        <v>5.3031560000000004</v>
      </c>
      <c r="D2446" s="163">
        <f t="shared" si="71"/>
        <v>0.2105998767526355</v>
      </c>
      <c r="E2446" s="161"/>
      <c r="F2446" s="168"/>
      <c r="G2446" s="163"/>
    </row>
    <row r="2447" spans="1:7" x14ac:dyDescent="0.2">
      <c r="A2447" s="127">
        <v>39541</v>
      </c>
      <c r="B2447" s="161">
        <v>6.36</v>
      </c>
      <c r="C2447" s="162">
        <v>5.2986443999999997</v>
      </c>
      <c r="D2447" s="163">
        <f t="shared" si="71"/>
        <v>0.20030700682612343</v>
      </c>
      <c r="E2447" s="161"/>
      <c r="F2447" s="168"/>
      <c r="G2447" s="163"/>
    </row>
    <row r="2448" spans="1:7" x14ac:dyDescent="0.2">
      <c r="A2448" s="127">
        <v>39540</v>
      </c>
      <c r="B2448" s="161">
        <v>6.2</v>
      </c>
      <c r="C2448" s="162">
        <v>5.2442222000000003</v>
      </c>
      <c r="D2448" s="163">
        <f t="shared" si="71"/>
        <v>0.18225349032693539</v>
      </c>
      <c r="E2448" s="161"/>
      <c r="F2448" s="168"/>
      <c r="G2448" s="163"/>
    </row>
    <row r="2449" spans="1:7" x14ac:dyDescent="0.2">
      <c r="A2449" s="127">
        <v>39539</v>
      </c>
      <c r="B2449" s="161">
        <v>6</v>
      </c>
      <c r="C2449" s="162">
        <v>4.9962489999999997</v>
      </c>
      <c r="D2449" s="163">
        <f t="shared" si="71"/>
        <v>0.20090091586708356</v>
      </c>
      <c r="E2449" s="161"/>
      <c r="F2449" s="168"/>
      <c r="G2449" s="163"/>
    </row>
    <row r="2450" spans="1:7" x14ac:dyDescent="0.2">
      <c r="A2450" s="127">
        <v>39538</v>
      </c>
      <c r="B2450" s="161">
        <v>6.13</v>
      </c>
      <c r="C2450" s="162">
        <v>4.8885148000000003</v>
      </c>
      <c r="D2450" s="163">
        <f t="shared" si="71"/>
        <v>0.25395958707131244</v>
      </c>
      <c r="E2450" s="161"/>
      <c r="F2450" s="168"/>
      <c r="G2450" s="163"/>
    </row>
    <row r="2451" spans="1:7" x14ac:dyDescent="0.2">
      <c r="A2451" s="127">
        <v>39535</v>
      </c>
      <c r="B2451" s="161">
        <v>6.05</v>
      </c>
      <c r="C2451" s="162">
        <v>5.0211322000000003</v>
      </c>
      <c r="D2451" s="163">
        <f t="shared" si="71"/>
        <v>0.20490753061630193</v>
      </c>
      <c r="E2451" s="161"/>
      <c r="F2451" s="168"/>
      <c r="G2451" s="163"/>
    </row>
    <row r="2452" spans="1:7" x14ac:dyDescent="0.2">
      <c r="A2452" s="127">
        <v>39534</v>
      </c>
      <c r="B2452" s="161">
        <v>5.61</v>
      </c>
      <c r="C2452" s="162">
        <v>4.8852086000000003</v>
      </c>
      <c r="D2452" s="163">
        <f t="shared" si="71"/>
        <v>0.14836447311584605</v>
      </c>
      <c r="E2452" s="161"/>
      <c r="F2452" s="168"/>
      <c r="G2452" s="163"/>
    </row>
    <row r="2453" spans="1:7" x14ac:dyDescent="0.2">
      <c r="A2453" s="127">
        <v>39533</v>
      </c>
      <c r="B2453" s="161">
        <v>5.71</v>
      </c>
      <c r="C2453" s="162">
        <v>4.8298195000000002</v>
      </c>
      <c r="D2453" s="163">
        <f t="shared" si="71"/>
        <v>0.18223879795093786</v>
      </c>
      <c r="E2453" s="161"/>
      <c r="F2453" s="168"/>
      <c r="G2453" s="163"/>
    </row>
    <row r="2454" spans="1:7" x14ac:dyDescent="0.2">
      <c r="A2454" s="127">
        <v>39532</v>
      </c>
      <c r="B2454" s="161">
        <v>5.72</v>
      </c>
      <c r="C2454" s="162">
        <v>4.7061039999999998</v>
      </c>
      <c r="D2454" s="163">
        <f t="shared" si="71"/>
        <v>0.21544275264635035</v>
      </c>
      <c r="E2454" s="161"/>
      <c r="F2454" s="168"/>
      <c r="G2454" s="163"/>
    </row>
    <row r="2455" spans="1:7" x14ac:dyDescent="0.2">
      <c r="A2455" s="127">
        <v>39531</v>
      </c>
      <c r="B2455" s="161">
        <v>5.52</v>
      </c>
      <c r="C2455" s="162">
        <v>4.3447695</v>
      </c>
      <c r="D2455" s="163">
        <f t="shared" si="71"/>
        <v>0.27049317575995679</v>
      </c>
      <c r="E2455" s="161"/>
      <c r="F2455" s="168"/>
      <c r="G2455" s="163"/>
    </row>
    <row r="2456" spans="1:7" x14ac:dyDescent="0.2">
      <c r="A2456" s="127">
        <v>39528</v>
      </c>
      <c r="B2456" s="161">
        <v>5.7</v>
      </c>
      <c r="C2456" s="162">
        <v>4.3447695</v>
      </c>
      <c r="D2456" s="163">
        <f t="shared" si="71"/>
        <v>0.31192230105647728</v>
      </c>
      <c r="E2456" s="161"/>
      <c r="F2456" s="168"/>
      <c r="G2456" s="163"/>
    </row>
    <row r="2457" spans="1:7" x14ac:dyDescent="0.2">
      <c r="A2457" s="127">
        <v>39527</v>
      </c>
      <c r="B2457" s="161">
        <v>5.64</v>
      </c>
      <c r="C2457" s="162">
        <v>4.3447695</v>
      </c>
      <c r="D2457" s="163">
        <f t="shared" si="71"/>
        <v>0.29811259262430373</v>
      </c>
      <c r="E2457" s="161"/>
      <c r="F2457" s="168"/>
      <c r="G2457" s="163"/>
    </row>
    <row r="2458" spans="1:7" x14ac:dyDescent="0.2">
      <c r="A2458" s="127">
        <v>39526</v>
      </c>
      <c r="B2458" s="161">
        <v>5.65</v>
      </c>
      <c r="C2458" s="162">
        <v>4.4805811999999996</v>
      </c>
      <c r="D2458" s="163">
        <f t="shared" si="71"/>
        <v>0.26099712242688533</v>
      </c>
      <c r="E2458" s="161"/>
      <c r="F2458" s="168"/>
      <c r="G2458" s="163"/>
    </row>
    <row r="2459" spans="1:7" x14ac:dyDescent="0.2">
      <c r="A2459" s="127">
        <v>39525</v>
      </c>
      <c r="B2459" s="161">
        <v>5.46</v>
      </c>
      <c r="C2459" s="162">
        <v>4.3631361999999996</v>
      </c>
      <c r="D2459" s="163">
        <f t="shared" si="71"/>
        <v>0.25139343575843459</v>
      </c>
      <c r="E2459" s="161"/>
      <c r="F2459" s="168"/>
      <c r="G2459" s="163"/>
    </row>
    <row r="2460" spans="1:7" x14ac:dyDescent="0.2">
      <c r="A2460" s="127">
        <v>39524</v>
      </c>
      <c r="B2460" s="161">
        <v>5.56</v>
      </c>
      <c r="C2460" s="162">
        <v>4.2365684999999997</v>
      </c>
      <c r="D2460" s="163">
        <f t="shared" si="71"/>
        <v>0.31238288723527069</v>
      </c>
      <c r="E2460" s="161"/>
      <c r="F2460" s="168"/>
      <c r="G2460" s="163"/>
    </row>
    <row r="2461" spans="1:7" x14ac:dyDescent="0.2">
      <c r="A2461" s="127">
        <v>39521</v>
      </c>
      <c r="B2461" s="161">
        <v>5.74</v>
      </c>
      <c r="C2461" s="162">
        <v>4.4790695999999999</v>
      </c>
      <c r="D2461" s="163">
        <f t="shared" si="71"/>
        <v>0.28151614344193276</v>
      </c>
      <c r="E2461" s="161"/>
      <c r="F2461" s="168"/>
      <c r="G2461" s="163"/>
    </row>
    <row r="2462" spans="1:7" x14ac:dyDescent="0.2">
      <c r="A2462" s="127">
        <v>39520</v>
      </c>
      <c r="B2462" s="161">
        <v>5.82</v>
      </c>
      <c r="C2462" s="162">
        <v>4.5281172999999999</v>
      </c>
      <c r="D2462" s="163">
        <f t="shared" si="71"/>
        <v>0.28530239267432417</v>
      </c>
      <c r="E2462" s="161"/>
      <c r="F2462" s="168"/>
      <c r="G2462" s="163"/>
    </row>
    <row r="2463" spans="1:7" x14ac:dyDescent="0.2">
      <c r="A2463" s="127">
        <v>39519</v>
      </c>
      <c r="B2463" s="161">
        <v>6.05</v>
      </c>
      <c r="C2463" s="162">
        <v>4.7999077999999997</v>
      </c>
      <c r="D2463" s="163">
        <f t="shared" si="71"/>
        <v>0.2604408776351913</v>
      </c>
      <c r="E2463" s="161"/>
      <c r="F2463" s="168"/>
      <c r="G2463" s="163"/>
    </row>
    <row r="2464" spans="1:7" x14ac:dyDescent="0.2">
      <c r="A2464" s="127">
        <v>39518</v>
      </c>
      <c r="B2464" s="161">
        <v>6.17</v>
      </c>
      <c r="C2464" s="162">
        <v>4.6863435999999998</v>
      </c>
      <c r="D2464" s="163">
        <f t="shared" si="71"/>
        <v>0.3165914680263735</v>
      </c>
      <c r="E2464" s="161"/>
      <c r="F2464" s="168"/>
      <c r="G2464" s="163"/>
    </row>
    <row r="2465" spans="1:7" x14ac:dyDescent="0.2">
      <c r="A2465" s="127">
        <v>39517</v>
      </c>
      <c r="B2465" s="161">
        <v>6.17</v>
      </c>
      <c r="C2465" s="162">
        <v>4.6384464000000003</v>
      </c>
      <c r="D2465" s="163">
        <f t="shared" si="71"/>
        <v>0.33018676253324808</v>
      </c>
      <c r="E2465" s="161"/>
      <c r="F2465" s="168"/>
      <c r="G2465" s="163"/>
    </row>
    <row r="2466" spans="1:7" x14ac:dyDescent="0.2">
      <c r="A2466" s="127">
        <v>39514</v>
      </c>
      <c r="B2466" s="161">
        <v>6.36</v>
      </c>
      <c r="C2466" s="162">
        <v>4.6556369999999996</v>
      </c>
      <c r="D2466" s="163">
        <f t="shared" si="71"/>
        <v>0.36608588685071469</v>
      </c>
      <c r="E2466" s="161"/>
      <c r="F2466" s="168"/>
      <c r="G2466" s="163"/>
    </row>
    <row r="2467" spans="1:7" x14ac:dyDescent="0.2">
      <c r="A2467" s="127">
        <v>39513</v>
      </c>
      <c r="B2467" s="161">
        <v>6.4</v>
      </c>
      <c r="C2467" s="162">
        <v>4.7800630999999996</v>
      </c>
      <c r="D2467" s="163">
        <f t="shared" si="71"/>
        <v>0.3388944593639362</v>
      </c>
      <c r="E2467" s="161"/>
      <c r="F2467" s="168"/>
      <c r="G2467" s="163"/>
    </row>
    <row r="2468" spans="1:7" x14ac:dyDescent="0.2">
      <c r="A2468" s="127">
        <v>39512</v>
      </c>
      <c r="B2468" s="161">
        <v>6.37</v>
      </c>
      <c r="C2468" s="162">
        <v>4.75488</v>
      </c>
      <c r="D2468" s="163">
        <f t="shared" si="71"/>
        <v>0.33967629046369208</v>
      </c>
      <c r="E2468" s="161"/>
      <c r="F2468" s="168"/>
      <c r="G2468" s="163"/>
    </row>
    <row r="2469" spans="1:7" x14ac:dyDescent="0.2">
      <c r="A2469" s="127">
        <v>39511</v>
      </c>
      <c r="B2469" s="161">
        <v>6.36</v>
      </c>
      <c r="C2469" s="162">
        <v>4.7556079999999996</v>
      </c>
      <c r="D2469" s="163">
        <f t="shared" si="71"/>
        <v>0.33736842902106329</v>
      </c>
      <c r="E2469" s="161"/>
      <c r="F2469" s="168"/>
      <c r="G2469" s="163"/>
    </row>
    <row r="2470" spans="1:7" x14ac:dyDescent="0.2">
      <c r="A2470" s="127">
        <v>39510</v>
      </c>
      <c r="B2470" s="161">
        <v>6.58</v>
      </c>
      <c r="C2470" s="162">
        <v>4.8590220000000004</v>
      </c>
      <c r="D2470" s="163">
        <f t="shared" si="71"/>
        <v>0.35418197324482159</v>
      </c>
      <c r="E2470" s="161"/>
      <c r="F2470" s="168"/>
      <c r="G2470" s="163"/>
    </row>
    <row r="2471" spans="1:7" x14ac:dyDescent="0.2">
      <c r="A2471" s="127">
        <v>39507</v>
      </c>
      <c r="B2471" s="161">
        <v>6.53</v>
      </c>
      <c r="C2471" s="162">
        <v>5.0609561999999997</v>
      </c>
      <c r="D2471" s="163">
        <f t="shared" si="71"/>
        <v>0.29027000865962854</v>
      </c>
      <c r="E2471" s="161"/>
      <c r="F2471" s="168"/>
      <c r="G2471" s="163"/>
    </row>
    <row r="2472" spans="1:7" x14ac:dyDescent="0.2">
      <c r="A2472" s="127">
        <v>39506</v>
      </c>
      <c r="B2472" s="161">
        <v>6.47</v>
      </c>
      <c r="C2472" s="162">
        <v>4.9677441</v>
      </c>
      <c r="D2472" s="163">
        <f t="shared" si="71"/>
        <v>0.30240202992742715</v>
      </c>
      <c r="E2472" s="161"/>
      <c r="F2472" s="168"/>
      <c r="G2472" s="163"/>
    </row>
    <row r="2473" spans="1:7" x14ac:dyDescent="0.2">
      <c r="A2473" s="127">
        <v>39505</v>
      </c>
      <c r="B2473" s="161">
        <v>6.54</v>
      </c>
      <c r="C2473" s="162">
        <v>4.9609699999999997</v>
      </c>
      <c r="D2473" s="163">
        <f t="shared" si="71"/>
        <v>0.3182905762381148</v>
      </c>
      <c r="E2473" s="161"/>
      <c r="F2473" s="168"/>
      <c r="G2473" s="163"/>
    </row>
    <row r="2474" spans="1:7" x14ac:dyDescent="0.2">
      <c r="A2474" s="127">
        <v>39504</v>
      </c>
      <c r="B2474" s="161">
        <v>6.41</v>
      </c>
      <c r="C2474" s="162">
        <v>4.7970082999999999</v>
      </c>
      <c r="D2474" s="163">
        <f t="shared" si="71"/>
        <v>0.33624951201356068</v>
      </c>
      <c r="E2474" s="161"/>
      <c r="F2474" s="168"/>
      <c r="G2474" s="163"/>
    </row>
    <row r="2475" spans="1:7" x14ac:dyDescent="0.2">
      <c r="A2475" s="127">
        <v>39503</v>
      </c>
      <c r="B2475" s="161">
        <v>6.23</v>
      </c>
      <c r="C2475" s="162">
        <v>4.7114267999999999</v>
      </c>
      <c r="D2475" s="163">
        <f t="shared" si="71"/>
        <v>0.32231705266014121</v>
      </c>
      <c r="E2475" s="161"/>
      <c r="F2475" s="168"/>
      <c r="G2475" s="163"/>
    </row>
    <row r="2476" spans="1:7" x14ac:dyDescent="0.2">
      <c r="A2476" s="127">
        <v>39500</v>
      </c>
      <c r="B2476" s="161">
        <v>6.45</v>
      </c>
      <c r="C2476" s="162">
        <v>4.7556488999999997</v>
      </c>
      <c r="D2476" s="163">
        <f t="shared" si="71"/>
        <v>0.35628178943151179</v>
      </c>
      <c r="E2476" s="161"/>
      <c r="F2476" s="168"/>
      <c r="G2476" s="163"/>
    </row>
    <row r="2477" spans="1:7" x14ac:dyDescent="0.2">
      <c r="A2477" s="127">
        <v>39499</v>
      </c>
      <c r="B2477" s="161">
        <v>6.62</v>
      </c>
      <c r="C2477" s="162">
        <v>4.7848085999999999</v>
      </c>
      <c r="D2477" s="163">
        <f t="shared" si="71"/>
        <v>0.38354541496184408</v>
      </c>
      <c r="E2477" s="161"/>
      <c r="F2477" s="168"/>
      <c r="G2477" s="163"/>
    </row>
    <row r="2478" spans="1:7" x14ac:dyDescent="0.2">
      <c r="A2478" s="127">
        <v>39498</v>
      </c>
      <c r="B2478" s="161">
        <v>6.75</v>
      </c>
      <c r="C2478" s="162">
        <v>4.7805803999999998</v>
      </c>
      <c r="D2478" s="163">
        <f t="shared" si="71"/>
        <v>0.41196244707023444</v>
      </c>
      <c r="E2478" s="161"/>
      <c r="F2478" s="168"/>
      <c r="G2478" s="163"/>
    </row>
    <row r="2479" spans="1:7" x14ac:dyDescent="0.2">
      <c r="A2479" s="127">
        <v>39497</v>
      </c>
      <c r="B2479" s="161">
        <v>6.97</v>
      </c>
      <c r="C2479" s="162">
        <v>4.9368493999999998</v>
      </c>
      <c r="D2479" s="163">
        <f t="shared" si="71"/>
        <v>0.41183160256012669</v>
      </c>
      <c r="E2479" s="161"/>
      <c r="F2479" s="168"/>
      <c r="G2479" s="163"/>
    </row>
    <row r="2480" spans="1:7" x14ac:dyDescent="0.2">
      <c r="A2480" s="127">
        <v>39496</v>
      </c>
      <c r="B2480" s="161">
        <v>6.8</v>
      </c>
      <c r="C2480" s="162">
        <v>4.778124</v>
      </c>
      <c r="D2480" s="163">
        <f t="shared" si="71"/>
        <v>0.42315268502868486</v>
      </c>
      <c r="E2480" s="161"/>
      <c r="F2480" s="168"/>
      <c r="G2480" s="163"/>
    </row>
    <row r="2481" spans="1:7" x14ac:dyDescent="0.2">
      <c r="A2481" s="127">
        <v>39493</v>
      </c>
      <c r="B2481" s="161">
        <v>6.77</v>
      </c>
      <c r="C2481" s="162">
        <v>4.8391999999999999</v>
      </c>
      <c r="D2481" s="163">
        <f t="shared" si="71"/>
        <v>0.39899156885435599</v>
      </c>
      <c r="E2481" s="161"/>
      <c r="F2481" s="168"/>
      <c r="G2481" s="163"/>
    </row>
    <row r="2482" spans="1:7" x14ac:dyDescent="0.2">
      <c r="A2482" s="127">
        <v>39492</v>
      </c>
      <c r="B2482" s="161">
        <v>6.92</v>
      </c>
      <c r="C2482" s="162">
        <v>4.793412</v>
      </c>
      <c r="D2482" s="163">
        <f t="shared" si="71"/>
        <v>0.44364807364774816</v>
      </c>
      <c r="E2482" s="161"/>
      <c r="F2482" s="168"/>
      <c r="G2482" s="163"/>
    </row>
    <row r="2483" spans="1:7" x14ac:dyDescent="0.2">
      <c r="A2483" s="127">
        <v>39491</v>
      </c>
      <c r="B2483" s="161">
        <v>6.91</v>
      </c>
      <c r="C2483" s="162">
        <v>4.5386508000000001</v>
      </c>
      <c r="D2483" s="163">
        <f t="shared" si="71"/>
        <v>0.52247888293146505</v>
      </c>
      <c r="E2483" s="161"/>
      <c r="F2483" s="168"/>
      <c r="G2483" s="163"/>
    </row>
    <row r="2484" spans="1:7" x14ac:dyDescent="0.2">
      <c r="A2484" s="127">
        <v>39483</v>
      </c>
      <c r="B2484" s="161">
        <v>7.09</v>
      </c>
      <c r="C2484" s="162">
        <v>4.7901360000000004</v>
      </c>
      <c r="D2484" s="163">
        <f t="shared" si="71"/>
        <v>0.4801249901881699</v>
      </c>
      <c r="E2484" s="161"/>
      <c r="F2484" s="168"/>
      <c r="G2484" s="163"/>
    </row>
    <row r="2485" spans="1:7" x14ac:dyDescent="0.2">
      <c r="A2485" s="127">
        <v>39482</v>
      </c>
      <c r="B2485" s="161">
        <v>7.23</v>
      </c>
      <c r="C2485" s="162">
        <v>4.8695855999999997</v>
      </c>
      <c r="D2485" s="163">
        <f t="shared" si="71"/>
        <v>0.48472592821861493</v>
      </c>
      <c r="E2485" s="161"/>
      <c r="F2485" s="168"/>
      <c r="G2485" s="163"/>
    </row>
    <row r="2486" spans="1:7" x14ac:dyDescent="0.2">
      <c r="A2486" s="127">
        <v>39479</v>
      </c>
      <c r="B2486" s="161">
        <v>6.73</v>
      </c>
      <c r="C2486" s="162">
        <v>4.6857920000000002</v>
      </c>
      <c r="D2486" s="163">
        <f t="shared" si="71"/>
        <v>0.43625666696259674</v>
      </c>
      <c r="E2486" s="161"/>
      <c r="F2486" s="168"/>
      <c r="G2486" s="163"/>
    </row>
    <row r="2487" spans="1:7" x14ac:dyDescent="0.2">
      <c r="A2487" s="127">
        <v>39478</v>
      </c>
      <c r="B2487" s="161">
        <v>6.53</v>
      </c>
      <c r="C2487" s="162">
        <v>4.2643225999999999</v>
      </c>
      <c r="D2487" s="163">
        <f t="shared" si="71"/>
        <v>0.53131003737850424</v>
      </c>
      <c r="E2487" s="161"/>
      <c r="F2487" s="168"/>
      <c r="G2487" s="163"/>
    </row>
    <row r="2488" spans="1:7" x14ac:dyDescent="0.2">
      <c r="A2488" s="127">
        <v>39477</v>
      </c>
      <c r="B2488" s="161">
        <v>6.46</v>
      </c>
      <c r="C2488" s="162">
        <v>4.3272754000000004</v>
      </c>
      <c r="D2488" s="163">
        <f t="shared" si="71"/>
        <v>0.49285622079888869</v>
      </c>
      <c r="E2488" s="161"/>
      <c r="F2488" s="168"/>
      <c r="G2488" s="163"/>
    </row>
    <row r="2489" spans="1:7" x14ac:dyDescent="0.2">
      <c r="A2489" s="127">
        <v>39476</v>
      </c>
      <c r="B2489" s="161">
        <v>6.65</v>
      </c>
      <c r="C2489" s="162">
        <v>4.5113184000000004</v>
      </c>
      <c r="D2489" s="163">
        <f t="shared" si="71"/>
        <v>0.4740701964197428</v>
      </c>
      <c r="E2489" s="161"/>
      <c r="F2489" s="168"/>
      <c r="G2489" s="163"/>
    </row>
    <row r="2490" spans="1:7" x14ac:dyDescent="0.2">
      <c r="A2490" s="127">
        <v>39475</v>
      </c>
      <c r="B2490" s="161">
        <v>6.62</v>
      </c>
      <c r="C2490" s="162">
        <v>4.5365352000000003</v>
      </c>
      <c r="D2490" s="163">
        <f t="shared" si="71"/>
        <v>0.45926344845731598</v>
      </c>
      <c r="E2490" s="161"/>
      <c r="F2490" s="168"/>
      <c r="G2490" s="163"/>
    </row>
    <row r="2491" spans="1:7" x14ac:dyDescent="0.2">
      <c r="A2491" s="127">
        <v>39472</v>
      </c>
      <c r="B2491" s="161">
        <v>7.06</v>
      </c>
      <c r="C2491" s="162">
        <v>4.7992359999999996</v>
      </c>
      <c r="D2491" s="163">
        <f t="shared" si="71"/>
        <v>0.47106747824028661</v>
      </c>
      <c r="E2491" s="161"/>
      <c r="F2491" s="168"/>
      <c r="G2491" s="163"/>
    </row>
    <row r="2492" spans="1:7" x14ac:dyDescent="0.2">
      <c r="A2492" s="127">
        <v>39471</v>
      </c>
      <c r="B2492" s="161">
        <v>6.95</v>
      </c>
      <c r="C2492" s="162">
        <v>4.4550219999999996</v>
      </c>
      <c r="D2492" s="163">
        <f t="shared" si="71"/>
        <v>0.56003718949087133</v>
      </c>
      <c r="E2492" s="161"/>
      <c r="F2492" s="168"/>
      <c r="G2492" s="163"/>
    </row>
    <row r="2493" spans="1:7" x14ac:dyDescent="0.2">
      <c r="A2493" s="127">
        <v>39470</v>
      </c>
      <c r="B2493" s="161">
        <v>7.05</v>
      </c>
      <c r="C2493" s="162">
        <v>4.5603480000000003</v>
      </c>
      <c r="D2493" s="163">
        <f t="shared" si="71"/>
        <v>0.545934652355478</v>
      </c>
      <c r="E2493" s="161"/>
      <c r="F2493" s="168"/>
      <c r="G2493" s="163"/>
    </row>
    <row r="2494" spans="1:7" x14ac:dyDescent="0.2">
      <c r="A2494" s="127">
        <v>39469</v>
      </c>
      <c r="B2494" s="161">
        <v>6.91</v>
      </c>
      <c r="C2494" s="162">
        <v>4.1132106999999998</v>
      </c>
      <c r="D2494" s="163">
        <f t="shared" si="71"/>
        <v>0.67995284073339601</v>
      </c>
      <c r="E2494" s="161"/>
      <c r="F2494" s="168"/>
      <c r="G2494" s="163"/>
    </row>
    <row r="2495" spans="1:7" x14ac:dyDescent="0.2">
      <c r="A2495" s="127">
        <v>39468</v>
      </c>
      <c r="B2495" s="161">
        <v>7.56</v>
      </c>
      <c r="C2495" s="162">
        <v>4.5196056000000002</v>
      </c>
      <c r="D2495" s="163">
        <f t="shared" si="71"/>
        <v>0.67271232693401373</v>
      </c>
      <c r="E2495" s="161"/>
      <c r="F2495" s="168"/>
      <c r="G2495" s="163"/>
    </row>
    <row r="2496" spans="1:7" x14ac:dyDescent="0.2">
      <c r="A2496" s="127">
        <v>39465</v>
      </c>
      <c r="B2496" s="161">
        <v>7.86</v>
      </c>
      <c r="C2496" s="162">
        <v>4.8993082000000001</v>
      </c>
      <c r="D2496" s="163">
        <f t="shared" si="71"/>
        <v>0.60430813476890477</v>
      </c>
      <c r="E2496" s="161"/>
      <c r="F2496" s="168"/>
      <c r="G2496" s="163"/>
    </row>
    <row r="2497" spans="1:7" x14ac:dyDescent="0.2">
      <c r="A2497" s="127">
        <v>39464</v>
      </c>
      <c r="B2497" s="161">
        <v>7.71</v>
      </c>
      <c r="C2497" s="162">
        <v>4.6515000000000004</v>
      </c>
      <c r="D2497" s="163">
        <f t="shared" si="71"/>
        <v>0.65752982908739099</v>
      </c>
      <c r="E2497" s="161"/>
      <c r="F2497" s="168"/>
      <c r="G2497" s="163"/>
    </row>
    <row r="2498" spans="1:7" x14ac:dyDescent="0.2">
      <c r="A2498" s="127">
        <v>39463</v>
      </c>
      <c r="B2498" s="161">
        <v>7.91</v>
      </c>
      <c r="C2498" s="162">
        <v>4.4951499999999998</v>
      </c>
      <c r="D2498" s="163">
        <f t="shared" si="71"/>
        <v>0.75967431565131316</v>
      </c>
      <c r="E2498" s="161"/>
      <c r="F2498" s="168"/>
      <c r="G2498" s="163"/>
    </row>
    <row r="2499" spans="1:7" x14ac:dyDescent="0.2">
      <c r="A2499" s="127">
        <v>39462</v>
      </c>
      <c r="B2499" s="161">
        <v>8.1199999999999992</v>
      </c>
      <c r="C2499" s="162">
        <v>4.7537663999999999</v>
      </c>
      <c r="D2499" s="163">
        <f t="shared" si="71"/>
        <v>0.70811927148965492</v>
      </c>
      <c r="E2499" s="161"/>
      <c r="F2499" s="168"/>
      <c r="G2499" s="163"/>
    </row>
    <row r="2500" spans="1:7" x14ac:dyDescent="0.2">
      <c r="A2500" s="127">
        <v>39461</v>
      </c>
      <c r="B2500" s="161">
        <v>8.2899999999999991</v>
      </c>
      <c r="C2500" s="162">
        <v>4.8714183999999996</v>
      </c>
      <c r="D2500" s="163">
        <f t="shared" si="71"/>
        <v>0.70176308403318421</v>
      </c>
      <c r="E2500" s="161"/>
      <c r="F2500" s="168"/>
      <c r="G2500" s="163"/>
    </row>
    <row r="2501" spans="1:7" x14ac:dyDescent="0.2">
      <c r="A2501" s="127">
        <v>39458</v>
      </c>
      <c r="B2501" s="161">
        <v>8.3000000000000007</v>
      </c>
      <c r="C2501" s="162">
        <v>4.9552075999999996</v>
      </c>
      <c r="D2501" s="163">
        <f t="shared" ref="D2501:D2564" si="72">(B2501-C2501)/C2501</f>
        <v>0.67500550330121412</v>
      </c>
      <c r="E2501" s="161"/>
      <c r="F2501" s="168"/>
      <c r="G2501" s="163"/>
    </row>
    <row r="2502" spans="1:7" x14ac:dyDescent="0.2">
      <c r="A2502" s="127">
        <v>39457</v>
      </c>
      <c r="B2502" s="161">
        <v>8.1300000000000008</v>
      </c>
      <c r="C2502" s="162">
        <v>5.0840325000000002</v>
      </c>
      <c r="D2502" s="163">
        <f t="shared" si="72"/>
        <v>0.59912431716359027</v>
      </c>
      <c r="E2502" s="161"/>
      <c r="F2502" s="168"/>
      <c r="G2502" s="163"/>
    </row>
    <row r="2503" spans="1:7" x14ac:dyDescent="0.2">
      <c r="A2503" s="127">
        <v>39456</v>
      </c>
      <c r="B2503" s="161">
        <v>8.1300000000000008</v>
      </c>
      <c r="C2503" s="162">
        <v>5.0984229000000001</v>
      </c>
      <c r="D2503" s="163">
        <f t="shared" si="72"/>
        <v>0.59461075698526311</v>
      </c>
      <c r="E2503" s="161"/>
      <c r="F2503" s="168"/>
      <c r="G2503" s="163"/>
    </row>
    <row r="2504" spans="1:7" x14ac:dyDescent="0.2">
      <c r="A2504" s="127">
        <v>39455</v>
      </c>
      <c r="B2504" s="161">
        <v>8.09</v>
      </c>
      <c r="C2504" s="162">
        <v>4.9462250000000001</v>
      </c>
      <c r="D2504" s="163">
        <f t="shared" si="72"/>
        <v>0.63559077882627657</v>
      </c>
      <c r="E2504" s="161"/>
      <c r="F2504" s="168"/>
      <c r="G2504" s="163"/>
    </row>
    <row r="2505" spans="1:7" x14ac:dyDescent="0.2">
      <c r="A2505" s="127">
        <v>39454</v>
      </c>
      <c r="B2505" s="161">
        <v>7.97</v>
      </c>
      <c r="C2505" s="162">
        <v>4.9118507999999999</v>
      </c>
      <c r="D2505" s="163">
        <f t="shared" si="72"/>
        <v>0.62260628926269501</v>
      </c>
      <c r="E2505" s="161"/>
      <c r="F2505" s="168"/>
      <c r="G2505" s="163"/>
    </row>
    <row r="2506" spans="1:7" x14ac:dyDescent="0.2">
      <c r="A2506" s="127">
        <v>39451</v>
      </c>
      <c r="B2506" s="161">
        <v>8.02</v>
      </c>
      <c r="C2506" s="162">
        <v>4.9558761000000002</v>
      </c>
      <c r="D2506" s="163">
        <f t="shared" si="72"/>
        <v>0.61828097356994038</v>
      </c>
      <c r="E2506" s="161"/>
      <c r="F2506" s="168"/>
      <c r="G2506" s="163"/>
    </row>
    <row r="2507" spans="1:7" x14ac:dyDescent="0.2">
      <c r="A2507" s="127">
        <v>39450</v>
      </c>
      <c r="B2507" s="161">
        <v>8.06</v>
      </c>
      <c r="C2507" s="162">
        <v>4.8624821999999996</v>
      </c>
      <c r="D2507" s="163">
        <f t="shared" si="72"/>
        <v>0.65758961544373384</v>
      </c>
      <c r="E2507" s="161"/>
      <c r="F2507" s="168"/>
      <c r="G2507" s="163"/>
    </row>
    <row r="2508" spans="1:7" x14ac:dyDescent="0.2">
      <c r="A2508" s="127">
        <v>39449</v>
      </c>
      <c r="B2508" s="161">
        <v>8.08</v>
      </c>
      <c r="C2508" s="162">
        <v>5.2098437999999998</v>
      </c>
      <c r="D2508" s="163">
        <f t="shared" si="72"/>
        <v>0.55091022114712929</v>
      </c>
      <c r="E2508" s="161"/>
      <c r="F2508" s="168"/>
      <c r="G2508" s="163"/>
    </row>
    <row r="2509" spans="1:7" x14ac:dyDescent="0.2">
      <c r="A2509" s="127">
        <v>39444</v>
      </c>
      <c r="B2509" s="161">
        <v>8.1300000000000008</v>
      </c>
      <c r="C2509" s="162">
        <v>5.1969089999999998</v>
      </c>
      <c r="D2509" s="163">
        <f t="shared" si="72"/>
        <v>0.56439144884007031</v>
      </c>
      <c r="E2509" s="161"/>
      <c r="F2509" s="168"/>
      <c r="G2509" s="163"/>
    </row>
    <row r="2510" spans="1:7" x14ac:dyDescent="0.2">
      <c r="A2510" s="127">
        <v>39443</v>
      </c>
      <c r="B2510" s="161">
        <v>8.2100000000000009</v>
      </c>
      <c r="C2510" s="162">
        <v>5.3174456000000001</v>
      </c>
      <c r="D2510" s="163">
        <f t="shared" si="72"/>
        <v>0.54397442260622297</v>
      </c>
      <c r="E2510" s="161"/>
      <c r="F2510" s="168"/>
      <c r="G2510" s="163"/>
    </row>
    <row r="2511" spans="1:7" x14ac:dyDescent="0.2">
      <c r="A2511" s="127">
        <v>39442</v>
      </c>
      <c r="B2511" s="161">
        <v>7.95</v>
      </c>
      <c r="C2511" s="162">
        <v>5.4218381999999998</v>
      </c>
      <c r="D2511" s="163">
        <f t="shared" si="72"/>
        <v>0.46629237294465931</v>
      </c>
      <c r="E2511" s="161"/>
      <c r="F2511" s="168"/>
      <c r="G2511" s="163"/>
    </row>
    <row r="2512" spans="1:7" x14ac:dyDescent="0.2">
      <c r="A2512" s="127">
        <v>39441</v>
      </c>
      <c r="B2512" s="161">
        <v>8.08</v>
      </c>
      <c r="C2512" s="162">
        <v>5.4218381999999998</v>
      </c>
      <c r="D2512" s="163">
        <f t="shared" si="72"/>
        <v>0.4902694809299179</v>
      </c>
      <c r="E2512" s="161"/>
      <c r="F2512" s="168"/>
      <c r="G2512" s="163"/>
    </row>
    <row r="2513" spans="1:7" x14ac:dyDescent="0.2">
      <c r="A2513" s="127">
        <v>39440</v>
      </c>
      <c r="B2513" s="161">
        <v>8.15</v>
      </c>
      <c r="C2513" s="162">
        <v>5.4218381999999998</v>
      </c>
      <c r="D2513" s="163">
        <f t="shared" si="72"/>
        <v>0.50318023138351875</v>
      </c>
      <c r="E2513" s="161"/>
      <c r="F2513" s="168"/>
      <c r="G2513" s="163"/>
    </row>
    <row r="2514" spans="1:7" x14ac:dyDescent="0.2">
      <c r="A2514" s="127">
        <v>39437</v>
      </c>
      <c r="B2514" s="161">
        <v>8.01</v>
      </c>
      <c r="C2514" s="162">
        <v>5.3942459999999999</v>
      </c>
      <c r="D2514" s="163">
        <f t="shared" si="72"/>
        <v>0.48491559339340473</v>
      </c>
      <c r="E2514" s="161"/>
      <c r="F2514" s="168"/>
      <c r="G2514" s="163"/>
    </row>
    <row r="2515" spans="1:7" x14ac:dyDescent="0.2">
      <c r="A2515" s="127">
        <v>39436</v>
      </c>
      <c r="B2515" s="161">
        <v>7.89</v>
      </c>
      <c r="C2515" s="162">
        <v>5.2683011999999998</v>
      </c>
      <c r="D2515" s="163">
        <f t="shared" si="72"/>
        <v>0.49763646770993275</v>
      </c>
      <c r="E2515" s="161"/>
      <c r="F2515" s="168"/>
      <c r="G2515" s="163"/>
    </row>
    <row r="2516" spans="1:7" x14ac:dyDescent="0.2">
      <c r="A2516" s="127">
        <v>39435</v>
      </c>
      <c r="B2516" s="161">
        <v>7.88</v>
      </c>
      <c r="C2516" s="162">
        <v>5.2333610000000004</v>
      </c>
      <c r="D2516" s="163">
        <f t="shared" si="72"/>
        <v>0.50572452387672073</v>
      </c>
      <c r="E2516" s="161"/>
      <c r="F2516" s="168"/>
      <c r="G2516" s="163"/>
    </row>
    <row r="2517" spans="1:7" x14ac:dyDescent="0.2">
      <c r="A2517" s="127">
        <v>39434</v>
      </c>
      <c r="B2517" s="161">
        <v>7.7</v>
      </c>
      <c r="C2517" s="162">
        <v>5.2022849999999998</v>
      </c>
      <c r="D2517" s="163">
        <f t="shared" si="72"/>
        <v>0.48011883239768688</v>
      </c>
      <c r="E2517" s="161"/>
      <c r="F2517" s="168"/>
      <c r="G2517" s="163"/>
    </row>
    <row r="2518" spans="1:7" x14ac:dyDescent="0.2">
      <c r="A2518" s="127">
        <v>39433</v>
      </c>
      <c r="B2518" s="161">
        <v>7.67</v>
      </c>
      <c r="C2518" s="162">
        <v>5.2039900000000001</v>
      </c>
      <c r="D2518" s="163">
        <f t="shared" si="72"/>
        <v>0.47386908891062429</v>
      </c>
      <c r="E2518" s="161"/>
      <c r="F2518" s="168"/>
      <c r="G2518" s="163"/>
    </row>
    <row r="2519" spans="1:7" x14ac:dyDescent="0.2">
      <c r="A2519" s="127">
        <v>39430</v>
      </c>
      <c r="B2519" s="161">
        <v>7.99</v>
      </c>
      <c r="C2519" s="162">
        <v>5.398822</v>
      </c>
      <c r="D2519" s="163">
        <f t="shared" si="72"/>
        <v>0.47995247852216655</v>
      </c>
      <c r="E2519" s="161"/>
      <c r="F2519" s="168"/>
      <c r="G2519" s="163"/>
    </row>
    <row r="2520" spans="1:7" x14ac:dyDescent="0.2">
      <c r="A2520" s="127">
        <v>39429</v>
      </c>
      <c r="B2520" s="161">
        <v>8.1</v>
      </c>
      <c r="C2520" s="162">
        <v>5.5844544000000003</v>
      </c>
      <c r="D2520" s="163">
        <f t="shared" si="72"/>
        <v>0.45045503460463376</v>
      </c>
      <c r="E2520" s="161"/>
      <c r="F2520" s="168"/>
      <c r="G2520" s="163"/>
    </row>
    <row r="2521" spans="1:7" x14ac:dyDescent="0.2">
      <c r="A2521" s="127">
        <v>39428</v>
      </c>
      <c r="B2521" s="161">
        <v>8.1</v>
      </c>
      <c r="C2521" s="162">
        <v>5.7134989999999997</v>
      </c>
      <c r="D2521" s="163">
        <f t="shared" si="72"/>
        <v>0.41769518118406956</v>
      </c>
      <c r="E2521" s="161"/>
      <c r="F2521" s="168"/>
      <c r="G2521" s="163"/>
    </row>
    <row r="2522" spans="1:7" x14ac:dyDescent="0.2">
      <c r="A2522" s="127">
        <v>39427</v>
      </c>
      <c r="B2522" s="161">
        <v>8.2100000000000009</v>
      </c>
      <c r="C2522" s="162">
        <v>5.8491228</v>
      </c>
      <c r="D2522" s="163">
        <f t="shared" si="72"/>
        <v>0.40362927582918945</v>
      </c>
      <c r="E2522" s="161"/>
      <c r="F2522" s="168"/>
      <c r="G2522" s="163"/>
    </row>
    <row r="2523" spans="1:7" x14ac:dyDescent="0.2">
      <c r="A2523" s="127">
        <v>39426</v>
      </c>
      <c r="B2523" s="161">
        <v>8.32</v>
      </c>
      <c r="C2523" s="162">
        <v>5.8244654000000002</v>
      </c>
      <c r="D2523" s="163">
        <f t="shared" si="72"/>
        <v>0.42845727952989471</v>
      </c>
      <c r="E2523" s="161"/>
      <c r="F2523" s="168"/>
      <c r="G2523" s="163"/>
    </row>
    <row r="2524" spans="1:7" x14ac:dyDescent="0.2">
      <c r="A2524" s="127">
        <v>39423</v>
      </c>
      <c r="B2524" s="161">
        <v>8.36</v>
      </c>
      <c r="C2524" s="162">
        <v>5.9211789000000001</v>
      </c>
      <c r="D2524" s="163">
        <f t="shared" si="72"/>
        <v>0.41188100227811042</v>
      </c>
      <c r="E2524" s="161"/>
      <c r="F2524" s="168"/>
      <c r="G2524" s="163"/>
    </row>
    <row r="2525" spans="1:7" x14ac:dyDescent="0.2">
      <c r="A2525" s="127">
        <v>39422</v>
      </c>
      <c r="B2525" s="161">
        <v>8.34</v>
      </c>
      <c r="C2525" s="162">
        <v>5.9868220000000001</v>
      </c>
      <c r="D2525" s="163">
        <f t="shared" si="72"/>
        <v>0.39305962328594363</v>
      </c>
      <c r="E2525" s="161"/>
      <c r="F2525" s="168"/>
      <c r="G2525" s="163"/>
    </row>
    <row r="2526" spans="1:7" x14ac:dyDescent="0.2">
      <c r="A2526" s="127">
        <v>39421</v>
      </c>
      <c r="B2526" s="161">
        <v>8.39</v>
      </c>
      <c r="C2526" s="162">
        <v>5.9152604000000002</v>
      </c>
      <c r="D2526" s="163">
        <f t="shared" si="72"/>
        <v>0.41836528447674093</v>
      </c>
      <c r="E2526" s="161"/>
      <c r="F2526" s="168"/>
      <c r="G2526" s="163"/>
    </row>
    <row r="2527" spans="1:7" x14ac:dyDescent="0.2">
      <c r="A2527" s="127">
        <v>39420</v>
      </c>
      <c r="B2527" s="161">
        <v>8.15</v>
      </c>
      <c r="C2527" s="162">
        <v>5.7931733999999997</v>
      </c>
      <c r="D2527" s="163">
        <f t="shared" si="72"/>
        <v>0.40682825064411171</v>
      </c>
      <c r="E2527" s="161"/>
      <c r="F2527" s="168"/>
      <c r="G2527" s="163"/>
    </row>
    <row r="2528" spans="1:7" x14ac:dyDescent="0.2">
      <c r="A2528" s="127">
        <v>39419</v>
      </c>
      <c r="B2528" s="161">
        <v>8.08</v>
      </c>
      <c r="C2528" s="162">
        <v>5.8175754</v>
      </c>
      <c r="D2528" s="163">
        <f t="shared" si="72"/>
        <v>0.38889476189685485</v>
      </c>
      <c r="E2528" s="161"/>
      <c r="F2528" s="168"/>
      <c r="G2528" s="163"/>
    </row>
    <row r="2529" spans="1:7" x14ac:dyDescent="0.2">
      <c r="A2529" s="127">
        <v>39416</v>
      </c>
      <c r="B2529" s="161">
        <v>7.99</v>
      </c>
      <c r="C2529" s="162">
        <v>5.8525543999999998</v>
      </c>
      <c r="D2529" s="163">
        <f t="shared" si="72"/>
        <v>0.36521584489671732</v>
      </c>
      <c r="E2529" s="161"/>
      <c r="F2529" s="168"/>
      <c r="G2529" s="163"/>
    </row>
    <row r="2530" spans="1:7" x14ac:dyDescent="0.2">
      <c r="A2530" s="127">
        <v>39415</v>
      </c>
      <c r="B2530" s="161">
        <v>8.02</v>
      </c>
      <c r="C2530" s="162">
        <v>5.8347806000000002</v>
      </c>
      <c r="D2530" s="163">
        <f t="shared" si="72"/>
        <v>0.37451612148021457</v>
      </c>
      <c r="E2530" s="161"/>
      <c r="F2530" s="168"/>
      <c r="G2530" s="163"/>
    </row>
    <row r="2531" spans="1:7" x14ac:dyDescent="0.2">
      <c r="A2531" s="127">
        <v>39414</v>
      </c>
      <c r="B2531" s="161">
        <v>7.54</v>
      </c>
      <c r="C2531" s="162">
        <v>5.7147258000000001</v>
      </c>
      <c r="D2531" s="163">
        <f t="shared" si="72"/>
        <v>0.31939838653326114</v>
      </c>
      <c r="E2531" s="161"/>
      <c r="F2531" s="168"/>
      <c r="G2531" s="163"/>
    </row>
    <row r="2532" spans="1:7" x14ac:dyDescent="0.2">
      <c r="A2532" s="127">
        <v>39413</v>
      </c>
      <c r="B2532" s="161">
        <v>7.71</v>
      </c>
      <c r="C2532" s="162">
        <v>5.7242790000000001</v>
      </c>
      <c r="D2532" s="163">
        <f t="shared" si="72"/>
        <v>0.34689451719596476</v>
      </c>
      <c r="E2532" s="161"/>
      <c r="F2532" s="168"/>
      <c r="G2532" s="163"/>
    </row>
    <row r="2533" spans="1:7" x14ac:dyDescent="0.2">
      <c r="A2533" s="127">
        <v>39412</v>
      </c>
      <c r="B2533" s="161">
        <v>7.79</v>
      </c>
      <c r="C2533" s="162">
        <v>5.8392014000000003</v>
      </c>
      <c r="D2533" s="163">
        <f t="shared" si="72"/>
        <v>0.33408654135478177</v>
      </c>
      <c r="E2533" s="161"/>
      <c r="F2533" s="168"/>
      <c r="G2533" s="163"/>
    </row>
    <row r="2534" spans="1:7" x14ac:dyDescent="0.2">
      <c r="A2534" s="127">
        <v>39409</v>
      </c>
      <c r="B2534" s="161">
        <v>7.9</v>
      </c>
      <c r="C2534" s="162">
        <v>5.6696287999999999</v>
      </c>
      <c r="D2534" s="163">
        <f t="shared" si="72"/>
        <v>0.39338928149934621</v>
      </c>
      <c r="E2534" s="161"/>
      <c r="F2534" s="168"/>
      <c r="G2534" s="163"/>
    </row>
    <row r="2535" spans="1:7" x14ac:dyDescent="0.2">
      <c r="A2535" s="127">
        <v>39408</v>
      </c>
      <c r="B2535" s="161">
        <v>7.76</v>
      </c>
      <c r="C2535" s="162">
        <v>5.4873215999999996</v>
      </c>
      <c r="D2535" s="163">
        <f t="shared" si="72"/>
        <v>0.41416898182165968</v>
      </c>
      <c r="E2535" s="161"/>
      <c r="F2535" s="168"/>
      <c r="G2535" s="163"/>
    </row>
    <row r="2536" spans="1:7" x14ac:dyDescent="0.2">
      <c r="A2536" s="127">
        <v>39407</v>
      </c>
      <c r="B2536" s="161">
        <v>7.95</v>
      </c>
      <c r="C2536" s="162">
        <v>5.5632424</v>
      </c>
      <c r="D2536" s="163">
        <f t="shared" si="72"/>
        <v>0.42902275838277337</v>
      </c>
      <c r="E2536" s="161"/>
      <c r="F2536" s="168"/>
      <c r="G2536" s="163"/>
    </row>
    <row r="2537" spans="1:7" x14ac:dyDescent="0.2">
      <c r="A2537" s="127">
        <v>39406</v>
      </c>
      <c r="B2537" s="161">
        <v>8.16</v>
      </c>
      <c r="C2537" s="162">
        <v>5.8417235999999999</v>
      </c>
      <c r="D2537" s="163">
        <f t="shared" si="72"/>
        <v>0.39684801245988433</v>
      </c>
      <c r="E2537" s="161"/>
      <c r="F2537" s="168"/>
      <c r="G2537" s="163"/>
    </row>
    <row r="2538" spans="1:7" x14ac:dyDescent="0.2">
      <c r="A2538" s="127">
        <v>39405</v>
      </c>
      <c r="B2538" s="161">
        <v>8.1199999999999992</v>
      </c>
      <c r="C2538" s="162">
        <v>5.7269399999999999</v>
      </c>
      <c r="D2538" s="163">
        <f t="shared" si="72"/>
        <v>0.41786014870070221</v>
      </c>
      <c r="E2538" s="161"/>
      <c r="F2538" s="168"/>
      <c r="G2538" s="163"/>
    </row>
    <row r="2539" spans="1:7" x14ac:dyDescent="0.2">
      <c r="A2539" s="127">
        <v>39402</v>
      </c>
      <c r="B2539" s="161">
        <v>8.24</v>
      </c>
      <c r="C2539" s="162">
        <v>5.7999457000000003</v>
      </c>
      <c r="D2539" s="163">
        <f t="shared" si="72"/>
        <v>0.42070295589146633</v>
      </c>
      <c r="E2539" s="161"/>
      <c r="F2539" s="168"/>
      <c r="G2539" s="163"/>
    </row>
    <row r="2540" spans="1:7" x14ac:dyDescent="0.2">
      <c r="A2540" s="127">
        <v>39401</v>
      </c>
      <c r="B2540" s="161">
        <v>8.36</v>
      </c>
      <c r="C2540" s="162">
        <v>6.107456</v>
      </c>
      <c r="D2540" s="163">
        <f t="shared" si="72"/>
        <v>0.36881870291001678</v>
      </c>
      <c r="E2540" s="161"/>
      <c r="F2540" s="168"/>
      <c r="G2540" s="163"/>
    </row>
    <row r="2541" spans="1:7" x14ac:dyDescent="0.2">
      <c r="A2541" s="127">
        <v>39400</v>
      </c>
      <c r="B2541" s="161">
        <v>8.35</v>
      </c>
      <c r="C2541" s="162">
        <v>6.1952891000000001</v>
      </c>
      <c r="D2541" s="163">
        <f t="shared" si="72"/>
        <v>0.3477982811165341</v>
      </c>
      <c r="E2541" s="161"/>
      <c r="F2541" s="168"/>
      <c r="G2541" s="163"/>
    </row>
    <row r="2542" spans="1:7" x14ac:dyDescent="0.2">
      <c r="A2542" s="127">
        <v>39399</v>
      </c>
      <c r="B2542" s="161">
        <v>8</v>
      </c>
      <c r="C2542" s="162">
        <v>5.8768864000000001</v>
      </c>
      <c r="D2542" s="163">
        <f t="shared" si="72"/>
        <v>0.36126503993679371</v>
      </c>
      <c r="E2542" s="161"/>
      <c r="F2542" s="168"/>
      <c r="G2542" s="163"/>
    </row>
    <row r="2543" spans="1:7" x14ac:dyDescent="0.2">
      <c r="A2543" s="127">
        <v>39398</v>
      </c>
      <c r="B2543" s="161">
        <v>8.17</v>
      </c>
      <c r="C2543" s="162">
        <v>5.7811893999999997</v>
      </c>
      <c r="D2543" s="163">
        <f t="shared" si="72"/>
        <v>0.41320400262271295</v>
      </c>
      <c r="E2543" s="161"/>
      <c r="F2543" s="168"/>
      <c r="G2543" s="163"/>
    </row>
    <row r="2544" spans="1:7" x14ac:dyDescent="0.2">
      <c r="A2544" s="127">
        <v>39395</v>
      </c>
      <c r="B2544" s="161">
        <v>8.35</v>
      </c>
      <c r="C2544" s="162">
        <v>6.0976575000000004</v>
      </c>
      <c r="D2544" s="163">
        <f t="shared" si="72"/>
        <v>0.36937832274115084</v>
      </c>
      <c r="E2544" s="161"/>
      <c r="F2544" s="168"/>
      <c r="G2544" s="163"/>
    </row>
    <row r="2545" spans="1:7" x14ac:dyDescent="0.2">
      <c r="A2545" s="127">
        <v>39394</v>
      </c>
      <c r="B2545" s="161">
        <v>8.26</v>
      </c>
      <c r="C2545" s="162">
        <v>6.0911213999999996</v>
      </c>
      <c r="D2545" s="163">
        <f t="shared" si="72"/>
        <v>0.35607213476323102</v>
      </c>
      <c r="E2545" s="161"/>
      <c r="F2545" s="168"/>
      <c r="G2545" s="163"/>
    </row>
    <row r="2546" spans="1:7" x14ac:dyDescent="0.2">
      <c r="A2546" s="127">
        <v>39393</v>
      </c>
      <c r="B2546" s="161">
        <v>8.5500000000000007</v>
      </c>
      <c r="C2546" s="162">
        <v>6.3693536000000002</v>
      </c>
      <c r="D2546" s="163">
        <f t="shared" si="72"/>
        <v>0.34236541679833893</v>
      </c>
      <c r="E2546" s="161"/>
      <c r="F2546" s="168"/>
      <c r="G2546" s="163"/>
    </row>
    <row r="2547" spans="1:7" x14ac:dyDescent="0.2">
      <c r="A2547" s="127">
        <v>39392</v>
      </c>
      <c r="B2547" s="161">
        <v>8.16</v>
      </c>
      <c r="C2547" s="162">
        <v>6.4160063999999997</v>
      </c>
      <c r="D2547" s="163">
        <f t="shared" si="72"/>
        <v>0.27181918023024426</v>
      </c>
      <c r="E2547" s="161"/>
      <c r="F2547" s="168"/>
      <c r="G2547" s="163"/>
    </row>
    <row r="2548" spans="1:7" x14ac:dyDescent="0.2">
      <c r="A2548" s="127">
        <v>39391</v>
      </c>
      <c r="B2548" s="161">
        <v>8.2899999999999991</v>
      </c>
      <c r="C2548" s="162">
        <v>6.2518785000000001</v>
      </c>
      <c r="D2548" s="163">
        <f t="shared" si="72"/>
        <v>0.32600145700208327</v>
      </c>
      <c r="E2548" s="161"/>
      <c r="F2548" s="168"/>
      <c r="G2548" s="163"/>
    </row>
    <row r="2549" spans="1:7" x14ac:dyDescent="0.2">
      <c r="A2549" s="127">
        <v>39388</v>
      </c>
      <c r="B2549" s="161">
        <v>8.65</v>
      </c>
      <c r="C2549" s="162">
        <v>6.5686159000000002</v>
      </c>
      <c r="D2549" s="163">
        <f t="shared" si="72"/>
        <v>0.3168679873639742</v>
      </c>
      <c r="E2549" s="161"/>
      <c r="F2549" s="168"/>
      <c r="G2549" s="163"/>
    </row>
    <row r="2550" spans="1:7" x14ac:dyDescent="0.2">
      <c r="A2550" s="127">
        <v>39387</v>
      </c>
      <c r="B2550" s="161">
        <v>8.84</v>
      </c>
      <c r="C2550" s="162">
        <v>6.8486567999999997</v>
      </c>
      <c r="D2550" s="163">
        <f t="shared" si="72"/>
        <v>0.29076405171887137</v>
      </c>
      <c r="E2550" s="161"/>
      <c r="F2550" s="168"/>
      <c r="G2550" s="163"/>
    </row>
    <row r="2551" spans="1:7" x14ac:dyDescent="0.2">
      <c r="A2551" s="127">
        <v>39386</v>
      </c>
      <c r="B2551" s="161">
        <v>8.74</v>
      </c>
      <c r="C2551" s="162">
        <v>7.0546499999999996</v>
      </c>
      <c r="D2551" s="163">
        <f t="shared" si="72"/>
        <v>0.23889916579844508</v>
      </c>
      <c r="E2551" s="161"/>
      <c r="F2551" s="168"/>
      <c r="G2551" s="163"/>
    </row>
    <row r="2552" spans="1:7" x14ac:dyDescent="0.2">
      <c r="A2552" s="127">
        <v>39385</v>
      </c>
      <c r="B2552" s="161">
        <v>8.73</v>
      </c>
      <c r="C2552" s="162">
        <v>7.1632629999999997</v>
      </c>
      <c r="D2552" s="163">
        <f t="shared" si="72"/>
        <v>0.21871834106886776</v>
      </c>
      <c r="E2552" s="161"/>
      <c r="F2552" s="168"/>
      <c r="G2552" s="163"/>
    </row>
    <row r="2553" spans="1:7" x14ac:dyDescent="0.2">
      <c r="A2553" s="127">
        <v>39384</v>
      </c>
      <c r="B2553" s="161">
        <v>8.17</v>
      </c>
      <c r="C2553" s="162">
        <v>6.9988577999999997</v>
      </c>
      <c r="D2553" s="163">
        <f t="shared" si="72"/>
        <v>0.16733333259035499</v>
      </c>
      <c r="E2553" s="161"/>
      <c r="F2553" s="168"/>
      <c r="G2553" s="163"/>
    </row>
    <row r="2554" spans="1:7" x14ac:dyDescent="0.2">
      <c r="A2554" s="127">
        <v>39381</v>
      </c>
      <c r="B2554" s="161">
        <v>7.62</v>
      </c>
      <c r="C2554" s="162">
        <v>6.9110468000000003</v>
      </c>
      <c r="D2554" s="163">
        <f t="shared" si="72"/>
        <v>0.10258260731210789</v>
      </c>
      <c r="E2554" s="161"/>
      <c r="F2554" s="168"/>
      <c r="G2554" s="163"/>
    </row>
    <row r="2555" spans="1:7" x14ac:dyDescent="0.2">
      <c r="A2555" s="127">
        <v>39380</v>
      </c>
      <c r="B2555" s="161">
        <v>7.62</v>
      </c>
      <c r="C2555" s="162">
        <v>6.7708187999999998</v>
      </c>
      <c r="D2555" s="163">
        <f t="shared" si="72"/>
        <v>0.12541780028140767</v>
      </c>
      <c r="E2555" s="161"/>
      <c r="F2555" s="168"/>
      <c r="G2555" s="163"/>
    </row>
    <row r="2556" spans="1:7" x14ac:dyDescent="0.2">
      <c r="A2556" s="127">
        <v>39379</v>
      </c>
      <c r="B2556" s="161">
        <v>7.95</v>
      </c>
      <c r="C2556" s="162">
        <v>6.7965337000000003</v>
      </c>
      <c r="D2556" s="163">
        <f t="shared" si="72"/>
        <v>0.16971390872379546</v>
      </c>
      <c r="E2556" s="161"/>
      <c r="F2556" s="168"/>
      <c r="G2556" s="163"/>
    </row>
    <row r="2557" spans="1:7" x14ac:dyDescent="0.2">
      <c r="A2557" s="127">
        <v>39378</v>
      </c>
      <c r="B2557" s="161">
        <v>7.86</v>
      </c>
      <c r="C2557" s="162">
        <v>6.6779580000000003</v>
      </c>
      <c r="D2557" s="163">
        <f t="shared" si="72"/>
        <v>0.17700650408403287</v>
      </c>
      <c r="E2557" s="161"/>
      <c r="F2557" s="168"/>
      <c r="G2557" s="163"/>
    </row>
    <row r="2558" spans="1:7" x14ac:dyDescent="0.2">
      <c r="A2558" s="127">
        <v>39377</v>
      </c>
      <c r="B2558" s="161">
        <v>7.45</v>
      </c>
      <c r="C2558" s="162">
        <v>6.3036329999999996</v>
      </c>
      <c r="D2558" s="163">
        <f t="shared" si="72"/>
        <v>0.18185814434311146</v>
      </c>
      <c r="E2558" s="161"/>
      <c r="F2558" s="168"/>
      <c r="G2558" s="163"/>
    </row>
    <row r="2559" spans="1:7" x14ac:dyDescent="0.2">
      <c r="A2559" s="127">
        <v>39374</v>
      </c>
      <c r="B2559" s="161">
        <v>7.61</v>
      </c>
      <c r="C2559" s="162">
        <v>6.5883159999999998</v>
      </c>
      <c r="D2559" s="163">
        <f t="shared" si="72"/>
        <v>0.15507513604386924</v>
      </c>
      <c r="E2559" s="161"/>
      <c r="F2559" s="168"/>
      <c r="G2559" s="163"/>
    </row>
    <row r="2560" spans="1:7" x14ac:dyDescent="0.2">
      <c r="A2560" s="127">
        <v>39373</v>
      </c>
      <c r="B2560" s="161">
        <v>7.64</v>
      </c>
      <c r="C2560" s="162">
        <v>6.5883159999999998</v>
      </c>
      <c r="D2560" s="163">
        <f t="shared" si="72"/>
        <v>0.1596286516918739</v>
      </c>
      <c r="E2560" s="161"/>
      <c r="F2560" s="168"/>
      <c r="G2560" s="163"/>
    </row>
    <row r="2561" spans="1:7" x14ac:dyDescent="0.2">
      <c r="A2561" s="127">
        <v>39372</v>
      </c>
      <c r="B2561" s="161">
        <v>7.96</v>
      </c>
      <c r="C2561" s="162">
        <v>6.5329471999999997</v>
      </c>
      <c r="D2561" s="163">
        <f t="shared" si="72"/>
        <v>0.21843935919151472</v>
      </c>
      <c r="E2561" s="161"/>
      <c r="F2561" s="168"/>
      <c r="G2561" s="163"/>
    </row>
    <row r="2562" spans="1:7" x14ac:dyDescent="0.2">
      <c r="A2562" s="127">
        <v>39371</v>
      </c>
      <c r="B2562" s="161">
        <v>8.15</v>
      </c>
      <c r="C2562" s="162">
        <v>6.4150448000000004</v>
      </c>
      <c r="D2562" s="163">
        <f t="shared" si="72"/>
        <v>0.27045098734150691</v>
      </c>
      <c r="E2562" s="161"/>
      <c r="F2562" s="168"/>
      <c r="G2562" s="163"/>
    </row>
    <row r="2563" spans="1:7" x14ac:dyDescent="0.2">
      <c r="A2563" s="127">
        <v>39370</v>
      </c>
      <c r="B2563" s="161">
        <v>7.86</v>
      </c>
      <c r="C2563" s="162">
        <v>6.5131584</v>
      </c>
      <c r="D2563" s="163">
        <f t="shared" si="72"/>
        <v>0.20678778517040217</v>
      </c>
      <c r="E2563" s="161"/>
      <c r="F2563" s="168"/>
      <c r="G2563" s="163"/>
    </row>
    <row r="2564" spans="1:7" x14ac:dyDescent="0.2">
      <c r="A2564" s="127">
        <v>39367</v>
      </c>
      <c r="B2564" s="161">
        <v>7.65</v>
      </c>
      <c r="C2564" s="162">
        <v>6.4518750000000002</v>
      </c>
      <c r="D2564" s="163">
        <f t="shared" si="72"/>
        <v>0.1857018308631212</v>
      </c>
      <c r="E2564" s="161"/>
      <c r="F2564" s="168"/>
      <c r="G2564" s="163"/>
    </row>
    <row r="2565" spans="1:7" x14ac:dyDescent="0.2">
      <c r="A2565" s="127">
        <v>39366</v>
      </c>
      <c r="B2565" s="161">
        <v>7.79</v>
      </c>
      <c r="C2565" s="162">
        <v>6.588724</v>
      </c>
      <c r="D2565" s="163">
        <f t="shared" ref="D2565:D2602" si="73">(B2565-C2565)/C2565</f>
        <v>0.18232301125377234</v>
      </c>
      <c r="E2565" s="161"/>
      <c r="F2565" s="168"/>
      <c r="G2565" s="163"/>
    </row>
    <row r="2566" spans="1:7" x14ac:dyDescent="0.2">
      <c r="A2566" s="127">
        <v>39365</v>
      </c>
      <c r="B2566" s="161">
        <v>7.59</v>
      </c>
      <c r="C2566" s="162">
        <v>6.7027812000000004</v>
      </c>
      <c r="D2566" s="163">
        <f t="shared" si="73"/>
        <v>0.13236577079377129</v>
      </c>
      <c r="E2566" s="161"/>
      <c r="F2566" s="168"/>
      <c r="G2566" s="163"/>
    </row>
    <row r="2567" spans="1:7" x14ac:dyDescent="0.2">
      <c r="A2567" s="127">
        <v>39364</v>
      </c>
      <c r="B2567" s="161">
        <v>7.29</v>
      </c>
      <c r="C2567" s="162">
        <v>6.1564519999999998</v>
      </c>
      <c r="D2567" s="163">
        <f t="shared" si="73"/>
        <v>0.18412358286883423</v>
      </c>
      <c r="E2567" s="161"/>
      <c r="F2567" s="168"/>
      <c r="G2567" s="163"/>
    </row>
    <row r="2568" spans="1:7" x14ac:dyDescent="0.2">
      <c r="A2568" s="127">
        <v>39363</v>
      </c>
      <c r="B2568" s="161">
        <v>7.27</v>
      </c>
      <c r="C2568" s="162">
        <v>6.061871</v>
      </c>
      <c r="D2568" s="163">
        <f t="shared" si="73"/>
        <v>0.19929968816558444</v>
      </c>
      <c r="E2568" s="161"/>
      <c r="F2568" s="168"/>
      <c r="G2568" s="163"/>
    </row>
    <row r="2569" spans="1:7" x14ac:dyDescent="0.2">
      <c r="A2569" s="127">
        <v>39353</v>
      </c>
      <c r="B2569" s="161">
        <v>6.61</v>
      </c>
      <c r="C2569" s="162">
        <v>5.2774530000000004</v>
      </c>
      <c r="D2569" s="163">
        <f t="shared" si="73"/>
        <v>0.25249812741108257</v>
      </c>
      <c r="E2569" s="161"/>
      <c r="F2569" s="168"/>
      <c r="G2569" s="163"/>
    </row>
    <row r="2570" spans="1:7" x14ac:dyDescent="0.2">
      <c r="A2570" s="127">
        <v>39352</v>
      </c>
      <c r="B2570" s="161">
        <v>6.58</v>
      </c>
      <c r="C2570" s="162">
        <v>5.2545567000000002</v>
      </c>
      <c r="D2570" s="163">
        <f t="shared" si="73"/>
        <v>0.25224645496736192</v>
      </c>
      <c r="E2570" s="161"/>
      <c r="F2570" s="168"/>
      <c r="G2570" s="163"/>
    </row>
    <row r="2571" spans="1:7" x14ac:dyDescent="0.2">
      <c r="A2571" s="127">
        <v>39351</v>
      </c>
      <c r="B2571" s="161">
        <v>6.37</v>
      </c>
      <c r="C2571" s="162">
        <v>5.3236518000000004</v>
      </c>
      <c r="D2571" s="163">
        <f t="shared" si="73"/>
        <v>0.19654707695195237</v>
      </c>
      <c r="E2571" s="161"/>
      <c r="F2571" s="168"/>
      <c r="G2571" s="163"/>
    </row>
    <row r="2572" spans="1:7" x14ac:dyDescent="0.2">
      <c r="A2572" s="127">
        <v>39350</v>
      </c>
      <c r="B2572" s="161">
        <v>6.49</v>
      </c>
      <c r="C2572" s="162">
        <v>5.3236518000000004</v>
      </c>
      <c r="D2572" s="163">
        <f t="shared" si="73"/>
        <v>0.21908799519908492</v>
      </c>
      <c r="E2572" s="161"/>
      <c r="F2572" s="168"/>
      <c r="G2572" s="163"/>
    </row>
    <row r="2573" spans="1:7" x14ac:dyDescent="0.2">
      <c r="A2573" s="127">
        <v>39349</v>
      </c>
      <c r="B2573" s="161">
        <v>6.69</v>
      </c>
      <c r="C2573" s="162">
        <v>5.3463770000000004</v>
      </c>
      <c r="D2573" s="163">
        <f t="shared" si="73"/>
        <v>0.2513146753399545</v>
      </c>
      <c r="E2573" s="161"/>
      <c r="F2573" s="168"/>
      <c r="G2573" s="163"/>
    </row>
    <row r="2574" spans="1:7" x14ac:dyDescent="0.2">
      <c r="A2574" s="127">
        <v>39346</v>
      </c>
      <c r="B2574" s="161">
        <v>6.69</v>
      </c>
      <c r="C2574" s="162">
        <v>5.2052759999999996</v>
      </c>
      <c r="D2574" s="163">
        <f t="shared" si="73"/>
        <v>0.28523444289985794</v>
      </c>
      <c r="E2574" s="161"/>
      <c r="F2574" s="168"/>
      <c r="G2574" s="163"/>
    </row>
    <row r="2575" spans="1:7" x14ac:dyDescent="0.2">
      <c r="A2575" s="127">
        <v>39345</v>
      </c>
      <c r="B2575" s="161">
        <v>6.58</v>
      </c>
      <c r="C2575" s="162">
        <v>5.1091877999999999</v>
      </c>
      <c r="D2575" s="163">
        <f t="shared" si="73"/>
        <v>0.28787593206106071</v>
      </c>
      <c r="E2575" s="161"/>
      <c r="F2575" s="168"/>
      <c r="G2575" s="163"/>
    </row>
    <row r="2576" spans="1:7" x14ac:dyDescent="0.2">
      <c r="A2576" s="127">
        <v>39344</v>
      </c>
      <c r="B2576" s="161">
        <v>6.48</v>
      </c>
      <c r="C2576" s="162">
        <v>4.9417216000000002</v>
      </c>
      <c r="D2576" s="163">
        <f t="shared" si="73"/>
        <v>0.31128390559273922</v>
      </c>
      <c r="E2576" s="161"/>
      <c r="F2576" s="168"/>
      <c r="G2576" s="163"/>
    </row>
    <row r="2577" spans="1:7" x14ac:dyDescent="0.2">
      <c r="A2577" s="127">
        <v>39343</v>
      </c>
      <c r="B2577" s="161">
        <v>6.53</v>
      </c>
      <c r="C2577" s="162">
        <v>4.8601368999999996</v>
      </c>
      <c r="D2577" s="163">
        <f t="shared" si="73"/>
        <v>0.34358355214232766</v>
      </c>
      <c r="E2577" s="161"/>
      <c r="F2577" s="168"/>
      <c r="G2577" s="163"/>
    </row>
    <row r="2578" spans="1:7" x14ac:dyDescent="0.2">
      <c r="A2578" s="127">
        <v>39342</v>
      </c>
      <c r="B2578" s="161">
        <v>6.54</v>
      </c>
      <c r="C2578" s="162">
        <v>4.8687912000000004</v>
      </c>
      <c r="D2578" s="163">
        <f t="shared" si="73"/>
        <v>0.34324922374982919</v>
      </c>
      <c r="E2578" s="161"/>
      <c r="F2578" s="168"/>
      <c r="G2578" s="163"/>
    </row>
    <row r="2579" spans="1:7" x14ac:dyDescent="0.2">
      <c r="A2579" s="127">
        <v>39339</v>
      </c>
      <c r="B2579" s="161">
        <v>6.49</v>
      </c>
      <c r="C2579" s="162">
        <v>4.8964539</v>
      </c>
      <c r="D2579" s="163">
        <f t="shared" si="73"/>
        <v>0.32544901525571396</v>
      </c>
      <c r="E2579" s="161"/>
      <c r="F2579" s="168"/>
      <c r="G2579" s="163"/>
    </row>
    <row r="2580" spans="1:7" x14ac:dyDescent="0.2">
      <c r="A2580" s="127">
        <v>39338</v>
      </c>
      <c r="B2580" s="161">
        <v>6.46</v>
      </c>
      <c r="C2580" s="162">
        <v>4.8726944999999997</v>
      </c>
      <c r="D2580" s="163">
        <f t="shared" si="73"/>
        <v>0.32575518534970749</v>
      </c>
      <c r="E2580" s="161"/>
      <c r="F2580" s="168"/>
      <c r="G2580" s="163"/>
    </row>
    <row r="2581" spans="1:7" x14ac:dyDescent="0.2">
      <c r="A2581" s="127">
        <v>39337</v>
      </c>
      <c r="B2581" s="161">
        <v>6.39</v>
      </c>
      <c r="C2581" s="162">
        <v>4.8818349999999997</v>
      </c>
      <c r="D2581" s="163">
        <f t="shared" si="73"/>
        <v>0.30893403812295994</v>
      </c>
      <c r="E2581" s="161"/>
      <c r="F2581" s="168"/>
      <c r="G2581" s="163"/>
    </row>
    <row r="2582" spans="1:7" x14ac:dyDescent="0.2">
      <c r="A2582" s="127">
        <v>39336</v>
      </c>
      <c r="B2582" s="161">
        <v>6.42</v>
      </c>
      <c r="C2582" s="162">
        <v>4.8792743999999999</v>
      </c>
      <c r="D2582" s="163">
        <f t="shared" si="73"/>
        <v>0.31576941030412226</v>
      </c>
      <c r="E2582" s="161"/>
      <c r="F2582" s="168"/>
      <c r="G2582" s="163"/>
    </row>
    <row r="2583" spans="1:7" x14ac:dyDescent="0.2">
      <c r="A2583" s="127">
        <v>39335</v>
      </c>
      <c r="B2583" s="161">
        <v>6.8</v>
      </c>
      <c r="C2583" s="162">
        <v>4.9521664000000003</v>
      </c>
      <c r="D2583" s="163">
        <f t="shared" si="73"/>
        <v>0.37313641157130734</v>
      </c>
      <c r="E2583" s="161"/>
      <c r="F2583" s="168"/>
      <c r="G2583" s="163"/>
    </row>
    <row r="2584" spans="1:7" x14ac:dyDescent="0.2">
      <c r="A2584" s="127">
        <v>39332</v>
      </c>
      <c r="B2584" s="161">
        <v>6.81</v>
      </c>
      <c r="C2584" s="162">
        <v>4.9772162</v>
      </c>
      <c r="D2584" s="163">
        <f t="shared" si="73"/>
        <v>0.36823471723008527</v>
      </c>
      <c r="E2584" s="161"/>
      <c r="F2584" s="168"/>
      <c r="G2584" s="163"/>
    </row>
    <row r="2585" spans="1:7" x14ac:dyDescent="0.2">
      <c r="A2585" s="127">
        <v>39331</v>
      </c>
      <c r="B2585" s="161">
        <v>6.95</v>
      </c>
      <c r="C2585" s="162">
        <v>4.9260001999999998</v>
      </c>
      <c r="D2585" s="163">
        <f t="shared" si="73"/>
        <v>0.41088098209983842</v>
      </c>
      <c r="E2585" s="161"/>
      <c r="F2585" s="168"/>
      <c r="G2585" s="163"/>
    </row>
    <row r="2586" spans="1:7" x14ac:dyDescent="0.2">
      <c r="A2586" s="127">
        <v>39330</v>
      </c>
      <c r="B2586" s="161">
        <v>6.8</v>
      </c>
      <c r="C2586" s="162">
        <v>4.8847680000000002</v>
      </c>
      <c r="D2586" s="163">
        <f t="shared" si="73"/>
        <v>0.39208248989511879</v>
      </c>
      <c r="E2586" s="161"/>
      <c r="F2586" s="168"/>
      <c r="G2586" s="163"/>
    </row>
    <row r="2587" spans="1:7" x14ac:dyDescent="0.2">
      <c r="A2587" s="127">
        <v>39329</v>
      </c>
      <c r="B2587" s="161">
        <v>6.87</v>
      </c>
      <c r="C2587" s="162">
        <v>4.8954195</v>
      </c>
      <c r="D2587" s="163">
        <f t="shared" si="73"/>
        <v>0.4033526646694936</v>
      </c>
      <c r="E2587" s="161"/>
      <c r="F2587" s="168"/>
      <c r="G2587" s="163"/>
    </row>
    <row r="2588" spans="1:7" x14ac:dyDescent="0.2">
      <c r="A2588" s="127">
        <v>39328</v>
      </c>
      <c r="B2588" s="161">
        <v>6.91</v>
      </c>
      <c r="C2588" s="162">
        <v>4.8632254000000001</v>
      </c>
      <c r="D2588" s="163">
        <f t="shared" si="73"/>
        <v>0.42086772289024482</v>
      </c>
      <c r="E2588" s="161"/>
      <c r="F2588" s="168"/>
      <c r="G2588" s="163"/>
    </row>
    <row r="2589" spans="1:7" x14ac:dyDescent="0.2">
      <c r="A2589" s="127">
        <v>39325</v>
      </c>
      <c r="B2589" s="161">
        <v>6.84</v>
      </c>
      <c r="C2589" s="162">
        <v>4.9268380000000001</v>
      </c>
      <c r="D2589" s="163">
        <f t="shared" si="73"/>
        <v>0.38831437120522327</v>
      </c>
      <c r="E2589" s="161"/>
      <c r="F2589" s="168"/>
      <c r="G2589" s="163"/>
    </row>
    <row r="2590" spans="1:7" x14ac:dyDescent="0.2">
      <c r="A2590" s="127">
        <v>39324</v>
      </c>
      <c r="B2590" s="161">
        <v>6.8</v>
      </c>
      <c r="C2590" s="162">
        <v>4.7947185000000001</v>
      </c>
      <c r="D2590" s="163">
        <f t="shared" si="73"/>
        <v>0.41822715973836622</v>
      </c>
      <c r="E2590" s="161"/>
      <c r="F2590" s="168"/>
      <c r="G2590" s="163"/>
    </row>
    <row r="2591" spans="1:7" x14ac:dyDescent="0.2">
      <c r="A2591" s="127">
        <v>39323</v>
      </c>
      <c r="B2591" s="161">
        <v>6.71</v>
      </c>
      <c r="C2591" s="162">
        <v>4.7057922000000003</v>
      </c>
      <c r="D2591" s="163">
        <f t="shared" si="73"/>
        <v>0.42590231672363255</v>
      </c>
      <c r="E2591" s="161"/>
      <c r="F2591" s="168"/>
      <c r="G2591" s="163"/>
    </row>
    <row r="2592" spans="1:7" x14ac:dyDescent="0.2">
      <c r="A2592" s="127">
        <v>39322</v>
      </c>
      <c r="B2592" s="161">
        <v>6.89</v>
      </c>
      <c r="C2592" s="162">
        <v>4.7636915999999996</v>
      </c>
      <c r="D2592" s="163">
        <f t="shared" si="73"/>
        <v>0.44635727468167763</v>
      </c>
      <c r="E2592" s="161"/>
      <c r="F2592" s="168"/>
      <c r="G2592" s="163"/>
    </row>
    <row r="2593" spans="1:7" x14ac:dyDescent="0.2">
      <c r="A2593" s="127">
        <v>39321</v>
      </c>
      <c r="B2593" s="161">
        <v>7.06</v>
      </c>
      <c r="C2593" s="162">
        <v>4.9236376000000002</v>
      </c>
      <c r="D2593" s="163">
        <f t="shared" si="73"/>
        <v>0.43389919680522371</v>
      </c>
      <c r="E2593" s="161"/>
      <c r="F2593" s="168"/>
      <c r="G2593" s="163"/>
    </row>
    <row r="2594" spans="1:7" x14ac:dyDescent="0.2">
      <c r="A2594" s="127">
        <v>39318</v>
      </c>
      <c r="B2594" s="161">
        <v>6.99</v>
      </c>
      <c r="C2594" s="162">
        <v>4.7588210999999996</v>
      </c>
      <c r="D2594" s="163">
        <f t="shared" si="73"/>
        <v>0.46885118249139496</v>
      </c>
      <c r="E2594" s="161"/>
      <c r="F2594" s="168"/>
      <c r="G2594" s="163"/>
    </row>
    <row r="2595" spans="1:7" x14ac:dyDescent="0.2">
      <c r="A2595" s="127">
        <v>39317</v>
      </c>
      <c r="B2595" s="161">
        <v>6.95</v>
      </c>
      <c r="C2595" s="162">
        <v>4.7574589999999999</v>
      </c>
      <c r="D2595" s="163">
        <f t="shared" si="73"/>
        <v>0.46086387712432209</v>
      </c>
      <c r="E2595" s="161"/>
      <c r="F2595" s="168"/>
      <c r="G2595" s="163"/>
    </row>
    <row r="2596" spans="1:7" x14ac:dyDescent="0.2">
      <c r="A2596" s="127">
        <v>39316</v>
      </c>
      <c r="B2596" s="161">
        <v>6.92</v>
      </c>
      <c r="C2596" s="162">
        <v>4.7392892</v>
      </c>
      <c r="D2596" s="163">
        <f t="shared" si="73"/>
        <v>0.46013457039085098</v>
      </c>
      <c r="E2596" s="161"/>
      <c r="F2596" s="168"/>
      <c r="G2596" s="163"/>
    </row>
    <row r="2597" spans="1:7" x14ac:dyDescent="0.2">
      <c r="A2597" s="127">
        <v>39315</v>
      </c>
      <c r="B2597" s="161">
        <v>7.04</v>
      </c>
      <c r="C2597" s="162">
        <v>4.6454430000000002</v>
      </c>
      <c r="D2597" s="163">
        <f t="shared" si="73"/>
        <v>0.51546364899967556</v>
      </c>
      <c r="E2597" s="161"/>
      <c r="F2597" s="168"/>
      <c r="G2597" s="163"/>
    </row>
    <row r="2598" spans="1:7" x14ac:dyDescent="0.2">
      <c r="A2598" s="127">
        <v>39314</v>
      </c>
      <c r="B2598" s="161">
        <v>7.09</v>
      </c>
      <c r="C2598" s="162">
        <v>4.5407343999999998</v>
      </c>
      <c r="D2598" s="163">
        <f t="shared" si="73"/>
        <v>0.5614214299783753</v>
      </c>
      <c r="E2598" s="161"/>
      <c r="F2598" s="168"/>
      <c r="G2598" s="163"/>
    </row>
    <row r="2599" spans="1:7" x14ac:dyDescent="0.2">
      <c r="A2599" s="127">
        <v>39311</v>
      </c>
      <c r="B2599" s="161">
        <v>6.46</v>
      </c>
      <c r="C2599" s="162">
        <v>4.1409756</v>
      </c>
      <c r="D2599" s="163">
        <f t="shared" si="73"/>
        <v>0.56001885159622766</v>
      </c>
      <c r="E2599" s="161"/>
      <c r="F2599" s="168"/>
      <c r="G2599" s="163"/>
    </row>
    <row r="2600" spans="1:7" x14ac:dyDescent="0.2">
      <c r="A2600" s="127">
        <v>39310</v>
      </c>
      <c r="B2600" s="161">
        <v>6.77</v>
      </c>
      <c r="C2600" s="162">
        <v>4.1900095999999998</v>
      </c>
      <c r="D2600" s="163">
        <f t="shared" si="73"/>
        <v>0.61574808802347369</v>
      </c>
      <c r="E2600" s="161"/>
      <c r="F2600" s="168"/>
      <c r="G2600" s="163"/>
    </row>
    <row r="2601" spans="1:7" x14ac:dyDescent="0.2">
      <c r="A2601" s="127">
        <v>39309</v>
      </c>
      <c r="B2601" s="161">
        <v>7.09</v>
      </c>
      <c r="C2601" s="162">
        <v>4.4263919999999999</v>
      </c>
      <c r="D2601" s="163">
        <f t="shared" si="73"/>
        <v>0.6017560125718644</v>
      </c>
      <c r="E2601" s="161"/>
      <c r="F2601" s="168"/>
      <c r="G2601" s="163"/>
    </row>
    <row r="2602" spans="1:7" x14ac:dyDescent="0.2">
      <c r="A2602" s="127">
        <v>39308</v>
      </c>
      <c r="B2602" s="161">
        <v>7.05</v>
      </c>
      <c r="C2602" s="162">
        <v>4.5764648000000001</v>
      </c>
      <c r="D2602" s="163">
        <f t="shared" si="73"/>
        <v>0.54049038026032659</v>
      </c>
      <c r="E2602" s="161"/>
      <c r="F2602" s="168"/>
      <c r="G2602" s="163"/>
    </row>
    <row r="2603" spans="1:7" x14ac:dyDescent="0.2">
      <c r="A2603" s="127">
        <v>39307</v>
      </c>
      <c r="B2603" s="161">
        <v>7.1</v>
      </c>
      <c r="C2603" s="162">
        <v>4.5838429999999999</v>
      </c>
      <c r="D2603" s="163">
        <f t="shared" ref="D2603:D2666" si="74">(B2603-C2603)/C2603</f>
        <v>0.54891866933487898</v>
      </c>
      <c r="E2603" s="161"/>
      <c r="F2603" s="168"/>
      <c r="G2603" s="163"/>
    </row>
    <row r="2604" spans="1:7" x14ac:dyDescent="0.2">
      <c r="A2604" s="127">
        <v>39304</v>
      </c>
      <c r="B2604" s="161">
        <v>6.69</v>
      </c>
      <c r="C2604" s="162">
        <v>4.4516499999999999</v>
      </c>
      <c r="D2604" s="163">
        <f t="shared" si="74"/>
        <v>0.50281356351015927</v>
      </c>
      <c r="E2604" s="161"/>
      <c r="F2604" s="168"/>
      <c r="G2604" s="163"/>
    </row>
    <row r="2605" spans="1:7" x14ac:dyDescent="0.2">
      <c r="A2605" s="127">
        <v>39303</v>
      </c>
      <c r="B2605" s="161">
        <v>6.54</v>
      </c>
      <c r="C2605" s="162">
        <v>4.5229860000000004</v>
      </c>
      <c r="D2605" s="163">
        <f t="shared" si="74"/>
        <v>0.445947433841272</v>
      </c>
      <c r="E2605" s="161"/>
      <c r="F2605" s="168"/>
      <c r="G2605" s="163"/>
    </row>
    <row r="2606" spans="1:7" x14ac:dyDescent="0.2">
      <c r="A2606" s="127">
        <v>39302</v>
      </c>
      <c r="B2606" s="161">
        <v>6.37</v>
      </c>
      <c r="C2606" s="162">
        <v>4.5674023999999998</v>
      </c>
      <c r="D2606" s="163">
        <f t="shared" si="74"/>
        <v>0.39466581705172299</v>
      </c>
      <c r="E2606" s="161"/>
      <c r="F2606" s="168"/>
      <c r="G2606" s="163"/>
    </row>
    <row r="2607" spans="1:7" x14ac:dyDescent="0.2">
      <c r="A2607" s="127">
        <v>39301</v>
      </c>
      <c r="B2607" s="161">
        <v>5.8</v>
      </c>
      <c r="C2607" s="162">
        <v>4.3313535999999999</v>
      </c>
      <c r="D2607" s="163">
        <f t="shared" si="74"/>
        <v>0.33907330955385401</v>
      </c>
      <c r="E2607" s="161"/>
      <c r="F2607" s="168"/>
      <c r="G2607" s="163"/>
    </row>
    <row r="2608" spans="1:7" x14ac:dyDescent="0.2">
      <c r="A2608" s="127">
        <v>39300</v>
      </c>
      <c r="B2608" s="161">
        <v>5.8</v>
      </c>
      <c r="C2608" s="162">
        <v>4.3740321</v>
      </c>
      <c r="D2608" s="163">
        <f t="shared" si="74"/>
        <v>0.32600764406827282</v>
      </c>
      <c r="E2608" s="161"/>
      <c r="F2608" s="168"/>
      <c r="G2608" s="163"/>
    </row>
    <row r="2609" spans="1:7" x14ac:dyDescent="0.2">
      <c r="A2609" s="127">
        <v>39297</v>
      </c>
      <c r="B2609" s="161">
        <v>5.82</v>
      </c>
      <c r="C2609" s="162">
        <v>4.5828689999999996</v>
      </c>
      <c r="D2609" s="163">
        <f t="shared" si="74"/>
        <v>0.26994683897794169</v>
      </c>
      <c r="E2609" s="161"/>
      <c r="F2609" s="168"/>
      <c r="G2609" s="163"/>
    </row>
    <row r="2610" spans="1:7" x14ac:dyDescent="0.2">
      <c r="A2610" s="127">
        <v>39296</v>
      </c>
      <c r="B2610" s="161">
        <v>5.58</v>
      </c>
      <c r="C2610" s="162">
        <v>4.5267299999999997</v>
      </c>
      <c r="D2610" s="163">
        <f t="shared" si="74"/>
        <v>0.23267789331371663</v>
      </c>
      <c r="E2610" s="161"/>
      <c r="F2610" s="168"/>
      <c r="G2610" s="163"/>
    </row>
    <row r="2611" spans="1:7" x14ac:dyDescent="0.2">
      <c r="A2611" s="127">
        <v>39295</v>
      </c>
      <c r="B2611" s="161">
        <v>5.53</v>
      </c>
      <c r="C2611" s="162">
        <v>4.4758209999999998</v>
      </c>
      <c r="D2611" s="163">
        <f t="shared" si="74"/>
        <v>0.23552751551056231</v>
      </c>
      <c r="E2611" s="161"/>
      <c r="F2611" s="168"/>
      <c r="G2611" s="163"/>
    </row>
    <row r="2612" spans="1:7" x14ac:dyDescent="0.2">
      <c r="A2612" s="127">
        <v>39294</v>
      </c>
      <c r="B2612" s="161">
        <v>5.74</v>
      </c>
      <c r="C2612" s="162">
        <v>4.6853619999999996</v>
      </c>
      <c r="D2612" s="163">
        <f t="shared" si="74"/>
        <v>0.22509210601016544</v>
      </c>
      <c r="E2612" s="161"/>
      <c r="F2612" s="168"/>
      <c r="G2612" s="163"/>
    </row>
    <row r="2613" spans="1:7" x14ac:dyDescent="0.2">
      <c r="A2613" s="127">
        <v>39293</v>
      </c>
      <c r="B2613" s="161">
        <v>5.73</v>
      </c>
      <c r="C2613" s="162">
        <v>4.5741991999999998</v>
      </c>
      <c r="D2613" s="163">
        <f t="shared" si="74"/>
        <v>0.25267828300962508</v>
      </c>
      <c r="E2613" s="161"/>
      <c r="F2613" s="168"/>
      <c r="G2613" s="163"/>
    </row>
    <row r="2614" spans="1:7" x14ac:dyDescent="0.2">
      <c r="A2614" s="127">
        <v>39290</v>
      </c>
      <c r="B2614" s="161">
        <v>5.67</v>
      </c>
      <c r="C2614" s="162">
        <v>4.5095286000000003</v>
      </c>
      <c r="D2614" s="163">
        <f t="shared" si="74"/>
        <v>0.25733762948082856</v>
      </c>
      <c r="E2614" s="161"/>
      <c r="F2614" s="168"/>
      <c r="G2614" s="163"/>
    </row>
    <row r="2615" spans="1:7" x14ac:dyDescent="0.2">
      <c r="A2615" s="127">
        <v>39289</v>
      </c>
      <c r="B2615" s="161">
        <v>5.77</v>
      </c>
      <c r="C2615" s="162">
        <v>4.7081249999999999</v>
      </c>
      <c r="D2615" s="163">
        <f t="shared" si="74"/>
        <v>0.22554095313951938</v>
      </c>
      <c r="E2615" s="161"/>
      <c r="F2615" s="168"/>
      <c r="G2615" s="163"/>
    </row>
    <row r="2616" spans="1:7" x14ac:dyDescent="0.2">
      <c r="A2616" s="127">
        <v>39288</v>
      </c>
      <c r="B2616" s="161">
        <v>5.84</v>
      </c>
      <c r="C2616" s="162">
        <v>4.7352129999999999</v>
      </c>
      <c r="D2616" s="163">
        <f t="shared" si="74"/>
        <v>0.23331305265465355</v>
      </c>
      <c r="E2616" s="161"/>
      <c r="F2616" s="168"/>
      <c r="G2616" s="163"/>
    </row>
    <row r="2617" spans="1:7" x14ac:dyDescent="0.2">
      <c r="A2617" s="127">
        <v>39287</v>
      </c>
      <c r="B2617" s="161">
        <v>5.69</v>
      </c>
      <c r="C2617" s="162">
        <v>4.8311682999999999</v>
      </c>
      <c r="D2617" s="163">
        <f t="shared" si="74"/>
        <v>0.17776894669556442</v>
      </c>
      <c r="E2617" s="161"/>
      <c r="F2617" s="168"/>
      <c r="G2617" s="163"/>
    </row>
    <row r="2618" spans="1:7" x14ac:dyDescent="0.2">
      <c r="A2618" s="127">
        <v>39286</v>
      </c>
      <c r="B2618" s="161">
        <v>5.75</v>
      </c>
      <c r="C2618" s="162">
        <v>4.8660722999999999</v>
      </c>
      <c r="D2618" s="163">
        <f t="shared" si="74"/>
        <v>0.18165116453366303</v>
      </c>
      <c r="E2618" s="161"/>
      <c r="F2618" s="168"/>
      <c r="G2618" s="163"/>
    </row>
    <row r="2619" spans="1:7" x14ac:dyDescent="0.2">
      <c r="A2619" s="127">
        <v>39283</v>
      </c>
      <c r="B2619" s="161">
        <v>5.6</v>
      </c>
      <c r="C2619" s="162">
        <v>4.7624616</v>
      </c>
      <c r="D2619" s="163">
        <f t="shared" si="74"/>
        <v>0.17586249934277678</v>
      </c>
      <c r="E2619" s="161"/>
      <c r="F2619" s="168"/>
      <c r="G2619" s="163"/>
    </row>
    <row r="2620" spans="1:7" x14ac:dyDescent="0.2">
      <c r="A2620" s="127">
        <v>39282</v>
      </c>
      <c r="B2620" s="161">
        <v>5.43</v>
      </c>
      <c r="C2620" s="162">
        <v>4.7584271999999999</v>
      </c>
      <c r="D2620" s="163">
        <f t="shared" si="74"/>
        <v>0.14113335599628379</v>
      </c>
      <c r="E2620" s="161"/>
      <c r="F2620" s="168"/>
      <c r="G2620" s="163"/>
    </row>
    <row r="2621" spans="1:7" x14ac:dyDescent="0.2">
      <c r="A2621" s="127">
        <v>39281</v>
      </c>
      <c r="B2621" s="161">
        <v>5.41</v>
      </c>
      <c r="C2621" s="162">
        <v>4.6531459000000002</v>
      </c>
      <c r="D2621" s="163">
        <f t="shared" si="74"/>
        <v>0.16265428083826039</v>
      </c>
      <c r="E2621" s="161"/>
      <c r="F2621" s="168"/>
      <c r="G2621" s="163"/>
    </row>
    <row r="2622" spans="1:7" x14ac:dyDescent="0.2">
      <c r="A2622" s="127">
        <v>39280</v>
      </c>
      <c r="B2622" s="161">
        <v>5.4</v>
      </c>
      <c r="C2622" s="162">
        <v>4.6335585999999997</v>
      </c>
      <c r="D2622" s="163">
        <f t="shared" si="74"/>
        <v>0.16541096512732151</v>
      </c>
      <c r="E2622" s="161"/>
      <c r="F2622" s="168"/>
      <c r="G2622" s="163"/>
    </row>
    <row r="2623" spans="1:7" x14ac:dyDescent="0.2">
      <c r="A2623" s="127">
        <v>39279</v>
      </c>
      <c r="B2623" s="161">
        <v>5.27</v>
      </c>
      <c r="C2623" s="162">
        <v>4.5383253999999997</v>
      </c>
      <c r="D2623" s="163">
        <f t="shared" si="74"/>
        <v>0.16122127337982417</v>
      </c>
      <c r="E2623" s="161"/>
      <c r="F2623" s="168"/>
      <c r="G2623" s="163"/>
    </row>
    <row r="2624" spans="1:7" x14ac:dyDescent="0.2">
      <c r="A2624" s="127">
        <v>39276</v>
      </c>
      <c r="B2624" s="161">
        <v>5.37</v>
      </c>
      <c r="C2624" s="162">
        <v>4.6308639999999999</v>
      </c>
      <c r="D2624" s="163">
        <f t="shared" si="74"/>
        <v>0.15961081992474843</v>
      </c>
      <c r="E2624" s="161"/>
      <c r="F2624" s="168"/>
      <c r="G2624" s="163"/>
    </row>
    <row r="2625" spans="1:7" x14ac:dyDescent="0.2">
      <c r="A2625" s="127">
        <v>39275</v>
      </c>
      <c r="B2625" s="161">
        <v>5.39</v>
      </c>
      <c r="C2625" s="162">
        <v>4.6042224999999997</v>
      </c>
      <c r="D2625" s="163">
        <f t="shared" si="74"/>
        <v>0.17066453673774457</v>
      </c>
      <c r="E2625" s="161"/>
      <c r="F2625" s="168"/>
      <c r="G2625" s="163"/>
    </row>
    <row r="2626" spans="1:7" x14ac:dyDescent="0.2">
      <c r="A2626" s="127">
        <v>39274</v>
      </c>
      <c r="B2626" s="161">
        <v>5.4</v>
      </c>
      <c r="C2626" s="162">
        <v>4.7167897999999999</v>
      </c>
      <c r="D2626" s="163">
        <f t="shared" si="74"/>
        <v>0.14484643771914543</v>
      </c>
      <c r="E2626" s="161"/>
      <c r="F2626" s="168"/>
      <c r="G2626" s="163"/>
    </row>
    <row r="2627" spans="1:7" x14ac:dyDescent="0.2">
      <c r="A2627" s="127">
        <v>39273</v>
      </c>
      <c r="B2627" s="161">
        <v>5.36</v>
      </c>
      <c r="C2627" s="162">
        <v>4.8226892000000001</v>
      </c>
      <c r="D2627" s="163">
        <f t="shared" si="74"/>
        <v>0.1114131095157449</v>
      </c>
      <c r="E2627" s="161"/>
      <c r="F2627" s="168"/>
      <c r="G2627" s="163"/>
    </row>
    <row r="2628" spans="1:7" x14ac:dyDescent="0.2">
      <c r="A2628" s="127">
        <v>39272</v>
      </c>
      <c r="B2628" s="161">
        <v>5.27</v>
      </c>
      <c r="C2628" s="162">
        <v>4.6036143999999997</v>
      </c>
      <c r="D2628" s="163">
        <f t="shared" si="74"/>
        <v>0.14475269692439921</v>
      </c>
      <c r="E2628" s="161"/>
      <c r="F2628" s="168"/>
      <c r="G2628" s="163"/>
    </row>
    <row r="2629" spans="1:7" x14ac:dyDescent="0.2">
      <c r="A2629" s="127">
        <v>39269</v>
      </c>
      <c r="B2629" s="161">
        <v>5.16</v>
      </c>
      <c r="C2629" s="162">
        <v>4.4902782999999999</v>
      </c>
      <c r="D2629" s="163">
        <f t="shared" si="74"/>
        <v>0.14914926319822988</v>
      </c>
      <c r="E2629" s="161"/>
      <c r="F2629" s="168"/>
      <c r="G2629" s="163"/>
    </row>
    <row r="2630" spans="1:7" x14ac:dyDescent="0.2">
      <c r="A2630" s="127">
        <v>39268</v>
      </c>
      <c r="B2630" s="161">
        <v>4.9800000000000004</v>
      </c>
      <c r="C2630" s="162">
        <v>4.4093660999999997</v>
      </c>
      <c r="D2630" s="163">
        <f t="shared" si="74"/>
        <v>0.129414044345286</v>
      </c>
      <c r="E2630" s="161"/>
      <c r="F2630" s="168"/>
      <c r="G2630" s="163"/>
    </row>
    <row r="2631" spans="1:7" x14ac:dyDescent="0.2">
      <c r="A2631" s="127">
        <v>39267</v>
      </c>
      <c r="B2631" s="161">
        <v>5.14</v>
      </c>
      <c r="C2631" s="162">
        <v>4.3592639999999996</v>
      </c>
      <c r="D2631" s="163">
        <f t="shared" si="74"/>
        <v>0.17909812298589858</v>
      </c>
      <c r="E2631" s="161"/>
      <c r="F2631" s="168"/>
      <c r="G2631" s="163"/>
    </row>
    <row r="2632" spans="1:7" x14ac:dyDescent="0.2">
      <c r="A2632" s="127">
        <v>39266</v>
      </c>
      <c r="B2632" s="161">
        <v>5.2</v>
      </c>
      <c r="C2632" s="162">
        <v>4.323798</v>
      </c>
      <c r="D2632" s="163">
        <f t="shared" si="74"/>
        <v>0.20264637709717248</v>
      </c>
      <c r="E2632" s="161"/>
      <c r="F2632" s="168"/>
      <c r="G2632" s="163"/>
    </row>
    <row r="2633" spans="1:7" x14ac:dyDescent="0.2">
      <c r="A2633" s="127">
        <v>39265</v>
      </c>
      <c r="B2633" s="161">
        <v>5.0599999999999996</v>
      </c>
      <c r="C2633" s="162">
        <v>4.2287223999999997</v>
      </c>
      <c r="D2633" s="163">
        <f t="shared" si="74"/>
        <v>0.19657890052087601</v>
      </c>
      <c r="E2633" s="161"/>
      <c r="F2633" s="168"/>
      <c r="G2633" s="163"/>
    </row>
    <row r="2634" spans="1:7" x14ac:dyDescent="0.2">
      <c r="A2634" s="127">
        <v>39262</v>
      </c>
      <c r="B2634" s="161">
        <v>5.01</v>
      </c>
      <c r="C2634" s="162">
        <v>4.2287223999999997</v>
      </c>
      <c r="D2634" s="163">
        <f t="shared" si="74"/>
        <v>0.184754998341816</v>
      </c>
      <c r="E2634" s="161"/>
      <c r="F2634" s="168"/>
      <c r="G2634" s="163"/>
    </row>
    <row r="2635" spans="1:7" x14ac:dyDescent="0.2">
      <c r="A2635" s="127">
        <v>39261</v>
      </c>
      <c r="B2635" s="161">
        <v>5.03</v>
      </c>
      <c r="C2635" s="162">
        <v>4.2695802</v>
      </c>
      <c r="D2635" s="163">
        <f t="shared" si="74"/>
        <v>0.17810177216017636</v>
      </c>
      <c r="E2635" s="161"/>
      <c r="F2635" s="168"/>
      <c r="G2635" s="163"/>
    </row>
    <row r="2636" spans="1:7" x14ac:dyDescent="0.2">
      <c r="A2636" s="127">
        <v>39260</v>
      </c>
      <c r="B2636" s="161">
        <v>5.0999999999999996</v>
      </c>
      <c r="C2636" s="162">
        <v>4.2502588000000001</v>
      </c>
      <c r="D2636" s="163">
        <f t="shared" si="74"/>
        <v>0.19992693150826474</v>
      </c>
      <c r="E2636" s="161"/>
      <c r="F2636" s="168"/>
      <c r="G2636" s="163"/>
    </row>
    <row r="2637" spans="1:7" x14ac:dyDescent="0.2">
      <c r="A2637" s="127">
        <v>39259</v>
      </c>
      <c r="B2637" s="161">
        <v>4.99</v>
      </c>
      <c r="C2637" s="162">
        <v>4.2126048000000003</v>
      </c>
      <c r="D2637" s="163">
        <f t="shared" si="74"/>
        <v>0.18454026354430397</v>
      </c>
      <c r="E2637" s="161"/>
      <c r="F2637" s="168"/>
      <c r="G2637" s="163"/>
    </row>
    <row r="2638" spans="1:7" x14ac:dyDescent="0.2">
      <c r="A2638" s="127">
        <v>39258</v>
      </c>
      <c r="B2638" s="161">
        <v>4.96</v>
      </c>
      <c r="C2638" s="162">
        <v>4.2317169999999997</v>
      </c>
      <c r="D2638" s="163">
        <f t="shared" si="74"/>
        <v>0.17210106441427919</v>
      </c>
      <c r="E2638" s="161"/>
      <c r="F2638" s="168"/>
      <c r="G2638" s="163"/>
    </row>
    <row r="2639" spans="1:7" x14ac:dyDescent="0.2">
      <c r="A2639" s="127">
        <v>39255</v>
      </c>
      <c r="B2639" s="161">
        <v>5.04</v>
      </c>
      <c r="C2639" s="162">
        <v>4.2635468000000003</v>
      </c>
      <c r="D2639" s="163">
        <f t="shared" si="74"/>
        <v>0.18211438420237341</v>
      </c>
      <c r="E2639" s="161"/>
      <c r="F2639" s="168"/>
      <c r="G2639" s="163"/>
    </row>
    <row r="2640" spans="1:7" x14ac:dyDescent="0.2">
      <c r="A2640" s="127">
        <v>39254</v>
      </c>
      <c r="B2640" s="161">
        <v>5.15</v>
      </c>
      <c r="C2640" s="162">
        <v>4.2807767999999999</v>
      </c>
      <c r="D2640" s="163">
        <f t="shared" si="74"/>
        <v>0.20305267959777779</v>
      </c>
      <c r="E2640" s="161"/>
      <c r="F2640" s="168"/>
      <c r="G2640" s="163"/>
    </row>
    <row r="2641" spans="1:7" x14ac:dyDescent="0.2">
      <c r="A2641" s="127">
        <v>39253</v>
      </c>
      <c r="B2641" s="161">
        <v>5.1100000000000003</v>
      </c>
      <c r="C2641" s="162">
        <v>4.3076878000000001</v>
      </c>
      <c r="D2641" s="163">
        <f t="shared" si="74"/>
        <v>0.18625124132719187</v>
      </c>
      <c r="E2641" s="161"/>
      <c r="F2641" s="168"/>
      <c r="G2641" s="163"/>
    </row>
    <row r="2642" spans="1:7" x14ac:dyDescent="0.2">
      <c r="A2642" s="127">
        <v>39252</v>
      </c>
      <c r="B2642" s="161">
        <v>5.24</v>
      </c>
      <c r="C2642" s="162">
        <v>4.3282008000000003</v>
      </c>
      <c r="D2642" s="163">
        <f t="shared" si="74"/>
        <v>0.21066471777372248</v>
      </c>
      <c r="E2642" s="161"/>
      <c r="F2642" s="168"/>
      <c r="G2642" s="163"/>
    </row>
    <row r="2643" spans="1:7" x14ac:dyDescent="0.2">
      <c r="A2643" s="127">
        <v>39251</v>
      </c>
      <c r="B2643" s="161">
        <v>5.24</v>
      </c>
      <c r="C2643" s="162">
        <v>4.3282008000000003</v>
      </c>
      <c r="D2643" s="163">
        <f t="shared" si="74"/>
        <v>0.21066471777372248</v>
      </c>
      <c r="E2643" s="161"/>
      <c r="F2643" s="168"/>
      <c r="G2643" s="163"/>
    </row>
    <row r="2644" spans="1:7" x14ac:dyDescent="0.2">
      <c r="A2644" s="127">
        <v>39248</v>
      </c>
      <c r="B2644" s="161">
        <v>5.15</v>
      </c>
      <c r="C2644" s="162">
        <v>4.1447700000000003</v>
      </c>
      <c r="D2644" s="163">
        <f t="shared" si="74"/>
        <v>0.24252974230174412</v>
      </c>
      <c r="E2644" s="161"/>
      <c r="F2644" s="168"/>
      <c r="G2644" s="163"/>
    </row>
    <row r="2645" spans="1:7" x14ac:dyDescent="0.2">
      <c r="A2645" s="127">
        <v>39247</v>
      </c>
      <c r="B2645" s="161">
        <v>5.13</v>
      </c>
      <c r="C2645" s="162">
        <v>4.0785096000000003</v>
      </c>
      <c r="D2645" s="163">
        <f t="shared" si="74"/>
        <v>0.25781241265191568</v>
      </c>
      <c r="E2645" s="161"/>
      <c r="F2645" s="168"/>
      <c r="G2645" s="163"/>
    </row>
    <row r="2646" spans="1:7" x14ac:dyDescent="0.2">
      <c r="A2646" s="127">
        <v>39246</v>
      </c>
      <c r="B2646" s="161">
        <v>5.28</v>
      </c>
      <c r="C2646" s="162">
        <v>3.9328367000000002</v>
      </c>
      <c r="D2646" s="163">
        <f t="shared" si="74"/>
        <v>0.34254239439944201</v>
      </c>
      <c r="E2646" s="161"/>
      <c r="F2646" s="168"/>
      <c r="G2646" s="163"/>
    </row>
    <row r="2647" spans="1:7" x14ac:dyDescent="0.2">
      <c r="A2647" s="127">
        <v>39245</v>
      </c>
      <c r="B2647" s="161">
        <v>5.0599999999999996</v>
      </c>
      <c r="C2647" s="162">
        <v>3.9537056000000002</v>
      </c>
      <c r="D2647" s="163">
        <f t="shared" si="74"/>
        <v>0.27981203253980252</v>
      </c>
      <c r="E2647" s="161"/>
      <c r="F2647" s="168"/>
      <c r="G2647" s="163"/>
    </row>
    <row r="2648" spans="1:7" x14ac:dyDescent="0.2">
      <c r="A2648" s="127">
        <v>39244</v>
      </c>
      <c r="B2648" s="161">
        <v>5.0599999999999996</v>
      </c>
      <c r="C2648" s="162">
        <v>3.9796109999999998</v>
      </c>
      <c r="D2648" s="163">
        <f t="shared" si="74"/>
        <v>0.27148105681685969</v>
      </c>
      <c r="E2648" s="161"/>
      <c r="F2648" s="168"/>
      <c r="G2648" s="163"/>
    </row>
    <row r="2649" spans="1:7" x14ac:dyDescent="0.2">
      <c r="A2649" s="127">
        <v>39241</v>
      </c>
      <c r="B2649" s="161">
        <v>5.0199999999999996</v>
      </c>
      <c r="C2649" s="162">
        <v>3.9529866999999999</v>
      </c>
      <c r="D2649" s="163">
        <f t="shared" si="74"/>
        <v>0.26992585125570995</v>
      </c>
      <c r="E2649" s="161"/>
      <c r="F2649" s="168"/>
      <c r="G2649" s="163"/>
    </row>
    <row r="2650" spans="1:7" x14ac:dyDescent="0.2">
      <c r="A2650" s="127">
        <v>39240</v>
      </c>
      <c r="B2650" s="161">
        <v>5.07</v>
      </c>
      <c r="C2650" s="162">
        <v>3.9862801000000001</v>
      </c>
      <c r="D2650" s="163">
        <f t="shared" si="74"/>
        <v>0.27186245642899004</v>
      </c>
      <c r="E2650" s="161"/>
      <c r="F2650" s="168"/>
      <c r="G2650" s="163"/>
    </row>
    <row r="2651" spans="1:7" x14ac:dyDescent="0.2">
      <c r="A2651" s="127">
        <v>39239</v>
      </c>
      <c r="B2651" s="161">
        <v>5.04</v>
      </c>
      <c r="C2651" s="162">
        <v>4.0017787</v>
      </c>
      <c r="D2651" s="163">
        <f t="shared" si="74"/>
        <v>0.25943995853643781</v>
      </c>
      <c r="E2651" s="161"/>
      <c r="F2651" s="168"/>
      <c r="G2651" s="163"/>
    </row>
    <row r="2652" spans="1:7" x14ac:dyDescent="0.2">
      <c r="A2652" s="127">
        <v>39238</v>
      </c>
      <c r="B2652" s="161">
        <v>5.08</v>
      </c>
      <c r="C2652" s="162">
        <v>4.0138590000000001</v>
      </c>
      <c r="D2652" s="163">
        <f t="shared" si="74"/>
        <v>0.26561496056538109</v>
      </c>
      <c r="E2652" s="161"/>
      <c r="F2652" s="168"/>
      <c r="G2652" s="163"/>
    </row>
    <row r="2653" spans="1:7" x14ac:dyDescent="0.2">
      <c r="A2653" s="127">
        <v>39237</v>
      </c>
      <c r="B2653" s="161">
        <v>4.99</v>
      </c>
      <c r="C2653" s="162">
        <v>4.0167700000000002</v>
      </c>
      <c r="D2653" s="163">
        <f t="shared" si="74"/>
        <v>0.24229169208095061</v>
      </c>
      <c r="E2653" s="161"/>
      <c r="F2653" s="168"/>
      <c r="G2653" s="163"/>
    </row>
    <row r="2654" spans="1:7" x14ac:dyDescent="0.2">
      <c r="A2654" s="127">
        <v>39234</v>
      </c>
      <c r="B2654" s="161">
        <v>5.43</v>
      </c>
      <c r="C2654" s="162">
        <v>4.0053369999999999</v>
      </c>
      <c r="D2654" s="163">
        <f t="shared" si="74"/>
        <v>0.35569116905768472</v>
      </c>
      <c r="E2654" s="161"/>
      <c r="F2654" s="168"/>
      <c r="G2654" s="163"/>
    </row>
    <row r="2655" spans="1:7" x14ac:dyDescent="0.2">
      <c r="A2655" s="127">
        <v>39233</v>
      </c>
      <c r="B2655" s="161">
        <v>5.48</v>
      </c>
      <c r="C2655" s="162">
        <v>4.0080773000000001</v>
      </c>
      <c r="D2655" s="163">
        <f t="shared" si="74"/>
        <v>0.36723909990458525</v>
      </c>
      <c r="E2655" s="161"/>
      <c r="F2655" s="168"/>
      <c r="G2655" s="163"/>
    </row>
    <row r="2656" spans="1:7" x14ac:dyDescent="0.2">
      <c r="A2656" s="127">
        <v>39232</v>
      </c>
      <c r="B2656" s="161">
        <v>5.32</v>
      </c>
      <c r="C2656" s="162">
        <v>3.9717356000000001</v>
      </c>
      <c r="D2656" s="163">
        <f t="shared" si="74"/>
        <v>0.3394647921679379</v>
      </c>
      <c r="E2656" s="161"/>
      <c r="F2656" s="168"/>
      <c r="G2656" s="163"/>
    </row>
    <row r="2657" spans="1:7" x14ac:dyDescent="0.2">
      <c r="A2657" s="127">
        <v>39231</v>
      </c>
      <c r="B2657" s="161">
        <v>5.59</v>
      </c>
      <c r="C2657" s="162">
        <v>3.9836345999999998</v>
      </c>
      <c r="D2657" s="163">
        <f t="shared" si="74"/>
        <v>0.40324115068184219</v>
      </c>
      <c r="E2657" s="161"/>
      <c r="F2657" s="168"/>
      <c r="G2657" s="163"/>
    </row>
    <row r="2658" spans="1:7" x14ac:dyDescent="0.2">
      <c r="A2658" s="127">
        <v>39230</v>
      </c>
      <c r="B2658" s="161">
        <v>5.53</v>
      </c>
      <c r="C2658" s="162">
        <v>4.0193333999999998</v>
      </c>
      <c r="D2658" s="163">
        <f t="shared" si="74"/>
        <v>0.3758500352322105</v>
      </c>
      <c r="E2658" s="161"/>
      <c r="F2658" s="168"/>
      <c r="G2658" s="163"/>
    </row>
    <row r="2659" spans="1:7" x14ac:dyDescent="0.2">
      <c r="A2659" s="127">
        <v>39227</v>
      </c>
      <c r="B2659" s="161">
        <v>5.49</v>
      </c>
      <c r="C2659" s="162">
        <v>4.0187580000000001</v>
      </c>
      <c r="D2659" s="163">
        <f t="shared" si="74"/>
        <v>0.36609370357707532</v>
      </c>
      <c r="E2659" s="161"/>
      <c r="F2659" s="168"/>
      <c r="G2659" s="163"/>
    </row>
    <row r="2660" spans="1:7" x14ac:dyDescent="0.2">
      <c r="A2660" s="127">
        <v>39226</v>
      </c>
      <c r="B2660" s="161">
        <v>5.56</v>
      </c>
      <c r="C2660" s="162">
        <v>4.0994121999999997</v>
      </c>
      <c r="D2660" s="163">
        <f t="shared" si="74"/>
        <v>0.35629200693699453</v>
      </c>
      <c r="E2660" s="161"/>
      <c r="F2660" s="168"/>
      <c r="G2660" s="163"/>
    </row>
    <row r="2661" spans="1:7" x14ac:dyDescent="0.2">
      <c r="A2661" s="127">
        <v>39225</v>
      </c>
      <c r="B2661" s="161">
        <v>5.52</v>
      </c>
      <c r="C2661" s="162">
        <v>4.0994121999999997</v>
      </c>
      <c r="D2661" s="163">
        <f t="shared" si="74"/>
        <v>0.34653451048421036</v>
      </c>
      <c r="E2661" s="161"/>
      <c r="F2661" s="168"/>
      <c r="G2661" s="163"/>
    </row>
    <row r="2662" spans="1:7" x14ac:dyDescent="0.2">
      <c r="A2662" s="127">
        <v>39224</v>
      </c>
      <c r="B2662" s="161">
        <v>5.48</v>
      </c>
      <c r="C2662" s="162">
        <v>4.1007949000000004</v>
      </c>
      <c r="D2662" s="163">
        <f t="shared" si="74"/>
        <v>0.336326281521663</v>
      </c>
      <c r="E2662" s="161"/>
      <c r="F2662" s="168"/>
      <c r="G2662" s="163"/>
    </row>
    <row r="2663" spans="1:7" x14ac:dyDescent="0.2">
      <c r="A2663" s="127">
        <v>39223</v>
      </c>
      <c r="B2663" s="161">
        <v>5.45</v>
      </c>
      <c r="C2663" s="162">
        <v>4.1367393999999997</v>
      </c>
      <c r="D2663" s="163">
        <f t="shared" si="74"/>
        <v>0.31746273405571562</v>
      </c>
      <c r="E2663" s="161"/>
      <c r="F2663" s="168"/>
      <c r="G2663" s="163"/>
    </row>
    <row r="2664" spans="1:7" x14ac:dyDescent="0.2">
      <c r="A2664" s="127">
        <v>39220</v>
      </c>
      <c r="B2664" s="161">
        <v>5.49</v>
      </c>
      <c r="C2664" s="162">
        <v>4.1933961999999996</v>
      </c>
      <c r="D2664" s="163">
        <f t="shared" si="74"/>
        <v>0.30920135807820898</v>
      </c>
      <c r="E2664" s="161"/>
      <c r="F2664" s="168"/>
      <c r="G2664" s="163"/>
    </row>
    <row r="2665" spans="1:7" x14ac:dyDescent="0.2">
      <c r="A2665" s="127">
        <v>39219</v>
      </c>
      <c r="B2665" s="161">
        <v>5.56</v>
      </c>
      <c r="C2665" s="162">
        <v>4.2037304000000004</v>
      </c>
      <c r="D2665" s="163">
        <f t="shared" si="74"/>
        <v>0.32263477220137599</v>
      </c>
      <c r="E2665" s="161"/>
      <c r="F2665" s="168"/>
      <c r="G2665" s="163"/>
    </row>
    <row r="2666" spans="1:7" x14ac:dyDescent="0.2">
      <c r="A2666" s="127">
        <v>39218</v>
      </c>
      <c r="B2666" s="161">
        <v>5.54</v>
      </c>
      <c r="C2666" s="162">
        <v>4.2285769999999996</v>
      </c>
      <c r="D2666" s="163">
        <f t="shared" si="74"/>
        <v>0.31013340894584646</v>
      </c>
      <c r="E2666" s="161"/>
      <c r="F2666" s="168"/>
      <c r="G2666" s="163"/>
    </row>
    <row r="2667" spans="1:7" x14ac:dyDescent="0.2">
      <c r="A2667" s="127">
        <v>39217</v>
      </c>
      <c r="B2667" s="161">
        <v>5.51</v>
      </c>
      <c r="C2667" s="162">
        <v>4.2463844000000002</v>
      </c>
      <c r="D2667" s="163">
        <f t="shared" ref="D2667:D2730" si="75">(B2667-C2667)/C2667</f>
        <v>0.29757447300343315</v>
      </c>
      <c r="E2667" s="161"/>
      <c r="F2667" s="168"/>
      <c r="G2667" s="163"/>
    </row>
    <row r="2668" spans="1:7" x14ac:dyDescent="0.2">
      <c r="A2668" s="127">
        <v>39216</v>
      </c>
      <c r="B2668" s="161">
        <v>5.75</v>
      </c>
      <c r="C2668" s="162">
        <v>4.2307391000000001</v>
      </c>
      <c r="D2668" s="163">
        <f t="shared" si="75"/>
        <v>0.35910058835819014</v>
      </c>
      <c r="E2668" s="161"/>
      <c r="F2668" s="168"/>
      <c r="G2668" s="163"/>
    </row>
    <row r="2669" spans="1:7" x14ac:dyDescent="0.2">
      <c r="A2669" s="127">
        <v>39213</v>
      </c>
      <c r="B2669" s="161">
        <v>5.71</v>
      </c>
      <c r="C2669" s="162">
        <v>4.1352725000000001</v>
      </c>
      <c r="D2669" s="163">
        <f t="shared" si="75"/>
        <v>0.38080380434421185</v>
      </c>
      <c r="E2669" s="161"/>
      <c r="F2669" s="168"/>
      <c r="G2669" s="163"/>
    </row>
    <row r="2670" spans="1:7" x14ac:dyDescent="0.2">
      <c r="A2670" s="127">
        <v>39212</v>
      </c>
      <c r="B2670" s="161">
        <v>5.77</v>
      </c>
      <c r="C2670" s="162">
        <v>4.2322319999999998</v>
      </c>
      <c r="D2670" s="163">
        <f t="shared" si="75"/>
        <v>0.36334681085535953</v>
      </c>
      <c r="E2670" s="161"/>
      <c r="F2670" s="168"/>
      <c r="G2670" s="163"/>
    </row>
    <row r="2671" spans="1:7" x14ac:dyDescent="0.2">
      <c r="A2671" s="127">
        <v>39211</v>
      </c>
      <c r="B2671" s="161">
        <v>5.78</v>
      </c>
      <c r="C2671" s="162">
        <v>4.2428933000000004</v>
      </c>
      <c r="D2671" s="163">
        <f t="shared" si="75"/>
        <v>0.36227795311279681</v>
      </c>
      <c r="E2671" s="161"/>
      <c r="F2671" s="168"/>
      <c r="G2671" s="163"/>
    </row>
    <row r="2672" spans="1:7" x14ac:dyDescent="0.2">
      <c r="A2672" s="127">
        <v>39210</v>
      </c>
      <c r="B2672" s="161">
        <v>5.48</v>
      </c>
      <c r="C2672" s="162">
        <v>4.2516144000000002</v>
      </c>
      <c r="D2672" s="163">
        <f t="shared" si="75"/>
        <v>0.28892215625198753</v>
      </c>
      <c r="E2672" s="161"/>
      <c r="F2672" s="168"/>
      <c r="G2672" s="163"/>
    </row>
    <row r="2673" spans="1:7" x14ac:dyDescent="0.2">
      <c r="A2673" s="127">
        <v>39202</v>
      </c>
      <c r="B2673" s="161">
        <v>5.42</v>
      </c>
      <c r="C2673" s="162">
        <v>4.2264222</v>
      </c>
      <c r="D2673" s="163">
        <f t="shared" si="75"/>
        <v>0.28240855823632571</v>
      </c>
      <c r="E2673" s="161"/>
      <c r="F2673" s="168"/>
      <c r="G2673" s="163"/>
    </row>
    <row r="2674" spans="1:7" x14ac:dyDescent="0.2">
      <c r="A2674" s="127">
        <v>39199</v>
      </c>
      <c r="B2674" s="161">
        <v>5.41</v>
      </c>
      <c r="C2674" s="162">
        <v>4.2803250000000004</v>
      </c>
      <c r="D2674" s="163">
        <f t="shared" si="75"/>
        <v>0.26392271614889046</v>
      </c>
      <c r="E2674" s="161"/>
      <c r="F2674" s="168"/>
      <c r="G2674" s="163"/>
    </row>
    <row r="2675" spans="1:7" x14ac:dyDescent="0.2">
      <c r="A2675" s="127">
        <v>39198</v>
      </c>
      <c r="B2675" s="161">
        <v>5.53</v>
      </c>
      <c r="C2675" s="162">
        <v>4.3047588000000001</v>
      </c>
      <c r="D2675" s="163">
        <f t="shared" si="75"/>
        <v>0.28462482032675096</v>
      </c>
      <c r="E2675" s="161"/>
      <c r="F2675" s="168"/>
      <c r="G2675" s="163"/>
    </row>
    <row r="2676" spans="1:7" x14ac:dyDescent="0.2">
      <c r="A2676" s="127">
        <v>39197</v>
      </c>
      <c r="B2676" s="161">
        <v>5.53</v>
      </c>
      <c r="C2676" s="162">
        <v>4.2569438999999996</v>
      </c>
      <c r="D2676" s="163">
        <f t="shared" si="75"/>
        <v>0.29905399974850522</v>
      </c>
      <c r="E2676" s="161"/>
      <c r="F2676" s="168"/>
      <c r="G2676" s="163"/>
    </row>
    <row r="2677" spans="1:7" x14ac:dyDescent="0.2">
      <c r="A2677" s="127">
        <v>39196</v>
      </c>
      <c r="B2677" s="161">
        <v>5.39</v>
      </c>
      <c r="C2677" s="162">
        <v>4.2821534999999997</v>
      </c>
      <c r="D2677" s="163">
        <f t="shared" si="75"/>
        <v>0.25871246792063851</v>
      </c>
      <c r="E2677" s="161"/>
      <c r="F2677" s="168"/>
      <c r="G2677" s="163"/>
    </row>
    <row r="2678" spans="1:7" x14ac:dyDescent="0.2">
      <c r="A2678" s="127">
        <v>39195</v>
      </c>
      <c r="B2678" s="161">
        <v>5.43</v>
      </c>
      <c r="C2678" s="162">
        <v>4.2924335999999998</v>
      </c>
      <c r="D2678" s="163">
        <f t="shared" si="75"/>
        <v>0.26501665628560916</v>
      </c>
      <c r="E2678" s="161"/>
      <c r="F2678" s="168"/>
      <c r="G2678" s="163"/>
    </row>
    <row r="2679" spans="1:7" x14ac:dyDescent="0.2">
      <c r="A2679" s="127">
        <v>39192</v>
      </c>
      <c r="B2679" s="161">
        <v>5.32</v>
      </c>
      <c r="C2679" s="162">
        <v>4.2793390000000002</v>
      </c>
      <c r="D2679" s="163">
        <f t="shared" si="75"/>
        <v>0.24318265040465362</v>
      </c>
      <c r="E2679" s="161"/>
      <c r="F2679" s="168"/>
      <c r="G2679" s="163"/>
    </row>
    <row r="2680" spans="1:7" x14ac:dyDescent="0.2">
      <c r="A2680" s="127">
        <v>39191</v>
      </c>
      <c r="B2680" s="161">
        <v>5.22</v>
      </c>
      <c r="C2680" s="162">
        <v>4.2790359000000002</v>
      </c>
      <c r="D2680" s="163">
        <f t="shared" si="75"/>
        <v>0.21990095946612634</v>
      </c>
      <c r="E2680" s="161"/>
      <c r="F2680" s="168"/>
      <c r="G2680" s="163"/>
    </row>
    <row r="2681" spans="1:7" x14ac:dyDescent="0.2">
      <c r="A2681" s="127">
        <v>39190</v>
      </c>
      <c r="B2681" s="161">
        <v>5.43</v>
      </c>
      <c r="C2681" s="162">
        <v>4.3609166999999998</v>
      </c>
      <c r="D2681" s="163">
        <f t="shared" si="75"/>
        <v>0.24515104817296784</v>
      </c>
      <c r="E2681" s="161"/>
      <c r="F2681" s="168"/>
      <c r="G2681" s="163"/>
    </row>
    <row r="2682" spans="1:7" x14ac:dyDescent="0.2">
      <c r="A2682" s="127">
        <v>39189</v>
      </c>
      <c r="B2682" s="161">
        <v>5.48</v>
      </c>
      <c r="C2682" s="162">
        <v>4.2851412</v>
      </c>
      <c r="D2682" s="163">
        <f t="shared" si="75"/>
        <v>0.27883767284027899</v>
      </c>
      <c r="E2682" s="161"/>
      <c r="F2682" s="168"/>
      <c r="G2682" s="163"/>
    </row>
    <row r="2683" spans="1:7" x14ac:dyDescent="0.2">
      <c r="A2683" s="127">
        <v>39188</v>
      </c>
      <c r="B2683" s="161">
        <v>5.52</v>
      </c>
      <c r="C2683" s="162">
        <v>4.2695856000000001</v>
      </c>
      <c r="D2683" s="163">
        <f t="shared" si="75"/>
        <v>0.29286551837724006</v>
      </c>
      <c r="E2683" s="161"/>
      <c r="F2683" s="168"/>
      <c r="G2683" s="163"/>
    </row>
    <row r="2684" spans="1:7" x14ac:dyDescent="0.2">
      <c r="A2684" s="127">
        <v>39185</v>
      </c>
      <c r="B2684" s="161">
        <v>5.45</v>
      </c>
      <c r="C2684" s="162">
        <v>4.2401073</v>
      </c>
      <c r="D2684" s="163">
        <f t="shared" si="75"/>
        <v>0.28534483077822115</v>
      </c>
      <c r="E2684" s="161"/>
      <c r="F2684" s="168"/>
      <c r="G2684" s="163"/>
    </row>
    <row r="2685" spans="1:7" x14ac:dyDescent="0.2">
      <c r="A2685" s="127">
        <v>39184</v>
      </c>
      <c r="B2685" s="161">
        <v>5.56</v>
      </c>
      <c r="C2685" s="162">
        <v>4.2718319999999999</v>
      </c>
      <c r="D2685" s="163">
        <f t="shared" si="75"/>
        <v>0.30154931186432421</v>
      </c>
      <c r="E2685" s="161"/>
      <c r="F2685" s="168"/>
      <c r="G2685" s="163"/>
    </row>
    <row r="2686" spans="1:7" x14ac:dyDescent="0.2">
      <c r="A2686" s="127">
        <v>39183</v>
      </c>
      <c r="B2686" s="161">
        <v>5.59</v>
      </c>
      <c r="C2686" s="162">
        <v>4.2827596999999997</v>
      </c>
      <c r="D2686" s="163">
        <f t="shared" si="75"/>
        <v>0.30523316542835693</v>
      </c>
      <c r="E2686" s="161"/>
      <c r="F2686" s="168"/>
      <c r="G2686" s="163"/>
    </row>
    <row r="2687" spans="1:7" x14ac:dyDescent="0.2">
      <c r="A2687" s="127">
        <v>39182</v>
      </c>
      <c r="B2687" s="161">
        <v>5.58</v>
      </c>
      <c r="C2687" s="162">
        <v>4.2721776</v>
      </c>
      <c r="D2687" s="163">
        <f t="shared" si="75"/>
        <v>0.30612547568247162</v>
      </c>
      <c r="E2687" s="161"/>
      <c r="F2687" s="168"/>
      <c r="G2687" s="163"/>
    </row>
    <row r="2688" spans="1:7" x14ac:dyDescent="0.2">
      <c r="A2688" s="127">
        <v>39181</v>
      </c>
      <c r="B2688" s="161">
        <v>5.48</v>
      </c>
      <c r="C2688" s="162">
        <v>4.2649604999999999</v>
      </c>
      <c r="D2688" s="163">
        <f t="shared" si="75"/>
        <v>0.28488880494907293</v>
      </c>
      <c r="E2688" s="161"/>
      <c r="F2688" s="168"/>
      <c r="G2688" s="163"/>
    </row>
    <row r="2689" spans="1:7" x14ac:dyDescent="0.2">
      <c r="A2689" s="127">
        <v>39178</v>
      </c>
      <c r="B2689" s="161">
        <v>5.45</v>
      </c>
      <c r="C2689" s="162">
        <v>4.2649604999999999</v>
      </c>
      <c r="D2689" s="163">
        <f t="shared" si="75"/>
        <v>0.27785474214825678</v>
      </c>
      <c r="E2689" s="161"/>
      <c r="F2689" s="168"/>
      <c r="G2689" s="163"/>
    </row>
    <row r="2690" spans="1:7" x14ac:dyDescent="0.2">
      <c r="A2690" s="127">
        <v>39177</v>
      </c>
      <c r="B2690" s="161">
        <v>5.55</v>
      </c>
      <c r="C2690" s="162">
        <v>4.2649604999999999</v>
      </c>
      <c r="D2690" s="163">
        <f t="shared" si="75"/>
        <v>0.301301618150977</v>
      </c>
      <c r="E2690" s="161"/>
      <c r="F2690" s="168"/>
      <c r="G2690" s="163"/>
    </row>
    <row r="2691" spans="1:7" x14ac:dyDescent="0.2">
      <c r="A2691" s="127">
        <v>39176</v>
      </c>
      <c r="B2691" s="161">
        <v>5.53</v>
      </c>
      <c r="C2691" s="162">
        <v>4.2649604999999999</v>
      </c>
      <c r="D2691" s="163">
        <f t="shared" si="75"/>
        <v>0.29661224295043304</v>
      </c>
      <c r="E2691" s="161"/>
      <c r="F2691" s="168"/>
      <c r="G2691" s="163"/>
    </row>
    <row r="2692" spans="1:7" x14ac:dyDescent="0.2">
      <c r="A2692" s="127">
        <v>39175</v>
      </c>
      <c r="B2692" s="161">
        <v>5.62</v>
      </c>
      <c r="C2692" s="162">
        <v>4.351248</v>
      </c>
      <c r="D2692" s="163">
        <f t="shared" si="75"/>
        <v>0.29158347214408376</v>
      </c>
      <c r="E2692" s="161"/>
      <c r="F2692" s="168"/>
      <c r="G2692" s="163"/>
    </row>
    <row r="2693" spans="1:7" x14ac:dyDescent="0.2">
      <c r="A2693" s="127">
        <v>39174</v>
      </c>
      <c r="B2693" s="161">
        <v>5.59</v>
      </c>
      <c r="C2693" s="162">
        <v>4.3526999999999996</v>
      </c>
      <c r="D2693" s="163">
        <f t="shared" si="75"/>
        <v>0.28426034415420326</v>
      </c>
      <c r="E2693" s="161"/>
      <c r="F2693" s="168"/>
      <c r="G2693" s="163"/>
    </row>
    <row r="2694" spans="1:7" x14ac:dyDescent="0.2">
      <c r="A2694" s="127">
        <v>39171</v>
      </c>
      <c r="B2694" s="161">
        <v>5.49</v>
      </c>
      <c r="C2694" s="162">
        <v>4.3358933999999998</v>
      </c>
      <c r="D2694" s="163">
        <f t="shared" si="75"/>
        <v>0.26617504018894939</v>
      </c>
      <c r="E2694" s="161"/>
      <c r="F2694" s="168"/>
      <c r="G2694" s="163"/>
    </row>
    <row r="2695" spans="1:7" x14ac:dyDescent="0.2">
      <c r="A2695" s="127">
        <v>39170</v>
      </c>
      <c r="B2695" s="161">
        <v>5.59</v>
      </c>
      <c r="C2695" s="162">
        <v>4.3435537999999996</v>
      </c>
      <c r="D2695" s="163">
        <f t="shared" si="75"/>
        <v>0.28696460488183673</v>
      </c>
      <c r="E2695" s="161"/>
      <c r="F2695" s="168"/>
      <c r="G2695" s="163"/>
    </row>
    <row r="2696" spans="1:7" x14ac:dyDescent="0.2">
      <c r="A2696" s="127">
        <v>39169</v>
      </c>
      <c r="B2696" s="161">
        <v>5.3</v>
      </c>
      <c r="C2696" s="162">
        <v>4.2755903999999996</v>
      </c>
      <c r="D2696" s="163">
        <f t="shared" si="75"/>
        <v>0.23959488729322631</v>
      </c>
      <c r="E2696" s="161"/>
      <c r="F2696" s="168"/>
      <c r="G2696" s="163"/>
    </row>
    <row r="2697" spans="1:7" x14ac:dyDescent="0.2">
      <c r="A2697" s="127">
        <v>39168</v>
      </c>
      <c r="B2697" s="161">
        <v>5.16</v>
      </c>
      <c r="C2697" s="162">
        <v>4.3256882000000001</v>
      </c>
      <c r="D2697" s="163">
        <f t="shared" si="75"/>
        <v>0.19287377208556086</v>
      </c>
      <c r="E2697" s="161"/>
      <c r="F2697" s="168"/>
      <c r="G2697" s="163"/>
    </row>
    <row r="2698" spans="1:7" x14ac:dyDescent="0.2">
      <c r="A2698" s="127">
        <v>39167</v>
      </c>
      <c r="B2698" s="161">
        <v>5.19</v>
      </c>
      <c r="C2698" s="162">
        <v>4.3587720000000001</v>
      </c>
      <c r="D2698" s="163">
        <f t="shared" si="75"/>
        <v>0.19070233542841888</v>
      </c>
      <c r="E2698" s="161"/>
      <c r="F2698" s="168"/>
      <c r="G2698" s="163"/>
    </row>
    <row r="2699" spans="1:7" x14ac:dyDescent="0.2">
      <c r="A2699" s="127">
        <v>39164</v>
      </c>
      <c r="B2699" s="161">
        <v>5.15</v>
      </c>
      <c r="C2699" s="162">
        <v>4.3480315999999997</v>
      </c>
      <c r="D2699" s="163">
        <f t="shared" si="75"/>
        <v>0.18444401370036059</v>
      </c>
      <c r="E2699" s="161"/>
      <c r="F2699" s="168"/>
      <c r="G2699" s="163"/>
    </row>
    <row r="2700" spans="1:7" x14ac:dyDescent="0.2">
      <c r="A2700" s="127">
        <v>39163</v>
      </c>
      <c r="B2700" s="161">
        <v>5.19</v>
      </c>
      <c r="C2700" s="162">
        <v>4.3450464000000002</v>
      </c>
      <c r="D2700" s="163">
        <f t="shared" si="75"/>
        <v>0.19446365405902227</v>
      </c>
      <c r="E2700" s="161"/>
      <c r="F2700" s="168"/>
      <c r="G2700" s="163"/>
    </row>
    <row r="2701" spans="1:7" x14ac:dyDescent="0.2">
      <c r="A2701" s="127">
        <v>39162</v>
      </c>
      <c r="B2701" s="161">
        <v>5.16</v>
      </c>
      <c r="C2701" s="162">
        <v>4.2972076000000001</v>
      </c>
      <c r="D2701" s="163">
        <f t="shared" si="75"/>
        <v>0.2007797808046323</v>
      </c>
      <c r="E2701" s="161"/>
      <c r="F2701" s="168"/>
      <c r="G2701" s="163"/>
    </row>
    <row r="2702" spans="1:7" x14ac:dyDescent="0.2">
      <c r="A2702" s="127">
        <v>39161</v>
      </c>
      <c r="B2702" s="161">
        <v>5.16</v>
      </c>
      <c r="C2702" s="162">
        <v>4.2593220000000001</v>
      </c>
      <c r="D2702" s="163">
        <f t="shared" si="75"/>
        <v>0.21146041553092254</v>
      </c>
      <c r="E2702" s="161"/>
      <c r="F2702" s="168"/>
      <c r="G2702" s="163"/>
    </row>
    <row r="2703" spans="1:7" x14ac:dyDescent="0.2">
      <c r="A2703" s="127">
        <v>39160</v>
      </c>
      <c r="B2703" s="161">
        <v>5.18</v>
      </c>
      <c r="C2703" s="162">
        <v>4.2480009000000001</v>
      </c>
      <c r="D2703" s="163">
        <f t="shared" si="75"/>
        <v>0.21939710511831567</v>
      </c>
      <c r="E2703" s="161"/>
      <c r="F2703" s="168"/>
      <c r="G2703" s="163"/>
    </row>
    <row r="2704" spans="1:7" x14ac:dyDescent="0.2">
      <c r="A2704" s="127">
        <v>39157</v>
      </c>
      <c r="B2704" s="161">
        <v>4.95</v>
      </c>
      <c r="C2704" s="162">
        <v>4.2006952000000002</v>
      </c>
      <c r="D2704" s="163">
        <f t="shared" si="75"/>
        <v>0.17837637922408653</v>
      </c>
      <c r="E2704" s="161"/>
      <c r="F2704" s="168"/>
      <c r="G2704" s="163"/>
    </row>
    <row r="2705" spans="1:7" x14ac:dyDescent="0.2">
      <c r="A2705" s="127">
        <v>39156</v>
      </c>
      <c r="B2705" s="161">
        <v>4.95</v>
      </c>
      <c r="C2705" s="162">
        <v>4.2108999999999996</v>
      </c>
      <c r="D2705" s="163">
        <f t="shared" si="75"/>
        <v>0.1755206725403122</v>
      </c>
      <c r="E2705" s="161"/>
      <c r="F2705" s="168"/>
      <c r="G2705" s="163"/>
    </row>
    <row r="2706" spans="1:7" x14ac:dyDescent="0.2">
      <c r="A2706" s="127">
        <v>39155</v>
      </c>
      <c r="B2706" s="161">
        <v>4.92</v>
      </c>
      <c r="C2706" s="162">
        <v>4.1785173999999996</v>
      </c>
      <c r="D2706" s="163">
        <f t="shared" si="75"/>
        <v>0.17745112177826527</v>
      </c>
      <c r="E2706" s="161"/>
      <c r="F2706" s="168"/>
      <c r="G2706" s="163"/>
    </row>
    <row r="2707" spans="1:7" x14ac:dyDescent="0.2">
      <c r="A2707" s="127">
        <v>39154</v>
      </c>
      <c r="B2707" s="161">
        <v>5.04</v>
      </c>
      <c r="C2707" s="162">
        <v>4.3182748000000002</v>
      </c>
      <c r="D2707" s="163">
        <f t="shared" si="75"/>
        <v>0.16713276329704627</v>
      </c>
      <c r="E2707" s="161"/>
      <c r="F2707" s="168"/>
      <c r="G2707" s="163"/>
    </row>
    <row r="2708" spans="1:7" x14ac:dyDescent="0.2">
      <c r="A2708" s="127">
        <v>39153</v>
      </c>
      <c r="B2708" s="161">
        <v>5.1100000000000003</v>
      </c>
      <c r="C2708" s="162">
        <v>4.3920348999999996</v>
      </c>
      <c r="D2708" s="163">
        <f t="shared" si="75"/>
        <v>0.16346980758281332</v>
      </c>
      <c r="E2708" s="161"/>
      <c r="F2708" s="168"/>
      <c r="G2708" s="163"/>
    </row>
    <row r="2709" spans="1:7" x14ac:dyDescent="0.2">
      <c r="A2709" s="127">
        <v>39150</v>
      </c>
      <c r="B2709" s="161">
        <v>5.05</v>
      </c>
      <c r="C2709" s="162">
        <v>4.3614560000000004</v>
      </c>
      <c r="D2709" s="163">
        <f t="shared" si="75"/>
        <v>0.15787021581783683</v>
      </c>
      <c r="E2709" s="161"/>
      <c r="F2709" s="168"/>
      <c r="G2709" s="163"/>
    </row>
    <row r="2710" spans="1:7" x14ac:dyDescent="0.2">
      <c r="A2710" s="127">
        <v>39149</v>
      </c>
      <c r="B2710" s="161">
        <v>4.92</v>
      </c>
      <c r="C2710" s="162">
        <v>4.3460999999999999</v>
      </c>
      <c r="D2710" s="163">
        <f t="shared" si="75"/>
        <v>0.13204942362117764</v>
      </c>
      <c r="E2710" s="161"/>
      <c r="F2710" s="168"/>
      <c r="G2710" s="163"/>
    </row>
    <row r="2711" spans="1:7" x14ac:dyDescent="0.2">
      <c r="A2711" s="127">
        <v>39148</v>
      </c>
      <c r="B2711" s="161">
        <v>4.91</v>
      </c>
      <c r="C2711" s="162">
        <v>4.2107299999999999</v>
      </c>
      <c r="D2711" s="163">
        <f t="shared" si="75"/>
        <v>0.16606859143188957</v>
      </c>
      <c r="E2711" s="161"/>
      <c r="F2711" s="168"/>
      <c r="G2711" s="163"/>
    </row>
    <row r="2712" spans="1:7" x14ac:dyDescent="0.2">
      <c r="A2712" s="127">
        <v>39147</v>
      </c>
      <c r="B2712" s="161">
        <v>4.88</v>
      </c>
      <c r="C2712" s="162">
        <v>4.1631239999999998</v>
      </c>
      <c r="D2712" s="163">
        <f t="shared" si="75"/>
        <v>0.1721966484784023</v>
      </c>
      <c r="E2712" s="161"/>
      <c r="F2712" s="168"/>
      <c r="G2712" s="163"/>
    </row>
    <row r="2713" spans="1:7" x14ac:dyDescent="0.2">
      <c r="A2713" s="127">
        <v>39146</v>
      </c>
      <c r="B2713" s="161">
        <v>4.6900000000000004</v>
      </c>
      <c r="C2713" s="162">
        <v>3.9525339000000002</v>
      </c>
      <c r="D2713" s="163">
        <f t="shared" si="75"/>
        <v>0.18658058821456286</v>
      </c>
      <c r="E2713" s="161"/>
      <c r="F2713" s="168"/>
      <c r="G2713" s="163"/>
    </row>
    <row r="2714" spans="1:7" x14ac:dyDescent="0.2">
      <c r="A2714" s="127">
        <v>39143</v>
      </c>
      <c r="B2714" s="161">
        <v>4.8</v>
      </c>
      <c r="C2714" s="162">
        <v>4.1543850000000004</v>
      </c>
      <c r="D2714" s="163">
        <f t="shared" si="75"/>
        <v>0.15540567376398656</v>
      </c>
      <c r="E2714" s="161"/>
      <c r="F2714" s="168"/>
      <c r="G2714" s="163"/>
    </row>
    <row r="2715" spans="1:7" x14ac:dyDescent="0.2">
      <c r="A2715" s="127">
        <v>39142</v>
      </c>
      <c r="B2715" s="161">
        <v>4.75</v>
      </c>
      <c r="C2715" s="162">
        <v>4.1553905999999996</v>
      </c>
      <c r="D2715" s="163">
        <f t="shared" si="75"/>
        <v>0.14309350365282159</v>
      </c>
      <c r="E2715" s="161"/>
      <c r="F2715" s="168"/>
      <c r="G2715" s="163"/>
    </row>
    <row r="2716" spans="1:7" x14ac:dyDescent="0.2">
      <c r="A2716" s="127">
        <v>39141</v>
      </c>
      <c r="B2716" s="161">
        <v>4.9000000000000004</v>
      </c>
      <c r="C2716" s="162">
        <v>4.2700031999999997</v>
      </c>
      <c r="D2716" s="163">
        <f t="shared" si="75"/>
        <v>0.14754012362332672</v>
      </c>
      <c r="E2716" s="161"/>
      <c r="F2716" s="168"/>
      <c r="G2716" s="163"/>
    </row>
    <row r="2717" spans="1:7" x14ac:dyDescent="0.2">
      <c r="A2717" s="127">
        <v>39140</v>
      </c>
      <c r="B2717" s="161">
        <v>4.6900000000000004</v>
      </c>
      <c r="C2717" s="162">
        <v>4.4031479999999998</v>
      </c>
      <c r="D2717" s="163">
        <f t="shared" si="75"/>
        <v>6.5147026627313129E-2</v>
      </c>
      <c r="E2717" s="161"/>
      <c r="F2717" s="168"/>
      <c r="G2717" s="163"/>
    </row>
    <row r="2718" spans="1:7" x14ac:dyDescent="0.2">
      <c r="A2718" s="127">
        <v>39139</v>
      </c>
      <c r="B2718" s="161">
        <v>5.0999999999999996</v>
      </c>
      <c r="C2718" s="162">
        <v>4.4862355999999997</v>
      </c>
      <c r="D2718" s="163">
        <f t="shared" si="75"/>
        <v>0.13681055894612401</v>
      </c>
      <c r="E2718" s="161"/>
      <c r="F2718" s="168"/>
      <c r="G2718" s="163"/>
    </row>
    <row r="2719" spans="1:7" x14ac:dyDescent="0.2">
      <c r="A2719" s="127">
        <v>39129</v>
      </c>
      <c r="B2719" s="161">
        <v>5.14</v>
      </c>
      <c r="C2719" s="162">
        <v>4.6096380000000003</v>
      </c>
      <c r="D2719" s="163">
        <f t="shared" si="75"/>
        <v>0.115055021674153</v>
      </c>
      <c r="E2719" s="161"/>
      <c r="F2719" s="168"/>
      <c r="G2719" s="163"/>
    </row>
    <row r="2720" spans="1:7" x14ac:dyDescent="0.2">
      <c r="A2720" s="127">
        <v>39128</v>
      </c>
      <c r="B2720" s="161">
        <v>5.17</v>
      </c>
      <c r="C2720" s="162">
        <v>4.5852576000000003</v>
      </c>
      <c r="D2720" s="163">
        <f t="shared" si="75"/>
        <v>0.12752661922418485</v>
      </c>
      <c r="E2720" s="161"/>
      <c r="F2720" s="168"/>
      <c r="G2720" s="163"/>
    </row>
    <row r="2721" spans="1:7" x14ac:dyDescent="0.2">
      <c r="A2721" s="127">
        <v>39127</v>
      </c>
      <c r="B2721" s="161">
        <v>5.04</v>
      </c>
      <c r="C2721" s="162">
        <v>4.565086</v>
      </c>
      <c r="D2721" s="163">
        <f t="shared" si="75"/>
        <v>0.10403177508594583</v>
      </c>
      <c r="E2721" s="161"/>
      <c r="F2721" s="168"/>
      <c r="G2721" s="163"/>
    </row>
    <row r="2722" spans="1:7" x14ac:dyDescent="0.2">
      <c r="A2722" s="127">
        <v>39126</v>
      </c>
      <c r="B2722" s="161">
        <v>4.91</v>
      </c>
      <c r="C2722" s="162">
        <v>4.5820173000000004</v>
      </c>
      <c r="D2722" s="163">
        <f t="shared" si="75"/>
        <v>7.1580415028114297E-2</v>
      </c>
      <c r="E2722" s="161"/>
      <c r="F2722" s="168"/>
      <c r="G2722" s="163"/>
    </row>
    <row r="2723" spans="1:7" x14ac:dyDescent="0.2">
      <c r="A2723" s="127">
        <v>39125</v>
      </c>
      <c r="B2723" s="161">
        <v>4.93</v>
      </c>
      <c r="C2723" s="162">
        <v>4.6594680999999998</v>
      </c>
      <c r="D2723" s="163">
        <f t="shared" si="75"/>
        <v>5.8060682935032852E-2</v>
      </c>
      <c r="E2723" s="161"/>
      <c r="F2723" s="168"/>
      <c r="G2723" s="163"/>
    </row>
    <row r="2724" spans="1:7" x14ac:dyDescent="0.2">
      <c r="A2724" s="127">
        <v>39122</v>
      </c>
      <c r="B2724" s="161">
        <v>4.79</v>
      </c>
      <c r="C2724" s="162">
        <v>4.6457423999999996</v>
      </c>
      <c r="D2724" s="163">
        <f t="shared" si="75"/>
        <v>3.1051571004023046E-2</v>
      </c>
      <c r="E2724" s="161"/>
      <c r="F2724" s="168"/>
      <c r="G2724" s="163"/>
    </row>
    <row r="2725" spans="1:7" x14ac:dyDescent="0.2">
      <c r="A2725" s="127">
        <v>39121</v>
      </c>
      <c r="B2725" s="161">
        <v>4.84</v>
      </c>
      <c r="C2725" s="162">
        <v>4.6628230000000004</v>
      </c>
      <c r="D2725" s="163">
        <f t="shared" si="75"/>
        <v>3.7997796613767981E-2</v>
      </c>
      <c r="E2725" s="161"/>
      <c r="F2725" s="168"/>
      <c r="G2725" s="163"/>
    </row>
    <row r="2726" spans="1:7" x14ac:dyDescent="0.2">
      <c r="A2726" s="127">
        <v>39120</v>
      </c>
      <c r="B2726" s="161">
        <v>4.8899999999999997</v>
      </c>
      <c r="C2726" s="162">
        <v>4.6347882</v>
      </c>
      <c r="D2726" s="163">
        <f t="shared" si="75"/>
        <v>5.5064393233761937E-2</v>
      </c>
      <c r="E2726" s="161"/>
      <c r="F2726" s="168"/>
      <c r="G2726" s="163"/>
    </row>
    <row r="2727" spans="1:7" x14ac:dyDescent="0.2">
      <c r="A2727" s="127">
        <v>39119</v>
      </c>
      <c r="B2727" s="161">
        <v>4.8899999999999997</v>
      </c>
      <c r="C2727" s="162">
        <v>4.5318648000000001</v>
      </c>
      <c r="D2727" s="163">
        <f t="shared" si="75"/>
        <v>7.9026011543857078E-2</v>
      </c>
      <c r="E2727" s="161"/>
      <c r="F2727" s="168"/>
      <c r="G2727" s="163"/>
    </row>
    <row r="2728" spans="1:7" x14ac:dyDescent="0.2">
      <c r="A2728" s="127">
        <v>39118</v>
      </c>
      <c r="B2728" s="161">
        <v>4.6900000000000004</v>
      </c>
      <c r="C2728" s="162">
        <v>4.5242469999999999</v>
      </c>
      <c r="D2728" s="163">
        <f t="shared" si="75"/>
        <v>3.6636593890651964E-2</v>
      </c>
      <c r="E2728" s="161"/>
      <c r="F2728" s="168"/>
      <c r="G2728" s="163"/>
    </row>
    <row r="2729" spans="1:7" x14ac:dyDescent="0.2">
      <c r="A2729" s="127">
        <v>39115</v>
      </c>
      <c r="B2729" s="161">
        <v>4.82</v>
      </c>
      <c r="C2729" s="162">
        <v>4.4948687999999999</v>
      </c>
      <c r="D2729" s="163">
        <f t="shared" si="75"/>
        <v>7.2333857664544157E-2</v>
      </c>
      <c r="E2729" s="161"/>
      <c r="F2729" s="168"/>
      <c r="G2729" s="163"/>
    </row>
    <row r="2730" spans="1:7" x14ac:dyDescent="0.2">
      <c r="A2730" s="127">
        <v>39114</v>
      </c>
      <c r="B2730" s="161">
        <v>5</v>
      </c>
      <c r="C2730" s="162">
        <v>4.4246794999999999</v>
      </c>
      <c r="D2730" s="163">
        <f t="shared" si="75"/>
        <v>0.13002534985867342</v>
      </c>
      <c r="E2730" s="161"/>
      <c r="F2730" s="168"/>
      <c r="G2730" s="163"/>
    </row>
    <row r="2731" spans="1:7" x14ac:dyDescent="0.2">
      <c r="A2731" s="127">
        <v>39113</v>
      </c>
      <c r="B2731" s="161">
        <v>5.01</v>
      </c>
      <c r="C2731" s="162">
        <v>4.5127860000000002</v>
      </c>
      <c r="D2731" s="163">
        <f t="shared" ref="D2731:D2794" si="76">(B2731-C2731)/C2731</f>
        <v>0.11017894489124891</v>
      </c>
      <c r="E2731" s="161"/>
      <c r="F2731" s="168"/>
      <c r="G2731" s="163"/>
    </row>
    <row r="2732" spans="1:7" x14ac:dyDescent="0.2">
      <c r="A2732" s="127">
        <v>39112</v>
      </c>
      <c r="B2732" s="161">
        <v>5.17</v>
      </c>
      <c r="C2732" s="162">
        <v>4.5610846</v>
      </c>
      <c r="D2732" s="163">
        <f t="shared" si="76"/>
        <v>0.13350232530218797</v>
      </c>
      <c r="E2732" s="161"/>
      <c r="F2732" s="168"/>
      <c r="G2732" s="163"/>
    </row>
    <row r="2733" spans="1:7" x14ac:dyDescent="0.2">
      <c r="A2733" s="127">
        <v>39111</v>
      </c>
      <c r="B2733" s="161">
        <v>5.32</v>
      </c>
      <c r="C2733" s="162">
        <v>4.5542791999999999</v>
      </c>
      <c r="D2733" s="163">
        <f t="shared" si="76"/>
        <v>0.16813216018903726</v>
      </c>
      <c r="E2733" s="161"/>
      <c r="F2733" s="168"/>
      <c r="G2733" s="163"/>
    </row>
    <row r="2734" spans="1:7" x14ac:dyDescent="0.2">
      <c r="A2734" s="127">
        <v>39108</v>
      </c>
      <c r="B2734" s="161">
        <v>5.26</v>
      </c>
      <c r="C2734" s="162">
        <v>4.5740268000000004</v>
      </c>
      <c r="D2734" s="163">
        <f t="shared" si="76"/>
        <v>0.14997139938051945</v>
      </c>
      <c r="E2734" s="161"/>
      <c r="F2734" s="168"/>
      <c r="G2734" s="163"/>
    </row>
    <row r="2735" spans="1:7" x14ac:dyDescent="0.2">
      <c r="A2735" s="127">
        <v>39107</v>
      </c>
      <c r="B2735" s="161">
        <v>5.28</v>
      </c>
      <c r="C2735" s="162">
        <v>4.6512732999999997</v>
      </c>
      <c r="D2735" s="163">
        <f t="shared" si="76"/>
        <v>0.13517302885642102</v>
      </c>
      <c r="E2735" s="161"/>
      <c r="F2735" s="168"/>
      <c r="G2735" s="163"/>
    </row>
    <row r="2736" spans="1:7" x14ac:dyDescent="0.2">
      <c r="A2736" s="127">
        <v>39106</v>
      </c>
      <c r="B2736" s="161">
        <v>5.53</v>
      </c>
      <c r="C2736" s="162">
        <v>4.6653516000000002</v>
      </c>
      <c r="D2736" s="163">
        <f t="shared" si="76"/>
        <v>0.18533402712884492</v>
      </c>
      <c r="E2736" s="161"/>
      <c r="F2736" s="168"/>
      <c r="G2736" s="163"/>
    </row>
    <row r="2737" spans="1:7" x14ac:dyDescent="0.2">
      <c r="A2737" s="127">
        <v>39105</v>
      </c>
      <c r="B2737" s="161">
        <v>5.63</v>
      </c>
      <c r="C2737" s="162">
        <v>4.6103904</v>
      </c>
      <c r="D2737" s="163">
        <f t="shared" si="76"/>
        <v>0.22115472043321968</v>
      </c>
      <c r="E2737" s="161"/>
      <c r="F2737" s="168"/>
      <c r="G2737" s="163"/>
    </row>
    <row r="2738" spans="1:7" x14ac:dyDescent="0.2">
      <c r="A2738" s="127">
        <v>39104</v>
      </c>
      <c r="B2738" s="161">
        <v>5.48</v>
      </c>
      <c r="C2738" s="162">
        <v>4.6132856999999996</v>
      </c>
      <c r="D2738" s="163">
        <f t="shared" si="76"/>
        <v>0.18787353664222464</v>
      </c>
      <c r="E2738" s="161"/>
      <c r="F2738" s="168"/>
      <c r="G2738" s="163"/>
    </row>
    <row r="2739" spans="1:7" x14ac:dyDescent="0.2">
      <c r="A2739" s="127">
        <v>39101</v>
      </c>
      <c r="B2739" s="161">
        <v>5.31</v>
      </c>
      <c r="C2739" s="162">
        <v>4.5804039999999997</v>
      </c>
      <c r="D2739" s="163">
        <f t="shared" si="76"/>
        <v>0.15928638609170717</v>
      </c>
      <c r="E2739" s="161"/>
      <c r="F2739" s="168"/>
      <c r="G2739" s="163"/>
    </row>
    <row r="2740" spans="1:7" x14ac:dyDescent="0.2">
      <c r="A2740" s="127">
        <v>39100</v>
      </c>
      <c r="B2740" s="161">
        <v>5.25</v>
      </c>
      <c r="C2740" s="162">
        <v>4.5931274000000002</v>
      </c>
      <c r="D2740" s="163">
        <f t="shared" si="76"/>
        <v>0.14301205753622243</v>
      </c>
      <c r="E2740" s="161"/>
      <c r="F2740" s="168"/>
      <c r="G2740" s="163"/>
    </row>
    <row r="2741" spans="1:7" x14ac:dyDescent="0.2">
      <c r="A2741" s="127">
        <v>39099</v>
      </c>
      <c r="B2741" s="161">
        <v>5.44</v>
      </c>
      <c r="C2741" s="162">
        <v>4.6459267999999998</v>
      </c>
      <c r="D2741" s="163">
        <f t="shared" si="76"/>
        <v>0.17091814705302733</v>
      </c>
      <c r="E2741" s="161"/>
      <c r="F2741" s="168"/>
      <c r="G2741" s="163"/>
    </row>
    <row r="2742" spans="1:7" x14ac:dyDescent="0.2">
      <c r="A2742" s="127">
        <v>39098</v>
      </c>
      <c r="B2742" s="161">
        <v>5.52</v>
      </c>
      <c r="C2742" s="162">
        <v>4.7345964</v>
      </c>
      <c r="D2742" s="163">
        <f t="shared" si="76"/>
        <v>0.16588607214756457</v>
      </c>
      <c r="E2742" s="161"/>
      <c r="F2742" s="168"/>
      <c r="G2742" s="163"/>
    </row>
    <row r="2743" spans="1:7" x14ac:dyDescent="0.2">
      <c r="A2743" s="127">
        <v>39097</v>
      </c>
      <c r="B2743" s="161">
        <v>5.57</v>
      </c>
      <c r="C2743" s="162">
        <v>4.7174040000000002</v>
      </c>
      <c r="D2743" s="163">
        <f t="shared" si="76"/>
        <v>0.18073414954496161</v>
      </c>
      <c r="E2743" s="161"/>
      <c r="F2743" s="168"/>
      <c r="G2743" s="163"/>
    </row>
    <row r="2744" spans="1:7" x14ac:dyDescent="0.2">
      <c r="A2744" s="127">
        <v>39094</v>
      </c>
      <c r="B2744" s="161">
        <v>5.33</v>
      </c>
      <c r="C2744" s="162">
        <v>4.6217094000000003</v>
      </c>
      <c r="D2744" s="163">
        <f t="shared" si="76"/>
        <v>0.15325295008812101</v>
      </c>
      <c r="E2744" s="161"/>
      <c r="F2744" s="168"/>
      <c r="G2744" s="163"/>
    </row>
    <row r="2745" spans="1:7" x14ac:dyDescent="0.2">
      <c r="A2745" s="127">
        <v>39093</v>
      </c>
      <c r="B2745" s="161">
        <v>5.51</v>
      </c>
      <c r="C2745" s="162">
        <v>4.5601824000000004</v>
      </c>
      <c r="D2745" s="163">
        <f t="shared" si="76"/>
        <v>0.20828500193325586</v>
      </c>
      <c r="E2745" s="161"/>
      <c r="F2745" s="168"/>
      <c r="G2745" s="163"/>
    </row>
    <row r="2746" spans="1:7" x14ac:dyDescent="0.2">
      <c r="A2746" s="127">
        <v>39092</v>
      </c>
      <c r="B2746" s="161">
        <v>5.69</v>
      </c>
      <c r="C2746" s="162">
        <v>4.6356485999999997</v>
      </c>
      <c r="D2746" s="163">
        <f t="shared" si="76"/>
        <v>0.22744420273788674</v>
      </c>
      <c r="E2746" s="161"/>
      <c r="F2746" s="168"/>
      <c r="G2746" s="163"/>
    </row>
    <row r="2747" spans="1:7" x14ac:dyDescent="0.2">
      <c r="A2747" s="127">
        <v>39091</v>
      </c>
      <c r="B2747" s="161">
        <v>5.78</v>
      </c>
      <c r="C2747" s="162">
        <v>4.6870668000000002</v>
      </c>
      <c r="D2747" s="163">
        <f t="shared" si="76"/>
        <v>0.23318063228798019</v>
      </c>
      <c r="E2747" s="161"/>
      <c r="F2747" s="168"/>
      <c r="G2747" s="163"/>
    </row>
    <row r="2748" spans="1:7" x14ac:dyDescent="0.2">
      <c r="A2748" s="127">
        <v>39090</v>
      </c>
      <c r="B2748" s="161">
        <v>5.54</v>
      </c>
      <c r="C2748" s="162">
        <v>4.7834037</v>
      </c>
      <c r="D2748" s="163">
        <f t="shared" si="76"/>
        <v>0.15817111568484174</v>
      </c>
      <c r="E2748" s="161"/>
      <c r="F2748" s="168"/>
      <c r="G2748" s="163"/>
    </row>
    <row r="2749" spans="1:7" x14ac:dyDescent="0.2">
      <c r="A2749" s="127">
        <v>39087</v>
      </c>
      <c r="B2749" s="161">
        <v>5.45</v>
      </c>
      <c r="C2749" s="162">
        <v>4.963266</v>
      </c>
      <c r="D2749" s="163">
        <f t="shared" si="76"/>
        <v>9.8067280697830869E-2</v>
      </c>
      <c r="E2749" s="161"/>
      <c r="F2749" s="168"/>
      <c r="G2749" s="163"/>
    </row>
    <row r="2750" spans="1:7" x14ac:dyDescent="0.2">
      <c r="A2750" s="127">
        <v>39086</v>
      </c>
      <c r="B2750" s="161">
        <v>6.05</v>
      </c>
      <c r="C2750" s="162">
        <v>4.9417827000000001</v>
      </c>
      <c r="D2750" s="163">
        <f t="shared" si="76"/>
        <v>0.22425455898738722</v>
      </c>
      <c r="E2750" s="161"/>
      <c r="F2750" s="168"/>
      <c r="G2750" s="163"/>
    </row>
    <row r="2751" spans="1:7" x14ac:dyDescent="0.2">
      <c r="A2751" s="127">
        <v>39080</v>
      </c>
      <c r="B2751" s="161">
        <v>6.2</v>
      </c>
      <c r="C2751" s="162">
        <v>4.8525561000000001</v>
      </c>
      <c r="D2751" s="163">
        <f t="shared" si="76"/>
        <v>0.27767714009529948</v>
      </c>
      <c r="E2751" s="161"/>
      <c r="F2751" s="168"/>
      <c r="G2751" s="163"/>
    </row>
    <row r="2752" spans="1:7" x14ac:dyDescent="0.2">
      <c r="A2752" s="127">
        <v>39079</v>
      </c>
      <c r="B2752" s="161">
        <v>5.85</v>
      </c>
      <c r="C2752" s="162">
        <v>4.9449443999999998</v>
      </c>
      <c r="D2752" s="163">
        <f t="shared" si="76"/>
        <v>0.18302644616186178</v>
      </c>
      <c r="E2752" s="161"/>
      <c r="F2752" s="168"/>
      <c r="G2752" s="163"/>
    </row>
    <row r="2753" spans="1:7" x14ac:dyDescent="0.2">
      <c r="A2753" s="127">
        <v>39078</v>
      </c>
      <c r="B2753" s="161">
        <v>5.68</v>
      </c>
      <c r="C2753" s="162">
        <v>5.0077883999999999</v>
      </c>
      <c r="D2753" s="163">
        <f t="shared" si="76"/>
        <v>0.13423322758605372</v>
      </c>
      <c r="E2753" s="161"/>
      <c r="F2753" s="168"/>
      <c r="G2753" s="163"/>
    </row>
    <row r="2754" spans="1:7" x14ac:dyDescent="0.2">
      <c r="A2754" s="127">
        <v>39077</v>
      </c>
      <c r="B2754" s="161">
        <v>5.51</v>
      </c>
      <c r="C2754" s="162">
        <v>4.4249479999999997</v>
      </c>
      <c r="D2754" s="163">
        <f t="shared" si="76"/>
        <v>0.24521237311715308</v>
      </c>
      <c r="E2754" s="161"/>
      <c r="F2754" s="168"/>
      <c r="G2754" s="163"/>
    </row>
    <row r="2755" spans="1:7" x14ac:dyDescent="0.2">
      <c r="A2755" s="127">
        <v>39076</v>
      </c>
      <c r="B2755" s="161">
        <v>5.21</v>
      </c>
      <c r="C2755" s="162">
        <v>4.4249479999999997</v>
      </c>
      <c r="D2755" s="163">
        <f t="shared" si="76"/>
        <v>0.17741496623237163</v>
      </c>
      <c r="E2755" s="161"/>
      <c r="F2755" s="168"/>
      <c r="G2755" s="163"/>
    </row>
    <row r="2756" spans="1:7" x14ac:dyDescent="0.2">
      <c r="A2756" s="127">
        <v>39073</v>
      </c>
      <c r="B2756" s="161">
        <v>4.74</v>
      </c>
      <c r="C2756" s="162">
        <v>4.4249479999999997</v>
      </c>
      <c r="D2756" s="163">
        <f t="shared" si="76"/>
        <v>7.1199028779547369E-2</v>
      </c>
      <c r="E2756" s="161"/>
      <c r="F2756" s="168"/>
      <c r="G2756" s="163"/>
    </row>
    <row r="2757" spans="1:7" x14ac:dyDescent="0.2">
      <c r="A2757" s="127">
        <v>39072</v>
      </c>
      <c r="B2757" s="161">
        <v>4.6500000000000004</v>
      </c>
      <c r="C2757" s="162">
        <v>4.4052287999999997</v>
      </c>
      <c r="D2757" s="163">
        <f t="shared" si="76"/>
        <v>5.5563788196427086E-2</v>
      </c>
      <c r="E2757" s="161"/>
      <c r="F2757" s="168"/>
      <c r="G2757" s="163"/>
    </row>
    <row r="2758" spans="1:7" x14ac:dyDescent="0.2">
      <c r="A2758" s="127">
        <v>39071</v>
      </c>
      <c r="B2758" s="161">
        <v>4.6900000000000004</v>
      </c>
      <c r="C2758" s="162">
        <v>4.4150229999999997</v>
      </c>
      <c r="D2758" s="163">
        <f t="shared" si="76"/>
        <v>6.2282121746591292E-2</v>
      </c>
      <c r="E2758" s="161"/>
      <c r="F2758" s="168"/>
      <c r="G2758" s="163"/>
    </row>
    <row r="2759" spans="1:7" x14ac:dyDescent="0.2">
      <c r="A2759" s="127">
        <v>39070</v>
      </c>
      <c r="B2759" s="161">
        <v>4.7300000000000004</v>
      </c>
      <c r="C2759" s="162">
        <v>4.3292400000000004</v>
      </c>
      <c r="D2759" s="163">
        <f t="shared" si="76"/>
        <v>9.2570520460866099E-2</v>
      </c>
      <c r="E2759" s="161"/>
      <c r="F2759" s="168"/>
      <c r="G2759" s="163"/>
    </row>
    <row r="2760" spans="1:7" x14ac:dyDescent="0.2">
      <c r="A2760" s="127">
        <v>39069</v>
      </c>
      <c r="B2760" s="161">
        <v>4.5599999999999996</v>
      </c>
      <c r="C2760" s="162">
        <v>4.2883715999999996</v>
      </c>
      <c r="D2760" s="163">
        <f t="shared" si="76"/>
        <v>6.3340686240903193E-2</v>
      </c>
      <c r="E2760" s="161"/>
      <c r="F2760" s="168"/>
      <c r="G2760" s="163"/>
    </row>
    <row r="2761" spans="1:7" x14ac:dyDescent="0.2">
      <c r="A2761" s="127">
        <v>39066</v>
      </c>
      <c r="B2761" s="161">
        <v>4.32</v>
      </c>
      <c r="C2761" s="162">
        <v>4.1749830000000001</v>
      </c>
      <c r="D2761" s="163">
        <f t="shared" si="76"/>
        <v>3.4734752213362349E-2</v>
      </c>
      <c r="E2761" s="161"/>
      <c r="F2761" s="168"/>
      <c r="G2761" s="163"/>
    </row>
    <row r="2762" spans="1:7" x14ac:dyDescent="0.2">
      <c r="A2762" s="127">
        <v>39065</v>
      </c>
      <c r="B2762" s="161">
        <v>4.2699999999999996</v>
      </c>
      <c r="C2762" s="162">
        <v>4.1961459000000003</v>
      </c>
      <c r="D2762" s="163">
        <f t="shared" si="76"/>
        <v>1.7600460460633471E-2</v>
      </c>
      <c r="E2762" s="161"/>
      <c r="F2762" s="168"/>
      <c r="G2762" s="163"/>
    </row>
    <row r="2763" spans="1:7" x14ac:dyDescent="0.2">
      <c r="A2763" s="127">
        <v>39064</v>
      </c>
      <c r="B2763" s="161">
        <v>4.29</v>
      </c>
      <c r="C2763" s="162">
        <v>4.1580427000000002</v>
      </c>
      <c r="D2763" s="163">
        <f t="shared" si="76"/>
        <v>3.173543648313179E-2</v>
      </c>
      <c r="E2763" s="161"/>
      <c r="F2763" s="168"/>
      <c r="G2763" s="163"/>
    </row>
    <row r="2764" spans="1:7" x14ac:dyDescent="0.2">
      <c r="A2764" s="127">
        <v>39063</v>
      </c>
      <c r="B2764" s="161">
        <v>4.3099999999999996</v>
      </c>
      <c r="C2764" s="162">
        <v>4.1813739999999999</v>
      </c>
      <c r="D2764" s="163">
        <f t="shared" si="76"/>
        <v>3.0761658727489979E-2</v>
      </c>
      <c r="E2764" s="161"/>
      <c r="F2764" s="168"/>
      <c r="G2764" s="163"/>
    </row>
    <row r="2765" spans="1:7" x14ac:dyDescent="0.2">
      <c r="A2765" s="127">
        <v>39062</v>
      </c>
      <c r="B2765" s="161">
        <v>4.08</v>
      </c>
      <c r="C2765" s="162">
        <v>4.1543608000000001</v>
      </c>
      <c r="D2765" s="163">
        <f t="shared" si="76"/>
        <v>-1.789945639772068E-2</v>
      </c>
      <c r="E2765" s="161"/>
      <c r="F2765" s="168"/>
      <c r="G2765" s="163"/>
    </row>
    <row r="2766" spans="1:7" x14ac:dyDescent="0.2">
      <c r="A2766" s="127">
        <v>39059</v>
      </c>
      <c r="B2766" s="161">
        <v>3.87</v>
      </c>
      <c r="C2766" s="162">
        <v>4.0505519999999997</v>
      </c>
      <c r="D2766" s="163">
        <f t="shared" si="76"/>
        <v>-4.457466537894085E-2</v>
      </c>
      <c r="E2766" s="161"/>
      <c r="F2766" s="168"/>
      <c r="G2766" s="163"/>
    </row>
    <row r="2767" spans="1:7" x14ac:dyDescent="0.2">
      <c r="A2767" s="127">
        <v>39058</v>
      </c>
      <c r="B2767" s="161">
        <v>3.85</v>
      </c>
      <c r="C2767" s="162">
        <v>4.0516775999999997</v>
      </c>
      <c r="D2767" s="163">
        <f t="shared" si="76"/>
        <v>-4.9776319813797522E-2</v>
      </c>
      <c r="E2767" s="161"/>
      <c r="F2767" s="168"/>
      <c r="G2767" s="163"/>
    </row>
    <row r="2768" spans="1:7" x14ac:dyDescent="0.2">
      <c r="A2768" s="127">
        <v>39057</v>
      </c>
      <c r="B2768" s="161">
        <v>3.84</v>
      </c>
      <c r="C2768" s="162">
        <v>3.9965592999999999</v>
      </c>
      <c r="D2768" s="163">
        <f t="shared" si="76"/>
        <v>-3.9173521083498017E-2</v>
      </c>
      <c r="E2768" s="161"/>
      <c r="F2768" s="168"/>
      <c r="G2768" s="163"/>
    </row>
    <row r="2769" spans="1:7" x14ac:dyDescent="0.2">
      <c r="A2769" s="127">
        <v>39056</v>
      </c>
      <c r="B2769" s="161">
        <v>3.88</v>
      </c>
      <c r="C2769" s="162">
        <v>3.9780055000000001</v>
      </c>
      <c r="D2769" s="163">
        <f t="shared" si="76"/>
        <v>-2.4636843765047631E-2</v>
      </c>
      <c r="E2769" s="161"/>
      <c r="F2769" s="168"/>
      <c r="G2769" s="163"/>
    </row>
    <row r="2770" spans="1:7" x14ac:dyDescent="0.2">
      <c r="A2770" s="127">
        <v>39055</v>
      </c>
      <c r="B2770" s="161">
        <v>3.91</v>
      </c>
      <c r="C2770" s="162">
        <v>3.9150127000000001</v>
      </c>
      <c r="D2770" s="163">
        <f t="shared" si="76"/>
        <v>-1.2803789882980408E-3</v>
      </c>
      <c r="E2770" s="161"/>
      <c r="F2770" s="168"/>
      <c r="G2770" s="163"/>
    </row>
    <row r="2771" spans="1:7" x14ac:dyDescent="0.2">
      <c r="A2771" s="127">
        <v>39052</v>
      </c>
      <c r="B2771" s="161">
        <v>3.76</v>
      </c>
      <c r="C2771" s="162">
        <v>3.9178134999999998</v>
      </c>
      <c r="D2771" s="163">
        <f t="shared" si="76"/>
        <v>-4.0281013886955069E-2</v>
      </c>
      <c r="E2771" s="161"/>
      <c r="F2771" s="168"/>
      <c r="G2771" s="163"/>
    </row>
    <row r="2772" spans="1:7" x14ac:dyDescent="0.2">
      <c r="A2772" s="127">
        <v>39051</v>
      </c>
      <c r="B2772" s="161">
        <v>3.81</v>
      </c>
      <c r="C2772" s="162">
        <v>3.9743567999999998</v>
      </c>
      <c r="D2772" s="163">
        <f t="shared" si="76"/>
        <v>-4.135431423771508E-2</v>
      </c>
      <c r="E2772" s="161"/>
      <c r="F2772" s="168"/>
      <c r="G2772" s="163"/>
    </row>
    <row r="2773" spans="1:7" x14ac:dyDescent="0.2">
      <c r="A2773" s="127">
        <v>39050</v>
      </c>
      <c r="B2773" s="161">
        <v>3.79</v>
      </c>
      <c r="C2773" s="162">
        <v>3.9421792999999998</v>
      </c>
      <c r="D2773" s="163">
        <f t="shared" si="76"/>
        <v>-3.8602835746207639E-2</v>
      </c>
      <c r="E2773" s="161"/>
      <c r="F2773" s="168"/>
      <c r="G2773" s="163"/>
    </row>
    <row r="2774" spans="1:7" x14ac:dyDescent="0.2">
      <c r="A2774" s="127">
        <v>39049</v>
      </c>
      <c r="B2774" s="161">
        <v>3.75</v>
      </c>
      <c r="C2774" s="162">
        <v>3.7950431999999998</v>
      </c>
      <c r="D2774" s="163">
        <f t="shared" si="76"/>
        <v>-1.1868955800028795E-2</v>
      </c>
      <c r="E2774" s="161"/>
      <c r="F2774" s="168"/>
      <c r="G2774" s="163"/>
    </row>
    <row r="2775" spans="1:7" x14ac:dyDescent="0.2">
      <c r="A2775" s="127">
        <v>39048</v>
      </c>
      <c r="B2775" s="161">
        <v>3.81</v>
      </c>
      <c r="C2775" s="162">
        <v>4.0016408999999999</v>
      </c>
      <c r="D2775" s="163">
        <f t="shared" si="76"/>
        <v>-4.7890579087193928E-2</v>
      </c>
      <c r="E2775" s="161"/>
      <c r="F2775" s="168"/>
      <c r="G2775" s="163"/>
    </row>
    <row r="2776" spans="1:7" x14ac:dyDescent="0.2">
      <c r="A2776" s="127">
        <v>39045</v>
      </c>
      <c r="B2776" s="161">
        <v>3.92</v>
      </c>
      <c r="C2776" s="162">
        <v>4.1266873000000004</v>
      </c>
      <c r="D2776" s="163">
        <f t="shared" si="76"/>
        <v>-5.0085525016639966E-2</v>
      </c>
      <c r="E2776" s="161"/>
      <c r="F2776" s="168"/>
      <c r="G2776" s="163"/>
    </row>
    <row r="2777" spans="1:7" x14ac:dyDescent="0.2">
      <c r="A2777" s="127">
        <v>39044</v>
      </c>
      <c r="B2777" s="161">
        <v>3.97</v>
      </c>
      <c r="C2777" s="162">
        <v>4.1497026000000004</v>
      </c>
      <c r="D2777" s="163">
        <f t="shared" si="76"/>
        <v>-4.330493467170398E-2</v>
      </c>
      <c r="E2777" s="161"/>
      <c r="F2777" s="168"/>
      <c r="G2777" s="163"/>
    </row>
    <row r="2778" spans="1:7" x14ac:dyDescent="0.2">
      <c r="A2778" s="127">
        <v>39043</v>
      </c>
      <c r="B2778" s="161">
        <v>3.9</v>
      </c>
      <c r="C2778" s="162">
        <v>4.1715891000000003</v>
      </c>
      <c r="D2778" s="163">
        <f t="shared" si="76"/>
        <v>-6.5104470620081054E-2</v>
      </c>
      <c r="E2778" s="161"/>
      <c r="F2778" s="168"/>
      <c r="G2778" s="163"/>
    </row>
    <row r="2779" spans="1:7" x14ac:dyDescent="0.2">
      <c r="A2779" s="127">
        <v>39042</v>
      </c>
      <c r="B2779" s="161">
        <v>3.93</v>
      </c>
      <c r="C2779" s="162">
        <v>4.0423600000000004</v>
      </c>
      <c r="D2779" s="163">
        <f t="shared" si="76"/>
        <v>-2.7795644128677362E-2</v>
      </c>
      <c r="E2779" s="161"/>
      <c r="F2779" s="168"/>
      <c r="G2779" s="163"/>
    </row>
    <row r="2780" spans="1:7" x14ac:dyDescent="0.2">
      <c r="A2780" s="127">
        <v>39041</v>
      </c>
      <c r="B2780" s="161">
        <v>3.92</v>
      </c>
      <c r="C2780" s="162">
        <v>4.0518242999999998</v>
      </c>
      <c r="D2780" s="163">
        <f t="shared" si="76"/>
        <v>-3.2534554867050848E-2</v>
      </c>
      <c r="E2780" s="161"/>
      <c r="F2780" s="168"/>
      <c r="G2780" s="163"/>
    </row>
    <row r="2781" spans="1:7" x14ac:dyDescent="0.2">
      <c r="A2781" s="127">
        <v>39038</v>
      </c>
      <c r="B2781" s="161">
        <v>3.8</v>
      </c>
      <c r="C2781" s="162">
        <v>4.0452399999999997</v>
      </c>
      <c r="D2781" s="163">
        <f t="shared" si="76"/>
        <v>-6.0624338728975269E-2</v>
      </c>
      <c r="E2781" s="161"/>
      <c r="F2781" s="168"/>
      <c r="G2781" s="163"/>
    </row>
    <row r="2782" spans="1:7" x14ac:dyDescent="0.2">
      <c r="A2782" s="127">
        <v>39037</v>
      </c>
      <c r="B2782" s="161">
        <v>3.8</v>
      </c>
      <c r="C2782" s="162">
        <v>4.0748135999999997</v>
      </c>
      <c r="D2782" s="163">
        <f t="shared" si="76"/>
        <v>-6.7442005199943353E-2</v>
      </c>
      <c r="E2782" s="161"/>
      <c r="F2782" s="168"/>
      <c r="G2782" s="163"/>
    </row>
    <row r="2783" spans="1:7" x14ac:dyDescent="0.2">
      <c r="A2783" s="127">
        <v>39036</v>
      </c>
      <c r="B2783" s="161">
        <v>3.65</v>
      </c>
      <c r="C2783" s="162">
        <v>4.0442</v>
      </c>
      <c r="D2783" s="163">
        <f t="shared" si="76"/>
        <v>-9.7472924187725657E-2</v>
      </c>
      <c r="E2783" s="161"/>
      <c r="F2783" s="168"/>
      <c r="G2783" s="163"/>
    </row>
    <row r="2784" spans="1:7" x14ac:dyDescent="0.2">
      <c r="A2784" s="127">
        <v>39035</v>
      </c>
      <c r="B2784" s="161">
        <v>3.6</v>
      </c>
      <c r="C2784" s="162">
        <v>3.9226024000000002</v>
      </c>
      <c r="D2784" s="163">
        <f t="shared" si="76"/>
        <v>-8.224193203981113E-2</v>
      </c>
      <c r="E2784" s="161"/>
      <c r="F2784" s="168"/>
      <c r="G2784" s="163"/>
    </row>
    <row r="2785" spans="1:7" x14ac:dyDescent="0.2">
      <c r="A2785" s="127">
        <v>39034</v>
      </c>
      <c r="B2785" s="161">
        <v>3.52</v>
      </c>
      <c r="C2785" s="162">
        <v>3.8092834</v>
      </c>
      <c r="D2785" s="163">
        <f t="shared" si="76"/>
        <v>-7.5941684989885488E-2</v>
      </c>
      <c r="E2785" s="161"/>
      <c r="F2785" s="168"/>
      <c r="G2785" s="163"/>
    </row>
    <row r="2786" spans="1:7" x14ac:dyDescent="0.2">
      <c r="A2786" s="127">
        <v>39031</v>
      </c>
      <c r="B2786" s="161">
        <v>3.46</v>
      </c>
      <c r="C2786" s="162">
        <v>3.6987960000000002</v>
      </c>
      <c r="D2786" s="163">
        <f t="shared" si="76"/>
        <v>-6.4560467784652145E-2</v>
      </c>
      <c r="E2786" s="161"/>
      <c r="F2786" s="168"/>
      <c r="G2786" s="163"/>
    </row>
    <row r="2787" spans="1:7" x14ac:dyDescent="0.2">
      <c r="A2787" s="127">
        <v>39030</v>
      </c>
      <c r="B2787" s="161">
        <v>3.4</v>
      </c>
      <c r="C2787" s="162">
        <v>3.6700026000000001</v>
      </c>
      <c r="D2787" s="163">
        <f t="shared" si="76"/>
        <v>-7.3570138615160707E-2</v>
      </c>
      <c r="E2787" s="161"/>
      <c r="F2787" s="168"/>
      <c r="G2787" s="163"/>
    </row>
    <row r="2788" spans="1:7" x14ac:dyDescent="0.2">
      <c r="A2788" s="127">
        <v>39029</v>
      </c>
      <c r="B2788" s="161">
        <v>3.36</v>
      </c>
      <c r="C2788" s="162">
        <v>3.5992312000000002</v>
      </c>
      <c r="D2788" s="163">
        <f t="shared" si="76"/>
        <v>-6.6467305573479213E-2</v>
      </c>
      <c r="E2788" s="161"/>
      <c r="F2788" s="168"/>
      <c r="G2788" s="163"/>
    </row>
    <row r="2789" spans="1:7" x14ac:dyDescent="0.2">
      <c r="A2789" s="127">
        <v>39028</v>
      </c>
      <c r="B2789" s="161">
        <v>3.4</v>
      </c>
      <c r="C2789" s="162">
        <v>3.64554</v>
      </c>
      <c r="D2789" s="163">
        <f t="shared" si="76"/>
        <v>-6.7353533358569681E-2</v>
      </c>
      <c r="E2789" s="161"/>
      <c r="F2789" s="168"/>
      <c r="G2789" s="163"/>
    </row>
    <row r="2790" spans="1:7" x14ac:dyDescent="0.2">
      <c r="A2790" s="127">
        <v>39027</v>
      </c>
      <c r="B2790" s="161">
        <v>3.38</v>
      </c>
      <c r="C2790" s="162">
        <v>3.6674220000000002</v>
      </c>
      <c r="D2790" s="163">
        <f t="shared" si="76"/>
        <v>-7.8371673617053147E-2</v>
      </c>
      <c r="E2790" s="161"/>
      <c r="F2790" s="168"/>
      <c r="G2790" s="163"/>
    </row>
    <row r="2791" spans="1:7" x14ac:dyDescent="0.2">
      <c r="A2791" s="127">
        <v>39024</v>
      </c>
      <c r="B2791" s="161">
        <v>3.36</v>
      </c>
      <c r="C2791" s="162">
        <v>3.6341211000000002</v>
      </c>
      <c r="D2791" s="163">
        <f t="shared" si="76"/>
        <v>-7.5429819881346366E-2</v>
      </c>
      <c r="E2791" s="161"/>
      <c r="F2791" s="168"/>
      <c r="G2791" s="163"/>
    </row>
    <row r="2792" spans="1:7" x14ac:dyDescent="0.2">
      <c r="A2792" s="127">
        <v>39023</v>
      </c>
      <c r="B2792" s="161">
        <v>3.28</v>
      </c>
      <c r="C2792" s="162">
        <v>3.5441349999999998</v>
      </c>
      <c r="D2792" s="163">
        <f t="shared" si="76"/>
        <v>-7.4527352936612182E-2</v>
      </c>
      <c r="E2792" s="161"/>
      <c r="F2792" s="168"/>
      <c r="G2792" s="163"/>
    </row>
    <row r="2793" spans="1:7" x14ac:dyDescent="0.2">
      <c r="A2793" s="127">
        <v>39022</v>
      </c>
      <c r="B2793" s="161">
        <v>3.3</v>
      </c>
      <c r="C2793" s="162">
        <v>3.542805</v>
      </c>
      <c r="D2793" s="163">
        <f t="shared" si="76"/>
        <v>-6.8534678030543639E-2</v>
      </c>
      <c r="E2793" s="161"/>
      <c r="F2793" s="168"/>
      <c r="G2793" s="163"/>
    </row>
    <row r="2794" spans="1:7" x14ac:dyDescent="0.2">
      <c r="A2794" s="127">
        <v>39021</v>
      </c>
      <c r="B2794" s="161">
        <v>3.3</v>
      </c>
      <c r="C2794" s="162">
        <v>3.5264579999999999</v>
      </c>
      <c r="D2794" s="163">
        <f t="shared" si="76"/>
        <v>-6.4216843075970295E-2</v>
      </c>
      <c r="E2794" s="161"/>
      <c r="F2794" s="168"/>
      <c r="G2794" s="163"/>
    </row>
    <row r="2795" spans="1:7" x14ac:dyDescent="0.2">
      <c r="A2795" s="127">
        <v>39020</v>
      </c>
      <c r="B2795" s="161">
        <v>3.29</v>
      </c>
      <c r="C2795" s="162">
        <v>3.5671680000000001</v>
      </c>
      <c r="D2795" s="163">
        <f t="shared" ref="D2795:D2796" si="77">(B2795-C2795)/C2795</f>
        <v>-7.7699732673089703E-2</v>
      </c>
      <c r="E2795" s="161"/>
      <c r="F2795" s="168"/>
      <c r="G2795" s="163"/>
    </row>
    <row r="2796" spans="1:7" x14ac:dyDescent="0.2">
      <c r="A2796" s="127">
        <v>39017</v>
      </c>
      <c r="B2796" s="164">
        <v>3.28</v>
      </c>
      <c r="C2796" s="165">
        <v>3.5671680000000001</v>
      </c>
      <c r="D2796" s="166">
        <f t="shared" si="77"/>
        <v>-8.0503076950679167E-2</v>
      </c>
      <c r="E2796" s="164"/>
      <c r="F2796" s="169"/>
      <c r="G2796" s="163"/>
    </row>
    <row r="2797" spans="1:7" x14ac:dyDescent="0.2">
      <c r="A2797" s="127"/>
      <c r="C2797" s="126"/>
      <c r="D2797" s="137"/>
    </row>
  </sheetData>
  <mergeCells count="2">
    <mergeCell ref="B1:D2"/>
    <mergeCell ref="E1:G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B28" sqref="B28"/>
    </sheetView>
  </sheetViews>
  <sheetFormatPr defaultRowHeight="15" x14ac:dyDescent="0.2"/>
  <cols>
    <col min="1" max="1" width="9" style="124"/>
    <col min="2" max="12" width="16.125" style="124" bestFit="1" customWidth="1"/>
    <col min="13" max="16384" width="9" style="124"/>
  </cols>
  <sheetData>
    <row r="1" spans="1:12" x14ac:dyDescent="0.2">
      <c r="B1" s="134">
        <v>43008</v>
      </c>
      <c r="C1" s="134">
        <v>42916</v>
      </c>
      <c r="D1" s="134">
        <v>42825</v>
      </c>
      <c r="E1" s="134">
        <v>42735</v>
      </c>
      <c r="F1" s="134">
        <v>42643</v>
      </c>
      <c r="G1" s="134">
        <v>42551</v>
      </c>
      <c r="H1" s="134">
        <v>42460</v>
      </c>
      <c r="I1" s="134">
        <v>42369</v>
      </c>
      <c r="J1" s="134">
        <v>42277</v>
      </c>
      <c r="K1" s="134">
        <v>42185</v>
      </c>
      <c r="L1" s="134">
        <v>42094</v>
      </c>
    </row>
    <row r="2" spans="1:12" x14ac:dyDescent="0.2">
      <c r="A2" s="31" t="s">
        <v>130</v>
      </c>
      <c r="B2" s="136">
        <v>12155000000</v>
      </c>
      <c r="C2" s="136">
        <v>13889000000</v>
      </c>
      <c r="D2" s="136">
        <v>14199000000</v>
      </c>
      <c r="E2" s="136">
        <v>8680000000</v>
      </c>
      <c r="F2" s="136">
        <v>11940000000</v>
      </c>
      <c r="G2" s="136">
        <v>13517000000</v>
      </c>
      <c r="H2" s="136">
        <v>13706000000</v>
      </c>
      <c r="I2" s="136">
        <v>7734000000</v>
      </c>
      <c r="J2" s="136">
        <v>11599000000</v>
      </c>
      <c r="K2" s="136">
        <v>13401000000</v>
      </c>
      <c r="L2" s="136">
        <v>13377000000</v>
      </c>
    </row>
    <row r="3" spans="1:12" x14ac:dyDescent="0.2">
      <c r="A3" s="31" t="s">
        <v>131</v>
      </c>
      <c r="B3" s="136">
        <v>75004000000</v>
      </c>
      <c r="C3" s="136">
        <v>77209000000</v>
      </c>
      <c r="D3" s="136">
        <v>75786000000</v>
      </c>
      <c r="E3" s="136">
        <v>55457000000</v>
      </c>
      <c r="F3" s="136">
        <v>72575000000</v>
      </c>
      <c r="G3" s="136">
        <v>75453000000</v>
      </c>
      <c r="H3" s="136">
        <v>74764000000</v>
      </c>
      <c r="I3" s="136">
        <v>55370000000</v>
      </c>
      <c r="J3" s="136">
        <v>72740000000</v>
      </c>
      <c r="K3" s="136">
        <v>74697000000</v>
      </c>
      <c r="L3" s="136">
        <v>74324000000</v>
      </c>
    </row>
    <row r="4" spans="1:12" x14ac:dyDescent="0.2">
      <c r="A4" s="31" t="s">
        <v>132</v>
      </c>
      <c r="B4" s="136">
        <v>19546000000</v>
      </c>
      <c r="C4" s="136">
        <v>19282000000</v>
      </c>
      <c r="D4" s="136">
        <v>19977000000</v>
      </c>
      <c r="E4" s="136">
        <v>9939000000</v>
      </c>
      <c r="F4" s="136">
        <v>16911000000</v>
      </c>
      <c r="G4" s="136">
        <v>16881000000</v>
      </c>
      <c r="H4" s="136">
        <v>18350000000</v>
      </c>
      <c r="I4" s="136">
        <v>9196000000</v>
      </c>
      <c r="J4" s="136">
        <v>15524000000</v>
      </c>
      <c r="K4" s="136">
        <v>15756000000</v>
      </c>
      <c r="L4" s="136">
        <v>17220000000</v>
      </c>
    </row>
    <row r="5" spans="1:12" x14ac:dyDescent="0.2">
      <c r="B5" s="135">
        <f t="shared" ref="B5:H5" si="0">B2/F2-1</f>
        <v>1.8006700167504164E-2</v>
      </c>
      <c r="C5" s="135">
        <f t="shared" si="0"/>
        <v>2.7520899607901272E-2</v>
      </c>
      <c r="D5" s="135">
        <f t="shared" si="0"/>
        <v>3.5969648329198911E-2</v>
      </c>
      <c r="E5" s="135">
        <f t="shared" si="0"/>
        <v>0.12231704163434176</v>
      </c>
      <c r="F5" s="135">
        <f t="shared" si="0"/>
        <v>2.9399086128114593E-2</v>
      </c>
      <c r="G5" s="135">
        <f t="shared" si="0"/>
        <v>8.6560704425042712E-3</v>
      </c>
      <c r="H5" s="135">
        <f t="shared" si="0"/>
        <v>2.4594453165881713E-2</v>
      </c>
    </row>
    <row r="6" spans="1:12" x14ac:dyDescent="0.2">
      <c r="B6" s="135">
        <f t="shared" ref="B6:B7" si="1">B3/F3-1</f>
        <v>3.3468825353083043E-2</v>
      </c>
      <c r="C6" s="135">
        <f t="shared" ref="C6:C7" si="2">C3/G3-1</f>
        <v>2.3272765827733854E-2</v>
      </c>
      <c r="D6" s="135">
        <f t="shared" ref="D6:D7" si="3">D3/H3-1</f>
        <v>1.3669680594938782E-2</v>
      </c>
      <c r="E6" s="135">
        <f t="shared" ref="E6:E7" si="4">E3/I3-1</f>
        <v>1.5712479682137293E-3</v>
      </c>
      <c r="F6" s="135">
        <f t="shared" ref="F6:F7" si="5">F3/J3-1</f>
        <v>-2.2683530382182626E-3</v>
      </c>
      <c r="G6" s="135">
        <f t="shared" ref="G6:G7" si="6">G3/K3-1</f>
        <v>1.0120888389091975E-2</v>
      </c>
      <c r="H6" s="135">
        <f t="shared" ref="H6:H7" si="7">H3/L3-1</f>
        <v>5.9200258328400146E-3</v>
      </c>
    </row>
    <row r="7" spans="1:12" x14ac:dyDescent="0.2">
      <c r="B7" s="135">
        <f t="shared" si="1"/>
        <v>0.1558157412335166</v>
      </c>
      <c r="C7" s="135">
        <f t="shared" si="2"/>
        <v>0.14223091049108461</v>
      </c>
      <c r="D7" s="135">
        <f t="shared" si="3"/>
        <v>8.8664850136239703E-2</v>
      </c>
      <c r="E7" s="135">
        <f t="shared" si="4"/>
        <v>8.0795998260113189E-2</v>
      </c>
      <c r="F7" s="135">
        <f t="shared" si="5"/>
        <v>8.9345529502705467E-2</v>
      </c>
      <c r="G7" s="135">
        <f t="shared" si="6"/>
        <v>7.1401370906321482E-2</v>
      </c>
      <c r="H7" s="135">
        <f t="shared" si="7"/>
        <v>6.5621370499419296E-2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AH溢价率</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九斗数据</cp:lastModifiedBy>
  <cp:lastPrinted>2017-07-04T07:54:54Z</cp:lastPrinted>
  <dcterms:created xsi:type="dcterms:W3CDTF">2016-10-17T13:55:53Z</dcterms:created>
  <dcterms:modified xsi:type="dcterms:W3CDTF">2018-04-20T03:14:18Z</dcterms:modified>
</cp:coreProperties>
</file>