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ata\backup_machine\data\docs MINEPAT\2024\Suivi projet bip chap 22\"/>
    </mc:Choice>
  </mc:AlternateContent>
  <workbookProtection workbookAlgorithmName="SHA-512" workbookHashValue="7SjeVq/+IjJ8fdNFizxpFzUMuDQPStlX9FQLL4tkuBrtOZFuhRwy/i6DCvRXEdCgw07j9N2m12y7zjHJ4OJAZQ==" workbookSaltValue="3WjfaKB70W3VddSVu9Pttg==" workbookSpinCount="100000" lockStructure="1"/>
  <bookViews>
    <workbookView xWindow="-105" yWindow="-105" windowWidth="20730" windowHeight="11760" tabRatio="955" activeTab="9"/>
  </bookViews>
  <sheets>
    <sheet name="TabExe-Catg" sheetId="2" r:id="rId1"/>
    <sheet name="TabExe-Prog" sheetId="9" r:id="rId2"/>
    <sheet name="List-VirTransf" sheetId="10" r:id="rId3"/>
    <sheet name="GC_FCPDR" sheetId="3" r:id="rId4"/>
    <sheet name="GC_FCPTD" sheetId="4" r:id="rId5"/>
    <sheet name="GC_SUBV-TRANSF" sheetId="5" r:id="rId6"/>
    <sheet name="GC_AUTRES" sheetId="6" r:id="rId7"/>
    <sheet name="DA-DP" sheetId="7" r:id="rId8"/>
    <sheet name="FINEX" sheetId="8" r:id="rId9"/>
    <sheet name="TabOp_FCPDR" sheetId="11" r:id="rId10"/>
  </sheets>
  <externalReferences>
    <externalReference r:id="rId11"/>
    <externalReference r:id="rId12"/>
    <externalReference r:id="rId13"/>
    <externalReference r:id="rId14"/>
    <externalReference r:id="rId15"/>
  </externalReferences>
  <definedNames>
    <definedName name="Base_Data">#REF!</definedName>
    <definedName name="_xlnm.Database">#REF!</definedName>
    <definedName name="DATA1">#REF!</definedName>
    <definedName name="data3">#REF!</definedName>
    <definedName name="ed">#REF!</definedName>
    <definedName name="FINEX_17_AOUT">#REF!</definedName>
    <definedName name="_xlnm.Print_Titles" localSheetId="7">'DA-DP'!$1:$3</definedName>
    <definedName name="_xlnm.Print_Titles" localSheetId="8">FINEX!$1:$3</definedName>
    <definedName name="_xlnm.Print_Titles" localSheetId="6">GC_AUTRES!$1:$3</definedName>
    <definedName name="_xlnm.Print_Titles" localSheetId="3">GC_FCPDR!$1:$3</definedName>
    <definedName name="_xlnm.Print_Titles" localSheetId="4">GC_FCPTD!$1:$3</definedName>
    <definedName name="_xlnm.Print_Titles" localSheetId="5">'GC_SUBV-TRANSF'!$1:$3</definedName>
    <definedName name="_xlnm.Print_Titles" localSheetId="0">'TabExe-Catg'!$1:$3</definedName>
    <definedName name="_xlnm.Print_Titles" localSheetId="1">'TabExe-Prog'!$1:$3</definedName>
    <definedName name="_xlnm.Print_Titles" localSheetId="9">TabOp_FCPDR!$1:$3</definedName>
    <definedName name="LISTE" localSheetId="7">[1]Feuil2!$G$4:$G$10</definedName>
    <definedName name="LISTE" localSheetId="8">[1]Feuil2!$G$4:$G$10</definedName>
    <definedName name="LISTE" localSheetId="6">[1]Feuil2!$G$4:$G$10</definedName>
    <definedName name="LISTE" localSheetId="3">[1]Feuil2!$G$4:$G$10</definedName>
    <definedName name="LISTE" localSheetId="4">[1]Feuil2!$G$4:$G$10</definedName>
    <definedName name="LISTE" localSheetId="5">[1]Feuil2!$G$4:$G$10</definedName>
    <definedName name="LISTE" localSheetId="2">[1]Feuil2!$G$4:$G$10</definedName>
    <definedName name="LISTE" localSheetId="0">[1]Feuil2!$G$4:$G$10</definedName>
    <definedName name="LISTE" localSheetId="1">[1]Feuil2!$G$4:$G$10</definedName>
    <definedName name="LISTE" localSheetId="9">[1]Feuil2!$G$4:$G$10</definedName>
    <definedName name="LISTE">[2]Feuil2!$G$4:$G$10</definedName>
    <definedName name="listeA">#REF!</definedName>
    <definedName name="RIEN">'[3]BIP 20__'!$A$33:$A$34</definedName>
    <definedName name="siiiii">#REF!</definedName>
    <definedName name="tabCodeChap" localSheetId="7">'[4]Code-Chap'!$C$4:$F$54</definedName>
    <definedName name="tabCodeChap" localSheetId="8">'[4]Code-Chap'!$C$4:$F$54</definedName>
    <definedName name="tabCodeChap" localSheetId="6">'[4]Code-Chap'!$C$4:$F$54</definedName>
    <definedName name="tabCodeChap" localSheetId="3">'[4]Code-Chap'!$C$4:$F$54</definedName>
    <definedName name="tabCodeChap" localSheetId="4">'[4]Code-Chap'!$C$4:$F$54</definedName>
    <definedName name="tabCodeChap" localSheetId="5">'[4]Code-Chap'!$C$4:$F$54</definedName>
    <definedName name="tabCodeChap" localSheetId="2">'[4]Code-Chap'!$C$4:$F$54</definedName>
    <definedName name="tabCodeChap" localSheetId="0">'[4]Code-Chap'!$C$4:$F$54</definedName>
    <definedName name="tabCodeChap" localSheetId="1">'[4]Code-Chap'!$C$4:$F$54</definedName>
    <definedName name="tabCodeChap" localSheetId="9">'[4]Code-Chap'!$C$4:$F$54</definedName>
    <definedName name="tabCodeChap">'[5]Code-Chap'!$C$4:$F$53</definedName>
    <definedName name="TableMinepat">#REF!</definedName>
    <definedName name="Virement">#REF!</definedName>
    <definedName name="_xlnm.Print_Area" localSheetId="7">'DA-DP'!$A$1:$V$114</definedName>
    <definedName name="_xlnm.Print_Area" localSheetId="8">FINEX!$A$1:$V$22</definedName>
    <definedName name="_xlnm.Print_Area" localSheetId="6">GC_AUTRES!$A$1:$V$182</definedName>
    <definedName name="_xlnm.Print_Area" localSheetId="3">GC_FCPDR!$A$1:$V$82</definedName>
    <definedName name="_xlnm.Print_Area" localSheetId="4">GC_FCPTD!$A$1:$N$13</definedName>
    <definedName name="_xlnm.Print_Area" localSheetId="5">'GC_SUBV-TRANSF'!$A$1:$V$41</definedName>
    <definedName name="_xlnm.Print_Area" localSheetId="2">'List-VirTransf'!$A$1</definedName>
    <definedName name="_xlnm.Print_Area" localSheetId="0">'TabExe-Catg'!$A$1:$N$24</definedName>
    <definedName name="_xlnm.Print_Area" localSheetId="1">'TabExe-Prog'!$A$1:$N$30</definedName>
    <definedName name="_xlnm.Print_Area" localSheetId="9">TabOp_FCPDR!$A$1:$K$368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6" i="11" l="1"/>
  <c r="H367" i="11" s="1"/>
  <c r="E366" i="11"/>
  <c r="J366" i="11" a="1"/>
  <c r="J366" i="11" s="1"/>
  <c r="I366" i="11" a="1"/>
  <c r="I366" i="11" s="1"/>
  <c r="C366" i="11"/>
  <c r="B366" i="11"/>
  <c r="H361" i="11"/>
  <c r="E361" i="11"/>
  <c r="E367" i="11" s="1"/>
  <c r="J361" i="11" a="1"/>
  <c r="J361" i="11" s="1"/>
  <c r="I361" i="11" a="1"/>
  <c r="I361" i="11" s="1"/>
  <c r="C361" i="11"/>
  <c r="B361" i="11"/>
  <c r="B367" i="11" s="1"/>
  <c r="H354" i="11"/>
  <c r="E354" i="11"/>
  <c r="J354" i="11" a="1"/>
  <c r="J354" i="11" s="1"/>
  <c r="I354" i="11" a="1"/>
  <c r="I354" i="11" s="1"/>
  <c r="C354" i="11"/>
  <c r="B354" i="11"/>
  <c r="H350" i="11"/>
  <c r="E350" i="11"/>
  <c r="J350" i="11" a="1"/>
  <c r="J350" i="11" s="1"/>
  <c r="I350" i="11" a="1"/>
  <c r="I350" i="11" s="1"/>
  <c r="C350" i="11"/>
  <c r="B350" i="11"/>
  <c r="H340" i="11"/>
  <c r="H355" i="11" s="1"/>
  <c r="E340" i="11"/>
  <c r="E355" i="11" s="1"/>
  <c r="J340" i="11" a="1"/>
  <c r="J340" i="11" s="1"/>
  <c r="I340" i="11" a="1"/>
  <c r="I340" i="11" s="1"/>
  <c r="C340" i="11"/>
  <c r="B340" i="11"/>
  <c r="H327" i="11"/>
  <c r="E327" i="11"/>
  <c r="J327" i="11"/>
  <c r="I327" i="11"/>
  <c r="C327" i="11"/>
  <c r="B327" i="11"/>
  <c r="H324" i="11"/>
  <c r="E324" i="11"/>
  <c r="J324" i="11" a="1"/>
  <c r="J324" i="11" s="1"/>
  <c r="I324" i="11" a="1"/>
  <c r="I324" i="11" s="1"/>
  <c r="C324" i="11"/>
  <c r="B324" i="11"/>
  <c r="H314" i="11"/>
  <c r="E314" i="11"/>
  <c r="J314" i="11" a="1"/>
  <c r="J314" i="11" s="1"/>
  <c r="I314" i="11" a="1"/>
  <c r="I314" i="11" s="1"/>
  <c r="C314" i="11"/>
  <c r="C328" i="11" s="1"/>
  <c r="B314" i="11"/>
  <c r="H299" i="11"/>
  <c r="E299" i="11"/>
  <c r="J299" i="11" a="1"/>
  <c r="J299" i="11" s="1"/>
  <c r="I299" i="11" a="1"/>
  <c r="I299" i="11" s="1"/>
  <c r="C299" i="11"/>
  <c r="B299" i="11"/>
  <c r="H295" i="11"/>
  <c r="E295" i="11"/>
  <c r="J295" i="11" a="1"/>
  <c r="J295" i="11" s="1"/>
  <c r="I295" i="11" a="1"/>
  <c r="I295" i="11" s="1"/>
  <c r="C295" i="11"/>
  <c r="B295" i="11"/>
  <c r="H285" i="11"/>
  <c r="E285" i="11"/>
  <c r="E300" i="11" s="1"/>
  <c r="J285" i="11" a="1"/>
  <c r="J285" i="11" s="1"/>
  <c r="I285" i="11" a="1"/>
  <c r="I285" i="11" s="1"/>
  <c r="C285" i="11"/>
  <c r="C300" i="11" s="1"/>
  <c r="B285" i="11"/>
  <c r="H268" i="11"/>
  <c r="E268" i="11"/>
  <c r="J268" i="11" a="1"/>
  <c r="J268" i="11" s="1"/>
  <c r="I268" i="11" a="1"/>
  <c r="I268" i="11" s="1"/>
  <c r="C268" i="11"/>
  <c r="B268" i="11"/>
  <c r="H260" i="11"/>
  <c r="H269" i="11" s="1"/>
  <c r="E260" i="11"/>
  <c r="E269" i="11" s="1"/>
  <c r="J260" i="11" a="1"/>
  <c r="J260" i="11" s="1"/>
  <c r="I260" i="11" a="1"/>
  <c r="I260" i="11" s="1"/>
  <c r="C260" i="11"/>
  <c r="B260" i="11"/>
  <c r="B269" i="11" s="1"/>
  <c r="H235" i="11"/>
  <c r="E235" i="11"/>
  <c r="J235" i="11" a="1"/>
  <c r="J235" i="11" s="1"/>
  <c r="I235" i="11" a="1"/>
  <c r="I235" i="11" s="1"/>
  <c r="C235" i="11"/>
  <c r="B235" i="11"/>
  <c r="H222" i="11"/>
  <c r="H236" i="11" s="1"/>
  <c r="E222" i="11"/>
  <c r="J222" i="11" a="1"/>
  <c r="J222" i="11" s="1"/>
  <c r="I222" i="11" a="1"/>
  <c r="I222" i="11" s="1"/>
  <c r="C222" i="11"/>
  <c r="C236" i="11" s="1"/>
  <c r="B222" i="11"/>
  <c r="B236" i="11" s="1"/>
  <c r="H213" i="11"/>
  <c r="E213" i="11"/>
  <c r="J213" i="11"/>
  <c r="I213" i="11"/>
  <c r="C213" i="11"/>
  <c r="B213" i="11"/>
  <c r="H210" i="11"/>
  <c r="H214" i="11" s="1"/>
  <c r="E210" i="11"/>
  <c r="J210" i="11" a="1"/>
  <c r="J210" i="11" s="1"/>
  <c r="I210" i="11" a="1"/>
  <c r="I210" i="11" s="1"/>
  <c r="C210" i="11"/>
  <c r="B210" i="11"/>
  <c r="H203" i="11"/>
  <c r="E203" i="11"/>
  <c r="J203" i="11"/>
  <c r="I203" i="11"/>
  <c r="C203" i="11"/>
  <c r="B203" i="11"/>
  <c r="H200" i="11"/>
  <c r="E200" i="11"/>
  <c r="J200" i="11" a="1"/>
  <c r="J200" i="11" s="1"/>
  <c r="I200" i="11" a="1"/>
  <c r="I200" i="11" s="1"/>
  <c r="C200" i="11"/>
  <c r="B200" i="11"/>
  <c r="H196" i="11"/>
  <c r="H204" i="11" s="1"/>
  <c r="E196" i="11"/>
  <c r="J196" i="11" a="1"/>
  <c r="J196" i="11" s="1"/>
  <c r="I196" i="11" a="1"/>
  <c r="I196" i="11" s="1"/>
  <c r="C196" i="11"/>
  <c r="B196" i="11"/>
  <c r="H187" i="11"/>
  <c r="E187" i="11"/>
  <c r="J187" i="11" a="1"/>
  <c r="J187" i="11" s="1"/>
  <c r="I187" i="11" a="1"/>
  <c r="I187" i="11" s="1"/>
  <c r="C187" i="11"/>
  <c r="B187" i="11"/>
  <c r="H183" i="11"/>
  <c r="E183" i="11"/>
  <c r="J183" i="11" a="1"/>
  <c r="J183" i="11" s="1"/>
  <c r="I183" i="11" a="1"/>
  <c r="I183" i="11" s="1"/>
  <c r="C183" i="11"/>
  <c r="B183" i="11"/>
  <c r="H170" i="11"/>
  <c r="E170" i="11"/>
  <c r="J170" i="11" a="1"/>
  <c r="J170" i="11" s="1"/>
  <c r="I170" i="11" a="1"/>
  <c r="I170" i="11" s="1"/>
  <c r="C170" i="11"/>
  <c r="B170" i="11"/>
  <c r="B188" i="11" s="1"/>
  <c r="H157" i="11"/>
  <c r="E157" i="11"/>
  <c r="J157" i="11"/>
  <c r="I157" i="11"/>
  <c r="C157" i="11"/>
  <c r="C158" i="11" s="1"/>
  <c r="B157" i="11"/>
  <c r="H154" i="11"/>
  <c r="E154" i="11"/>
  <c r="J154" i="11" a="1"/>
  <c r="J154" i="11" s="1"/>
  <c r="I154" i="11" a="1"/>
  <c r="I154" i="11" s="1"/>
  <c r="C154" i="11"/>
  <c r="B154" i="11"/>
  <c r="H137" i="11"/>
  <c r="E137" i="11"/>
  <c r="J137" i="11" a="1"/>
  <c r="J137" i="11" s="1"/>
  <c r="I137" i="11" a="1"/>
  <c r="I137" i="11" s="1"/>
  <c r="C137" i="11"/>
  <c r="B137" i="11"/>
  <c r="B158" i="11" s="1"/>
  <c r="H128" i="11"/>
  <c r="E128" i="11"/>
  <c r="J128" i="11"/>
  <c r="I128" i="11"/>
  <c r="C128" i="11"/>
  <c r="B128" i="11"/>
  <c r="H125" i="11"/>
  <c r="E125" i="11"/>
  <c r="J125" i="11" a="1"/>
  <c r="J125" i="11" s="1"/>
  <c r="I125" i="11" a="1"/>
  <c r="I125" i="11" s="1"/>
  <c r="C125" i="11"/>
  <c r="B125" i="11"/>
  <c r="H117" i="11"/>
  <c r="E117" i="11"/>
  <c r="E129" i="11" s="1"/>
  <c r="J117" i="11" a="1"/>
  <c r="J117" i="11" s="1"/>
  <c r="I117" i="11" a="1"/>
  <c r="I117" i="11" s="1"/>
  <c r="C117" i="11"/>
  <c r="B117" i="11"/>
  <c r="H109" i="11"/>
  <c r="E109" i="11"/>
  <c r="J109" i="11" a="1"/>
  <c r="J109" i="11" s="1"/>
  <c r="I109" i="11" a="1"/>
  <c r="I109" i="11" s="1"/>
  <c r="C109" i="11"/>
  <c r="B109" i="11"/>
  <c r="H105" i="11"/>
  <c r="E105" i="11"/>
  <c r="J105" i="11" a="1"/>
  <c r="J105" i="11" s="1"/>
  <c r="I105" i="11" a="1"/>
  <c r="I105" i="11" s="1"/>
  <c r="C105" i="11"/>
  <c r="B105" i="11"/>
  <c r="H91" i="11"/>
  <c r="E91" i="11"/>
  <c r="J91" i="11" a="1"/>
  <c r="J91" i="11" s="1"/>
  <c r="I91" i="11" a="1"/>
  <c r="I91" i="11" s="1"/>
  <c r="C91" i="11"/>
  <c r="B91" i="11"/>
  <c r="H76" i="11"/>
  <c r="E76" i="11"/>
  <c r="J76" i="11" a="1"/>
  <c r="J76" i="11" s="1"/>
  <c r="I76" i="11" a="1"/>
  <c r="I76" i="11" s="1"/>
  <c r="C76" i="11"/>
  <c r="B76" i="11"/>
  <c r="H71" i="11"/>
  <c r="H77" i="11" s="1"/>
  <c r="E71" i="11"/>
  <c r="J71" i="11" a="1"/>
  <c r="J71" i="11" s="1"/>
  <c r="I71" i="11" a="1"/>
  <c r="I71" i="11" s="1"/>
  <c r="C71" i="11"/>
  <c r="C77" i="11" s="1"/>
  <c r="B71" i="11"/>
  <c r="B77" i="11" s="1"/>
  <c r="H65" i="11"/>
  <c r="E65" i="11"/>
  <c r="J65" i="11" a="1"/>
  <c r="J65" i="11" s="1"/>
  <c r="I65" i="11" a="1"/>
  <c r="I65" i="11" s="1"/>
  <c r="C65" i="11"/>
  <c r="B65" i="11"/>
  <c r="H59" i="11"/>
  <c r="H66" i="11" s="1"/>
  <c r="E59" i="11"/>
  <c r="E66" i="11" s="1"/>
  <c r="J59" i="11" a="1"/>
  <c r="J59" i="11" s="1"/>
  <c r="I59" i="11" a="1"/>
  <c r="I59" i="11" s="1"/>
  <c r="C59" i="11"/>
  <c r="B59" i="11"/>
  <c r="H53" i="11"/>
  <c r="E53" i="11"/>
  <c r="J53" i="11" a="1"/>
  <c r="J53" i="11" s="1"/>
  <c r="I53" i="11" a="1"/>
  <c r="I53" i="11" s="1"/>
  <c r="C53" i="11"/>
  <c r="B53" i="11"/>
  <c r="H48" i="11"/>
  <c r="H54" i="11" s="1"/>
  <c r="E48" i="11"/>
  <c r="J48" i="11" a="1"/>
  <c r="J48" i="11" s="1"/>
  <c r="I48" i="11" a="1"/>
  <c r="I48" i="11" s="1"/>
  <c r="C48" i="11"/>
  <c r="B48" i="11"/>
  <c r="B54" i="11" s="1"/>
  <c r="H42" i="11"/>
  <c r="E42" i="11"/>
  <c r="J42" i="11" a="1"/>
  <c r="J42" i="11" s="1"/>
  <c r="I42" i="11" a="1"/>
  <c r="I42" i="11" s="1"/>
  <c r="C42" i="11"/>
  <c r="B42" i="11"/>
  <c r="H38" i="11"/>
  <c r="H43" i="11" s="1"/>
  <c r="E38" i="11"/>
  <c r="E43" i="11" s="1"/>
  <c r="J38" i="11" a="1"/>
  <c r="J38" i="11" s="1"/>
  <c r="I38" i="11" a="1"/>
  <c r="I38" i="11" s="1"/>
  <c r="C38" i="11"/>
  <c r="B38" i="11"/>
  <c r="B43" i="11" s="1"/>
  <c r="H32" i="11"/>
  <c r="E32" i="11"/>
  <c r="J32" i="11" a="1"/>
  <c r="J32" i="11" s="1"/>
  <c r="I32" i="11" a="1"/>
  <c r="I32" i="11" s="1"/>
  <c r="C32" i="11"/>
  <c r="B32" i="11"/>
  <c r="H24" i="11"/>
  <c r="H33" i="11" s="1"/>
  <c r="E24" i="11"/>
  <c r="E33" i="11" s="1"/>
  <c r="J24" i="11" a="1"/>
  <c r="J24" i="11" s="1"/>
  <c r="I24" i="11" a="1"/>
  <c r="I24" i="11" s="1"/>
  <c r="C24" i="11"/>
  <c r="C33" i="11" s="1"/>
  <c r="B24" i="11"/>
  <c r="B33" i="11" s="1"/>
  <c r="H14" i="11"/>
  <c r="E14" i="11"/>
  <c r="J14" i="11" a="1"/>
  <c r="J14" i="11" s="1"/>
  <c r="I14" i="11" a="1"/>
  <c r="I14" i="11" s="1"/>
  <c r="C14" i="11"/>
  <c r="B14" i="11"/>
  <c r="H10" i="11"/>
  <c r="H15" i="11" s="1"/>
  <c r="E10" i="11"/>
  <c r="E15" i="11" s="1"/>
  <c r="J10" i="11" a="1"/>
  <c r="J10" i="11" s="1"/>
  <c r="I10" i="11" a="1"/>
  <c r="I10" i="11" s="1"/>
  <c r="C10" i="11"/>
  <c r="B10" i="11"/>
  <c r="B15" i="11" s="1"/>
  <c r="S19" i="8"/>
  <c r="R19" i="8"/>
  <c r="G19" i="8"/>
  <c r="U19" i="8"/>
  <c r="T19" i="8"/>
  <c r="M19" i="8"/>
  <c r="L19" i="8"/>
  <c r="P19" i="8" s="1"/>
  <c r="K19" i="8"/>
  <c r="J19" i="8"/>
  <c r="E19" i="8"/>
  <c r="Q19" i="8" s="1"/>
  <c r="D19" i="8"/>
  <c r="N19" i="8" s="1"/>
  <c r="C19" i="8"/>
  <c r="B19" i="8"/>
  <c r="Q18" i="8"/>
  <c r="P18" i="8"/>
  <c r="O18" i="8"/>
  <c r="N18" i="8"/>
  <c r="S16" i="8"/>
  <c r="R16" i="8"/>
  <c r="G16" i="8"/>
  <c r="U16" i="8"/>
  <c r="T16" i="8"/>
  <c r="M16" i="8"/>
  <c r="L16" i="8"/>
  <c r="K16" i="8"/>
  <c r="J16" i="8"/>
  <c r="E16" i="8"/>
  <c r="D16" i="8"/>
  <c r="C16" i="8"/>
  <c r="B16" i="8"/>
  <c r="Q15" i="8"/>
  <c r="P15" i="8"/>
  <c r="O15" i="8"/>
  <c r="N15" i="8"/>
  <c r="S13" i="8"/>
  <c r="R13" i="8"/>
  <c r="G13" i="8"/>
  <c r="U13" i="8"/>
  <c r="T13" i="8"/>
  <c r="O13" i="8"/>
  <c r="M13" i="8"/>
  <c r="L13" i="8"/>
  <c r="K13" i="8"/>
  <c r="J13" i="8"/>
  <c r="E13" i="8"/>
  <c r="D13" i="8"/>
  <c r="C13" i="8"/>
  <c r="B13" i="8"/>
  <c r="Q12" i="8"/>
  <c r="P12" i="8"/>
  <c r="O12" i="8"/>
  <c r="N12" i="8"/>
  <c r="S10" i="8"/>
  <c r="R10" i="8"/>
  <c r="G10" i="8"/>
  <c r="G20" i="8" s="1"/>
  <c r="G21" i="8" s="1"/>
  <c r="G22" i="8" s="1"/>
  <c r="U10" i="8"/>
  <c r="T10" i="8"/>
  <c r="M10" i="8"/>
  <c r="L10" i="8"/>
  <c r="K10" i="8"/>
  <c r="J10" i="8"/>
  <c r="E10" i="8"/>
  <c r="D10" i="8"/>
  <c r="C10" i="8"/>
  <c r="B10" i="8"/>
  <c r="Q9" i="8"/>
  <c r="P9" i="8"/>
  <c r="O9" i="8"/>
  <c r="N9" i="8"/>
  <c r="S112" i="7"/>
  <c r="S113" i="7" s="1"/>
  <c r="R112" i="7"/>
  <c r="R113" i="7" s="1"/>
  <c r="G112" i="7"/>
  <c r="G113" i="7" s="1"/>
  <c r="U112" i="7" a="1"/>
  <c r="U112" i="7" s="1"/>
  <c r="U113" i="7" s="1"/>
  <c r="T112" i="7" a="1"/>
  <c r="T112" i="7" s="1"/>
  <c r="T113" i="7" s="1"/>
  <c r="M112" i="7"/>
  <c r="M113" i="7" s="1"/>
  <c r="L112" i="7"/>
  <c r="L113" i="7" s="1"/>
  <c r="K112" i="7"/>
  <c r="K113" i="7" s="1"/>
  <c r="J112" i="7"/>
  <c r="J113" i="7" s="1"/>
  <c r="E112" i="7"/>
  <c r="Q112" i="7" s="1"/>
  <c r="D112" i="7"/>
  <c r="D113" i="7" s="1"/>
  <c r="C112" i="7"/>
  <c r="C113" i="7" s="1"/>
  <c r="B112" i="7"/>
  <c r="B113" i="7" s="1"/>
  <c r="Q111" i="7"/>
  <c r="P111" i="7"/>
  <c r="O111" i="7"/>
  <c r="N111" i="7"/>
  <c r="Q110" i="7"/>
  <c r="P110" i="7"/>
  <c r="O110" i="7"/>
  <c r="N110" i="7"/>
  <c r="S106" i="7"/>
  <c r="R106" i="7"/>
  <c r="G106" i="7"/>
  <c r="U106" i="7"/>
  <c r="T106" i="7"/>
  <c r="M106" i="7"/>
  <c r="L106" i="7"/>
  <c r="K106" i="7"/>
  <c r="J106" i="7"/>
  <c r="E106" i="7"/>
  <c r="D106" i="7"/>
  <c r="C106" i="7"/>
  <c r="B106" i="7"/>
  <c r="Q105" i="7"/>
  <c r="P105" i="7"/>
  <c r="O105" i="7"/>
  <c r="N105" i="7"/>
  <c r="S103" i="7"/>
  <c r="S107" i="7" s="1"/>
  <c r="R103" i="7"/>
  <c r="G103" i="7"/>
  <c r="U103" i="7" a="1"/>
  <c r="U103" i="7" s="1"/>
  <c r="T103" i="7" a="1"/>
  <c r="T103" i="7" s="1"/>
  <c r="T107" i="7" s="1"/>
  <c r="M103" i="7"/>
  <c r="L103" i="7"/>
  <c r="K103" i="7"/>
  <c r="K107" i="7" s="1"/>
  <c r="J103" i="7"/>
  <c r="N103" i="7" s="1"/>
  <c r="E103" i="7"/>
  <c r="D103" i="7"/>
  <c r="C103" i="7"/>
  <c r="B103" i="7"/>
  <c r="B107" i="7" s="1"/>
  <c r="Q102" i="7"/>
  <c r="P102" i="7"/>
  <c r="O102" i="7"/>
  <c r="N102" i="7"/>
  <c r="Q101" i="7"/>
  <c r="P101" i="7"/>
  <c r="O101" i="7"/>
  <c r="N101" i="7"/>
  <c r="Q100" i="7"/>
  <c r="P100" i="7"/>
  <c r="O100" i="7"/>
  <c r="N100" i="7"/>
  <c r="S96" i="7"/>
  <c r="R96" i="7"/>
  <c r="G96" i="7"/>
  <c r="U96" i="7" a="1"/>
  <c r="U96" i="7" s="1"/>
  <c r="T96" i="7" a="1"/>
  <c r="T96" i="7" s="1"/>
  <c r="M96" i="7"/>
  <c r="L96" i="7"/>
  <c r="K96" i="7"/>
  <c r="J96" i="7"/>
  <c r="E96" i="7"/>
  <c r="Q96" i="7" s="1"/>
  <c r="D96" i="7"/>
  <c r="C96" i="7"/>
  <c r="B96" i="7"/>
  <c r="Q95" i="7"/>
  <c r="P95" i="7"/>
  <c r="O95" i="7"/>
  <c r="N95" i="7"/>
  <c r="Q94" i="7"/>
  <c r="P94" i="7"/>
  <c r="O94" i="7"/>
  <c r="N94" i="7"/>
  <c r="S92" i="7"/>
  <c r="R92" i="7"/>
  <c r="G92" i="7"/>
  <c r="U92" i="7" a="1"/>
  <c r="U92" i="7" s="1"/>
  <c r="T92" i="7" a="1"/>
  <c r="T92" i="7" s="1"/>
  <c r="M92" i="7"/>
  <c r="L92" i="7"/>
  <c r="K92" i="7"/>
  <c r="J92" i="7"/>
  <c r="E92" i="7"/>
  <c r="D92" i="7"/>
  <c r="N92" i="7" s="1"/>
  <c r="C92" i="7"/>
  <c r="B92" i="7"/>
  <c r="Q91" i="7"/>
  <c r="P91" i="7"/>
  <c r="O91" i="7"/>
  <c r="N91" i="7"/>
  <c r="Q90" i="7"/>
  <c r="P90" i="7"/>
  <c r="O90" i="7"/>
  <c r="N90" i="7"/>
  <c r="S88" i="7"/>
  <c r="R88" i="7"/>
  <c r="G88" i="7"/>
  <c r="U88" i="7"/>
  <c r="T88" i="7"/>
  <c r="M88" i="7"/>
  <c r="L88" i="7"/>
  <c r="K88" i="7"/>
  <c r="O88" i="7" s="1"/>
  <c r="J88" i="7"/>
  <c r="E88" i="7"/>
  <c r="D88" i="7"/>
  <c r="C88" i="7"/>
  <c r="B88" i="7"/>
  <c r="Q87" i="7"/>
  <c r="P87" i="7"/>
  <c r="O87" i="7"/>
  <c r="N87" i="7"/>
  <c r="S85" i="7"/>
  <c r="R85" i="7"/>
  <c r="G85" i="7"/>
  <c r="U85" i="7"/>
  <c r="T85" i="7"/>
  <c r="M85" i="7"/>
  <c r="L85" i="7"/>
  <c r="K85" i="7"/>
  <c r="J85" i="7"/>
  <c r="E85" i="7"/>
  <c r="D85" i="7"/>
  <c r="N85" i="7" s="1"/>
  <c r="C85" i="7"/>
  <c r="B85" i="7"/>
  <c r="Q84" i="7"/>
  <c r="P84" i="7"/>
  <c r="O84" i="7"/>
  <c r="N84" i="7"/>
  <c r="S82" i="7"/>
  <c r="R82" i="7"/>
  <c r="G82" i="7"/>
  <c r="U82" i="7" a="1"/>
  <c r="U82" i="7" s="1"/>
  <c r="T82" i="7" a="1"/>
  <c r="T82" i="7" s="1"/>
  <c r="M82" i="7"/>
  <c r="L82" i="7"/>
  <c r="K82" i="7"/>
  <c r="J82" i="7"/>
  <c r="E82" i="7"/>
  <c r="Q82" i="7" s="1"/>
  <c r="D82" i="7"/>
  <c r="N82" i="7" s="1"/>
  <c r="C82" i="7"/>
  <c r="B82" i="7"/>
  <c r="Q81" i="7"/>
  <c r="P81" i="7"/>
  <c r="O81" i="7"/>
  <c r="N81" i="7"/>
  <c r="Q80" i="7"/>
  <c r="P80" i="7"/>
  <c r="O80" i="7"/>
  <c r="N80" i="7"/>
  <c r="S78" i="7"/>
  <c r="R78" i="7"/>
  <c r="G78" i="7"/>
  <c r="U78" i="7"/>
  <c r="T78" i="7"/>
  <c r="M78" i="7"/>
  <c r="L78" i="7"/>
  <c r="K78" i="7"/>
  <c r="J78" i="7"/>
  <c r="J97" i="7" s="1"/>
  <c r="E78" i="7"/>
  <c r="Q78" i="7" s="1"/>
  <c r="D78" i="7"/>
  <c r="C78" i="7"/>
  <c r="B78" i="7"/>
  <c r="Q77" i="7"/>
  <c r="P77" i="7"/>
  <c r="O77" i="7"/>
  <c r="N77" i="7"/>
  <c r="S73" i="7"/>
  <c r="R73" i="7"/>
  <c r="G73" i="7"/>
  <c r="U73" i="7"/>
  <c r="T73" i="7"/>
  <c r="M73" i="7"/>
  <c r="M74" i="7" s="1"/>
  <c r="L73" i="7"/>
  <c r="K73" i="7"/>
  <c r="J73" i="7"/>
  <c r="E73" i="7"/>
  <c r="D73" i="7"/>
  <c r="C73" i="7"/>
  <c r="B73" i="7"/>
  <c r="Q72" i="7"/>
  <c r="P72" i="7"/>
  <c r="O72" i="7"/>
  <c r="N72" i="7"/>
  <c r="S70" i="7"/>
  <c r="R70" i="7"/>
  <c r="G70" i="7"/>
  <c r="G74" i="7" s="1"/>
  <c r="U70" i="7"/>
  <c r="T70" i="7"/>
  <c r="M70" i="7"/>
  <c r="L70" i="7"/>
  <c r="K70" i="7"/>
  <c r="K74" i="7" s="1"/>
  <c r="J70" i="7"/>
  <c r="E70" i="7"/>
  <c r="D70" i="7"/>
  <c r="C70" i="7"/>
  <c r="C74" i="7" s="1"/>
  <c r="B70" i="7"/>
  <c r="Q69" i="7"/>
  <c r="P69" i="7"/>
  <c r="O69" i="7"/>
  <c r="N69" i="7"/>
  <c r="S65" i="7"/>
  <c r="R65" i="7"/>
  <c r="G65" i="7"/>
  <c r="U65" i="7" a="1"/>
  <c r="U65" i="7" s="1"/>
  <c r="T65" i="7" a="1"/>
  <c r="T65" i="7" s="1"/>
  <c r="O65" i="7"/>
  <c r="M65" i="7"/>
  <c r="L65" i="7"/>
  <c r="K65" i="7"/>
  <c r="J65" i="7"/>
  <c r="E65" i="7"/>
  <c r="D65" i="7"/>
  <c r="C65" i="7"/>
  <c r="B65" i="7"/>
  <c r="Q64" i="7"/>
  <c r="P64" i="7"/>
  <c r="O64" i="7"/>
  <c r="N64" i="7"/>
  <c r="Q63" i="7"/>
  <c r="P63" i="7"/>
  <c r="O63" i="7"/>
  <c r="N63" i="7"/>
  <c r="S61" i="7"/>
  <c r="S66" i="7" s="1"/>
  <c r="R61" i="7"/>
  <c r="G61" i="7"/>
  <c r="U61" i="7" a="1"/>
  <c r="U61" i="7" s="1"/>
  <c r="T61" i="7" a="1"/>
  <c r="T61" i="7" s="1"/>
  <c r="M61" i="7"/>
  <c r="M66" i="7" s="1"/>
  <c r="L61" i="7"/>
  <c r="L66" i="7" s="1"/>
  <c r="K61" i="7"/>
  <c r="K66" i="7" s="1"/>
  <c r="J61" i="7"/>
  <c r="E61" i="7"/>
  <c r="D61" i="7"/>
  <c r="D66" i="7" s="1"/>
  <c r="C61" i="7"/>
  <c r="B61" i="7"/>
  <c r="Q60" i="7"/>
  <c r="P60" i="7"/>
  <c r="O60" i="7"/>
  <c r="N60" i="7"/>
  <c r="Q59" i="7"/>
  <c r="P59" i="7"/>
  <c r="O59" i="7"/>
  <c r="N59" i="7"/>
  <c r="S55" i="7"/>
  <c r="R55" i="7"/>
  <c r="G55" i="7"/>
  <c r="U55" i="7"/>
  <c r="T55" i="7"/>
  <c r="M55" i="7"/>
  <c r="L55" i="7"/>
  <c r="K55" i="7"/>
  <c r="K56" i="7" s="1"/>
  <c r="J55" i="7"/>
  <c r="E55" i="7"/>
  <c r="D55" i="7"/>
  <c r="C55" i="7"/>
  <c r="B55" i="7"/>
  <c r="Q54" i="7"/>
  <c r="P54" i="7"/>
  <c r="O54" i="7"/>
  <c r="N54" i="7"/>
  <c r="S52" i="7"/>
  <c r="S56" i="7" s="1"/>
  <c r="R52" i="7"/>
  <c r="G52" i="7"/>
  <c r="G56" i="7" s="1"/>
  <c r="U52" i="7"/>
  <c r="T52" i="7"/>
  <c r="M52" i="7"/>
  <c r="L52" i="7"/>
  <c r="P52" i="7" s="1"/>
  <c r="K52" i="7"/>
  <c r="J52" i="7"/>
  <c r="E52" i="7"/>
  <c r="T56" i="7" s="1"/>
  <c r="D52" i="7"/>
  <c r="C52" i="7"/>
  <c r="B52" i="7"/>
  <c r="Q51" i="7"/>
  <c r="P51" i="7"/>
  <c r="O51" i="7"/>
  <c r="N51" i="7"/>
  <c r="S47" i="7"/>
  <c r="R47" i="7"/>
  <c r="G47" i="7"/>
  <c r="U47" i="7"/>
  <c r="T47" i="7"/>
  <c r="M47" i="7"/>
  <c r="L47" i="7"/>
  <c r="K47" i="7"/>
  <c r="J47" i="7"/>
  <c r="N47" i="7" s="1"/>
  <c r="E47" i="7"/>
  <c r="D47" i="7"/>
  <c r="C47" i="7"/>
  <c r="B47" i="7"/>
  <c r="Q46" i="7"/>
  <c r="P46" i="7"/>
  <c r="O46" i="7"/>
  <c r="N46" i="7"/>
  <c r="S44" i="7"/>
  <c r="R44" i="7"/>
  <c r="G44" i="7"/>
  <c r="U44" i="7"/>
  <c r="T44" i="7"/>
  <c r="M44" i="7"/>
  <c r="L44" i="7"/>
  <c r="K44" i="7"/>
  <c r="O44" i="7" s="1"/>
  <c r="J44" i="7"/>
  <c r="E44" i="7"/>
  <c r="Q44" i="7" s="1"/>
  <c r="D44" i="7"/>
  <c r="C44" i="7"/>
  <c r="B44" i="7"/>
  <c r="Q43" i="7"/>
  <c r="P43" i="7"/>
  <c r="O43" i="7"/>
  <c r="N43" i="7"/>
  <c r="S41" i="7"/>
  <c r="R41" i="7"/>
  <c r="G41" i="7"/>
  <c r="U41" i="7"/>
  <c r="T41" i="7"/>
  <c r="M41" i="7"/>
  <c r="L41" i="7"/>
  <c r="P41" i="7" s="1"/>
  <c r="K41" i="7"/>
  <c r="J41" i="7"/>
  <c r="E41" i="7"/>
  <c r="D41" i="7"/>
  <c r="N41" i="7" s="1"/>
  <c r="C41" i="7"/>
  <c r="B41" i="7"/>
  <c r="Q40" i="7"/>
  <c r="P40" i="7"/>
  <c r="O40" i="7"/>
  <c r="N40" i="7"/>
  <c r="S38" i="7"/>
  <c r="R38" i="7"/>
  <c r="R48" i="7" s="1"/>
  <c r="G38" i="7"/>
  <c r="U38" i="7"/>
  <c r="T38" i="7"/>
  <c r="M38" i="7"/>
  <c r="L38" i="7"/>
  <c r="K38" i="7"/>
  <c r="J38" i="7"/>
  <c r="N38" i="7" s="1"/>
  <c r="E38" i="7"/>
  <c r="Q38" i="7" s="1"/>
  <c r="D38" i="7"/>
  <c r="C38" i="7"/>
  <c r="B38" i="7"/>
  <c r="Q37" i="7"/>
  <c r="P37" i="7"/>
  <c r="O37" i="7"/>
  <c r="N37" i="7"/>
  <c r="S33" i="7"/>
  <c r="R33" i="7"/>
  <c r="G33" i="7"/>
  <c r="U33" i="7" a="1"/>
  <c r="U33" i="7" s="1"/>
  <c r="T33" i="7" a="1"/>
  <c r="T33" i="7" s="1"/>
  <c r="M33" i="7"/>
  <c r="L33" i="7"/>
  <c r="K33" i="7"/>
  <c r="J33" i="7"/>
  <c r="N33" i="7" s="1"/>
  <c r="E33" i="7"/>
  <c r="D33" i="7"/>
  <c r="C33" i="7"/>
  <c r="B33" i="7"/>
  <c r="Q32" i="7"/>
  <c r="P32" i="7"/>
  <c r="O32" i="7"/>
  <c r="N32" i="7"/>
  <c r="Q31" i="7"/>
  <c r="P31" i="7"/>
  <c r="O31" i="7"/>
  <c r="N31" i="7"/>
  <c r="S29" i="7"/>
  <c r="R29" i="7"/>
  <c r="G29" i="7"/>
  <c r="U29" i="7"/>
  <c r="T29" i="7"/>
  <c r="M29" i="7"/>
  <c r="L29" i="7"/>
  <c r="K29" i="7"/>
  <c r="O29" i="7" s="1"/>
  <c r="J29" i="7"/>
  <c r="E29" i="7"/>
  <c r="Q29" i="7" s="1"/>
  <c r="D29" i="7"/>
  <c r="C29" i="7"/>
  <c r="B29" i="7"/>
  <c r="Q28" i="7"/>
  <c r="P28" i="7"/>
  <c r="O28" i="7"/>
  <c r="N28" i="7"/>
  <c r="S26" i="7"/>
  <c r="R26" i="7"/>
  <c r="R34" i="7" s="1"/>
  <c r="G26" i="7"/>
  <c r="G34" i="7" s="1"/>
  <c r="U26" i="7"/>
  <c r="T26" i="7"/>
  <c r="M26" i="7"/>
  <c r="M34" i="7" s="1"/>
  <c r="L26" i="7"/>
  <c r="K26" i="7"/>
  <c r="J26" i="7"/>
  <c r="E26" i="7"/>
  <c r="D26" i="7"/>
  <c r="D34" i="7" s="1"/>
  <c r="C26" i="7"/>
  <c r="B26" i="7"/>
  <c r="Q25" i="7"/>
  <c r="P25" i="7"/>
  <c r="O25" i="7"/>
  <c r="N25" i="7"/>
  <c r="S21" i="7"/>
  <c r="R21" i="7"/>
  <c r="G21" i="7"/>
  <c r="U21" i="7"/>
  <c r="T21" i="7"/>
  <c r="M21" i="7"/>
  <c r="L21" i="7"/>
  <c r="K21" i="7"/>
  <c r="J21" i="7"/>
  <c r="E21" i="7"/>
  <c r="D21" i="7"/>
  <c r="C21" i="7"/>
  <c r="B21" i="7"/>
  <c r="Q20" i="7"/>
  <c r="P20" i="7"/>
  <c r="O20" i="7"/>
  <c r="N20" i="7"/>
  <c r="S18" i="7"/>
  <c r="R18" i="7"/>
  <c r="G18" i="7"/>
  <c r="G22" i="7" s="1"/>
  <c r="U18" i="7"/>
  <c r="T18" i="7"/>
  <c r="M18" i="7"/>
  <c r="L18" i="7"/>
  <c r="K18" i="7"/>
  <c r="K22" i="7" s="1"/>
  <c r="J18" i="7"/>
  <c r="E18" i="7"/>
  <c r="O18" i="7" s="1"/>
  <c r="D18" i="7"/>
  <c r="C18" i="7"/>
  <c r="B18" i="7"/>
  <c r="Q17" i="7"/>
  <c r="P17" i="7"/>
  <c r="O17" i="7"/>
  <c r="N17" i="7"/>
  <c r="S13" i="7"/>
  <c r="R13" i="7"/>
  <c r="G13" i="7"/>
  <c r="U13" i="7" a="1"/>
  <c r="U13" i="7" s="1"/>
  <c r="T13" i="7" a="1"/>
  <c r="T13" i="7" s="1"/>
  <c r="M13" i="7"/>
  <c r="L13" i="7"/>
  <c r="K13" i="7"/>
  <c r="J13" i="7"/>
  <c r="E13" i="7"/>
  <c r="O13" i="7" s="1"/>
  <c r="D13" i="7"/>
  <c r="C13" i="7"/>
  <c r="B13" i="7"/>
  <c r="Q12" i="7"/>
  <c r="P12" i="7"/>
  <c r="O12" i="7"/>
  <c r="N12" i="7"/>
  <c r="Q11" i="7"/>
  <c r="P11" i="7"/>
  <c r="O11" i="7"/>
  <c r="N11" i="7"/>
  <c r="S9" i="7"/>
  <c r="S14" i="7" s="1"/>
  <c r="R9" i="7"/>
  <c r="R14" i="7" s="1"/>
  <c r="G9" i="7"/>
  <c r="G14" i="7" s="1"/>
  <c r="U9" i="7"/>
  <c r="T9" i="7"/>
  <c r="M9" i="7"/>
  <c r="L9" i="7"/>
  <c r="K9" i="7"/>
  <c r="K14" i="7" s="1"/>
  <c r="J9" i="7"/>
  <c r="E9" i="7"/>
  <c r="P9" i="7" s="1"/>
  <c r="D9" i="7"/>
  <c r="C9" i="7"/>
  <c r="C14" i="7" s="1"/>
  <c r="B9" i="7"/>
  <c r="Q8" i="7"/>
  <c r="P8" i="7"/>
  <c r="O8" i="7"/>
  <c r="N8" i="7"/>
  <c r="S179" i="6"/>
  <c r="R179" i="6"/>
  <c r="G179" i="6"/>
  <c r="U179" i="6" a="1"/>
  <c r="U179" i="6" s="1"/>
  <c r="T179" i="6" a="1"/>
  <c r="T179" i="6" s="1"/>
  <c r="M179" i="6"/>
  <c r="L179" i="6"/>
  <c r="K179" i="6"/>
  <c r="J179" i="6"/>
  <c r="E179" i="6"/>
  <c r="Q179" i="6" s="1"/>
  <c r="D179" i="6"/>
  <c r="N179" i="6" s="1"/>
  <c r="C179" i="6"/>
  <c r="C180" i="6" s="1"/>
  <c r="B179" i="6"/>
  <c r="Q178" i="6"/>
  <c r="P178" i="6"/>
  <c r="O178" i="6"/>
  <c r="N178" i="6"/>
  <c r="Q177" i="6"/>
  <c r="P177" i="6"/>
  <c r="O177" i="6"/>
  <c r="N177" i="6"/>
  <c r="S175" i="6"/>
  <c r="R175" i="6"/>
  <c r="R180" i="6" s="1"/>
  <c r="G175" i="6"/>
  <c r="G180" i="6" s="1"/>
  <c r="U175" i="6"/>
  <c r="T175" i="6"/>
  <c r="M175" i="6"/>
  <c r="M180" i="6" s="1"/>
  <c r="L175" i="6"/>
  <c r="K175" i="6"/>
  <c r="J175" i="6"/>
  <c r="E175" i="6"/>
  <c r="Q175" i="6" s="1"/>
  <c r="D175" i="6"/>
  <c r="D180" i="6" s="1"/>
  <c r="C175" i="6"/>
  <c r="B175" i="6"/>
  <c r="Q174" i="6"/>
  <c r="P174" i="6"/>
  <c r="O174" i="6"/>
  <c r="N174" i="6"/>
  <c r="S170" i="6"/>
  <c r="R170" i="6"/>
  <c r="G170" i="6"/>
  <c r="U170" i="6" a="1"/>
  <c r="U170" i="6" s="1"/>
  <c r="T170" i="6" a="1"/>
  <c r="T170" i="6" s="1"/>
  <c r="M170" i="6"/>
  <c r="L170" i="6"/>
  <c r="P170" i="6" s="1"/>
  <c r="K170" i="6"/>
  <c r="J170" i="6"/>
  <c r="E170" i="6"/>
  <c r="D170" i="6"/>
  <c r="N170" i="6" s="1"/>
  <c r="C170" i="6"/>
  <c r="B170" i="6"/>
  <c r="Q169" i="6"/>
  <c r="P169" i="6"/>
  <c r="O169" i="6"/>
  <c r="N169" i="6"/>
  <c r="Q168" i="6"/>
  <c r="P168" i="6"/>
  <c r="O168" i="6"/>
  <c r="N168" i="6"/>
  <c r="S166" i="6"/>
  <c r="R166" i="6"/>
  <c r="G166" i="6"/>
  <c r="U166" i="6" a="1"/>
  <c r="U166" i="6" s="1"/>
  <c r="T166" i="6" a="1"/>
  <c r="T166" i="6" s="1"/>
  <c r="M166" i="6"/>
  <c r="L166" i="6"/>
  <c r="K166" i="6"/>
  <c r="O166" i="6" s="1"/>
  <c r="J166" i="6"/>
  <c r="E166" i="6"/>
  <c r="D166" i="6"/>
  <c r="C166" i="6"/>
  <c r="C171" i="6" s="1"/>
  <c r="B166" i="6"/>
  <c r="Q165" i="6"/>
  <c r="P165" i="6"/>
  <c r="O165" i="6"/>
  <c r="N165" i="6"/>
  <c r="Q164" i="6"/>
  <c r="P164" i="6"/>
  <c r="O164" i="6"/>
  <c r="N164" i="6"/>
  <c r="Q163" i="6"/>
  <c r="P163" i="6"/>
  <c r="O163" i="6"/>
  <c r="N163" i="6"/>
  <c r="Q162" i="6"/>
  <c r="P162" i="6"/>
  <c r="O162" i="6"/>
  <c r="N162" i="6"/>
  <c r="Q161" i="6"/>
  <c r="P161" i="6"/>
  <c r="O161" i="6"/>
  <c r="N161" i="6"/>
  <c r="Q160" i="6"/>
  <c r="P160" i="6"/>
  <c r="O160" i="6"/>
  <c r="N160" i="6"/>
  <c r="Q159" i="6"/>
  <c r="P159" i="6"/>
  <c r="O159" i="6"/>
  <c r="N159" i="6"/>
  <c r="S157" i="6"/>
  <c r="R157" i="6"/>
  <c r="G157" i="6"/>
  <c r="U157" i="6"/>
  <c r="T157" i="6"/>
  <c r="M157" i="6"/>
  <c r="L157" i="6"/>
  <c r="L171" i="6" s="1"/>
  <c r="K157" i="6"/>
  <c r="J157" i="6"/>
  <c r="E157" i="6"/>
  <c r="P157" i="6" s="1"/>
  <c r="D157" i="6"/>
  <c r="C157" i="6"/>
  <c r="B157" i="6"/>
  <c r="Q156" i="6"/>
  <c r="P156" i="6"/>
  <c r="O156" i="6"/>
  <c r="N156" i="6"/>
  <c r="U153" i="6"/>
  <c r="E153" i="6"/>
  <c r="S152" i="6"/>
  <c r="S153" i="6" s="1"/>
  <c r="R152" i="6"/>
  <c r="R153" i="6" s="1"/>
  <c r="G152" i="6"/>
  <c r="G153" i="6" s="1"/>
  <c r="U152" i="6"/>
  <c r="T152" i="6"/>
  <c r="T153" i="6" s="1"/>
  <c r="N152" i="6"/>
  <c r="M152" i="6"/>
  <c r="M153" i="6" s="1"/>
  <c r="L152" i="6"/>
  <c r="L153" i="6" s="1"/>
  <c r="K152" i="6"/>
  <c r="K153" i="6" s="1"/>
  <c r="J152" i="6"/>
  <c r="J153" i="6" s="1"/>
  <c r="E152" i="6"/>
  <c r="D152" i="6"/>
  <c r="D153" i="6" s="1"/>
  <c r="N153" i="6" s="1"/>
  <c r="C152" i="6"/>
  <c r="C153" i="6" s="1"/>
  <c r="B152" i="6"/>
  <c r="B153" i="6" s="1"/>
  <c r="Q151" i="6"/>
  <c r="P151" i="6"/>
  <c r="O151" i="6"/>
  <c r="N151" i="6"/>
  <c r="D146" i="6"/>
  <c r="S145" i="6"/>
  <c r="S146" i="6" s="1"/>
  <c r="S147" i="6" s="1"/>
  <c r="R145" i="6"/>
  <c r="R146" i="6" s="1"/>
  <c r="R147" i="6" s="1"/>
  <c r="G145" i="6"/>
  <c r="G146" i="6" s="1"/>
  <c r="G147" i="6" s="1"/>
  <c r="U145" i="6"/>
  <c r="U146" i="6" s="1"/>
  <c r="U147" i="6" s="1"/>
  <c r="T145" i="6"/>
  <c r="T146" i="6" s="1"/>
  <c r="T147" i="6" s="1"/>
  <c r="M145" i="6"/>
  <c r="M146" i="6" s="1"/>
  <c r="M147" i="6" s="1"/>
  <c r="L145" i="6"/>
  <c r="L146" i="6" s="1"/>
  <c r="L147" i="6" s="1"/>
  <c r="K145" i="6"/>
  <c r="K146" i="6" s="1"/>
  <c r="K147" i="6" s="1"/>
  <c r="J145" i="6"/>
  <c r="J146" i="6" s="1"/>
  <c r="J147" i="6" s="1"/>
  <c r="E145" i="6"/>
  <c r="Q145" i="6" s="1"/>
  <c r="D145" i="6"/>
  <c r="C145" i="6"/>
  <c r="C146" i="6" s="1"/>
  <c r="C147" i="6" s="1"/>
  <c r="B145" i="6"/>
  <c r="B146" i="6" s="1"/>
  <c r="B147" i="6" s="1"/>
  <c r="Q144" i="6"/>
  <c r="P144" i="6"/>
  <c r="O144" i="6"/>
  <c r="N144" i="6"/>
  <c r="S138" i="6"/>
  <c r="S139" i="6" s="1"/>
  <c r="R138" i="6"/>
  <c r="R139" i="6" s="1"/>
  <c r="G138" i="6"/>
  <c r="G139" i="6" s="1"/>
  <c r="U138" i="6"/>
  <c r="U139" i="6" s="1"/>
  <c r="T138" i="6"/>
  <c r="T139" i="6" s="1"/>
  <c r="M138" i="6"/>
  <c r="M139" i="6" s="1"/>
  <c r="L138" i="6"/>
  <c r="K138" i="6"/>
  <c r="K139" i="6" s="1"/>
  <c r="J138" i="6"/>
  <c r="J139" i="6" s="1"/>
  <c r="E138" i="6"/>
  <c r="D138" i="6"/>
  <c r="C138" i="6"/>
  <c r="C139" i="6" s="1"/>
  <c r="B138" i="6"/>
  <c r="B139" i="6" s="1"/>
  <c r="Q137" i="6"/>
  <c r="P137" i="6"/>
  <c r="O137" i="6"/>
  <c r="N137" i="6"/>
  <c r="R134" i="6"/>
  <c r="K134" i="6"/>
  <c r="S133" i="6"/>
  <c r="S134" i="6" s="1"/>
  <c r="R133" i="6"/>
  <c r="G133" i="6"/>
  <c r="G134" i="6" s="1"/>
  <c r="U133" i="6" a="1"/>
  <c r="U133" i="6" s="1"/>
  <c r="U134" i="6" s="1"/>
  <c r="T133" i="6" a="1"/>
  <c r="T133" i="6" s="1"/>
  <c r="T134" i="6" s="1"/>
  <c r="M133" i="6"/>
  <c r="M134" i="6" s="1"/>
  <c r="L133" i="6"/>
  <c r="K133" i="6"/>
  <c r="J133" i="6"/>
  <c r="J134" i="6" s="1"/>
  <c r="E133" i="6"/>
  <c r="Q133" i="6" s="1"/>
  <c r="D133" i="6"/>
  <c r="C133" i="6"/>
  <c r="C134" i="6" s="1"/>
  <c r="B133" i="6"/>
  <c r="B134" i="6" s="1"/>
  <c r="Q132" i="6"/>
  <c r="P132" i="6"/>
  <c r="O132" i="6"/>
  <c r="N132" i="6"/>
  <c r="Q131" i="6"/>
  <c r="P131" i="6"/>
  <c r="O131" i="6"/>
  <c r="N131" i="6"/>
  <c r="Q130" i="6"/>
  <c r="P130" i="6"/>
  <c r="O130" i="6"/>
  <c r="N130" i="6"/>
  <c r="Q129" i="6"/>
  <c r="P129" i="6"/>
  <c r="O129" i="6"/>
  <c r="N129" i="6"/>
  <c r="S125" i="6"/>
  <c r="R125" i="6"/>
  <c r="G125" i="6"/>
  <c r="U125" i="6"/>
  <c r="T125" i="6"/>
  <c r="M125" i="6"/>
  <c r="L125" i="6"/>
  <c r="K125" i="6"/>
  <c r="J125" i="6"/>
  <c r="E125" i="6"/>
  <c r="D125" i="6"/>
  <c r="C125" i="6"/>
  <c r="B125" i="6"/>
  <c r="Q124" i="6"/>
  <c r="P124" i="6"/>
  <c r="O124" i="6"/>
  <c r="N124" i="6"/>
  <c r="S122" i="6"/>
  <c r="S126" i="6" s="1"/>
  <c r="R122" i="6"/>
  <c r="G122" i="6"/>
  <c r="U122" i="6" a="1"/>
  <c r="U122" i="6" s="1"/>
  <c r="T122" i="6" a="1"/>
  <c r="T122" i="6" s="1"/>
  <c r="M122" i="6"/>
  <c r="L122" i="6"/>
  <c r="K122" i="6"/>
  <c r="J122" i="6"/>
  <c r="J126" i="6" s="1"/>
  <c r="E122" i="6"/>
  <c r="D122" i="6"/>
  <c r="C122" i="6"/>
  <c r="B122" i="6"/>
  <c r="B126" i="6" s="1"/>
  <c r="Q121" i="6"/>
  <c r="P121" i="6"/>
  <c r="O121" i="6"/>
  <c r="N121" i="6"/>
  <c r="Q120" i="6"/>
  <c r="P120" i="6"/>
  <c r="O120" i="6"/>
  <c r="N120" i="6"/>
  <c r="Q119" i="6"/>
  <c r="P119" i="6"/>
  <c r="O119" i="6"/>
  <c r="N119" i="6"/>
  <c r="Q118" i="6"/>
  <c r="P118" i="6"/>
  <c r="O118" i="6"/>
  <c r="N118" i="6"/>
  <c r="Q117" i="6"/>
  <c r="P117" i="6"/>
  <c r="O117" i="6"/>
  <c r="N117" i="6"/>
  <c r="Q116" i="6"/>
  <c r="P116" i="6"/>
  <c r="O116" i="6"/>
  <c r="N116" i="6"/>
  <c r="Q115" i="6"/>
  <c r="P115" i="6"/>
  <c r="O115" i="6"/>
  <c r="N115" i="6"/>
  <c r="Q114" i="6"/>
  <c r="P114" i="6"/>
  <c r="O114" i="6"/>
  <c r="N114" i="6"/>
  <c r="Q113" i="6"/>
  <c r="P113" i="6"/>
  <c r="O113" i="6"/>
  <c r="N113" i="6"/>
  <c r="Q112" i="6"/>
  <c r="P112" i="6"/>
  <c r="O112" i="6"/>
  <c r="N112" i="6"/>
  <c r="Q111" i="6"/>
  <c r="P111" i="6"/>
  <c r="O111" i="6"/>
  <c r="N111" i="6"/>
  <c r="Q110" i="6"/>
  <c r="P110" i="6"/>
  <c r="O110" i="6"/>
  <c r="N110" i="6"/>
  <c r="Q109" i="6"/>
  <c r="P109" i="6"/>
  <c r="O109" i="6"/>
  <c r="N109" i="6"/>
  <c r="Q108" i="6"/>
  <c r="P108" i="6"/>
  <c r="O108" i="6"/>
  <c r="N108" i="6"/>
  <c r="Q107" i="6"/>
  <c r="P107" i="6"/>
  <c r="O107" i="6"/>
  <c r="N107" i="6"/>
  <c r="Q106" i="6"/>
  <c r="P106" i="6"/>
  <c r="O106" i="6"/>
  <c r="N106" i="6"/>
  <c r="S102" i="6"/>
  <c r="R102" i="6"/>
  <c r="G102" i="6"/>
  <c r="U102" i="6"/>
  <c r="T102" i="6"/>
  <c r="M102" i="6"/>
  <c r="L102" i="6"/>
  <c r="K102" i="6"/>
  <c r="J102" i="6"/>
  <c r="E102" i="6"/>
  <c r="O102" i="6" s="1"/>
  <c r="D102" i="6"/>
  <c r="C102" i="6"/>
  <c r="B102" i="6"/>
  <c r="Q101" i="6"/>
  <c r="P101" i="6"/>
  <c r="O101" i="6"/>
  <c r="N101" i="6"/>
  <c r="S99" i="6"/>
  <c r="R99" i="6"/>
  <c r="G99" i="6"/>
  <c r="G103" i="6" s="1"/>
  <c r="U99" i="6"/>
  <c r="T99" i="6"/>
  <c r="O99" i="6"/>
  <c r="M99" i="6"/>
  <c r="M103" i="6" s="1"/>
  <c r="L99" i="6"/>
  <c r="K99" i="6"/>
  <c r="J99" i="6"/>
  <c r="J103" i="6" s="1"/>
  <c r="J140" i="6" s="1"/>
  <c r="E99" i="6"/>
  <c r="D99" i="6"/>
  <c r="C99" i="6"/>
  <c r="B99" i="6"/>
  <c r="B103" i="6" s="1"/>
  <c r="B140" i="6" s="1"/>
  <c r="Q98" i="6"/>
  <c r="P98" i="6"/>
  <c r="O98" i="6"/>
  <c r="N98" i="6"/>
  <c r="S92" i="6"/>
  <c r="S93" i="6" s="1"/>
  <c r="R92" i="6"/>
  <c r="R93" i="6" s="1"/>
  <c r="G92" i="6"/>
  <c r="G93" i="6" s="1"/>
  <c r="U92" i="6" a="1"/>
  <c r="U92" i="6" s="1"/>
  <c r="U93" i="6" s="1"/>
  <c r="T92" i="6" a="1"/>
  <c r="T92" i="6" s="1"/>
  <c r="T93" i="6" s="1"/>
  <c r="M92" i="6"/>
  <c r="M93" i="6" s="1"/>
  <c r="L92" i="6"/>
  <c r="L93" i="6" s="1"/>
  <c r="K92" i="6"/>
  <c r="K93" i="6" s="1"/>
  <c r="J92" i="6"/>
  <c r="J93" i="6" s="1"/>
  <c r="E92" i="6"/>
  <c r="Q92" i="6" s="1"/>
  <c r="D92" i="6"/>
  <c r="C92" i="6"/>
  <c r="C93" i="6" s="1"/>
  <c r="B92" i="6"/>
  <c r="B93" i="6" s="1"/>
  <c r="Q91" i="6"/>
  <c r="P91" i="6"/>
  <c r="O91" i="6"/>
  <c r="N91" i="6"/>
  <c r="Q90" i="6"/>
  <c r="P90" i="6"/>
  <c r="O90" i="6"/>
  <c r="N90" i="6"/>
  <c r="S86" i="6"/>
  <c r="R86" i="6"/>
  <c r="G86" i="6"/>
  <c r="U86" i="6" a="1"/>
  <c r="U86" i="6" s="1"/>
  <c r="T86" i="6" a="1"/>
  <c r="T86" i="6" s="1"/>
  <c r="M86" i="6"/>
  <c r="L86" i="6"/>
  <c r="K86" i="6"/>
  <c r="J86" i="6"/>
  <c r="E86" i="6"/>
  <c r="D86" i="6"/>
  <c r="C86" i="6"/>
  <c r="B86" i="6"/>
  <c r="Q85" i="6"/>
  <c r="P85" i="6"/>
  <c r="O85" i="6"/>
  <c r="N85" i="6"/>
  <c r="Q84" i="6"/>
  <c r="P84" i="6"/>
  <c r="O84" i="6"/>
  <c r="N84" i="6"/>
  <c r="Q83" i="6"/>
  <c r="P83" i="6"/>
  <c r="O83" i="6"/>
  <c r="N83" i="6"/>
  <c r="Q82" i="6"/>
  <c r="P82" i="6"/>
  <c r="O82" i="6"/>
  <c r="N82" i="6"/>
  <c r="Q81" i="6"/>
  <c r="P81" i="6"/>
  <c r="O81" i="6"/>
  <c r="N81" i="6"/>
  <c r="Q80" i="6"/>
  <c r="P80" i="6"/>
  <c r="O80" i="6"/>
  <c r="N80" i="6"/>
  <c r="Q79" i="6"/>
  <c r="P79" i="6"/>
  <c r="O79" i="6"/>
  <c r="N79" i="6"/>
  <c r="Q78" i="6"/>
  <c r="P78" i="6"/>
  <c r="O78" i="6"/>
  <c r="N78" i="6"/>
  <c r="Q77" i="6"/>
  <c r="P77" i="6"/>
  <c r="O77" i="6"/>
  <c r="N77" i="6"/>
  <c r="Q76" i="6"/>
  <c r="P76" i="6"/>
  <c r="O76" i="6"/>
  <c r="N76" i="6"/>
  <c r="Q75" i="6"/>
  <c r="P75" i="6"/>
  <c r="O75" i="6"/>
  <c r="N75" i="6"/>
  <c r="Q74" i="6"/>
  <c r="P74" i="6"/>
  <c r="O74" i="6"/>
  <c r="N74" i="6"/>
  <c r="Q73" i="6"/>
  <c r="P73" i="6"/>
  <c r="O73" i="6"/>
  <c r="N73" i="6"/>
  <c r="Q72" i="6"/>
  <c r="P72" i="6"/>
  <c r="O72" i="6"/>
  <c r="N72" i="6"/>
  <c r="S70" i="6"/>
  <c r="R70" i="6"/>
  <c r="G70" i="6"/>
  <c r="U70" i="6" a="1"/>
  <c r="U70" i="6" s="1"/>
  <c r="T70" i="6" a="1"/>
  <c r="T70" i="6" s="1"/>
  <c r="M70" i="6"/>
  <c r="M87" i="6" s="1"/>
  <c r="L70" i="6"/>
  <c r="L87" i="6" s="1"/>
  <c r="K70" i="6"/>
  <c r="J70" i="6"/>
  <c r="J87" i="6" s="1"/>
  <c r="E70" i="6"/>
  <c r="E87" i="6" s="1"/>
  <c r="D70" i="6"/>
  <c r="C70" i="6"/>
  <c r="B70" i="6"/>
  <c r="B87" i="6" s="1"/>
  <c r="Q69" i="6"/>
  <c r="P69" i="6"/>
  <c r="O69" i="6"/>
  <c r="N69" i="6"/>
  <c r="Q68" i="6"/>
  <c r="P68" i="6"/>
  <c r="O68" i="6"/>
  <c r="N68" i="6"/>
  <c r="Q67" i="6"/>
  <c r="P67" i="6"/>
  <c r="O67" i="6"/>
  <c r="N67" i="6"/>
  <c r="Q66" i="6"/>
  <c r="P66" i="6"/>
  <c r="O66" i="6"/>
  <c r="N66" i="6"/>
  <c r="Q65" i="6"/>
  <c r="P65" i="6"/>
  <c r="O65" i="6"/>
  <c r="N65" i="6"/>
  <c r="Q64" i="6"/>
  <c r="P64" i="6"/>
  <c r="O64" i="6"/>
  <c r="N64" i="6"/>
  <c r="Q63" i="6"/>
  <c r="P63" i="6"/>
  <c r="O63" i="6"/>
  <c r="N63" i="6"/>
  <c r="Q62" i="6"/>
  <c r="P62" i="6"/>
  <c r="O62" i="6"/>
  <c r="N62" i="6"/>
  <c r="Q61" i="6"/>
  <c r="P61" i="6"/>
  <c r="O61" i="6"/>
  <c r="N61" i="6"/>
  <c r="S57" i="6"/>
  <c r="R57" i="6"/>
  <c r="G57" i="6"/>
  <c r="U57" i="6" a="1"/>
  <c r="U57" i="6" s="1"/>
  <c r="T57" i="6" a="1"/>
  <c r="T57" i="6" s="1"/>
  <c r="M57" i="6"/>
  <c r="M58" i="6" s="1"/>
  <c r="L57" i="6"/>
  <c r="K57" i="6"/>
  <c r="J57" i="6"/>
  <c r="E57" i="6"/>
  <c r="P57" i="6" s="1"/>
  <c r="D57" i="6"/>
  <c r="C57" i="6"/>
  <c r="B57" i="6"/>
  <c r="Q56" i="6"/>
  <c r="P56" i="6"/>
  <c r="O56" i="6"/>
  <c r="N56" i="6"/>
  <c r="Q55" i="6"/>
  <c r="P55" i="6"/>
  <c r="O55" i="6"/>
  <c r="N55" i="6"/>
  <c r="Q54" i="6"/>
  <c r="P54" i="6"/>
  <c r="O54" i="6"/>
  <c r="N54" i="6"/>
  <c r="Q53" i="6"/>
  <c r="P53" i="6"/>
  <c r="O53" i="6"/>
  <c r="N53" i="6"/>
  <c r="Q52" i="6"/>
  <c r="P52" i="6"/>
  <c r="O52" i="6"/>
  <c r="N52" i="6"/>
  <c r="Q51" i="6"/>
  <c r="P51" i="6"/>
  <c r="O51" i="6"/>
  <c r="N51" i="6"/>
  <c r="Q50" i="6"/>
  <c r="P50" i="6"/>
  <c r="O50" i="6"/>
  <c r="N50" i="6"/>
  <c r="Q49" i="6"/>
  <c r="P49" i="6"/>
  <c r="O49" i="6"/>
  <c r="N49" i="6"/>
  <c r="Q48" i="6"/>
  <c r="P48" i="6"/>
  <c r="O48" i="6"/>
  <c r="N48" i="6"/>
  <c r="S46" i="6"/>
  <c r="S58" i="6" s="1"/>
  <c r="R46" i="6"/>
  <c r="R58" i="6" s="1"/>
  <c r="G46" i="6"/>
  <c r="U46" i="6" a="1"/>
  <c r="U46" i="6"/>
  <c r="T46" i="6" a="1"/>
  <c r="T46" i="6" s="1"/>
  <c r="M46" i="6"/>
  <c r="L46" i="6"/>
  <c r="K46" i="6"/>
  <c r="J46" i="6"/>
  <c r="E46" i="6"/>
  <c r="E58" i="6" s="1"/>
  <c r="D46" i="6"/>
  <c r="C46" i="6"/>
  <c r="C58" i="6" s="1"/>
  <c r="B46" i="6"/>
  <c r="Q45" i="6"/>
  <c r="P45" i="6"/>
  <c r="O45" i="6"/>
  <c r="N45" i="6"/>
  <c r="Q44" i="6"/>
  <c r="P44" i="6"/>
  <c r="O44" i="6"/>
  <c r="N44" i="6"/>
  <c r="S40" i="6"/>
  <c r="R40" i="6"/>
  <c r="G40" i="6"/>
  <c r="U40" i="6" a="1"/>
  <c r="U40" i="6" s="1"/>
  <c r="T40" i="6" a="1"/>
  <c r="T40" i="6" s="1"/>
  <c r="M40" i="6"/>
  <c r="L40" i="6"/>
  <c r="K40" i="6"/>
  <c r="J40" i="6"/>
  <c r="E40" i="6"/>
  <c r="P40" i="6" s="1"/>
  <c r="D40" i="6"/>
  <c r="C40" i="6"/>
  <c r="B40" i="6"/>
  <c r="Q39" i="6"/>
  <c r="P39" i="6"/>
  <c r="O39" i="6"/>
  <c r="N39" i="6"/>
  <c r="Q38" i="6"/>
  <c r="P38" i="6"/>
  <c r="O38" i="6"/>
  <c r="N38" i="6"/>
  <c r="S36" i="6"/>
  <c r="R36" i="6"/>
  <c r="G36" i="6"/>
  <c r="U36" i="6"/>
  <c r="T36" i="6"/>
  <c r="M36" i="6"/>
  <c r="M41" i="6" s="1"/>
  <c r="L36" i="6"/>
  <c r="L41" i="6" s="1"/>
  <c r="K36" i="6"/>
  <c r="J36" i="6"/>
  <c r="E36" i="6"/>
  <c r="D36" i="6"/>
  <c r="C36" i="6"/>
  <c r="B36" i="6"/>
  <c r="Q35" i="6"/>
  <c r="P35" i="6"/>
  <c r="O35" i="6"/>
  <c r="N35" i="6"/>
  <c r="L32" i="6"/>
  <c r="S31" i="6"/>
  <c r="S32" i="6" s="1"/>
  <c r="R31" i="6"/>
  <c r="R32" i="6" s="1"/>
  <c r="G31" i="6"/>
  <c r="G32" i="6" s="1"/>
  <c r="U31" i="6"/>
  <c r="U32" i="6" s="1"/>
  <c r="T31" i="6"/>
  <c r="T32" i="6" s="1"/>
  <c r="P31" i="6"/>
  <c r="M31" i="6"/>
  <c r="M32" i="6" s="1"/>
  <c r="L31" i="6"/>
  <c r="K31" i="6"/>
  <c r="K32" i="6" s="1"/>
  <c r="J31" i="6"/>
  <c r="N31" i="6" s="1"/>
  <c r="E31" i="6"/>
  <c r="E32" i="6" s="1"/>
  <c r="D31" i="6"/>
  <c r="D32" i="6" s="1"/>
  <c r="C31" i="6"/>
  <c r="C32" i="6" s="1"/>
  <c r="B31" i="6"/>
  <c r="B32" i="6" s="1"/>
  <c r="Q30" i="6"/>
  <c r="P30" i="6"/>
  <c r="O30" i="6"/>
  <c r="N30" i="6"/>
  <c r="S26" i="6"/>
  <c r="R26" i="6"/>
  <c r="G26" i="6"/>
  <c r="U26" i="6" a="1"/>
  <c r="U26" i="6" s="1"/>
  <c r="T26" i="6" a="1"/>
  <c r="T26" i="6" s="1"/>
  <c r="M26" i="6"/>
  <c r="L26" i="6"/>
  <c r="K26" i="6"/>
  <c r="J26" i="6"/>
  <c r="N26" i="6" s="1"/>
  <c r="E26" i="6"/>
  <c r="D26" i="6"/>
  <c r="C26" i="6"/>
  <c r="B26" i="6"/>
  <c r="Q25" i="6"/>
  <c r="P25" i="6"/>
  <c r="O25" i="6"/>
  <c r="N25" i="6"/>
  <c r="Q24" i="6"/>
  <c r="P24" i="6"/>
  <c r="O24" i="6"/>
  <c r="N24" i="6"/>
  <c r="S22" i="6"/>
  <c r="R22" i="6"/>
  <c r="G22" i="6"/>
  <c r="U22" i="6"/>
  <c r="T22" i="6"/>
  <c r="M22" i="6"/>
  <c r="L22" i="6"/>
  <c r="K22" i="6"/>
  <c r="J22" i="6"/>
  <c r="E22" i="6"/>
  <c r="Q22" i="6" s="1"/>
  <c r="D22" i="6"/>
  <c r="C22" i="6"/>
  <c r="B22" i="6"/>
  <c r="Q21" i="6"/>
  <c r="P21" i="6"/>
  <c r="O21" i="6"/>
  <c r="N21" i="6"/>
  <c r="S19" i="6"/>
  <c r="S27" i="6" s="1"/>
  <c r="R19" i="6"/>
  <c r="G19" i="6"/>
  <c r="U19" i="6"/>
  <c r="T19" i="6"/>
  <c r="M19" i="6"/>
  <c r="L19" i="6"/>
  <c r="K19" i="6"/>
  <c r="J19" i="6"/>
  <c r="J27" i="6" s="1"/>
  <c r="E19" i="6"/>
  <c r="D19" i="6"/>
  <c r="C19" i="6"/>
  <c r="B19" i="6"/>
  <c r="Q18" i="6"/>
  <c r="P18" i="6"/>
  <c r="O18" i="6"/>
  <c r="N18" i="6"/>
  <c r="S14" i="6"/>
  <c r="S15" i="6" s="1"/>
  <c r="R14" i="6"/>
  <c r="R15" i="6" s="1"/>
  <c r="G14" i="6"/>
  <c r="G15" i="6" s="1"/>
  <c r="U14" i="6" a="1"/>
  <c r="U14" i="6" s="1"/>
  <c r="U15" i="6" s="1"/>
  <c r="T14" i="6" a="1"/>
  <c r="T14" i="6" s="1"/>
  <c r="T15" i="6" s="1"/>
  <c r="M14" i="6"/>
  <c r="M15" i="6" s="1"/>
  <c r="L14" i="6"/>
  <c r="L15" i="6" s="1"/>
  <c r="K14" i="6"/>
  <c r="K15" i="6" s="1"/>
  <c r="J14" i="6"/>
  <c r="J15" i="6" s="1"/>
  <c r="E14" i="6"/>
  <c r="D14" i="6"/>
  <c r="C14" i="6"/>
  <c r="C15" i="6" s="1"/>
  <c r="B14" i="6"/>
  <c r="B15" i="6" s="1"/>
  <c r="Q13" i="6"/>
  <c r="P13" i="6"/>
  <c r="O13" i="6"/>
  <c r="N13" i="6"/>
  <c r="Q12" i="6"/>
  <c r="P12" i="6"/>
  <c r="O12" i="6"/>
  <c r="N12" i="6"/>
  <c r="Q11" i="6"/>
  <c r="P11" i="6"/>
  <c r="O11" i="6"/>
  <c r="N11" i="6"/>
  <c r="Q10" i="6"/>
  <c r="P10" i="6"/>
  <c r="O10" i="6"/>
  <c r="N10" i="6"/>
  <c r="Q9" i="6"/>
  <c r="P9" i="6"/>
  <c r="O9" i="6"/>
  <c r="N9" i="6"/>
  <c r="U39" i="5"/>
  <c r="S38" i="5"/>
  <c r="S39" i="5" s="1"/>
  <c r="R38" i="5"/>
  <c r="R39" i="5" s="1"/>
  <c r="G38" i="5"/>
  <c r="G39" i="5" s="1"/>
  <c r="U38" i="5"/>
  <c r="T38" i="5"/>
  <c r="T39" i="5" s="1"/>
  <c r="P38" i="5"/>
  <c r="M38" i="5"/>
  <c r="M39" i="5" s="1"/>
  <c r="L38" i="5"/>
  <c r="L39" i="5" s="1"/>
  <c r="K38" i="5"/>
  <c r="K39" i="5" s="1"/>
  <c r="J38" i="5"/>
  <c r="J39" i="5" s="1"/>
  <c r="E38" i="5"/>
  <c r="D38" i="5"/>
  <c r="C38" i="5"/>
  <c r="C39" i="5" s="1"/>
  <c r="B38" i="5"/>
  <c r="B39" i="5" s="1"/>
  <c r="Q37" i="5"/>
  <c r="P37" i="5"/>
  <c r="O37" i="5"/>
  <c r="N37" i="5"/>
  <c r="J34" i="5"/>
  <c r="S33" i="5"/>
  <c r="S34" i="5" s="1"/>
  <c r="S40" i="5" s="1"/>
  <c r="R33" i="5"/>
  <c r="R34" i="5" s="1"/>
  <c r="G33" i="5"/>
  <c r="G34" i="5" s="1"/>
  <c r="G40" i="5" s="1"/>
  <c r="U33" i="5" a="1"/>
  <c r="U33" i="5" s="1"/>
  <c r="U34" i="5" s="1"/>
  <c r="T33" i="5" a="1"/>
  <c r="T33" i="5" s="1"/>
  <c r="T34" i="5" s="1"/>
  <c r="M33" i="5"/>
  <c r="M34" i="5" s="1"/>
  <c r="M40" i="5" s="1"/>
  <c r="L33" i="5"/>
  <c r="L34" i="5" s="1"/>
  <c r="L40" i="5" s="1"/>
  <c r="K33" i="5"/>
  <c r="K34" i="5" s="1"/>
  <c r="J33" i="5"/>
  <c r="E33" i="5"/>
  <c r="E34" i="5" s="1"/>
  <c r="Q34" i="5" s="1"/>
  <c r="D33" i="5"/>
  <c r="C33" i="5"/>
  <c r="C34" i="5" s="1"/>
  <c r="B33" i="5"/>
  <c r="B34" i="5" s="1"/>
  <c r="Q32" i="5"/>
  <c r="P32" i="5"/>
  <c r="O32" i="5"/>
  <c r="N32" i="5"/>
  <c r="Q31" i="5"/>
  <c r="P31" i="5"/>
  <c r="O31" i="5"/>
  <c r="N31" i="5"/>
  <c r="Q30" i="5"/>
  <c r="P30" i="5"/>
  <c r="O30" i="5"/>
  <c r="N30" i="5"/>
  <c r="Q29" i="5"/>
  <c r="P29" i="5"/>
  <c r="O29" i="5"/>
  <c r="N29" i="5"/>
  <c r="Q28" i="5"/>
  <c r="P28" i="5"/>
  <c r="O28" i="5"/>
  <c r="N28" i="5"/>
  <c r="K23" i="5"/>
  <c r="J23" i="5"/>
  <c r="S22" i="5"/>
  <c r="S23" i="5" s="1"/>
  <c r="R22" i="5"/>
  <c r="R23" i="5" s="1"/>
  <c r="G22" i="5"/>
  <c r="G23" i="5" s="1"/>
  <c r="U22" i="5" a="1"/>
  <c r="U22" i="5" s="1"/>
  <c r="U23" i="5" s="1"/>
  <c r="T22" i="5" a="1"/>
  <c r="T22" i="5" s="1"/>
  <c r="T23" i="5" s="1"/>
  <c r="M22" i="5"/>
  <c r="M23" i="5" s="1"/>
  <c r="L22" i="5"/>
  <c r="L23" i="5" s="1"/>
  <c r="K22" i="5"/>
  <c r="J22" i="5"/>
  <c r="E22" i="5"/>
  <c r="D22" i="5"/>
  <c r="D23" i="5" s="1"/>
  <c r="C22" i="5"/>
  <c r="C23" i="5" s="1"/>
  <c r="B22" i="5"/>
  <c r="B23" i="5" s="1"/>
  <c r="Q21" i="5"/>
  <c r="P21" i="5"/>
  <c r="O21" i="5"/>
  <c r="N21" i="5"/>
  <c r="Q20" i="5"/>
  <c r="P20" i="5"/>
  <c r="O20" i="5"/>
  <c r="N20" i="5"/>
  <c r="Q19" i="5"/>
  <c r="P19" i="5"/>
  <c r="O19" i="5"/>
  <c r="N19" i="5"/>
  <c r="J16" i="5"/>
  <c r="E16" i="5"/>
  <c r="S15" i="5"/>
  <c r="S16" i="5" s="1"/>
  <c r="R15" i="5"/>
  <c r="R16" i="5" s="1"/>
  <c r="G15" i="5"/>
  <c r="G16" i="5" s="1"/>
  <c r="U15" i="5"/>
  <c r="U16" i="5" s="1"/>
  <c r="T15" i="5"/>
  <c r="T16" i="5" s="1"/>
  <c r="M15" i="5"/>
  <c r="M16" i="5" s="1"/>
  <c r="L15" i="5"/>
  <c r="L16" i="5" s="1"/>
  <c r="K15" i="5"/>
  <c r="K16" i="5" s="1"/>
  <c r="O16" i="5" s="1"/>
  <c r="J15" i="5"/>
  <c r="E15" i="5"/>
  <c r="O15" i="5" s="1"/>
  <c r="D15" i="5"/>
  <c r="C15" i="5"/>
  <c r="C16" i="5" s="1"/>
  <c r="B15" i="5"/>
  <c r="B16" i="5" s="1"/>
  <c r="Q14" i="5"/>
  <c r="P14" i="5"/>
  <c r="O14" i="5"/>
  <c r="N14" i="5"/>
  <c r="D11" i="5"/>
  <c r="S10" i="5"/>
  <c r="S11" i="5" s="1"/>
  <c r="R10" i="5"/>
  <c r="R11" i="5" s="1"/>
  <c r="G10" i="5"/>
  <c r="G11" i="5" s="1"/>
  <c r="U10" i="5"/>
  <c r="U11" i="5" s="1"/>
  <c r="T10" i="5"/>
  <c r="T11" i="5" s="1"/>
  <c r="M10" i="5"/>
  <c r="M11" i="5" s="1"/>
  <c r="L10" i="5"/>
  <c r="L11" i="5" s="1"/>
  <c r="K10" i="5"/>
  <c r="K11" i="5" s="1"/>
  <c r="J10" i="5"/>
  <c r="J11" i="5" s="1"/>
  <c r="E10" i="5"/>
  <c r="E11" i="5" s="1"/>
  <c r="D10" i="5"/>
  <c r="C10" i="5"/>
  <c r="C11" i="5" s="1"/>
  <c r="B10" i="5"/>
  <c r="B11" i="5" s="1"/>
  <c r="Q9" i="5"/>
  <c r="P9" i="5"/>
  <c r="O9" i="5"/>
  <c r="N9" i="5"/>
  <c r="D11" i="4"/>
  <c r="D12" i="4" s="1"/>
  <c r="J10" i="4"/>
  <c r="I10" i="4"/>
  <c r="I11" i="4" s="1"/>
  <c r="I12" i="4" s="1"/>
  <c r="I13" i="4" s="1"/>
  <c r="H10" i="4"/>
  <c r="H11" i="4" s="1"/>
  <c r="H12" i="4" s="1"/>
  <c r="H13" i="4" s="1"/>
  <c r="G10" i="4"/>
  <c r="G11" i="4" s="1"/>
  <c r="G12" i="4" s="1"/>
  <c r="G13" i="4" s="1"/>
  <c r="F10" i="4"/>
  <c r="F11" i="4" s="1"/>
  <c r="F12" i="4" s="1"/>
  <c r="F13" i="4" s="1"/>
  <c r="E10" i="4"/>
  <c r="E11" i="4" s="1"/>
  <c r="D10" i="4"/>
  <c r="C10" i="4"/>
  <c r="C11" i="4" s="1"/>
  <c r="C12" i="4" s="1"/>
  <c r="C13" i="4" s="1"/>
  <c r="B10" i="4"/>
  <c r="B11" i="4" s="1"/>
  <c r="B12" i="4" s="1"/>
  <c r="B13" i="4" s="1"/>
  <c r="M9" i="4"/>
  <c r="L9" i="4"/>
  <c r="K9" i="4"/>
  <c r="J9" i="4"/>
  <c r="S79" i="3"/>
  <c r="R79" i="3"/>
  <c r="G79" i="3"/>
  <c r="U79" i="3"/>
  <c r="T79" i="3"/>
  <c r="M79" i="3"/>
  <c r="L79" i="3"/>
  <c r="K79" i="3"/>
  <c r="J79" i="3"/>
  <c r="E79" i="3"/>
  <c r="D79" i="3"/>
  <c r="N79" i="3" s="1"/>
  <c r="C79" i="3"/>
  <c r="B79" i="3"/>
  <c r="Q78" i="3"/>
  <c r="P78" i="3"/>
  <c r="O78" i="3"/>
  <c r="N78" i="3"/>
  <c r="S76" i="3"/>
  <c r="R76" i="3"/>
  <c r="R80" i="3" s="1"/>
  <c r="G76" i="3"/>
  <c r="U76" i="3"/>
  <c r="T76" i="3"/>
  <c r="M76" i="3"/>
  <c r="L76" i="3"/>
  <c r="L80" i="3" s="1"/>
  <c r="K76" i="3"/>
  <c r="K80" i="3" s="1"/>
  <c r="J76" i="3"/>
  <c r="E76" i="3"/>
  <c r="U80" i="3" s="1"/>
  <c r="D76" i="3"/>
  <c r="D80" i="3" s="1"/>
  <c r="C76" i="3"/>
  <c r="C80" i="3" s="1"/>
  <c r="B76" i="3"/>
  <c r="Q75" i="3"/>
  <c r="P75" i="3"/>
  <c r="O75" i="3"/>
  <c r="N75" i="3"/>
  <c r="S72" i="3"/>
  <c r="J72" i="3"/>
  <c r="C72" i="3"/>
  <c r="S71" i="3"/>
  <c r="R71" i="3"/>
  <c r="R72" i="3" s="1"/>
  <c r="G71" i="3"/>
  <c r="G72" i="3" s="1"/>
  <c r="U71" i="3"/>
  <c r="U72" i="3" s="1"/>
  <c r="T71" i="3"/>
  <c r="T72" i="3" s="1"/>
  <c r="M71" i="3"/>
  <c r="M72" i="3" s="1"/>
  <c r="L71" i="3"/>
  <c r="L72" i="3" s="1"/>
  <c r="K71" i="3"/>
  <c r="K72" i="3" s="1"/>
  <c r="K81" i="3" s="1"/>
  <c r="J71" i="3"/>
  <c r="E71" i="3"/>
  <c r="E72" i="3" s="1"/>
  <c r="D71" i="3"/>
  <c r="D72" i="3" s="1"/>
  <c r="C71" i="3"/>
  <c r="B71" i="3"/>
  <c r="B72" i="3" s="1"/>
  <c r="Q70" i="3"/>
  <c r="P70" i="3"/>
  <c r="O70" i="3"/>
  <c r="N70" i="3"/>
  <c r="R65" i="3"/>
  <c r="S64" i="3"/>
  <c r="S65" i="3" s="1"/>
  <c r="R64" i="3"/>
  <c r="G64" i="3"/>
  <c r="G65" i="3" s="1"/>
  <c r="U64" i="3"/>
  <c r="U65" i="3" s="1"/>
  <c r="T64" i="3"/>
  <c r="T65" i="3" s="1"/>
  <c r="M64" i="3"/>
  <c r="M65" i="3" s="1"/>
  <c r="L64" i="3"/>
  <c r="L65" i="3" s="1"/>
  <c r="K64" i="3"/>
  <c r="O64" i="3" s="1"/>
  <c r="J64" i="3"/>
  <c r="J65" i="3" s="1"/>
  <c r="E64" i="3"/>
  <c r="D64" i="3"/>
  <c r="D65" i="3" s="1"/>
  <c r="C64" i="3"/>
  <c r="C65" i="3" s="1"/>
  <c r="B64" i="3"/>
  <c r="B65" i="3" s="1"/>
  <c r="Q63" i="3"/>
  <c r="P63" i="3"/>
  <c r="O63" i="3"/>
  <c r="N63" i="3"/>
  <c r="S59" i="3"/>
  <c r="R59" i="3"/>
  <c r="G59" i="3"/>
  <c r="U59" i="3"/>
  <c r="T59" i="3"/>
  <c r="M59" i="3"/>
  <c r="L59" i="3"/>
  <c r="K59" i="3"/>
  <c r="J59" i="3"/>
  <c r="E59" i="3"/>
  <c r="D59" i="3"/>
  <c r="C59" i="3"/>
  <c r="B59" i="3"/>
  <c r="Q58" i="3"/>
  <c r="P58" i="3"/>
  <c r="O58" i="3"/>
  <c r="N58" i="3"/>
  <c r="S56" i="3"/>
  <c r="R56" i="3"/>
  <c r="G56" i="3"/>
  <c r="G60" i="3" s="1"/>
  <c r="G66" i="3" s="1"/>
  <c r="U56" i="3"/>
  <c r="T56" i="3"/>
  <c r="M56" i="3"/>
  <c r="L56" i="3"/>
  <c r="L60" i="3" s="1"/>
  <c r="K56" i="3"/>
  <c r="K60" i="3" s="1"/>
  <c r="J56" i="3"/>
  <c r="N56" i="3" s="1"/>
  <c r="E56" i="3"/>
  <c r="D56" i="3"/>
  <c r="D60" i="3" s="1"/>
  <c r="C56" i="3"/>
  <c r="B56" i="3"/>
  <c r="B60" i="3" s="1"/>
  <c r="Q55" i="3"/>
  <c r="P55" i="3"/>
  <c r="O55" i="3"/>
  <c r="N55" i="3"/>
  <c r="S49" i="3"/>
  <c r="R49" i="3"/>
  <c r="G49" i="3"/>
  <c r="U49" i="3"/>
  <c r="T49" i="3"/>
  <c r="M49" i="3"/>
  <c r="L49" i="3"/>
  <c r="K49" i="3"/>
  <c r="J49" i="3"/>
  <c r="E49" i="3"/>
  <c r="Q49" i="3" s="1"/>
  <c r="D49" i="3"/>
  <c r="N49" i="3" s="1"/>
  <c r="C49" i="3"/>
  <c r="B49" i="3"/>
  <c r="Q48" i="3"/>
  <c r="P48" i="3"/>
  <c r="O48" i="3"/>
  <c r="N48" i="3"/>
  <c r="S46" i="3"/>
  <c r="R46" i="3"/>
  <c r="G46" i="3"/>
  <c r="U46" i="3"/>
  <c r="T46" i="3"/>
  <c r="M46" i="3"/>
  <c r="L46" i="3"/>
  <c r="K46" i="3"/>
  <c r="J46" i="3"/>
  <c r="E46" i="3"/>
  <c r="D46" i="3"/>
  <c r="C46" i="3"/>
  <c r="B46" i="3"/>
  <c r="Q45" i="3"/>
  <c r="P45" i="3"/>
  <c r="O45" i="3"/>
  <c r="N45" i="3"/>
  <c r="S43" i="3"/>
  <c r="R43" i="3"/>
  <c r="G43" i="3"/>
  <c r="U43" i="3"/>
  <c r="T43" i="3"/>
  <c r="M43" i="3"/>
  <c r="L43" i="3"/>
  <c r="K43" i="3"/>
  <c r="O43" i="3" s="1"/>
  <c r="J43" i="3"/>
  <c r="N43" i="3" s="1"/>
  <c r="E43" i="3"/>
  <c r="D43" i="3"/>
  <c r="C43" i="3"/>
  <c r="B43" i="3"/>
  <c r="Q42" i="3"/>
  <c r="P42" i="3"/>
  <c r="O42" i="3"/>
  <c r="N42" i="3"/>
  <c r="S40" i="3"/>
  <c r="R40" i="3"/>
  <c r="G40" i="3"/>
  <c r="U40" i="3"/>
  <c r="T40" i="3"/>
  <c r="M40" i="3"/>
  <c r="L40" i="3"/>
  <c r="P40" i="3" s="1"/>
  <c r="K40" i="3"/>
  <c r="J40" i="3"/>
  <c r="E40" i="3"/>
  <c r="D40" i="3"/>
  <c r="C40" i="3"/>
  <c r="B40" i="3"/>
  <c r="Q39" i="3"/>
  <c r="P39" i="3"/>
  <c r="O39" i="3"/>
  <c r="N39" i="3"/>
  <c r="S37" i="3"/>
  <c r="R37" i="3"/>
  <c r="G37" i="3"/>
  <c r="U37" i="3"/>
  <c r="T37" i="3"/>
  <c r="M37" i="3"/>
  <c r="L37" i="3"/>
  <c r="K37" i="3"/>
  <c r="J37" i="3"/>
  <c r="E37" i="3"/>
  <c r="D37" i="3"/>
  <c r="N37" i="3" s="1"/>
  <c r="C37" i="3"/>
  <c r="B37" i="3"/>
  <c r="Q36" i="3"/>
  <c r="P36" i="3"/>
  <c r="O36" i="3"/>
  <c r="N36" i="3"/>
  <c r="S34" i="3"/>
  <c r="R34" i="3"/>
  <c r="G34" i="3"/>
  <c r="U34" i="3"/>
  <c r="T34" i="3"/>
  <c r="M34" i="3"/>
  <c r="L34" i="3"/>
  <c r="K34" i="3"/>
  <c r="J34" i="3"/>
  <c r="E34" i="3"/>
  <c r="D34" i="3"/>
  <c r="C34" i="3"/>
  <c r="B34" i="3"/>
  <c r="Q33" i="3"/>
  <c r="P33" i="3"/>
  <c r="O33" i="3"/>
  <c r="N33" i="3"/>
  <c r="S29" i="3"/>
  <c r="R29" i="3"/>
  <c r="G29" i="3"/>
  <c r="U29" i="3"/>
  <c r="T29" i="3"/>
  <c r="M29" i="3"/>
  <c r="L29" i="3"/>
  <c r="K29" i="3"/>
  <c r="J29" i="3"/>
  <c r="E29" i="3"/>
  <c r="Q29" i="3" s="1"/>
  <c r="D29" i="3"/>
  <c r="C29" i="3"/>
  <c r="B29" i="3"/>
  <c r="Q28" i="3"/>
  <c r="P28" i="3"/>
  <c r="O28" i="3"/>
  <c r="N28" i="3"/>
  <c r="S26" i="3"/>
  <c r="R26" i="3"/>
  <c r="G26" i="3"/>
  <c r="U26" i="3"/>
  <c r="T26" i="3"/>
  <c r="M26" i="3"/>
  <c r="L26" i="3"/>
  <c r="K26" i="3"/>
  <c r="J26" i="3"/>
  <c r="E26" i="3"/>
  <c r="P26" i="3" s="1"/>
  <c r="D26" i="3"/>
  <c r="C26" i="3"/>
  <c r="B26" i="3"/>
  <c r="Q25" i="3"/>
  <c r="P25" i="3"/>
  <c r="O25" i="3"/>
  <c r="N25" i="3"/>
  <c r="S23" i="3"/>
  <c r="R23" i="3"/>
  <c r="G23" i="3"/>
  <c r="U23" i="3"/>
  <c r="T23" i="3"/>
  <c r="M23" i="3"/>
  <c r="M30" i="3" s="1"/>
  <c r="L23" i="3"/>
  <c r="L30" i="3" s="1"/>
  <c r="K23" i="3"/>
  <c r="J23" i="3"/>
  <c r="E23" i="3"/>
  <c r="D23" i="3"/>
  <c r="C23" i="3"/>
  <c r="B23" i="3"/>
  <c r="Q22" i="3"/>
  <c r="P22" i="3"/>
  <c r="O22" i="3"/>
  <c r="N22" i="3"/>
  <c r="S18" i="3"/>
  <c r="S19" i="3" s="1"/>
  <c r="R18" i="3"/>
  <c r="R19" i="3" s="1"/>
  <c r="G18" i="3"/>
  <c r="G19" i="3" s="1"/>
  <c r="U18" i="3"/>
  <c r="U19" i="3" s="1"/>
  <c r="T18" i="3"/>
  <c r="T19" i="3" s="1"/>
  <c r="M18" i="3"/>
  <c r="M19" i="3" s="1"/>
  <c r="L18" i="3"/>
  <c r="K18" i="3"/>
  <c r="J18" i="3"/>
  <c r="J19" i="3" s="1"/>
  <c r="E18" i="3"/>
  <c r="E19" i="3" s="1"/>
  <c r="D18" i="3"/>
  <c r="D19" i="3" s="1"/>
  <c r="C18" i="3"/>
  <c r="C19" i="3" s="1"/>
  <c r="B18" i="3"/>
  <c r="B19" i="3" s="1"/>
  <c r="Q17" i="3"/>
  <c r="P17" i="3"/>
  <c r="O17" i="3"/>
  <c r="N17" i="3"/>
  <c r="S13" i="3"/>
  <c r="R13" i="3"/>
  <c r="G13" i="3"/>
  <c r="U13" i="3"/>
  <c r="T13" i="3"/>
  <c r="M13" i="3"/>
  <c r="M14" i="3" s="1"/>
  <c r="L13" i="3"/>
  <c r="L14" i="3" s="1"/>
  <c r="K13" i="3"/>
  <c r="J13" i="3"/>
  <c r="E13" i="3"/>
  <c r="P13" i="3" s="1"/>
  <c r="D13" i="3"/>
  <c r="D14" i="3" s="1"/>
  <c r="C13" i="3"/>
  <c r="B13" i="3"/>
  <c r="Q12" i="3"/>
  <c r="P12" i="3"/>
  <c r="O12" i="3"/>
  <c r="N12" i="3"/>
  <c r="S10" i="3"/>
  <c r="S14" i="3" s="1"/>
  <c r="R10" i="3"/>
  <c r="G10" i="3"/>
  <c r="G14" i="3" s="1"/>
  <c r="U10" i="3"/>
  <c r="T10" i="3"/>
  <c r="M10" i="3"/>
  <c r="L10" i="3"/>
  <c r="K10" i="3"/>
  <c r="K14" i="3" s="1"/>
  <c r="J10" i="3"/>
  <c r="J14" i="3" s="1"/>
  <c r="E10" i="3"/>
  <c r="D10" i="3"/>
  <c r="C10" i="3"/>
  <c r="C14" i="3" s="1"/>
  <c r="B10" i="3"/>
  <c r="Q9" i="3"/>
  <c r="P9" i="3"/>
  <c r="O9" i="3"/>
  <c r="N9" i="3"/>
  <c r="N65" i="3" l="1"/>
  <c r="R81" i="3"/>
  <c r="R41" i="6"/>
  <c r="L58" i="6"/>
  <c r="E126" i="6"/>
  <c r="R126" i="6"/>
  <c r="N125" i="6"/>
  <c r="N166" i="6"/>
  <c r="B22" i="7"/>
  <c r="L22" i="7"/>
  <c r="N44" i="7"/>
  <c r="B56" i="7"/>
  <c r="N73" i="7"/>
  <c r="G97" i="7"/>
  <c r="O82" i="7"/>
  <c r="L107" i="7"/>
  <c r="P107" i="7" s="1"/>
  <c r="J20" i="8"/>
  <c r="J21" i="8" s="1"/>
  <c r="J22" i="8" s="1"/>
  <c r="C129" i="11"/>
  <c r="E204" i="11"/>
  <c r="E236" i="11"/>
  <c r="B328" i="11"/>
  <c r="N23" i="3"/>
  <c r="Q43" i="3"/>
  <c r="B66" i="3"/>
  <c r="B82" i="3" s="1"/>
  <c r="Q64" i="3"/>
  <c r="M80" i="3"/>
  <c r="O31" i="6"/>
  <c r="D41" i="6"/>
  <c r="G41" i="6"/>
  <c r="O40" i="6"/>
  <c r="D87" i="6"/>
  <c r="T103" i="6"/>
  <c r="Q125" i="6"/>
  <c r="B14" i="7"/>
  <c r="N13" i="7"/>
  <c r="C22" i="7"/>
  <c r="M22" i="7"/>
  <c r="S34" i="7"/>
  <c r="O55" i="7"/>
  <c r="L74" i="7"/>
  <c r="P82" i="7"/>
  <c r="N88" i="7"/>
  <c r="M107" i="7"/>
  <c r="H188" i="11"/>
  <c r="C214" i="11"/>
  <c r="B14" i="3"/>
  <c r="M50" i="3"/>
  <c r="L50" i="3"/>
  <c r="K50" i="3"/>
  <c r="Q46" i="3"/>
  <c r="C60" i="3"/>
  <c r="C81" i="3"/>
  <c r="B80" i="3"/>
  <c r="Q26" i="6"/>
  <c r="P36" i="6"/>
  <c r="R103" i="6"/>
  <c r="R140" i="6" s="1"/>
  <c r="Q138" i="6"/>
  <c r="M171" i="6"/>
  <c r="M181" i="6" s="1"/>
  <c r="Q47" i="7"/>
  <c r="D56" i="7"/>
  <c r="N65" i="7"/>
  <c r="B50" i="3"/>
  <c r="B81" i="3"/>
  <c r="O71" i="3"/>
  <c r="L24" i="5"/>
  <c r="L41" i="5" s="1"/>
  <c r="O14" i="6"/>
  <c r="B48" i="7"/>
  <c r="J30" i="3"/>
  <c r="N29" i="3"/>
  <c r="P71" i="3"/>
  <c r="G80" i="3"/>
  <c r="M24" i="5"/>
  <c r="M41" i="5" s="1"/>
  <c r="R27" i="6"/>
  <c r="O26" i="6"/>
  <c r="D58" i="6"/>
  <c r="N92" i="6"/>
  <c r="S103" i="6"/>
  <c r="J22" i="7"/>
  <c r="D22" i="7"/>
  <c r="N22" i="7" s="1"/>
  <c r="C48" i="7"/>
  <c r="P44" i="7"/>
  <c r="O47" i="7"/>
  <c r="N96" i="7"/>
  <c r="B20" i="8"/>
  <c r="B21" i="8" s="1"/>
  <c r="B22" i="8" s="1"/>
  <c r="D171" i="6"/>
  <c r="G171" i="6"/>
  <c r="O179" i="6"/>
  <c r="J14" i="7"/>
  <c r="L14" i="7"/>
  <c r="S22" i="7"/>
  <c r="R22" i="7"/>
  <c r="U34" i="7"/>
  <c r="J56" i="7"/>
  <c r="D74" i="7"/>
  <c r="E54" i="11"/>
  <c r="B66" i="11"/>
  <c r="E77" i="11"/>
  <c r="B110" i="11"/>
  <c r="E158" i="11"/>
  <c r="R14" i="3"/>
  <c r="E171" i="6"/>
  <c r="N13" i="3"/>
  <c r="B30" i="3"/>
  <c r="N40" i="3"/>
  <c r="G24" i="5"/>
  <c r="G41" i="5" s="1"/>
  <c r="L27" i="6"/>
  <c r="P26" i="6"/>
  <c r="O46" i="6"/>
  <c r="R171" i="6"/>
  <c r="C66" i="7"/>
  <c r="E74" i="7"/>
  <c r="R74" i="7"/>
  <c r="Q85" i="7"/>
  <c r="Q106" i="7"/>
  <c r="T20" i="8"/>
  <c r="T21" i="8" s="1"/>
  <c r="T22" i="8" s="1"/>
  <c r="R20" i="8"/>
  <c r="R21" i="8" s="1"/>
  <c r="R22" i="8" s="1"/>
  <c r="N13" i="8"/>
  <c r="B51" i="3"/>
  <c r="N23" i="5"/>
  <c r="C40" i="5"/>
  <c r="O18" i="3"/>
  <c r="N46" i="3"/>
  <c r="B24" i="5"/>
  <c r="Q10" i="5"/>
  <c r="N15" i="5"/>
  <c r="P22" i="5"/>
  <c r="N33" i="5"/>
  <c r="N38" i="5"/>
  <c r="K27" i="6"/>
  <c r="B41" i="6"/>
  <c r="N40" i="6"/>
  <c r="U58" i="6"/>
  <c r="G58" i="6"/>
  <c r="R87" i="6"/>
  <c r="C103" i="6"/>
  <c r="K126" i="6"/>
  <c r="B171" i="6"/>
  <c r="J180" i="6"/>
  <c r="S180" i="6"/>
  <c r="D48" i="7"/>
  <c r="U56" i="7"/>
  <c r="R56" i="7"/>
  <c r="N55" i="7"/>
  <c r="B66" i="7"/>
  <c r="U74" i="7"/>
  <c r="K97" i="7"/>
  <c r="S97" i="7"/>
  <c r="O96" i="7"/>
  <c r="C107" i="7"/>
  <c r="K20" i="8"/>
  <c r="K21" i="8" s="1"/>
  <c r="K22" i="8" s="1"/>
  <c r="S20" i="8"/>
  <c r="S21" i="8" s="1"/>
  <c r="S22" i="8" s="1"/>
  <c r="Q13" i="8"/>
  <c r="B129" i="11"/>
  <c r="H158" i="11"/>
  <c r="C269" i="11"/>
  <c r="H300" i="11"/>
  <c r="U14" i="3"/>
  <c r="P18" i="3"/>
  <c r="O29" i="3"/>
  <c r="U60" i="3"/>
  <c r="R60" i="3"/>
  <c r="R66" i="3" s="1"/>
  <c r="N59" i="3"/>
  <c r="Q15" i="5"/>
  <c r="O33" i="5"/>
  <c r="O38" i="5"/>
  <c r="M27" i="6"/>
  <c r="Q31" i="6"/>
  <c r="C41" i="6"/>
  <c r="Q40" i="6"/>
  <c r="N46" i="6"/>
  <c r="N57" i="6"/>
  <c r="O70" i="6"/>
  <c r="S87" i="6"/>
  <c r="D103" i="6"/>
  <c r="L126" i="6"/>
  <c r="P126" i="6" s="1"/>
  <c r="P133" i="6"/>
  <c r="P138" i="6"/>
  <c r="K180" i="6"/>
  <c r="M14" i="7"/>
  <c r="U22" i="7"/>
  <c r="K34" i="7"/>
  <c r="J34" i="7"/>
  <c r="U48" i="7"/>
  <c r="G48" i="7"/>
  <c r="Q55" i="7"/>
  <c r="Q65" i="7"/>
  <c r="N70" i="7"/>
  <c r="L97" i="7"/>
  <c r="Q88" i="7"/>
  <c r="D107" i="7"/>
  <c r="P106" i="7"/>
  <c r="P10" i="8"/>
  <c r="B204" i="11"/>
  <c r="E214" i="11"/>
  <c r="B355" i="11"/>
  <c r="U50" i="3"/>
  <c r="R50" i="3"/>
  <c r="G50" i="3"/>
  <c r="C50" i="3"/>
  <c r="S60" i="3"/>
  <c r="S66" i="3" s="1"/>
  <c r="Q59" i="3"/>
  <c r="G81" i="3"/>
  <c r="J40" i="5"/>
  <c r="E15" i="6"/>
  <c r="B27" i="6"/>
  <c r="Q57" i="6"/>
  <c r="U103" i="6"/>
  <c r="M126" i="6"/>
  <c r="E139" i="6"/>
  <c r="Q139" i="6" s="1"/>
  <c r="N146" i="6"/>
  <c r="Q152" i="6"/>
  <c r="G181" i="6"/>
  <c r="L180" i="6"/>
  <c r="P26" i="7"/>
  <c r="G66" i="7"/>
  <c r="G114" i="7" s="1"/>
  <c r="S74" i="7"/>
  <c r="M97" i="7"/>
  <c r="P85" i="7"/>
  <c r="E107" i="7"/>
  <c r="N112" i="7"/>
  <c r="M20" i="8"/>
  <c r="M21" i="8" s="1"/>
  <c r="M22" i="8" s="1"/>
  <c r="E110" i="11"/>
  <c r="C204" i="11"/>
  <c r="E328" i="11"/>
  <c r="C355" i="11"/>
  <c r="D30" i="3"/>
  <c r="P29" i="3"/>
  <c r="T30" i="3"/>
  <c r="J50" i="3"/>
  <c r="O22" i="6"/>
  <c r="Q36" i="6"/>
  <c r="O133" i="6"/>
  <c r="E134" i="6"/>
  <c r="Q134" i="6" s="1"/>
  <c r="O138" i="6"/>
  <c r="Q157" i="6"/>
  <c r="Q170" i="6"/>
  <c r="Q13" i="7"/>
  <c r="P21" i="7"/>
  <c r="K48" i="7"/>
  <c r="S48" i="7"/>
  <c r="Q41" i="7"/>
  <c r="B97" i="7"/>
  <c r="O78" i="7"/>
  <c r="J107" i="7"/>
  <c r="O106" i="7"/>
  <c r="O10" i="8"/>
  <c r="U20" i="8"/>
  <c r="U21" i="8" s="1"/>
  <c r="U22" i="8" s="1"/>
  <c r="H110" i="11"/>
  <c r="J129" i="11"/>
  <c r="E188" i="11"/>
  <c r="B300" i="11"/>
  <c r="H328" i="11"/>
  <c r="J51" i="3"/>
  <c r="G30" i="3"/>
  <c r="P37" i="3"/>
  <c r="K40" i="5"/>
  <c r="R30" i="3"/>
  <c r="N26" i="3"/>
  <c r="Q40" i="3"/>
  <c r="E65" i="3"/>
  <c r="Q65" i="3" s="1"/>
  <c r="L81" i="3"/>
  <c r="N76" i="3"/>
  <c r="S80" i="3"/>
  <c r="S81" i="3" s="1"/>
  <c r="Q79" i="3"/>
  <c r="J24" i="5"/>
  <c r="N19" i="6"/>
  <c r="G27" i="6"/>
  <c r="C27" i="6"/>
  <c r="P22" i="6"/>
  <c r="J41" i="6"/>
  <c r="O57" i="6"/>
  <c r="P70" i="6"/>
  <c r="N86" i="6"/>
  <c r="K103" i="6"/>
  <c r="E103" i="6"/>
  <c r="C126" i="6"/>
  <c r="J171" i="6"/>
  <c r="N171" i="6" s="1"/>
  <c r="B180" i="6"/>
  <c r="N9" i="7"/>
  <c r="U14" i="7"/>
  <c r="N21" i="7"/>
  <c r="L48" i="7"/>
  <c r="M56" i="7"/>
  <c r="P55" i="7"/>
  <c r="J66" i="7"/>
  <c r="N66" i="7" s="1"/>
  <c r="R66" i="7"/>
  <c r="C97" i="7"/>
  <c r="O85" i="7"/>
  <c r="G107" i="7"/>
  <c r="N113" i="7"/>
  <c r="C20" i="8"/>
  <c r="C21" i="8" s="1"/>
  <c r="C22" i="8" s="1"/>
  <c r="N16" i="8"/>
  <c r="J355" i="11"/>
  <c r="B40" i="5"/>
  <c r="R51" i="3"/>
  <c r="S50" i="3"/>
  <c r="N19" i="3"/>
  <c r="S30" i="3"/>
  <c r="O26" i="3"/>
  <c r="C30" i="3"/>
  <c r="M60" i="3"/>
  <c r="M66" i="3" s="1"/>
  <c r="D66" i="3"/>
  <c r="N64" i="3"/>
  <c r="M81" i="3"/>
  <c r="S24" i="5"/>
  <c r="N22" i="5"/>
  <c r="N14" i="6"/>
  <c r="O19" i="6"/>
  <c r="N22" i="6"/>
  <c r="Q32" i="6"/>
  <c r="S41" i="6"/>
  <c r="B58" i="6"/>
  <c r="C87" i="6"/>
  <c r="P99" i="6"/>
  <c r="N102" i="6"/>
  <c r="D126" i="6"/>
  <c r="N126" i="6" s="1"/>
  <c r="G126" i="6"/>
  <c r="G140" i="6" s="1"/>
  <c r="N133" i="6"/>
  <c r="N138" i="6"/>
  <c r="N145" i="6"/>
  <c r="L181" i="6"/>
  <c r="C181" i="6"/>
  <c r="K171" i="6"/>
  <c r="S171" i="6"/>
  <c r="U171" i="6"/>
  <c r="T14" i="7"/>
  <c r="C34" i="7"/>
  <c r="B34" i="7"/>
  <c r="M48" i="7"/>
  <c r="B74" i="7"/>
  <c r="O70" i="7"/>
  <c r="D97" i="7"/>
  <c r="N97" i="7" s="1"/>
  <c r="R107" i="7"/>
  <c r="N106" i="7"/>
  <c r="U107" i="7"/>
  <c r="D20" i="8"/>
  <c r="J77" i="11"/>
  <c r="H129" i="11"/>
  <c r="B214" i="11"/>
  <c r="Q58" i="6"/>
  <c r="N87" i="6"/>
  <c r="M140" i="6"/>
  <c r="Q171" i="6"/>
  <c r="U27" i="6"/>
  <c r="Q153" i="6"/>
  <c r="E34" i="7"/>
  <c r="N56" i="7"/>
  <c r="C56" i="7"/>
  <c r="R97" i="7"/>
  <c r="U97" i="7"/>
  <c r="T87" i="6"/>
  <c r="G87" i="6"/>
  <c r="G94" i="6" s="1"/>
  <c r="J367" i="11"/>
  <c r="J66" i="11"/>
  <c r="J214" i="11"/>
  <c r="E368" i="11"/>
  <c r="J43" i="11"/>
  <c r="I129" i="11"/>
  <c r="J300" i="11"/>
  <c r="H368" i="11"/>
  <c r="J188" i="11"/>
  <c r="J158" i="11"/>
  <c r="J236" i="11"/>
  <c r="J328" i="11"/>
  <c r="B368" i="11"/>
  <c r="J15" i="11"/>
  <c r="J33" i="11"/>
  <c r="J54" i="11"/>
  <c r="J110" i="11"/>
  <c r="J269" i="11"/>
  <c r="C66" i="11"/>
  <c r="I33" i="11"/>
  <c r="I77" i="11"/>
  <c r="I204" i="11"/>
  <c r="I269" i="11"/>
  <c r="I355" i="11"/>
  <c r="C15" i="11"/>
  <c r="J204" i="11"/>
  <c r="I15" i="11"/>
  <c r="I66" i="11"/>
  <c r="I236" i="11"/>
  <c r="I328" i="11"/>
  <c r="C188" i="11"/>
  <c r="I54" i="11"/>
  <c r="I188" i="11"/>
  <c r="I214" i="11"/>
  <c r="C110" i="11"/>
  <c r="C367" i="11"/>
  <c r="C54" i="11"/>
  <c r="I43" i="11"/>
  <c r="I110" i="11"/>
  <c r="I158" i="11"/>
  <c r="I300" i="11"/>
  <c r="I367" i="11"/>
  <c r="C43" i="11"/>
  <c r="N20" i="8"/>
  <c r="D21" i="8"/>
  <c r="Q10" i="8"/>
  <c r="O16" i="8"/>
  <c r="E20" i="8"/>
  <c r="P16" i="8"/>
  <c r="L20" i="8"/>
  <c r="L21" i="8" s="1"/>
  <c r="L22" i="8" s="1"/>
  <c r="Q16" i="8"/>
  <c r="P13" i="8"/>
  <c r="N10" i="8"/>
  <c r="O19" i="8"/>
  <c r="K114" i="7"/>
  <c r="S114" i="7"/>
  <c r="Q34" i="7"/>
  <c r="O34" i="7"/>
  <c r="B114" i="7"/>
  <c r="Q74" i="7"/>
  <c r="P74" i="7"/>
  <c r="O74" i="7"/>
  <c r="Q107" i="7"/>
  <c r="O107" i="7"/>
  <c r="U66" i="7"/>
  <c r="R114" i="7"/>
  <c r="N34" i="7"/>
  <c r="N18" i="7"/>
  <c r="T34" i="7"/>
  <c r="E22" i="7"/>
  <c r="Q9" i="7"/>
  <c r="P13" i="7"/>
  <c r="P18" i="7"/>
  <c r="T22" i="7"/>
  <c r="P29" i="7"/>
  <c r="O33" i="7"/>
  <c r="L34" i="7"/>
  <c r="P34" i="7" s="1"/>
  <c r="O38" i="7"/>
  <c r="P47" i="7"/>
  <c r="L56" i="7"/>
  <c r="P65" i="7"/>
  <c r="P70" i="7"/>
  <c r="J74" i="7"/>
  <c r="N74" i="7" s="1"/>
  <c r="T74" i="7"/>
  <c r="P88" i="7"/>
  <c r="O92" i="7"/>
  <c r="E97" i="7"/>
  <c r="O9" i="7"/>
  <c r="Q21" i="7"/>
  <c r="N29" i="7"/>
  <c r="Q18" i="7"/>
  <c r="N26" i="7"/>
  <c r="P33" i="7"/>
  <c r="P38" i="7"/>
  <c r="Q70" i="7"/>
  <c r="N78" i="7"/>
  <c r="P92" i="7"/>
  <c r="T97" i="7"/>
  <c r="E113" i="7"/>
  <c r="O26" i="7"/>
  <c r="Q33" i="7"/>
  <c r="E48" i="7"/>
  <c r="Q92" i="7"/>
  <c r="J48" i="7"/>
  <c r="T48" i="7"/>
  <c r="N61" i="7"/>
  <c r="P78" i="7"/>
  <c r="O103" i="7"/>
  <c r="D14" i="7"/>
  <c r="E14" i="7"/>
  <c r="O21" i="7"/>
  <c r="Q26" i="7"/>
  <c r="N52" i="7"/>
  <c r="O61" i="7"/>
  <c r="E66" i="7"/>
  <c r="O73" i="7"/>
  <c r="P96" i="7"/>
  <c r="P103" i="7"/>
  <c r="O112" i="7"/>
  <c r="O41" i="7"/>
  <c r="O52" i="7"/>
  <c r="E56" i="7"/>
  <c r="P61" i="7"/>
  <c r="T66" i="7"/>
  <c r="P73" i="7"/>
  <c r="Q103" i="7"/>
  <c r="P112" i="7"/>
  <c r="Q61" i="7"/>
  <c r="Q73" i="7"/>
  <c r="Q52" i="7"/>
  <c r="Q87" i="6"/>
  <c r="P87" i="6"/>
  <c r="Q126" i="6"/>
  <c r="O126" i="6"/>
  <c r="N180" i="6"/>
  <c r="S94" i="6"/>
  <c r="B181" i="6"/>
  <c r="L94" i="6"/>
  <c r="C94" i="6"/>
  <c r="K181" i="6"/>
  <c r="N103" i="6"/>
  <c r="B94" i="6"/>
  <c r="S140" i="6"/>
  <c r="M94" i="6"/>
  <c r="R181" i="6"/>
  <c r="R94" i="6"/>
  <c r="Q103" i="6"/>
  <c r="O103" i="6"/>
  <c r="E140" i="6"/>
  <c r="S181" i="6"/>
  <c r="P19" i="6"/>
  <c r="Q14" i="6"/>
  <c r="Q19" i="6"/>
  <c r="D27" i="6"/>
  <c r="N27" i="6" s="1"/>
  <c r="J32" i="6"/>
  <c r="N32" i="6" s="1"/>
  <c r="E41" i="6"/>
  <c r="P46" i="6"/>
  <c r="Q70" i="6"/>
  <c r="K87" i="6"/>
  <c r="O87" i="6" s="1"/>
  <c r="U87" i="6"/>
  <c r="Q99" i="6"/>
  <c r="T126" i="6"/>
  <c r="D139" i="6"/>
  <c r="N139" i="6" s="1"/>
  <c r="E146" i="6"/>
  <c r="D147" i="6"/>
  <c r="N147" i="6" s="1"/>
  <c r="P166" i="6"/>
  <c r="T171" i="6"/>
  <c r="E180" i="6"/>
  <c r="E181" i="6" s="1"/>
  <c r="D181" i="6"/>
  <c r="P14" i="6"/>
  <c r="O15" i="6"/>
  <c r="E27" i="6"/>
  <c r="N36" i="6"/>
  <c r="T41" i="6"/>
  <c r="Q46" i="6"/>
  <c r="O86" i="6"/>
  <c r="D93" i="6"/>
  <c r="N93" i="6" s="1"/>
  <c r="L103" i="6"/>
  <c r="P103" i="6" s="1"/>
  <c r="U126" i="6"/>
  <c r="O134" i="6"/>
  <c r="N157" i="6"/>
  <c r="Q166" i="6"/>
  <c r="N175" i="6"/>
  <c r="T180" i="6"/>
  <c r="D15" i="6"/>
  <c r="P15" i="6"/>
  <c r="T27" i="6"/>
  <c r="O36" i="6"/>
  <c r="K41" i="6"/>
  <c r="U41" i="6"/>
  <c r="P58" i="6"/>
  <c r="P86" i="6"/>
  <c r="E93" i="6"/>
  <c r="D134" i="6"/>
  <c r="N134" i="6" s="1"/>
  <c r="O157" i="6"/>
  <c r="O170" i="6"/>
  <c r="O175" i="6"/>
  <c r="U180" i="6"/>
  <c r="Q86" i="6"/>
  <c r="P175" i="6"/>
  <c r="Q15" i="6"/>
  <c r="J58" i="6"/>
  <c r="N58" i="6" s="1"/>
  <c r="T58" i="6"/>
  <c r="P102" i="6"/>
  <c r="N122" i="6"/>
  <c r="O125" i="6"/>
  <c r="L139" i="6"/>
  <c r="P139" i="6" s="1"/>
  <c r="O152" i="6"/>
  <c r="P179" i="6"/>
  <c r="O32" i="6"/>
  <c r="K58" i="6"/>
  <c r="O58" i="6" s="1"/>
  <c r="N70" i="6"/>
  <c r="O92" i="6"/>
  <c r="N99" i="6"/>
  <c r="Q102" i="6"/>
  <c r="O122" i="6"/>
  <c r="P125" i="6"/>
  <c r="O145" i="6"/>
  <c r="P152" i="6"/>
  <c r="O153" i="6"/>
  <c r="O171" i="6"/>
  <c r="P32" i="6"/>
  <c r="P92" i="6"/>
  <c r="P122" i="6"/>
  <c r="L134" i="6"/>
  <c r="P134" i="6" s="1"/>
  <c r="P145" i="6"/>
  <c r="P153" i="6"/>
  <c r="P171" i="6"/>
  <c r="Q122" i="6"/>
  <c r="R40" i="5"/>
  <c r="Q11" i="5"/>
  <c r="P11" i="5"/>
  <c r="O11" i="5"/>
  <c r="J41" i="5"/>
  <c r="R24" i="5"/>
  <c r="R41" i="5" s="1"/>
  <c r="S41" i="5"/>
  <c r="Q16" i="5"/>
  <c r="K24" i="5"/>
  <c r="K41" i="5" s="1"/>
  <c r="C24" i="5"/>
  <c r="C41" i="5" s="1"/>
  <c r="Q22" i="5"/>
  <c r="Q33" i="5"/>
  <c r="D39" i="5"/>
  <c r="N39" i="5" s="1"/>
  <c r="O10" i="5"/>
  <c r="N11" i="5"/>
  <c r="D16" i="5"/>
  <c r="N16" i="5" s="1"/>
  <c r="P16" i="5"/>
  <c r="O34" i="5"/>
  <c r="E39" i="5"/>
  <c r="U40" i="5" s="1"/>
  <c r="P33" i="5"/>
  <c r="N10" i="5"/>
  <c r="P15" i="5"/>
  <c r="Q38" i="5"/>
  <c r="P10" i="5"/>
  <c r="E23" i="5"/>
  <c r="T24" i="5" s="1"/>
  <c r="D34" i="5"/>
  <c r="P34" i="5"/>
  <c r="O22" i="5"/>
  <c r="M11" i="4"/>
  <c r="E12" i="4"/>
  <c r="L11" i="4"/>
  <c r="K11" i="4"/>
  <c r="D13" i="4"/>
  <c r="J13" i="4" s="1"/>
  <c r="J12" i="4"/>
  <c r="K10" i="4"/>
  <c r="L10" i="4"/>
  <c r="M10" i="4"/>
  <c r="J11" i="4"/>
  <c r="R82" i="3"/>
  <c r="Q72" i="3"/>
  <c r="P72" i="3"/>
  <c r="O72" i="3"/>
  <c r="S51" i="3"/>
  <c r="C66" i="3"/>
  <c r="G51" i="3"/>
  <c r="G82" i="3" s="1"/>
  <c r="L66" i="3"/>
  <c r="M51" i="3"/>
  <c r="Q19" i="3"/>
  <c r="C51" i="3"/>
  <c r="N72" i="3"/>
  <c r="D81" i="3"/>
  <c r="N10" i="3"/>
  <c r="Q13" i="3"/>
  <c r="O10" i="3"/>
  <c r="E14" i="3"/>
  <c r="K19" i="3"/>
  <c r="O19" i="3" s="1"/>
  <c r="K30" i="3"/>
  <c r="K51" i="3" s="1"/>
  <c r="N34" i="3"/>
  <c r="P10" i="3"/>
  <c r="T14" i="3"/>
  <c r="L19" i="3"/>
  <c r="L51" i="3" s="1"/>
  <c r="L82" i="3" s="1"/>
  <c r="O23" i="3"/>
  <c r="O34" i="3"/>
  <c r="P43" i="3"/>
  <c r="O56" i="3"/>
  <c r="E60" i="3"/>
  <c r="K65" i="3"/>
  <c r="K66" i="3" s="1"/>
  <c r="O76" i="3"/>
  <c r="E80" i="3"/>
  <c r="T81" i="3" s="1"/>
  <c r="Q26" i="3"/>
  <c r="U30" i="3"/>
  <c r="Q37" i="3"/>
  <c r="Q10" i="3"/>
  <c r="N18" i="3"/>
  <c r="P23" i="3"/>
  <c r="P34" i="3"/>
  <c r="O49" i="3"/>
  <c r="P56" i="3"/>
  <c r="J60" i="3"/>
  <c r="J66" i="3" s="1"/>
  <c r="N66" i="3" s="1"/>
  <c r="T60" i="3"/>
  <c r="N71" i="3"/>
  <c r="P76" i="3"/>
  <c r="J80" i="3"/>
  <c r="J81" i="3" s="1"/>
  <c r="T80" i="3"/>
  <c r="Q23" i="3"/>
  <c r="Q34" i="3"/>
  <c r="O40" i="3"/>
  <c r="P49" i="3"/>
  <c r="Q56" i="3"/>
  <c r="Q76" i="3"/>
  <c r="D50" i="3"/>
  <c r="N50" i="3" s="1"/>
  <c r="O13" i="3"/>
  <c r="N14" i="3"/>
  <c r="Q18" i="3"/>
  <c r="O46" i="3"/>
  <c r="E50" i="3"/>
  <c r="P64" i="3"/>
  <c r="Q71" i="3"/>
  <c r="E30" i="3"/>
  <c r="O37" i="3"/>
  <c r="P46" i="3"/>
  <c r="T50" i="3"/>
  <c r="O59" i="3"/>
  <c r="N60" i="3"/>
  <c r="P65" i="3"/>
  <c r="O79" i="3"/>
  <c r="P59" i="3"/>
  <c r="P79" i="3"/>
  <c r="J114" i="7" l="1"/>
  <c r="U140" i="6"/>
  <c r="O65" i="3"/>
  <c r="T140" i="6"/>
  <c r="R182" i="6"/>
  <c r="O139" i="6"/>
  <c r="N181" i="6"/>
  <c r="P19" i="3"/>
  <c r="T181" i="6"/>
  <c r="J181" i="6"/>
  <c r="N30" i="3"/>
  <c r="M182" i="6"/>
  <c r="C114" i="7"/>
  <c r="M82" i="3"/>
  <c r="N41" i="6"/>
  <c r="K82" i="3"/>
  <c r="T94" i="6"/>
  <c r="M114" i="7"/>
  <c r="B41" i="5"/>
  <c r="S82" i="3"/>
  <c r="N80" i="3"/>
  <c r="C82" i="3"/>
  <c r="N48" i="7"/>
  <c r="C140" i="6"/>
  <c r="C182" i="6" s="1"/>
  <c r="K94" i="6"/>
  <c r="K182" i="6" s="1"/>
  <c r="K140" i="6"/>
  <c r="N107" i="7"/>
  <c r="E94" i="6"/>
  <c r="U94" i="6"/>
  <c r="G182" i="6"/>
  <c r="J368" i="11"/>
  <c r="I368" i="11"/>
  <c r="C368" i="11"/>
  <c r="P20" i="8"/>
  <c r="E21" i="8"/>
  <c r="Q20" i="8"/>
  <c r="O20" i="8"/>
  <c r="D22" i="8"/>
  <c r="N22" i="8" s="1"/>
  <c r="N21" i="8"/>
  <c r="P14" i="7"/>
  <c r="O14" i="7"/>
  <c r="U114" i="7"/>
  <c r="Q14" i="7"/>
  <c r="T114" i="7"/>
  <c r="E114" i="7"/>
  <c r="Q22" i="7"/>
  <c r="P22" i="7"/>
  <c r="O22" i="7"/>
  <c r="D114" i="7"/>
  <c r="N114" i="7" s="1"/>
  <c r="N14" i="7"/>
  <c r="L114" i="7"/>
  <c r="P97" i="7"/>
  <c r="O97" i="7"/>
  <c r="Q97" i="7"/>
  <c r="Q66" i="7"/>
  <c r="P66" i="7"/>
  <c r="O66" i="7"/>
  <c r="O113" i="7"/>
  <c r="Q113" i="7"/>
  <c r="P113" i="7"/>
  <c r="Q48" i="7"/>
  <c r="P48" i="7"/>
  <c r="O48" i="7"/>
  <c r="Q56" i="7"/>
  <c r="P56" i="7"/>
  <c r="O56" i="7"/>
  <c r="Q94" i="6"/>
  <c r="P94" i="6"/>
  <c r="O94" i="6"/>
  <c r="O181" i="6"/>
  <c r="Q181" i="6"/>
  <c r="P181" i="6"/>
  <c r="P180" i="6"/>
  <c r="O180" i="6"/>
  <c r="Q180" i="6"/>
  <c r="U181" i="6"/>
  <c r="J94" i="6"/>
  <c r="J182" i="6" s="1"/>
  <c r="Q27" i="6"/>
  <c r="P27" i="6"/>
  <c r="O27" i="6"/>
  <c r="P146" i="6"/>
  <c r="O146" i="6"/>
  <c r="E147" i="6"/>
  <c r="T182" i="6" s="1"/>
  <c r="Q146" i="6"/>
  <c r="Q140" i="6"/>
  <c r="O140" i="6"/>
  <c r="B182" i="6"/>
  <c r="S182" i="6"/>
  <c r="Q93" i="6"/>
  <c r="P93" i="6"/>
  <c r="O93" i="6"/>
  <c r="D94" i="6"/>
  <c r="N15" i="6"/>
  <c r="L140" i="6"/>
  <c r="L182" i="6" s="1"/>
  <c r="P41" i="6"/>
  <c r="O41" i="6"/>
  <c r="Q41" i="6"/>
  <c r="D140" i="6"/>
  <c r="N140" i="6" s="1"/>
  <c r="Q23" i="5"/>
  <c r="O23" i="5"/>
  <c r="P23" i="5"/>
  <c r="U24" i="5"/>
  <c r="E24" i="5"/>
  <c r="P39" i="5"/>
  <c r="Q39" i="5"/>
  <c r="O39" i="5"/>
  <c r="D40" i="5"/>
  <c r="N40" i="5" s="1"/>
  <c r="N34" i="5"/>
  <c r="T40" i="5"/>
  <c r="E40" i="5"/>
  <c r="D24" i="5"/>
  <c r="E13" i="4"/>
  <c r="M12" i="4"/>
  <c r="L12" i="4"/>
  <c r="K12" i="4"/>
  <c r="J82" i="3"/>
  <c r="P50" i="3"/>
  <c r="Q50" i="3"/>
  <c r="O50" i="3"/>
  <c r="E81" i="3"/>
  <c r="P14" i="3"/>
  <c r="T51" i="3"/>
  <c r="E51" i="3"/>
  <c r="O14" i="3"/>
  <c r="Q14" i="3"/>
  <c r="U51" i="3"/>
  <c r="E66" i="3"/>
  <c r="P60" i="3"/>
  <c r="O60" i="3"/>
  <c r="U66" i="3"/>
  <c r="T66" i="3"/>
  <c r="Q60" i="3"/>
  <c r="Q30" i="3"/>
  <c r="P30" i="3"/>
  <c r="O30" i="3"/>
  <c r="P80" i="3"/>
  <c r="O80" i="3"/>
  <c r="Q80" i="3"/>
  <c r="U81" i="3"/>
  <c r="N81" i="3"/>
  <c r="D51" i="3"/>
  <c r="P140" i="6" l="1"/>
  <c r="O21" i="8"/>
  <c r="E22" i="8"/>
  <c r="Q21" i="8"/>
  <c r="P21" i="8"/>
  <c r="Q114" i="7"/>
  <c r="P114" i="7"/>
  <c r="O114" i="7"/>
  <c r="D182" i="6"/>
  <c r="N182" i="6" s="1"/>
  <c r="N94" i="6"/>
  <c r="E182" i="6"/>
  <c r="O147" i="6"/>
  <c r="Q147" i="6"/>
  <c r="P147" i="6"/>
  <c r="U182" i="6"/>
  <c r="D41" i="5"/>
  <c r="N41" i="5" s="1"/>
  <c r="N24" i="5"/>
  <c r="U41" i="5"/>
  <c r="E41" i="5"/>
  <c r="Q24" i="5"/>
  <c r="T41" i="5"/>
  <c r="P24" i="5"/>
  <c r="O24" i="5"/>
  <c r="O40" i="5"/>
  <c r="Q40" i="5"/>
  <c r="P40" i="5"/>
  <c r="M13" i="4"/>
  <c r="L13" i="4"/>
  <c r="K13" i="4"/>
  <c r="O81" i="3"/>
  <c r="Q81" i="3"/>
  <c r="P81" i="3"/>
  <c r="Q51" i="3"/>
  <c r="U82" i="3"/>
  <c r="P51" i="3"/>
  <c r="O51" i="3"/>
  <c r="T82" i="3"/>
  <c r="E82" i="3"/>
  <c r="Q66" i="3"/>
  <c r="P66" i="3"/>
  <c r="O66" i="3"/>
  <c r="N51" i="3"/>
  <c r="D82" i="3"/>
  <c r="N82" i="3" s="1"/>
  <c r="Q22" i="8" l="1"/>
  <c r="P22" i="8"/>
  <c r="O22" i="8"/>
  <c r="Q182" i="6"/>
  <c r="P182" i="6"/>
  <c r="O182" i="6"/>
  <c r="Q41" i="5"/>
  <c r="P41" i="5"/>
  <c r="O41" i="5"/>
  <c r="Q82" i="3"/>
  <c r="P82" i="3"/>
  <c r="O82" i="3"/>
</calcChain>
</file>

<file path=xl/sharedStrings.xml><?xml version="1.0" encoding="utf-8"?>
<sst xmlns="http://schemas.openxmlformats.org/spreadsheetml/2006/main" count="1964" uniqueCount="902">
  <si>
    <t>(en milliers de FCFA)</t>
  </si>
  <si>
    <t>Mode de gestion</t>
  </si>
  <si>
    <t>AE</t>
  </si>
  <si>
    <t>CP</t>
  </si>
  <si>
    <t>LIQ.</t>
  </si>
  <si>
    <t>ORD.</t>
  </si>
  <si>
    <t>%LIQ</t>
  </si>
  <si>
    <t>%ORD</t>
  </si>
  <si>
    <t>%RPHYS.CP</t>
  </si>
  <si>
    <t>DOTATION_x000D_
LF INITIALE</t>
  </si>
  <si>
    <t>DOTATION_x000D_
REVISEE</t>
  </si>
  <si>
    <t>ENG.</t>
  </si>
  <si>
    <t>%ENG.</t>
  </si>
  <si>
    <t>Chapitre : 22 MINISTERE DE L'ECONOMIE, DE LA PLANIFICATION ET DE L'AMENAGEMENT DU TERRITOIRE</t>
  </si>
  <si>
    <t>RESSOURCES INTERNES</t>
  </si>
  <si>
    <t xml:space="preserve">    Gestion centrale</t>
  </si>
  <si>
    <t>BC:Non executé</t>
  </si>
  <si>
    <t>BC:Exec. en cours</t>
  </si>
  <si>
    <t>BC:Executé</t>
  </si>
  <si>
    <t>Marché:Gré-a-Gré,Accord MINMAP attendu</t>
  </si>
  <si>
    <t>Marché:ASMI/AMI en cours</t>
  </si>
  <si>
    <t>Marché:DAO non transmis</t>
  </si>
  <si>
    <t>Marché:DAO en CCC</t>
  </si>
  <si>
    <t>Marché:DAO transmis en CIPM</t>
  </si>
  <si>
    <t>Marché:AO lancé</t>
  </si>
  <si>
    <t>Marché:AO infructueux</t>
  </si>
  <si>
    <t>Marché:Gré-a-Gré,proc. en cours</t>
  </si>
  <si>
    <t>Marché:Analyse offres en cours</t>
  </si>
  <si>
    <t>Marché:Prop. attrib. en CCC</t>
  </si>
  <si>
    <t>Marché:Attribué</t>
  </si>
  <si>
    <t>Marché:Gré-a-Gré,proj. Marché en CCC</t>
  </si>
  <si>
    <t>Marché:Signé</t>
  </si>
  <si>
    <t>Marché:OS Dem. trav. notifié</t>
  </si>
  <si>
    <t>Marché:OS Susp. trav. notifié</t>
  </si>
  <si>
    <t>Marché:Avenant en cours</t>
  </si>
  <si>
    <t>Marché:receptionné</t>
  </si>
  <si>
    <t>Marché pluriannuel signé avant 2024</t>
  </si>
  <si>
    <t>Marché:chantier abandonné</t>
  </si>
  <si>
    <t>Marché:resilié</t>
  </si>
  <si>
    <t>Marché spécial:non signé</t>
  </si>
  <si>
    <t>Marché spécial:signé</t>
  </si>
  <si>
    <t>Marché spécial:receptionné</t>
  </si>
  <si>
    <t>Régie:Accord MINMAP attendu</t>
  </si>
  <si>
    <t>Régie:Exec. en cours</t>
  </si>
  <si>
    <t>Régie:Exec. complete</t>
  </si>
  <si>
    <t>Convention:signature en cours</t>
  </si>
  <si>
    <t>Convention:signée</t>
  </si>
  <si>
    <t>Convention:Commande receptionnée</t>
  </si>
  <si>
    <t>Arriérée:liasse incomplete</t>
  </si>
  <si>
    <t>Arriérée:liasse complete</t>
  </si>
  <si>
    <t>Autre Opération Fonct.:Non executé</t>
  </si>
  <si>
    <t>Autre Opération Fonct.:Executé</t>
  </si>
  <si>
    <t>Dotation non repartie</t>
  </si>
  <si>
    <t>Opération de projet d'investissement</t>
  </si>
  <si>
    <t>Observations / Difficultés /Etat d'avancement du projet</t>
  </si>
  <si>
    <t>Imputation</t>
  </si>
  <si>
    <t>Num Carton
(courant)</t>
  </si>
  <si>
    <t>Situation
actuelle</t>
  </si>
  <si>
    <t>Montant du contrat</t>
  </si>
  <si>
    <t>Date dem. Travaux</t>
  </si>
  <si>
    <t>Délai d'exec.
(en mois)</t>
  </si>
  <si>
    <t>Prise en
charge TTC</t>
  </si>
  <si>
    <t>Paiement
net HT</t>
  </si>
  <si>
    <t>Glob. Au 31 dec. 2023</t>
  </si>
  <si>
    <t>Glob. A date</t>
  </si>
  <si>
    <t>CONTRACTUALISATION</t>
  </si>
  <si>
    <t>DONNEES TRESOR_x000D_
(Non dispo.)</t>
  </si>
  <si>
    <t>EXECUTION PHYSIQUE (%)</t>
  </si>
  <si>
    <t>FONDS DE CONTREPARTIE EN DÉPENSES RÉELLES</t>
  </si>
  <si>
    <t>Programme : 019 PLANIFICATION STRATEGIQUE ET AMENAGEMENT DURABLE DU TERRITOIRE</t>
  </si>
  <si>
    <t>Action : 01 APPUI ET SUIVI DES ACTIONS DE DEVELOPPEMENT REGIONAL ET LOCAL</t>
  </si>
  <si>
    <t>Projet/Activite : Mise en oeuvre du Projet d'Appui à la Résilience Économique</t>
  </si>
  <si>
    <t>Contribution de l'Etat pour le Projet d'Appui à la Résilience Économique</t>
  </si>
  <si>
    <t>58 22 019 01 330034 361313</t>
  </si>
  <si>
    <t xml:space="preserve"> </t>
  </si>
  <si>
    <t>Total Projet/Activite : Mise en oeuvre du Projet d'Appui à la Résilience Économique</t>
  </si>
  <si>
    <t>Projet/Activite : Suivi de la mise en œuvredes programmes et projets de développement</t>
  </si>
  <si>
    <t>Contribution de l'Etat en dépenses réelles pour la mise en oeuvre du projet Filets Sociaux adaptatif</t>
  </si>
  <si>
    <t>58 22 019 01 330034 361312</t>
  </si>
  <si>
    <t>Total Projet/Activite : Suivi de la mise en œuvredes programmes et projets de développement</t>
  </si>
  <si>
    <t>Total Action : 01 APPUI ET SUIVI DES ACTIONS DE DEVELOPPEMENT REGIONAL ET LOCAL</t>
  </si>
  <si>
    <t>Action : 02 RENFORCEMENT DE LA PROSPECTIVE ET DE LA PLANIFICATION STRATEGIQUE</t>
  </si>
  <si>
    <t>Projet/Activite : Mise en œuvre du Projet composante "Planification Sociale"-UNICEF</t>
  </si>
  <si>
    <t>Contribution de l'Etat pour le Programme "Politiques Sociales"</t>
  </si>
  <si>
    <t>58 22 019 02 330031 361315</t>
  </si>
  <si>
    <t>Total Projet/Activite : Mise en œuvre du Projet composante "Planification Sociale"-UNICEF</t>
  </si>
  <si>
    <t>Total Action : 02 RENFORCEMENT DE LA PROSPECTIVE ET DE LA PLANIFICATION STRATEGIQUE</t>
  </si>
  <si>
    <t>Action : 04 RENFORCEMENT DE LA DIMENSION POPULATION DANS LES PLANS ET PROGRAMMES DE DEVELOPPEMENT</t>
  </si>
  <si>
    <t>Projet/Activite : Projet "Intégration des questions de population dans les politiques et stratégies de développement" du 8ème Programme de Coopération Cameroun/UNFPA</t>
  </si>
  <si>
    <t>Projet "Intégration des Questions de Population dans les politiques et Stratégies de Développement" du 8ème Programme de Coopération Cameroun/UNFPA</t>
  </si>
  <si>
    <t>58 22 019 04 330032 361315</t>
  </si>
  <si>
    <t>Total Projet/Activite : Projet "Intégration des questions de population dans les politiques et stratégies de développement" du 8ème Programme de Coopération Cameroun/UNFPA</t>
  </si>
  <si>
    <t>Projet/Activite : Projet d'Appui à la Production des Instruments Stratégiques Nationaux</t>
  </si>
  <si>
    <t>Contribution de l'Etat pour le Projet d'Appui à la Production des Instruments Stratégiques Nationaux (PAPRINS)</t>
  </si>
  <si>
    <t>58 22 019 04 330031 361314</t>
  </si>
  <si>
    <t>Total Projet/Activite : Projet d'Appui à la Production des Instruments Stratégiques Nationaux</t>
  </si>
  <si>
    <t>Projet/Activite : Projet Régional sur l'Autonomisation de la Femme et le Dividende Démographique (SWEED) du 8ème Programme de Coopération Cameroun/UNFPA</t>
  </si>
  <si>
    <t>Contribution de l'Etat pour le Projet Régional sur l'Autonomisation de la Femme et le Dividende Démographique (SWEED) du 8ème Programme de Coopération Cameroun/UNFPA</t>
  </si>
  <si>
    <t>Total Projet/Activite : Projet Régional sur l'Autonomisation de la Femme et le Dividende Démographique (SWEED) du 8ème Programme de Coopération Cameroun/UNFPA</t>
  </si>
  <si>
    <t>Total Action : 04 RENFORCEMENT DE LA DIMENSION POPULATION DANS LES PLANS ET PROGRAMMES DE DEVELOPPEMENT</t>
  </si>
  <si>
    <t>Action : 05 MAITRISE ET MISE EN VALEUR DES POTENTIALITES DU TERRITOIRE ET DE SES FRONTIERES</t>
  </si>
  <si>
    <t>Projet/Activite : Mise en œuvre du Programme Intégré de Développementet d'Adaptation aux Changements Climatiques dans le Bassin du Niger (PIDACC/BN): Composante Cameroun</t>
  </si>
  <si>
    <t>Contribution de l'Etat pour le Programme Intégré de Développement et d'Adaptation aux Changements Climatiques dans le Bassin du Niger (PIDACC/BN) Composante Cameroun</t>
  </si>
  <si>
    <t>58 22 019 05 330033 522312</t>
  </si>
  <si>
    <t>Total Projet/Activite : Mise en œuvre du Programme Intégré de Développementet d'Adaptation aux Changements Climatiques dans le Bassin du Niger (PIDACC/BN): Composante Cameroun</t>
  </si>
  <si>
    <t>Projet/Activite : Mise en œuvre du Projet d'Aménagement et de Valorisation des Investissements dans la Vallée du Logone (VIVA-Logone)</t>
  </si>
  <si>
    <t>Contribution de l'Etat pour le Projet d'Aménagement et Valorisation des Investissements dans la Vallée du Logone (VIVA-Logone)</t>
  </si>
  <si>
    <t>58 22 019 05 330033 523419</t>
  </si>
  <si>
    <t>Total Projet/Activite : Mise en œuvre du Projet d'Aménagement et de Valorisation des Investissements dans la Vallée du Logone (VIVA-Logone)</t>
  </si>
  <si>
    <t>Projet/Activite : Mise en œuvre du Projet d'Aménagement et de Valorisation des Investissements dans la Valléede la Bénoué (VIVA-Bénoué)</t>
  </si>
  <si>
    <t>Contribution de l'Etat pour le Projet d'Aménagement et Valorisation des Investissements dans la Vallée de la Bénoué (VIVA-Bénoué)</t>
  </si>
  <si>
    <t>Total Projet/Activite : Mise en œuvre du Projet d'Aménagement et de Valorisation des Investissements dans la Valléede la Bénoué (VIVA-Bénoué)</t>
  </si>
  <si>
    <t>Projet/Activite : Mise en œuvre du Projet d'Appui à la réinsertion Socio-économique des groupes vulnérables dans le Bassin du Lac Tchad (PARSEBALT)</t>
  </si>
  <si>
    <t>Contribution de l'Etat pour le Projet d'Appui à la Réinsertion Socio-économique des groupes vulnérables dans le Bassin du Lac Tchad (PARSEBALT)</t>
  </si>
  <si>
    <t>58 22 019 05 330033 361319</t>
  </si>
  <si>
    <t>Total Projet/Activite : Mise en œuvre du Projet d'Appui à la réinsertion Socio-économique des groupes vulnérables dans le Bassin du Lac Tchad (PARSEBALT)</t>
  </si>
  <si>
    <t>Projet/Activite : Mise en œuvre du Projet de Développement Rural Intégré Chari-Logone</t>
  </si>
  <si>
    <t>Contribution de l'Etat pour le Projet de Développement Rural Intégré Chari-Logone, phase II (PDRI-CL II)</t>
  </si>
  <si>
    <t>58 22 019 05 330033 523519</t>
  </si>
  <si>
    <t>Total Projet/Activite : Mise en œuvre du Projet de Développement Rural Intégré Chari-Logone</t>
  </si>
  <si>
    <t>Projet/Activite : Mise en œuvre du Projet Régional de Relance et de Développement du Lac Tchad (PROLAC)</t>
  </si>
  <si>
    <t>Contribution de l'Etat pour le Projet Régional de Relance et de Développement du Lac Tchad (PROLAC)</t>
  </si>
  <si>
    <t>Total Projet/Activite : Mise en œuvre du Projet Régional de Relance et de Développement du Lac Tchad (PROLAC)</t>
  </si>
  <si>
    <t>Total Action : 05 MAITRISE ET MISE EN VALEUR DES POTENTIALITES DU TERRITOIRE ET DE SES FRONTIERES</t>
  </si>
  <si>
    <t>Total Programme : 019 PLANIFICATION STRATEGIQUE ET AMENAGEMENT DURABLE DU TERRITOIRE</t>
  </si>
  <si>
    <t>Programme : 022 APPUI A LA TRANSFORMATION STRUCTURELLE POUR L'ACCELERATION DE LA CROISSANCE</t>
  </si>
  <si>
    <t>Action : 02 APPUI AU DEVELOPPEMENT DES FILIERES ET A LA PRODUCTION MANUFACTURIERE</t>
  </si>
  <si>
    <t>Projet/Activite : Dispositif d'Appui à la Compétitivité du Cameroun (DACC)</t>
  </si>
  <si>
    <t>Contribution de l'Etat pour le Dispositif d'Appui à la Compétitivité du Cameroun (DACC)</t>
  </si>
  <si>
    <t>58 22 022 02 330020 361314</t>
  </si>
  <si>
    <t>Total Projet/Activite : Dispositif d'Appui à la Compétitivité du Cameroun (DACC)</t>
  </si>
  <si>
    <t>Projet/Activite : Opération de Soutien au Secteur Privé Camerounais affecté par la Pandémie du Coronavirus (COVID-19)</t>
  </si>
  <si>
    <t>Contribution de l'Etat pour l'Opération de Soutien au Secteur Privé Camerounais affecté par la Pandémie du Coronavirus (COVID-19)</t>
  </si>
  <si>
    <t>Total Projet/Activite : Opération de Soutien au Secteur Privé Camerounais affecté par la Pandémie du Coronavirus (COVID-19)</t>
  </si>
  <si>
    <t>Total Action : 02 APPUI AU DEVELOPPEMENT DES FILIERES ET A LA PRODUCTION MANUFACTURIERE</t>
  </si>
  <si>
    <t>Action : 04 RENFORCEMENT DE L’EFFICACITE DE LA PROGRAMMATION ET DE LA BUDGETISATION DES PROJETS D’INVESTISSEMENTS PUBLICS</t>
  </si>
  <si>
    <t>Projet/Activite : Projet d'Amélioration de la Qualité de la Dépense Publique et du système statisitque (PEPS)</t>
  </si>
  <si>
    <t>Contribution de l'Etat pour le Projet d'Efficacité de la Dépense Publique et du Système Statistique (PEPS)</t>
  </si>
  <si>
    <t>58 22 022 04 330020 361314</t>
  </si>
  <si>
    <t>Total Projet/Activite : Projet d'Amélioration de la Qualité de la Dépense Publique et du système statisitque (PEPS)</t>
  </si>
  <si>
    <t>Total Action : 04 RENFORCEMENT DE L’EFFICACITE DE LA PROGRAMMATION ET DE LA BUDGETISATION DES PROJETS D’INVESTISSEMENTS PUBLICS</t>
  </si>
  <si>
    <t>Total Programme : 022 APPUI A LA TRANSFORMATION STRUCTURELLE POUR L'ACCELERATION DE LA CROISSANCE</t>
  </si>
  <si>
    <t>Programme : 023 RENFORCEMENT DU PARTENARIAT AU DEVELOPPEMENT ET DE L’INTEGRATION REGIONALE</t>
  </si>
  <si>
    <t>Action : 02 RENFORCEMENT DE LA COOPERATIONREGIONALE AFRICAINE</t>
  </si>
  <si>
    <t>Projet/Activite : Mise en œuvre du Projet d'Appui à la Gouvernance des Finances Publiques (PAGFIP)</t>
  </si>
  <si>
    <t>Contribution de l'Etat pour le Projet d'Appui à la Gouvernance des Finances Publiques (PAGFIP)</t>
  </si>
  <si>
    <t>58 22 023 02 330040 361313</t>
  </si>
  <si>
    <t>Total Projet/Activite : Mise en œuvre du Projet d'Appui à la Gouvernance des Finances Publiques (PAGFIP)</t>
  </si>
  <si>
    <t>Total Action : 02 RENFORCEMENT DE LA COOPERATIONREGIONALE AFRICAINE</t>
  </si>
  <si>
    <t>Action : 03 AMELIORATION DE L'EFFICACITE DU PARTENARIAT AU DEVELOPPEMENT</t>
  </si>
  <si>
    <t>Projet/Activite : Mise en œuvre du Programme de Coopération Cameroun-UNICEF 2022-2026: Volet Nutrition</t>
  </si>
  <si>
    <t>Contribution de l'Etat pour le Programme de Coopération Cameroun UNICEF 2022-2026: Volet Nutrition</t>
  </si>
  <si>
    <t>58 22 023 03 330040 361313</t>
  </si>
  <si>
    <t>Total Projet/Activite : Mise en œuvre du Programme de Coopération Cameroun-UNICEF 2022-2026: Volet Nutrition</t>
  </si>
  <si>
    <t>Projet/Activite : Mise en œuvre du Programme de Facilité de Coopération Technique II CAON-FED</t>
  </si>
  <si>
    <t>Contribution de l'Etat pour le Programme de Facilité de Coopération Technique II CAON-FED</t>
  </si>
  <si>
    <t>58 22 023 03 330041 361313</t>
  </si>
  <si>
    <t>Total Projet/Activite : Mise en œuvre du Programme de Facilité de Coopération Technique II CAON-FED</t>
  </si>
  <si>
    <t>Total Action : 03 AMELIORATION DE L'EFFICACITE DU PARTENARIAT AU DEVELOPPEMENT</t>
  </si>
  <si>
    <t>Total Programme : 023 RENFORCEMENT DU PARTENARIAT AU DEVELOPPEMENT ET DE L’INTEGRATION REGIONALE</t>
  </si>
  <si>
    <t>TOTAL FONDS DE CONTREPARTIE EN DÉPENSES RÉELLES</t>
  </si>
  <si>
    <t xml:space="preserve">        Fonds de Contrepartie en dépenses réelles</t>
  </si>
  <si>
    <t>FONDS DE CONTREPARTIE EN TAXES ET DROITS DE DOUANE</t>
  </si>
  <si>
    <t>Projet/Activite : Programme "riz-maïs" et "manioc" (PERIZ-MAIS-MANIOC)</t>
  </si>
  <si>
    <t>Contribution de l'Etat pour la Prise en charges des Fonds de Contrepartie en TVA droits et taxes de douane</t>
  </si>
  <si>
    <t>58 22 019 01 330033 524416</t>
  </si>
  <si>
    <t>Total Projet/Activite : Programme "riz-maïs" et "manioc" (PERIZ-MAIS-MANIOC)</t>
  </si>
  <si>
    <t>TOTAL FONDS DE CONTREPARTIE EN TAXES ET DROITS DE DOUANE</t>
  </si>
  <si>
    <t xml:space="preserve">        Fonds de Contrepartie en taxes et droits de douane</t>
  </si>
  <si>
    <t>TRANSFERTS D'INVESTISSEMENT AUX ETS PUB. ET SUBVENTIONS AUX E/SES</t>
  </si>
  <si>
    <t>Appui en investissement du Programme Agropoles</t>
  </si>
  <si>
    <t>58 22 019 01 330034 464119</t>
  </si>
  <si>
    <t>Projet/Activite : Production des outils techniques et des évidences empiriques sur les interrelations entre population et développement</t>
  </si>
  <si>
    <t>Appui en investissement au Bureau Central des Recensements et des Etudes de Population (BUCREP).</t>
  </si>
  <si>
    <t>58 22 019 04 730070 464110</t>
  </si>
  <si>
    <t>Total Projet/Activite : Production des outils techniques et des évidences empiriques sur les interrelations entre population et développement</t>
  </si>
  <si>
    <t>Projet/Activite : Mise en œuvre des projets et programmes d’aménagement du territoire</t>
  </si>
  <si>
    <t>Mise en œuvre des activités de la Mission de Développement Intégré des Monts Mandara (MIDIMA)</t>
  </si>
  <si>
    <t>58 22 019 05 330033 464115</t>
  </si>
  <si>
    <t>Mise en œuvre des activités de la Mission d'Etude pour l'Aménagement de l'Océan (MEAO)</t>
  </si>
  <si>
    <t>58 22 019 05 330033 464110</t>
  </si>
  <si>
    <t>Mise en œuvre des activités de la Mission d'Etude pour l'Aménagement et le Développement de la Région du Nord (MEADEN)</t>
  </si>
  <si>
    <t>Total Projet/Activite : Mise en œuvre des projets et programmes d’aménagement du territoire</t>
  </si>
  <si>
    <t>Action : 01 RENFORCEMENT DE LA SURVEILLANCE ECONOMIQUE ET DE LA VEILLE STRATEGIQUE</t>
  </si>
  <si>
    <t>Projet/Activite : Appui à la mise en oeuvre des activités de l'INS</t>
  </si>
  <si>
    <t>Élaboration et suivi de la 3ème génération de la Stratégie Nationale de Développement de la Statistique (SNDS2020-2025)</t>
  </si>
  <si>
    <t>58 22 022 01 330020 464110</t>
  </si>
  <si>
    <t>Poursuite de la réalisation du troisième Recensement Général des Entreprises (RGE III)</t>
  </si>
  <si>
    <t>58 22 022 01 730023 464110</t>
  </si>
  <si>
    <t>Réalisation de la 5ème Enquête Camerounaise auprès des Ménages (ECAM 5)</t>
  </si>
  <si>
    <t>Réalisation des enquêtes et études statistiques</t>
  </si>
  <si>
    <t>Rebasage des comptes nationaux</t>
  </si>
  <si>
    <t>Total Projet/Activite : Appui à la mise en oeuvre des activités de l'INS</t>
  </si>
  <si>
    <t>Total Action : 01 RENFORCEMENT DE LA SURVEILLANCE ECONOMIQUE ET DE LA VEILLE STRATEGIQUE</t>
  </si>
  <si>
    <t>Action : 06 PROMOTION DES PARTENARIATS PUBLICS-PRIVES</t>
  </si>
  <si>
    <t>Projet/Activite : Appui au CARPA</t>
  </si>
  <si>
    <t>Acquisition de matériels et logiciels informatiques</t>
  </si>
  <si>
    <t>58 22 022 06 330020 464118</t>
  </si>
  <si>
    <t>Total Projet/Activite : Appui au CARPA</t>
  </si>
  <si>
    <t>Total Action : 06 PROMOTION DES PARTENARIATS PUBLICS-PRIVES</t>
  </si>
  <si>
    <t>TOTAL TRANSFERTS D'INVESTISSEMENT AUX ETS PUB. ET SUBVENTIONS AUX E/SES</t>
  </si>
  <si>
    <t xml:space="preserve">        Transferts d'investissement aux Ets Pub. et Subventions aux E/ses</t>
  </si>
  <si>
    <t xml:space="preserve">        Crédits pour projets C2D</t>
  </si>
  <si>
    <t xml:space="preserve">        Crédits pour projets PLANUT</t>
  </si>
  <si>
    <t xml:space="preserve">        Crédits pour projets PTS-Jeunes</t>
  </si>
  <si>
    <t xml:space="preserve">        Reports de crédits</t>
  </si>
  <si>
    <t>AUTRES CRÉDITS À GESTION CENTRALE</t>
  </si>
  <si>
    <t>Accompagnement des projets des GIC, ONG et Associations</t>
  </si>
  <si>
    <t>58 22 019 01 330034 522111</t>
  </si>
  <si>
    <t>Acquisition de matériel au profit des GIC, ONG et Associations</t>
  </si>
  <si>
    <t>58 22 019 01 330034 524416</t>
  </si>
  <si>
    <t>Etude sur les pratiques innovantes de développement local au Cameroun à l'aune de la mise en œuvre de la SND30</t>
  </si>
  <si>
    <t>Evaluation de l’impact et de la durabilité des interventions des programmes et projets de développement sur les conditions de vie des populations à la base</t>
  </si>
  <si>
    <t>Projet d'électricfication  de l'usine d’extraction d’huile d’avocat de Mbouda</t>
  </si>
  <si>
    <t>58 22 019 01 330034 524112</t>
  </si>
  <si>
    <t>Projet/Activite : Elaboration du Rapport National de Développement</t>
  </si>
  <si>
    <t>Rédaction du Rapport National de Développement</t>
  </si>
  <si>
    <t>58 22 019 02 330031 361314</t>
  </si>
  <si>
    <t>Total Projet/Activite : Elaboration du Rapport National de Développement</t>
  </si>
  <si>
    <t>Projet/Activite : Mise en œuvre des activités du Centre d’Analyse et de Recherche sur les Politiques Economiques et Sociales du Cameroun (CAMERCAP-PARC)</t>
  </si>
  <si>
    <t>Appui en investissement au Centre d’Analyse et de Recherche sur les Politiques Economiques et Sociales du Cameroun (CAMERCAP-PARC).</t>
  </si>
  <si>
    <t>58 22 019 02 330031 523419</t>
  </si>
  <si>
    <t>Total Projet/Activite : Mise en œuvre des activités du Centre d’Analyse et de Recherche sur les Politiques Economiques et Sociales du Cameroun (CAMERCAP-PARC)</t>
  </si>
  <si>
    <t>Projet/Activite : Réalisation des études et analyses prospectives</t>
  </si>
  <si>
    <t>Elaboration des notes de veille et d’analyse prospective</t>
  </si>
  <si>
    <t>Etudes prospectives sur les filières prioritaires de la SND30</t>
  </si>
  <si>
    <t>Total Projet/Activite : Réalisation des études et analyses prospectives</t>
  </si>
  <si>
    <t>Action : 03 OPERATIONNALISATION ET SUIVI-EVALUATION DE LA MISE EN ŒUVRE DE LA SND 30</t>
  </si>
  <si>
    <t>Projet/Activite : Mise en oeuvre de la SND 30</t>
  </si>
  <si>
    <t>Mise en route de la SND30</t>
  </si>
  <si>
    <t>58 22 019 03 330031 361314</t>
  </si>
  <si>
    <t>Total Projet/Activite : Mise en oeuvre de la SND 30</t>
  </si>
  <si>
    <t>Total Action : 03 OPERATIONNALISATION ET SUIVI-EVALUATION DE LA MISE EN ŒUVRE DE LA SND 30</t>
  </si>
  <si>
    <t>Projet/Activite : Analyse prospective des risques de vulnérabilité et localisation spatiale des groupes sociaux</t>
  </si>
  <si>
    <t>Analyse prospective des coûts d'investissements sur le développement du Capital humain</t>
  </si>
  <si>
    <t>Total Projet/Activite : Analyse prospective des risques de vulnérabilité et localisation spatiale des groupes sociaux</t>
  </si>
  <si>
    <t>Projet/Activite : Suivi des activités des institutions sous-tutelles dans le domaine de la population et du développement</t>
  </si>
  <si>
    <t>Etude sur l'Afflux des personnes Déplacées Internes au Cameroun: Analyse des trajectoire migratoire, de la dynamique démographique et des enjeux sociodémographique dans les localités d'accueil</t>
  </si>
  <si>
    <t>Revue à mi-parcours des Objectifs  de Developpement Durable</t>
  </si>
  <si>
    <t>Total Projet/Activite : Suivi des activités des institutions sous-tutelles dans le domaine de la population et du développement</t>
  </si>
  <si>
    <t>Projet/Activite : Elaboration des outils d'aménagement du territoire</t>
  </si>
  <si>
    <t>Élaboration du Plan de Zonage et des Schémas d'aménagement du territoire</t>
  </si>
  <si>
    <t>58 22 019 05 330033 361312</t>
  </si>
  <si>
    <t>Réalisation des études techniques en vue de l’aménagement d’une voie de contournement en amont du barrage hydroélectrique de Lagdo avec construction d’un pont sur la Bénoué et de la réfection de la crête du barrage</t>
  </si>
  <si>
    <t>Total Projet/Activite : Elaboration des outils d'aménagement du territoire</t>
  </si>
  <si>
    <t>Appui en investissement au  Bakassi Penisula Development Program (BADEP)(Community Development &amp; Socio-Economic Activities, Infrastructure and Repopulation Cooperation &amp; Institutional Support, Management)</t>
  </si>
  <si>
    <t>Appui en investissement au Programme d’Aménagement et de Développement Intégré de la Boucle Minière du Dja et de la Zone Frontalière Adjacente (PADI-Dja)</t>
  </si>
  <si>
    <t>Appui en investissement au Programme de Développement Intégré Communautaire de l'Atlantique (PDICA)</t>
  </si>
  <si>
    <t>Appui en investissement au Programme de Développement Intégré de la Zone des Trois Frontières</t>
  </si>
  <si>
    <t>Maitrise d'œuvre des travaux de construction du kit frontalier d'Olamzé</t>
  </si>
  <si>
    <t>58 22 019 05 330033 361313</t>
  </si>
  <si>
    <t>Maitrise d'œuvre des travaux de construction du marché frontalier de Garoua Boulaï</t>
  </si>
  <si>
    <t>Réalisation des études sur l’Aménagement du Territoire</t>
  </si>
  <si>
    <t>58 22 019 05 330033 361314</t>
  </si>
  <si>
    <t>Travaux de construction du kit frontalier d'Olamzé</t>
  </si>
  <si>
    <t>58 22 019 05 330033 523311</t>
  </si>
  <si>
    <t>Travaux de construction du marché frontalier de Garoua-Boulaï</t>
  </si>
  <si>
    <t>Action : 06 REALISATION DES INFRASTRUCTURES D’AMENAGEMENT DU TERRITOIRE</t>
  </si>
  <si>
    <t>Projet/Activite : Poursuite de la mise en œuvre du PLANUT</t>
  </si>
  <si>
    <t>PLANUT-Etude en vue de la construction et d'aménagement des retenues d'eau et des infrastructures connexes</t>
  </si>
  <si>
    <t>58 22 019 06 330034 361331</t>
  </si>
  <si>
    <t>PLANUT-Etudes en vue de l'aménagement de 120 000 ha de périmètres hydroagricoles, de la construction et et de l'aménagement des retenues d'eau</t>
  </si>
  <si>
    <t>PLANUT-Fournitures dans le cadre de la création des Agropoles</t>
  </si>
  <si>
    <t>58 22 019 06 330034 522111</t>
  </si>
  <si>
    <t>PLANUT-Maîtrise d'œuvre des travaux d'aménagement de 120 000 ha de périmètres hydroagricoles, de construction et aménagement des retenues d'eau, en vue de la création des Agropoles</t>
  </si>
  <si>
    <t>58 22 019 06 330034 361313</t>
  </si>
  <si>
    <t>PLANUT-Maitrise d'œuvre des travaux de construction des infrastructures d'élevage dans le cadre de la création des Agropoles</t>
  </si>
  <si>
    <t>PLANUT-Maitrise d'œuvre des travaux de construction et d'aménagement des retenues d'eau et des infrastructures connexes</t>
  </si>
  <si>
    <t>PLANUT-Travaux d'aménagement de 120 000 ha de périmètres hydroagricoles, de construction et aménagement des retenues d'eau, en vue de la création des Agropoles</t>
  </si>
  <si>
    <t>PLANUT-Travaux de construction des infrastructures d'élevage dans le cadre de la création des Agropoles</t>
  </si>
  <si>
    <t>PLANUT-Travaux de construction et d'aménagement des retenues d'eau et des infrastructures connexes</t>
  </si>
  <si>
    <t>58 22 019 06 330034 523412</t>
  </si>
  <si>
    <t>Total Projet/Activite : Poursuite de la mise en œuvre du PLANUT</t>
  </si>
  <si>
    <t>Projet/Activite : suivi de la réalisation des étudesdes travaux des infrastructures d’aménagement du territoire</t>
  </si>
  <si>
    <t>Étude technique en vue de la construction de la route Gazawa-Hina-Bourha-Boukoula</t>
  </si>
  <si>
    <t>Maitrise d’œuvre des travaux de construction de l'adduction de WAZA</t>
  </si>
  <si>
    <t>58 22 019 06 451310 361313</t>
  </si>
  <si>
    <t>Maîtrise d'œuvre de l’adduction d’eau potable de Soulédé Roua (Phase 2)</t>
  </si>
  <si>
    <t>Maitrise d'œuvre des travaux de construction du complexe de conditionnement, de stockage et de commercialisation des produits agro pastoraux de Foumbot</t>
  </si>
  <si>
    <t>Maîtrise d'œuvre des travaux de construction du complexe de conditionnement, de stockage et de commercialisation des produits agro pastoraux de Kye-Ossi</t>
  </si>
  <si>
    <t>Maitrise d'œuvre des travaux de construction du complexe de conditionnement, de stockage et de commercialisation des produits agro pastoraux de Mbouda</t>
  </si>
  <si>
    <t>Maitrise d'œuvre des travaux de construction du complexe de conditionnement, de stockage et de commercialisation des produits agro pastoraux de Mvangane</t>
  </si>
  <si>
    <t>Réalisation des études techniques en vue de la construction d'un port sec à Ngaoundéré</t>
  </si>
  <si>
    <t>58 22 019 06 330034 361339</t>
  </si>
  <si>
    <t>Travaux de construction de l'adduction d'eau potable de WAZA (phase 2)</t>
  </si>
  <si>
    <t>58 22 019 06 451310 523412</t>
  </si>
  <si>
    <t>Travaux de construction du complexe de conditionnement, de stockage et de commercialisation des produits agro pastoraux de Foumbot</t>
  </si>
  <si>
    <t>58 22 019 06 330034 523311</t>
  </si>
  <si>
    <t>Travaux de construction du complexe de conditionnement, de stockage et de commercialisation des produits agro pastoraux de Kye-Ossi</t>
  </si>
  <si>
    <t>Travaux de construction du complexe de conditionnement, de stockage et de commercialisation des produits agro pastoraux de Mbouda</t>
  </si>
  <si>
    <t>Travaux de construction du complexe de conditionnement, de stockage et de commercialisation des produits agro pastoraux de Mvangane</t>
  </si>
  <si>
    <t>Travaux d'extension du réseau d'approvisionnement en eau potable dans l'Zrrondissement de Soulédé-Roua</t>
  </si>
  <si>
    <t>58 22 019 06 451330 523412</t>
  </si>
  <si>
    <t>Total Projet/Activite : suivi de la réalisation des étudesdes travaux des infrastructures d’aménagement du territoire</t>
  </si>
  <si>
    <t>Total Action : 06 REALISATION DES INFRASTRUCTURES D’AMENAGEMENT DU TERRITOIRE</t>
  </si>
  <si>
    <t>Action : 07 COORDINATION ET PILOTAGE DU PROGRAMME</t>
  </si>
  <si>
    <t>Projet/Activite : Planification et programmation des activités du programme</t>
  </si>
  <si>
    <t>Acquisition de 02 voitures de fonction</t>
  </si>
  <si>
    <t>58 22 019 07 330030 524311</t>
  </si>
  <si>
    <t>Acquisition de 03 voitures de mission de type pick-up pour les services de la DGPAT</t>
  </si>
  <si>
    <t>Total Projet/Activite : Planification et programmation des activités du programme</t>
  </si>
  <si>
    <t>Total Action : 07 COORDINATION ET PILOTAGE DU PROGRAMME</t>
  </si>
  <si>
    <t>Projet/Activite : Suivi et accompagnement des initiatives privées d’envergure</t>
  </si>
  <si>
    <t>Mise en œuvre de la politique des Champions Nationaux</t>
  </si>
  <si>
    <t>58 22 022 01 330020 361313</t>
  </si>
  <si>
    <t>Total Projet/Activite : Suivi et accompagnement des initiatives privées d’envergure</t>
  </si>
  <si>
    <t>Projet/Activite : Suivi et analyse de la conjoncture économique</t>
  </si>
  <si>
    <t>Acquisition de (04) véhicules pick-up pour la surveillance économique</t>
  </si>
  <si>
    <t>58 22 022 01 330020 524311</t>
  </si>
  <si>
    <t>Total Projet/Activite : Suivi et analyse de la conjoncture économique</t>
  </si>
  <si>
    <t>Projet/Activite : Contribution à l’amélioration de la compétitivité de l’économie, des entreprises et des industries Camerounaises</t>
  </si>
  <si>
    <t>Accompagnement des entreprises à la mise en place des systèmes de management conformes aux normes ISO 9001:2015 et ISO 22000:2018</t>
  </si>
  <si>
    <t>58 22 022 02 330020 361312</t>
  </si>
  <si>
    <t>Acquisition du matériel informatique (BMN)</t>
  </si>
  <si>
    <t>58 22 022 02 330020 524211</t>
  </si>
  <si>
    <t>Acquisition du mobilier de bureau</t>
  </si>
  <si>
    <t>58 22 022 02 330020 524118</t>
  </si>
  <si>
    <t>Acquisition du mobilier de bureau (siège BMN)</t>
  </si>
  <si>
    <t>Acquisition d'un logiciel</t>
  </si>
  <si>
    <t>58 22 022 02 330020 521311</t>
  </si>
  <si>
    <t>Assistance technique à la mise en œuvre des plans de mise à niveau</t>
  </si>
  <si>
    <t>58 22 022 02 330020 361313</t>
  </si>
  <si>
    <t>Developpement des systèmes d'information sur la compétitivité</t>
  </si>
  <si>
    <t>Dotation en investissement au BMN pour le règlement des arriérés</t>
  </si>
  <si>
    <t>58 22 022 02 330020 524910</t>
  </si>
  <si>
    <t>Enquête statistique auprès des dirigeants d'entreprises et de suivi des réformes relatives à l'environnement des affaires: Mise en œuvre du partenariat stratégique avec le World Economic Forum</t>
  </si>
  <si>
    <t xml:space="preserve">Enquête/concertations sectorielles/filières avec les acteurs privés en vue du renforcement du dialogue public-privé et la collecte des données sur la compétitivité microéconomique </t>
  </si>
  <si>
    <t>Etude évaluative de l'opérationnalité des mesures incitatives des investissements dans le secteur agricole</t>
  </si>
  <si>
    <t>Etudes sur les faits, et les analyses conjoncturelles et prospectives relatifs à la compétitivité: rapport annuel sur l'état de la compétitivité et du profil compétitivité du Cameroun</t>
  </si>
  <si>
    <t>Réalisation  des prédiagnostics</t>
  </si>
  <si>
    <t>Réalisation des audits</t>
  </si>
  <si>
    <t>Réalisation des diagnostics globaux</t>
  </si>
  <si>
    <t>58 22 022 02 330020 361319</t>
  </si>
  <si>
    <t>Réalisation des diagnostics systèmes</t>
  </si>
  <si>
    <t>Total Projet/Activite : Contribution à l’amélioration de la compétitivité de l’économie, des entreprises et des industries Camerounaises</t>
  </si>
  <si>
    <t>Projet/Activite : Diversification et Développement des filières de croissance</t>
  </si>
  <si>
    <t>Appui à la production et à la consommation des biens et services locaux</t>
  </si>
  <si>
    <t>Total Projet/Activite : Diversification et Développement des filières de croissance</t>
  </si>
  <si>
    <t>Projet/Activite : préparation , élaboration et diffusion du budget d'investissement</t>
  </si>
  <si>
    <t>Elaboration d'un Guide Méthodologique de répartition et de budgétisation des dotations à transférer aux CTD</t>
  </si>
  <si>
    <t>58 22 022 04 360001 361312</t>
  </si>
  <si>
    <t>Elaboration et mise à jour du modèle de cadrage du budget d'investissement</t>
  </si>
  <si>
    <t>Optimisation des sources de financement des projets d'investissement Public</t>
  </si>
  <si>
    <t>Production et diffusion du journal des projets</t>
  </si>
  <si>
    <t>58 22 022 04 360001 524411</t>
  </si>
  <si>
    <t>Total Projet/Activite : préparation , élaboration et diffusion du budget d'investissement</t>
  </si>
  <si>
    <t>Action : 08 COORDINATION ET PILOTAGE DU PROGRAMME</t>
  </si>
  <si>
    <t>Acquisition d'un véhicule de service pour la DGEPIP</t>
  </si>
  <si>
    <t>58 22 022 08 330020 524311</t>
  </si>
  <si>
    <t>Total Action : 08 COORDINATION ET PILOTAGE DU PROGRAMME</t>
  </si>
  <si>
    <t>Projet/Activite : Gestion de l'information sur l'aide publique au développement</t>
  </si>
  <si>
    <t>Mise en place du système DAD pour la gestion de la dette publique</t>
  </si>
  <si>
    <t>58 22 023 03 330040 521311</t>
  </si>
  <si>
    <t>Total Projet/Activite : Gestion de l'information sur l'aide publique au développement</t>
  </si>
  <si>
    <t>Programme : 024 GOUVERNANCE ET APPUI INSTITUTIONNEL DU SOUS-SECTEUR DE L’ECONOMIE, DE LA PLANIFICATION ET DE L’AMENAGEMENT DU TERRITOIRE</t>
  </si>
  <si>
    <t>Action : 02 DEPLOIEMENT DE LA CHAINE PPBS</t>
  </si>
  <si>
    <t>Projet/Activite : Développement d'une application de suivi évaluation des projets</t>
  </si>
  <si>
    <t>Développement d'une application de suivi évaluation des projets</t>
  </si>
  <si>
    <t>58 22 024 02 340010 524219</t>
  </si>
  <si>
    <t>Total Projet/Activite : Développement d'une application de suivi évaluation des projets</t>
  </si>
  <si>
    <t>Total Action : 02 DEPLOIEMENT DE LA CHAINE PPBS</t>
  </si>
  <si>
    <t>Action : 04 RENFORCEMENT ET MODERNISATION DU CADRE DE TRAVAIL</t>
  </si>
  <si>
    <t>Projet/Activite : Construction et réhabilitation des locaux des services centraux et déconcentrés</t>
  </si>
  <si>
    <t>DAG: Rénovation des systèmes audio et vidéo des salles de réunions et de conférences</t>
  </si>
  <si>
    <t>58 22 024 04 340010 525811</t>
  </si>
  <si>
    <t>Total Projet/Activite : Construction et réhabilitation des locaux des services centraux et déconcentrés</t>
  </si>
  <si>
    <t>Projet/Activite : Equipement des services</t>
  </si>
  <si>
    <t>Acquisition de véhicules de fonction</t>
  </si>
  <si>
    <t>58 22 024 04 340010 524311</t>
  </si>
  <si>
    <t>Acquisition d'un véhicule de mission</t>
  </si>
  <si>
    <t>DAG : Acquisition du matériel informatiques pour la préparation du budget</t>
  </si>
  <si>
    <t>58 22 024 04 340010 524211</t>
  </si>
  <si>
    <t>DAG : EXTENSION DE L’APPLICATION INFORMATIQUE DE GESTION DU FICHIER ET DES DONNEES DE CARRIERE DES PERSONNELS DU MINEPAT</t>
  </si>
  <si>
    <t>58 22 024 04 340010 524219</t>
  </si>
  <si>
    <t>DAG : Extension du réseau SIGIPES et antilope dans le bâtiment principal du MINEPAT et Contrôle Financier</t>
  </si>
  <si>
    <t>DAG : Mise en exploitation de l'application de gestion des ressources humaines</t>
  </si>
  <si>
    <t>DAG :Acquisition des ordinateurs pratiques et adaptés pour le fonctionnement de SIGIPES II</t>
  </si>
  <si>
    <t>Total Projet/Activite : Equipement des services</t>
  </si>
  <si>
    <t>Projet/Activite : Prise en charge des prestations des partenaires</t>
  </si>
  <si>
    <t>Prise en charge des prestations des partenaires et arriérés</t>
  </si>
  <si>
    <t>58 22 024 04 340010 524418</t>
  </si>
  <si>
    <t>Rénovation des systèmes audio et vidéo des salles de réunions et de conférences</t>
  </si>
  <si>
    <t>58 22 024 04 340010 524116</t>
  </si>
  <si>
    <t>Total Projet/Activite : Prise en charge des prestations des partenaires</t>
  </si>
  <si>
    <t>Total Action : 04 RENFORCEMENT ET MODERNISATION DU CADRE DE TRAVAIL</t>
  </si>
  <si>
    <t>Action : 08 DEVELOPPEMENT DES TECHNOLOGIES DE L’INFORMATION ET DE LA COMMUNICATION</t>
  </si>
  <si>
    <t>Projet/Activite : Audit et sécurité</t>
  </si>
  <si>
    <t>Acquisition d'un système Antivirus multiplateformes, version serveur pour 1000 postes</t>
  </si>
  <si>
    <t>58 22 024 08 320040 521214</t>
  </si>
  <si>
    <t>Total Projet/Activite : Audit et sécurité</t>
  </si>
  <si>
    <t>Projet/Activite : Infrastructure, réseau informatiqueet téléphonique</t>
  </si>
  <si>
    <t>Fourniture de matériel informatique dans les services déconcentrés du MINEPAT</t>
  </si>
  <si>
    <t>58 22 024 08 320040 524211</t>
  </si>
  <si>
    <t>Fourniture de matériel informatique des services centraux du MINEPAT</t>
  </si>
  <si>
    <t>Total Projet/Activite : Infrastructure, réseau informatiqueet téléphonique</t>
  </si>
  <si>
    <t>Total Action : 08 DEVELOPPEMENT DES TECHNOLOGIES DE L’INFORMATION ET DE LA COMMUNICATION</t>
  </si>
  <si>
    <t>Total Programme : 024 GOUVERNANCE ET APPUI INSTITUTIONNEL DU SOUS-SECTEUR DE L’ECONOMIE, DE LA PLANIFICATION ET DE L’AMENAGEMENT DU TERRITOIRE</t>
  </si>
  <si>
    <t>TOTAL AUTRES CRÉDITS À GESTION CENTRALE</t>
  </si>
  <si>
    <t xml:space="preserve">        Autres crédits à gestion centrale</t>
  </si>
  <si>
    <t xml:space="preserve">                       Dépenses Etudes, Maitrises d'œuvre, …etc</t>
  </si>
  <si>
    <t xml:space="preserve">                       Dépenses d'investissement sur RIO</t>
  </si>
  <si>
    <t>CRÉDITS DÉLÉGUÉS AUX SERV. DÉCONCENTRÉS</t>
  </si>
  <si>
    <t>Region : ADAMAOUA/ ADAMAWA</t>
  </si>
  <si>
    <t>Departement : MAYO BANYO</t>
  </si>
  <si>
    <t>DD MAYO BANYO : travaux de construction d'un bloc de 06 (six) latrines à la DD</t>
  </si>
  <si>
    <t>58 22 024 04 451015 524114</t>
  </si>
  <si>
    <t>IZ01918</t>
  </si>
  <si>
    <t>Total Departement : MAYO BANYO</t>
  </si>
  <si>
    <t>Departement : VINA</t>
  </si>
  <si>
    <t>DR ADAMAOUA : Branchement et abonnement au réseau électrique du bâtiment en construction à la Délégation Régionale du MINEPAT de l’Adamaoua</t>
  </si>
  <si>
    <t>58 22 024 04 441010 524112</t>
  </si>
  <si>
    <t>IZ01919</t>
  </si>
  <si>
    <t>DR ADAMAOUA : Equipement de la DR</t>
  </si>
  <si>
    <t>58 22 024 04 441010 524119</t>
  </si>
  <si>
    <t>IZ01920</t>
  </si>
  <si>
    <t>Total Departement : VINA</t>
  </si>
  <si>
    <t>Total Region : ADAMAOUA/ ADAMAWA</t>
  </si>
  <si>
    <t>Region : CENTRE</t>
  </si>
  <si>
    <t>Departement : MEFOU ET AKONO</t>
  </si>
  <si>
    <t>DD MEFOU ET AKONO : Travaux de refection de la DD (cour, clôture et batiment DD)</t>
  </si>
  <si>
    <t>58 22 024 04 451130 523212</t>
  </si>
  <si>
    <t>IZ01915</t>
  </si>
  <si>
    <t>Total Departement : MEFOU ET AKONO</t>
  </si>
  <si>
    <t>Departement : MFOUNDI</t>
  </si>
  <si>
    <t>DR Centre : Travaux de réhabilitation du château d'eau de la DR/centre</t>
  </si>
  <si>
    <t>58 22 024 04 441111 523412</t>
  </si>
  <si>
    <t>IZ01898</t>
  </si>
  <si>
    <t>Total Departement : MFOUNDI</t>
  </si>
  <si>
    <t>Total Region : CENTRE</t>
  </si>
  <si>
    <t>Region : EST/ EAST</t>
  </si>
  <si>
    <t>Departement : BOUMBA NGOKO</t>
  </si>
  <si>
    <t>DD BOUMBA et NGOKO : Réhabilitation de la clôture et assainissement de la cours et des VRD de la délégation</t>
  </si>
  <si>
    <t>58 22 024 04 451205 523112</t>
  </si>
  <si>
    <t>IZ01933</t>
  </si>
  <si>
    <t>Total Departement : BOUMBA NGOKO</t>
  </si>
  <si>
    <t>Departement : KADEY</t>
  </si>
  <si>
    <t>DD KADEY : Travaux de construction d’une pompe à motricité humaine à la DD KADEY</t>
  </si>
  <si>
    <t>58 22 024 04 451215 523412</t>
  </si>
  <si>
    <t>IZ01932</t>
  </si>
  <si>
    <t>Total Departement : KADEY</t>
  </si>
  <si>
    <t>Departement : LOM-ET-DJEREM</t>
  </si>
  <si>
    <t>DD Lom et Djerem : Réhabilitation du système d'alimentation solaire du forage à énergie solaire de de la Délégation Départementale MINEPAT du Djerem</t>
  </si>
  <si>
    <t>58 22 024 04 451220 523412</t>
  </si>
  <si>
    <t>IZ01908</t>
  </si>
  <si>
    <t>DR EST : Travaux de construction d'une plate-forme avec réservoir en plastique alimenté d'une pompe électrique immergée à la DR</t>
  </si>
  <si>
    <t>58 22 024 04 441212 523412</t>
  </si>
  <si>
    <t>IZ01907</t>
  </si>
  <si>
    <t>Total Departement : LOM-ET-DJEREM</t>
  </si>
  <si>
    <t>Total Region : EST/ EAST</t>
  </si>
  <si>
    <t>Region : EXTREME NORD/ FAR NORTH</t>
  </si>
  <si>
    <t>Departement : DIAMARE</t>
  </si>
  <si>
    <t>DR EXTREME-NORD : Construction d'une salle de réunion à la DR/MINEPAT à Maroua</t>
  </si>
  <si>
    <t>58 22 024 04 441313 523112</t>
  </si>
  <si>
    <t>IZ01922</t>
  </si>
  <si>
    <t>Total Departement : DIAMARE</t>
  </si>
  <si>
    <t>Departement : MAYO KANI</t>
  </si>
  <si>
    <t>DD MAYO-KANI : Travaux de fourniture de quatre lampadaires solaires photovoltaïque dans la cour de la DD</t>
  </si>
  <si>
    <t>58 22 024 04 451320 524112</t>
  </si>
  <si>
    <t>IZ01921</t>
  </si>
  <si>
    <t>Total Departement : MAYO KANI</t>
  </si>
  <si>
    <t>Departement : MAYO TSANAGA</t>
  </si>
  <si>
    <t>DD MAYO-TSANAGA : Construction d'un forage à énergie solaire et d'une cuve château à la DD</t>
  </si>
  <si>
    <t>58 22 024 04 451330 523412</t>
  </si>
  <si>
    <t>IZ01923</t>
  </si>
  <si>
    <t>Total Departement : MAYO TSANAGA</t>
  </si>
  <si>
    <t>Departement : MAYO-SAVA</t>
  </si>
  <si>
    <t>DD MAYO SAVA : Construction d'un bloc de latrine écologiques</t>
  </si>
  <si>
    <t>58 22 024 04 451325 524114</t>
  </si>
  <si>
    <t>IZ01924</t>
  </si>
  <si>
    <t>Total Departement : MAYO-SAVA</t>
  </si>
  <si>
    <t>Total Region : EXTREME NORD/ FAR NORTH</t>
  </si>
  <si>
    <t>Region : LITTORAL</t>
  </si>
  <si>
    <t>Departement : NKAM</t>
  </si>
  <si>
    <t>DD NKAM: Construction d’une mini adduction d'eau à la Délégation Départementale du Nkam</t>
  </si>
  <si>
    <t>58 22 024 04 451410 523412</t>
  </si>
  <si>
    <t>IZ01925</t>
  </si>
  <si>
    <t>Total Departement : NKAM</t>
  </si>
  <si>
    <t>Departement : SANAGA MARITIME</t>
  </si>
  <si>
    <t>DD SANAGA MARITIME : Rénovation de la résidence du DD</t>
  </si>
  <si>
    <t>58 22 024 04 451810 523212</t>
  </si>
  <si>
    <t>IZ01904</t>
  </si>
  <si>
    <t>Total Departement : SANAGA MARITIME</t>
  </si>
  <si>
    <t>Total Region : LITTORAL</t>
  </si>
  <si>
    <t>Region : NORD OUEST/ NORTH WEST</t>
  </si>
  <si>
    <t>Departement : BOYO</t>
  </si>
  <si>
    <t>DD BOYO : Construction d’un bloc latrine de six (06) compartiments</t>
  </si>
  <si>
    <t>58 22 024 04 451605 524114</t>
  </si>
  <si>
    <t>IZ01914</t>
  </si>
  <si>
    <t>DD BOYO : Réhabilitation du mur de la DD et de la case de passage</t>
  </si>
  <si>
    <t>58 22 024 04 451605 523419</t>
  </si>
  <si>
    <t>IZ01913</t>
  </si>
  <si>
    <t>Total Departement : BOYO</t>
  </si>
  <si>
    <t>Departement : MEZAM</t>
  </si>
  <si>
    <t>DD MEZAM : Réhabilitation du bâtiment principal et de la maison d'hôtes de la délégation départementale</t>
  </si>
  <si>
    <t>58 22 024 04 451625 523212</t>
  </si>
  <si>
    <t>IZ01910</t>
  </si>
  <si>
    <t>DR Nord-Ouest : Installation d’un système solaire à la DR</t>
  </si>
  <si>
    <t>58 22 024 04 441616 524112</t>
  </si>
  <si>
    <t>IZ01909</t>
  </si>
  <si>
    <t>Total Departement : MEZAM</t>
  </si>
  <si>
    <t>Total Region : NORD OUEST/ NORTH WEST</t>
  </si>
  <si>
    <t>Region : NORD/ NORTH</t>
  </si>
  <si>
    <t>Departement : MAYO LOUTI</t>
  </si>
  <si>
    <t>DD Mayo Louti : Acquisition d’une moto tout terrain</t>
  </si>
  <si>
    <t>58 22 024 04 451515 524311</t>
  </si>
  <si>
    <t>IZ01916</t>
  </si>
  <si>
    <t>Total Departement : MAYO LOUTI</t>
  </si>
  <si>
    <t>Departement : MAYO REY</t>
  </si>
  <si>
    <t>DD MAYO REY: Electrification  DD en énergie solaire</t>
  </si>
  <si>
    <t>58 22 024 04 451520 524112</t>
  </si>
  <si>
    <t>IZ01917</t>
  </si>
  <si>
    <t>Total Departement : MAYO REY</t>
  </si>
  <si>
    <t>Total Region : NORD/ NORTH</t>
  </si>
  <si>
    <t>Region : OUEST/ WEST</t>
  </si>
  <si>
    <t>Departement : BAMBOUTOS</t>
  </si>
  <si>
    <t>DD BAMBOUTOS : Construction d'un forage avec panneau solaire à la DD/MINEPAT</t>
  </si>
  <si>
    <t>58 22 024 04 451705 523412</t>
  </si>
  <si>
    <t>IZ01929</t>
  </si>
  <si>
    <t>Total Departement : BAMBOUTOS</t>
  </si>
  <si>
    <t>Departement : HAUT NKAM</t>
  </si>
  <si>
    <t>DD HAUT NKAM: Réhabilitation de la Délégation départementale du Haut Nkam</t>
  </si>
  <si>
    <t>58 22 024 04 451710 523112</t>
  </si>
  <si>
    <t>IZ01930</t>
  </si>
  <si>
    <t xml:space="preserve">DD HAUT-NKAM : Acquisition d'un pick-up pour la Délégation départementale du Haut Nkam </t>
  </si>
  <si>
    <t>58 22 024 04 451710 524311</t>
  </si>
  <si>
    <t>IZ01931</t>
  </si>
  <si>
    <t>Total Departement : HAUT NKAM</t>
  </si>
  <si>
    <t>Departement : HAUTS PLATEAUX</t>
  </si>
  <si>
    <t>DD Hauts-Plateaux : Réhabilitation du forage motorisé de la DD</t>
  </si>
  <si>
    <t>58 22 024 04 7315001 523412</t>
  </si>
  <si>
    <t>IZ01901</t>
  </si>
  <si>
    <t>Total Departement : HAUTS PLATEAUX</t>
  </si>
  <si>
    <t>Departement : MENOUA</t>
  </si>
  <si>
    <t>DD MENOUA : Acquisition de deux motos pour la DD</t>
  </si>
  <si>
    <t>58 22 024 04 451725 524311</t>
  </si>
  <si>
    <t>IZ01928</t>
  </si>
  <si>
    <t>Total Departement : MENOUA</t>
  </si>
  <si>
    <t>Departement : MIFI</t>
  </si>
  <si>
    <t>DR OUEST : Système autonome en eau potable de la DR/MINEPAT-OUEST</t>
  </si>
  <si>
    <t>58 22 024 04 441717 523412</t>
  </si>
  <si>
    <t>IZ01906</t>
  </si>
  <si>
    <t>DR OUEST:  Travaux d’aménagement extérieur de la case d’astreinte de la DR</t>
  </si>
  <si>
    <t>58 22 024 04 441717 522117</t>
  </si>
  <si>
    <t>IZ01905</t>
  </si>
  <si>
    <t>Total Departement : MIFI</t>
  </si>
  <si>
    <t>Departement : NOUN</t>
  </si>
  <si>
    <t>DD NOUN : Achat de deux (02) motos pour la DD</t>
  </si>
  <si>
    <t>58 22 024 04 451740 524311</t>
  </si>
  <si>
    <t>IZ01927</t>
  </si>
  <si>
    <t>DD NOUN : Construction d’un forage équipé d’une pompe et d’une cuve de réserve d’eau à la DD</t>
  </si>
  <si>
    <t>58 22 024 04 451740 523412</t>
  </si>
  <si>
    <t>IZ01926</t>
  </si>
  <si>
    <t>Total Departement : NOUN</t>
  </si>
  <si>
    <t>Total Region : OUEST/ WEST</t>
  </si>
  <si>
    <t>Region : SUD OUEST/ SOUTH WEST</t>
  </si>
  <si>
    <t>Departement : FAKO</t>
  </si>
  <si>
    <t>DD FAKO: Réhabilitation de la DD</t>
  </si>
  <si>
    <t>58 22 024 04 451905 523112</t>
  </si>
  <si>
    <t>IZ01912</t>
  </si>
  <si>
    <t>DR SUD OUEST: Acquisition d'un véhicule pick-up pour la DR</t>
  </si>
  <si>
    <t>58 22 024 04 441919 524311</t>
  </si>
  <si>
    <t>IZ01900</t>
  </si>
  <si>
    <t>DR SUD OUEST: Rénovation de la Délégation Régionale MINEPAT Sud-ouest à Buea</t>
  </si>
  <si>
    <t>58 22 024 04 441919 523112</t>
  </si>
  <si>
    <t>IZ01899</t>
  </si>
  <si>
    <t>Total Departement : FAKO</t>
  </si>
  <si>
    <t>Departement : MANYU</t>
  </si>
  <si>
    <t>DD MANYU : Construction d'un ponceau à l'entrée de l'immeuble de bureaux</t>
  </si>
  <si>
    <t>58 22 024 04 451920 523411</t>
  </si>
  <si>
    <t>IZ01911</t>
  </si>
  <si>
    <t>Total Departement : MANYU</t>
  </si>
  <si>
    <t>Total Region : SUD OUEST/ SOUTH WEST</t>
  </si>
  <si>
    <t>Region : SUD/ SOUTH</t>
  </si>
  <si>
    <t>Departement : MVILA</t>
  </si>
  <si>
    <t>DR Sud : Travaux de réhabilitation des services abritant la DR y compris des toilettes externes et interne de la DR</t>
  </si>
  <si>
    <t>58 22 024 04 441818 523112</t>
  </si>
  <si>
    <t>IZ01902</t>
  </si>
  <si>
    <t>DR Sud : Travaux de réhabilitation du circuit électrique interne et du système de climatisation des services abritant la DR</t>
  </si>
  <si>
    <t>58 22 024 04 441818 524112</t>
  </si>
  <si>
    <t>IZ01903</t>
  </si>
  <si>
    <t>Total Departement : MVILA</t>
  </si>
  <si>
    <t>Total Region : SUD/ SOUTH</t>
  </si>
  <si>
    <t>TOTAL CRÉDITS DÉLÉGUÉS AUX SERV. DÉCONCENTRÉS</t>
  </si>
  <si>
    <t xml:space="preserve">    Crédits délégués aux serv. déconcentrés</t>
  </si>
  <si>
    <t xml:space="preserve">        Délégations automatiques</t>
  </si>
  <si>
    <t xml:space="preserve">        Délégations ponctuelles</t>
  </si>
  <si>
    <t xml:space="preserve">    Transferts d'investissement aux CTD</t>
  </si>
  <si>
    <t xml:space="preserve">        Transferts aux Régions</t>
  </si>
  <si>
    <t xml:space="preserve">        Transferts aux Communes</t>
  </si>
  <si>
    <t>Decaiss.
Effectif
du bailleur</t>
  </si>
  <si>
    <t>Appels de fonds non exécutés</t>
  </si>
  <si>
    <t>DONNEES FINEX_x000D_
(Non dispo.)</t>
  </si>
  <si>
    <t>FINANCEMENTS EXTERIEURS</t>
  </si>
  <si>
    <t>Contribution du Bailleur pour le Projet d'Aménagement et Valorisation des Investissements dans la Vallée du Logone (VIVA-Logone)</t>
  </si>
  <si>
    <t>58 22 019 05 981310 523419</t>
  </si>
  <si>
    <t>Contribution du Bailleur pour le Projet d'Aménagement et Valorisation des Investissements dans la Vallée de la Bénoué (VIVA-Bénoué)</t>
  </si>
  <si>
    <t>58 22 019 05 981510 523419</t>
  </si>
  <si>
    <t>Contribution du Bailleur pour le Projet de Développement Rural Intégré Chari-Logone, phase II (PDRI-CL II)</t>
  </si>
  <si>
    <t>58 22 019 05 981310 523519</t>
  </si>
  <si>
    <t>Contribution du Bailleur pour le Projet Régional de Relance et de Développement du Lac Tchad (PROLAC)</t>
  </si>
  <si>
    <t>TOTAL FINANCEMENTS EXTERIEURS</t>
  </si>
  <si>
    <t>Total Chapitre : 22 MINISTERE DE L'ECONOMIE, DE LA PLANIFICATION ET DE L'AMENAGEMENT DU TERRITOIRE</t>
  </si>
  <si>
    <t>%RPHYS CP</t>
  </si>
  <si>
    <t>TOTAL CHAPITRE : 22 MINISTERE DE L'ECONOMIE, DE LA PLANIFICATION ET DE L'AMENAGEMENT DU TERRITOIRE</t>
  </si>
  <si>
    <t>Action</t>
  </si>
  <si>
    <t>Aucun virement/transfert n'a été validé dans le système au  11 avril 2024 (Revue 1er trim. 2024) pour le Chapitre 22</t>
  </si>
  <si>
    <t>Opération</t>
  </si>
  <si>
    <t>Montant du Contrat</t>
  </si>
  <si>
    <t>Date
dem. travaux</t>
  </si>
  <si>
    <t>Montant 
engagé</t>
  </si>
  <si>
    <t>OPÉRATIONS FINANCÉES PAR LES FONDS DE CONTREPARTIE EN DÉPENSES RÉELLES</t>
  </si>
  <si>
    <t>Programme / Projet : Dispositif d'Appui à la Compétitivité du Cameroun (DACC)</t>
  </si>
  <si>
    <t>Groupe : 01 Engagement provisionnel</t>
  </si>
  <si>
    <t>Carburant et lubrifiants</t>
  </si>
  <si>
    <t>Indemnités des comités</t>
  </si>
  <si>
    <t>Total Groupe : 01 Engagement provisionnel</t>
  </si>
  <si>
    <t>Groupe : 02 Engagement sous presentation de décomptes ou factures (fonctionnement)</t>
  </si>
  <si>
    <t>Matériel (achat d'un ordinateur portable) et fournitures</t>
  </si>
  <si>
    <t>Mission de suivi des personnels des organes de gestion et des structures concernés</t>
  </si>
  <si>
    <t>Total Groupe : 02 Engagement sous presentation de décomptes ou factures (fonctionnement)</t>
  </si>
  <si>
    <t>Total Programme / Projet : Dispositif d'Appui à la Compétitivité du Cameroun (DACC)</t>
  </si>
  <si>
    <t>Programme / Projet : Facilité de Coopération Technique 11e FED</t>
  </si>
  <si>
    <t>Electricité, Eau, Téléphone, Internet</t>
  </si>
  <si>
    <t>Entretien véhicules (assurance, carburant, lubrifiants, etc…)</t>
  </si>
  <si>
    <t>Frais de personnels ( Indemintés fin d'activités du FED, Assurances maladie et accident, Temporaires, Transport congés, communication, etc…)</t>
  </si>
  <si>
    <t>Loyers bureaux (Services Ordonnateur National + Assistants techniques des projets nationaux et régionaux gérés par le Cameroun)</t>
  </si>
  <si>
    <t>Salaires du personnel et personnel consultant, IRPP, Charges patronales, etc…</t>
  </si>
  <si>
    <t>Sécurité, Gardiennage et Entretien des bureaux</t>
  </si>
  <si>
    <t>Fournitures et matériels de bureau - Consommables informatiques</t>
  </si>
  <si>
    <t>Frais généraux - Prise en charge des Comités et Réunions - Indemnités et primes diverses : Suivi de la mise en œuvre des programmes du PIM National et du PIM Régional (Appui à la société civile au Cameroun, Commerce des services en Afrique Subsaharienne, Compétitivité commerciale et accès aux marchés en Afrqiue, Appui institutionnel dans le domaine de la gouvernance du transport routier, Regional borderlands, etc ...)</t>
  </si>
  <si>
    <t>Frais généraux + Indemnités pour travaux divers en relation avec le partenariat européen + Primes diverses</t>
  </si>
  <si>
    <t>Maintenance et entretien</t>
  </si>
  <si>
    <t>Provision pour les activités préalables et nécessaires, non prises en charge par l'UE, pour le décaissement de l'Appui Budgetaire 2024 de l'Union européenne (ITS, frais généraux, etc…)</t>
  </si>
  <si>
    <t>Suivi global / Visibilité du partenariat - Appui aux activités préparatoires + Accompagnement des sectoriels pour la formulation des programmes des PAA 2023 et PAA 2024 - Dialogue Economique et Technique sur le Partenariat CM-UE, - Mobilisation des ressources sur les instruments nationaux, régionaux, continentaux et globaux de l'UE ainsi que de la Garantie EFSD+</t>
  </si>
  <si>
    <t>Total Programme / Projet : Facilité de Coopération Technique 11e FED</t>
  </si>
  <si>
    <t>Programme / Projet : Intégration des questions de population dans les politiques et stratégies de développement</t>
  </si>
  <si>
    <t>Carburant</t>
  </si>
  <si>
    <t>Indemnités du personnel et primes diverses</t>
  </si>
  <si>
    <t>Achat des fournitures de bureau</t>
  </si>
  <si>
    <t>Frais de mission</t>
  </si>
  <si>
    <t>Total Programme / Projet : Intégration des questions de population dans les politiques et stratégies de développement</t>
  </si>
  <si>
    <t>Programme / Projet : Opération de soutien au secteur privé camerounais affecté par la pandémie du Coronavirus (Covid-19)</t>
  </si>
  <si>
    <t>Paiement des frais de "Général Management Service" de l'agence d'exécution conformément à l'accord pour tiers donateurs Cameroun-PNUD (préambule) et au document de projet signés (cadre de résultat) (ces frais induisent la prise en charge par le PNUD des COPIL et gratifications)</t>
  </si>
  <si>
    <t>Ateliers d'appropriation et de pérénnisation des acquis du projet</t>
  </si>
  <si>
    <t>Logistiques divers (concertations, séminaires, etc.)</t>
  </si>
  <si>
    <t>Mission de suivi stratégiques</t>
  </si>
  <si>
    <t>Total Programme / Projet : Opération de soutien au secteur privé camerounais affecté par la pandémie du Coronavirus (Covid-19)</t>
  </si>
  <si>
    <t>Programme / Projet : Politiques Sociales</t>
  </si>
  <si>
    <t>Primes/indemnités mensuelles</t>
  </si>
  <si>
    <t>Appui à l'exécution des activités : 1. Ateliers renforcement de la capacité des parties prenantes à la budgétisation à tous les niveaux pour améliorer les résultats des dépenses pour les enfants au niveau central, déconcentré et local</t>
  </si>
  <si>
    <t>Entretien véhicule</t>
  </si>
  <si>
    <t>Mobilier de bureau</t>
  </si>
  <si>
    <t>Total Programme / Projet : Politiques Sociales</t>
  </si>
  <si>
    <t>Programme / Projet : Programme de Coopération Cameroun - Unicef 2022-2026: volet nutrition</t>
  </si>
  <si>
    <t>Carburant et lubrifiants de véhicules</t>
  </si>
  <si>
    <t>Prise en charge de l'équipe de suivo du programme (Coordonnateur et Points focaux régionaux)</t>
  </si>
  <si>
    <t>Autres fournitures courantes de services</t>
  </si>
  <si>
    <t>Fourniture et petit entretien de bureau</t>
  </si>
  <si>
    <t>Indemnités de mission à l'intérieur</t>
  </si>
  <si>
    <t>Total Programme / Projet : Programme de Coopération Cameroun - Unicef 2022-2026: volet nutrition</t>
  </si>
  <si>
    <t>Programme / Projet : Programme Intégré de Développement et d'Adaptation aux Changements Climatiques dans le Bassin du Niger (PIDACC/BN) - Cameroun</t>
  </si>
  <si>
    <t>Assurance véhicules et moto</t>
  </si>
  <si>
    <t>Communication (visibilité des activités du Programme)</t>
  </si>
  <si>
    <t>Frais de communication (téléphone, fax, Internet, CT etc)</t>
  </si>
  <si>
    <t>Gardiennage des locaux (jour et nuit)</t>
  </si>
  <si>
    <t>Indemnités du personnel</t>
  </si>
  <si>
    <t>Mise en place du Mécanisme de gestion des plaintes</t>
  </si>
  <si>
    <t>Organisation de deux (02) sessions du Comité de pilotage</t>
  </si>
  <si>
    <t>Organisation des réunions de coordination</t>
  </si>
  <si>
    <t>Session des Comités Techniques Régionaux de Suivi (CTRS)</t>
  </si>
  <si>
    <t>Suivi et coordination des activités sur le terrain</t>
  </si>
  <si>
    <t>Consommables et fournitures de bureaux</t>
  </si>
  <si>
    <t>Entretien des locaux</t>
  </si>
  <si>
    <t>Equipement en matériel de navigation sur le terrain (GPS, boussole, podomètre, clisimètre, etc)</t>
  </si>
  <si>
    <t>Fonctionnement de la Commission Spéciale de Passation des Marchés et des Comités Techniques d'évaluation des offres</t>
  </si>
  <si>
    <t>Maintenance et entretien du matériel roulant</t>
  </si>
  <si>
    <t>Matériels informatiques et periinformatiques</t>
  </si>
  <si>
    <t>Mise en place du plan d'action genre</t>
  </si>
  <si>
    <t>Mission d'évaluation du personnel par le MINEPAT</t>
  </si>
  <si>
    <t>Renforcement des capacités des acteurs (SFN, UNCP, services techniques déconcentrés)</t>
  </si>
  <si>
    <t>Suivi-évaluation des activités avec le MINEPAT et les autres sectoriels</t>
  </si>
  <si>
    <t>Supervision sur le terrain du programme par la Structure Focale Nationale</t>
  </si>
  <si>
    <t>Supervision sur le terrain par les deux (02) Comités Techniques Régionaux de Suivi (CTRS)</t>
  </si>
  <si>
    <t>Groupe : 03 Engagement sous presentation de décomptes ou factures (investissement)</t>
  </si>
  <si>
    <t>Aménagement du Parc National de la Bénoué</t>
  </si>
  <si>
    <t>Aménagement du Parc National du Faro</t>
  </si>
  <si>
    <t>Total Groupe : 03 Engagement sous presentation de décomptes ou factures (investissement)</t>
  </si>
  <si>
    <t>Total Programme / Projet : Programme Intégré de Développement et d'Adaptation aux Changements Climatiques dans le Bassin du Niger (PIDACC/BN) - Cameroun</t>
  </si>
  <si>
    <t>Programme / Projet : Projet d’Appui à la Production des Instruments Stratégiques Nationaux (PAPRINS)</t>
  </si>
  <si>
    <t>Entretien véhicules + assurances</t>
  </si>
  <si>
    <t>Organisation des comités de pilotage (hormis indemnités de session)</t>
  </si>
  <si>
    <t>Salaires / Indemnités mensuelles</t>
  </si>
  <si>
    <t>Equipement internet et communication</t>
  </si>
  <si>
    <t>Equipements informatiques</t>
  </si>
  <si>
    <t>Fournitures de bureau</t>
  </si>
  <si>
    <t>Missions</t>
  </si>
  <si>
    <t>Organisation des ateliers (hormis primes de participation)</t>
  </si>
  <si>
    <t>Primes de participation des ateliers + Indemnités des sessions aux ateliers</t>
  </si>
  <si>
    <t>Acquisition d'un véhicule pick-up 4x4 Double Cabine</t>
  </si>
  <si>
    <t>Total Programme / Projet : Projet d’Appui à la Production des Instruments Stratégiques Nationaux (PAPRINS)</t>
  </si>
  <si>
    <t>Programme / Projet : Projet d'Aménagement et de Valorisation des Investissements dans la Vallée de la Bénoué (VIVA BENOUE)</t>
  </si>
  <si>
    <t>Indemnités/Honnoraires des personnels non pris en charge par les fonds IDA</t>
  </si>
  <si>
    <t>Prise en charge des droit de regulation des marchés publics</t>
  </si>
  <si>
    <t>Téléphone, communication, matériel informatique</t>
  </si>
  <si>
    <t>Tenue de deux sessions ordinaire du Comité de Pilotage</t>
  </si>
  <si>
    <t>Acquisition des fournitures de bureaux et consommables informatique</t>
  </si>
  <si>
    <t>Autres activités non éligibles sur les fonds IDA</t>
  </si>
  <si>
    <t>Comité de gestion des eaux du barrage de Lagdo</t>
  </si>
  <si>
    <t>Entretien des véhicules du projet</t>
  </si>
  <si>
    <t>Foires et relations publiques</t>
  </si>
  <si>
    <t>Fonctionnement commission spéciale de passation des marchés</t>
  </si>
  <si>
    <t>Fonctionnement de la sous commission d'analyse</t>
  </si>
  <si>
    <t>Fonctionnement des comités de recette technique</t>
  </si>
  <si>
    <t>Fonctionnement des comités et commissions ad hoc</t>
  </si>
  <si>
    <t>Mission de renforcement des capacités du personnel du projet et des acteurs institutionnels</t>
  </si>
  <si>
    <t>Mission de supervision des activités du projet</t>
  </si>
  <si>
    <t>Mission d'évaluation des performances du personnel du projet</t>
  </si>
  <si>
    <t>Prise en charge du comité ad hoc interne de selection des plans d'affaire</t>
  </si>
  <si>
    <t>Prise en charge du comité ad hoc Régional de selection des plans d'affaire</t>
  </si>
  <si>
    <t>Tenue de deux sessions ordinaire du Comite de Suivi Technique du projet (GST)</t>
  </si>
  <si>
    <t>Acquisition d'un véhicule pick up pour le suivi institutionnel du projet</t>
  </si>
  <si>
    <t>Total Programme / Projet : Projet d'Aménagement et de Valorisation des Investissements dans la Vallée de la Bénoué (VIVA BENOUE)</t>
  </si>
  <si>
    <t>Programme / Projet : Projet d'Aménagement et de Valorisation des Investissements dans la Vallée du Logone (VIVA LOGONE)</t>
  </si>
  <si>
    <t>Accompagnement du comité local de suivi à la gestion des réclamations des populations déplacées</t>
  </si>
  <si>
    <t>Assurances véhicules, personnel et batiments</t>
  </si>
  <si>
    <t>Deux sessions ordinaires du Comité de Pilotage</t>
  </si>
  <si>
    <t>Honoraires du personnel non pris en charge par les fonds IDA</t>
  </si>
  <si>
    <t>Mission de Sécurisation de la zone du Projet par les forces de l'ordre</t>
  </si>
  <si>
    <t>Prise en charge des autorités traditionnelles et religieuses dans le cadre de la sensibilisation du Projet</t>
  </si>
  <si>
    <t>Prise en charge des Droits de régulation des marchés publics</t>
  </si>
  <si>
    <t>Téléphone/Communication/Fourniture materiel informatique</t>
  </si>
  <si>
    <t>Deux sessions ordinaires du Groupe Régional de Suivi Technique</t>
  </si>
  <si>
    <t>Entretien véhicules (Sécurité &amp; alarme, pare buffles, vidanges, pneumatiques, révision etc..)</t>
  </si>
  <si>
    <t>Fonctionnement de la Commissions spéciale de passation des marchés</t>
  </si>
  <si>
    <t>Fonctionnement des comités et des commissions Ad Hoc</t>
  </si>
  <si>
    <t>Fonctionnement des Commissions de Suivi et de Recette Technique (CRST)</t>
  </si>
  <si>
    <t>Fonctionnement des sous commissions d'analyses</t>
  </si>
  <si>
    <t>Matériel de bureau, fournitures et consommables informatiques</t>
  </si>
  <si>
    <t>Mission d' evaluation des performances du personnel</t>
  </si>
  <si>
    <t>Missions de renforcement des capacités du personnel du Projet et des acteurs institutionnels</t>
  </si>
  <si>
    <t>Missions de supervision et de suivi évaluation du Projet</t>
  </si>
  <si>
    <t>Missions/Activités non éligibles sur les fonds IDA</t>
  </si>
  <si>
    <t>Acquisition de deux véhicules pick up pour les missions de supervision institutionnelle du Projet</t>
  </si>
  <si>
    <t>Réhabilitation des logements des forces de défenses en charge de la sécurisation des sites du projet</t>
  </si>
  <si>
    <t>Total Programme / Projet : Projet d'Aménagement et de Valorisation des Investissements dans la Vallée du Logone (VIVA LOGONE)</t>
  </si>
  <si>
    <t>Programme / Projet : Projet d'Appui à la Gouvernance des Finances Publiques (PAGFIP)</t>
  </si>
  <si>
    <t>Comité de Pilotage</t>
  </si>
  <si>
    <t>Communication pour les points focaux</t>
  </si>
  <si>
    <t>Cotisation sociales CNPS</t>
  </si>
  <si>
    <t>Frais de régulation ARMP</t>
  </si>
  <si>
    <t>Indemnités de sessions et fonctionnement de la CSPM</t>
  </si>
  <si>
    <t>Mission d'inventaire annuel des immobilisations du PAGFIP</t>
  </si>
  <si>
    <t>Acquisition d'un pickup</t>
  </si>
  <si>
    <t>Total Programme / Projet : Projet d'Appui à la Gouvernance des Finances Publiques (PAGFIP)</t>
  </si>
  <si>
    <t>Programme / Projet : Projet d'Appui à la Réinsertion Socio-économique des groupes vulnérables dans le Bassin du Lac Tchad (PARSEBALT)</t>
  </si>
  <si>
    <t>Achat carburant pour fonctionnement</t>
  </si>
  <si>
    <t>Cotisations sociales du personnel privé</t>
  </si>
  <si>
    <t>Salaire du personnel d'appui</t>
  </si>
  <si>
    <t>Achat fournitures de bureau</t>
  </si>
  <si>
    <t>Total Programme / Projet : Projet d'Appui à la Réinsertion Socio-économique des groupes vulnérables dans le Bassin du Lac Tchad (PARSEBALT)</t>
  </si>
  <si>
    <t>Programme / Projet : Projet d'Appui à la Résilience Economique</t>
  </si>
  <si>
    <t>Communication (téléphone, internet, web, Abonnement journaux)</t>
  </si>
  <si>
    <t>Indemnités des personnels (Equipe de Supervision et d'encadrement, Directeur National, Equipe de projet, cadres et personnels d'appui)</t>
  </si>
  <si>
    <t>Organisation des sessions du Comité de Pilotage et du Secrétariat Technique</t>
  </si>
  <si>
    <t>Salaires des personnels d'appui (Chauffeurs et secrétaires)</t>
  </si>
  <si>
    <t>Achat petit matériel informatique</t>
  </si>
  <si>
    <t>Elaboration des plans d'accompagnement personnalisés des bénéficiaires</t>
  </si>
  <si>
    <t>Fournitures et équipements de bureaux</t>
  </si>
  <si>
    <t>Maintenance des équipements informatiques (imprimantes, ordinateurs, copieurs…)</t>
  </si>
  <si>
    <t>Organisation la sensibilisation des parties prenantes sur le volet « Résilience Economique » et le processus d’accompagnement des acteurs</t>
  </si>
  <si>
    <t>Paiement des prestations des partenaires financiers pour la mise à disposition et le remboursement des crédits auprès des bénéficiaires (crédit du Sahel, CamCCUL, Caritas Doumé et Obala, Express Union)</t>
  </si>
  <si>
    <t>Production des outils et supports de communication</t>
  </si>
  <si>
    <t>Renforcement des capacités des personnels de la DNP: Participation aux conférences et séminaires sur le développement des chaines de valeur agropastorales, le financement de l'agriculture, sur la finance inclusive, les techniques de production et de transformation des produits agropastoraux</t>
  </si>
  <si>
    <t>Renforcement des capacités techniques des bénéficiaires</t>
  </si>
  <si>
    <t>Sélection des acteurs à accompagner dans les chaines de valeur agropastorales et de l’économie circulaire</t>
  </si>
  <si>
    <t>Suivi des bénéficiaires des appuis</t>
  </si>
  <si>
    <t>Total Programme / Projet : Projet d'Appui à la Résilience Economique</t>
  </si>
  <si>
    <t>Programme / Projet : Projet d'Autonomisation de la Femme et le Dividende Démographique au Sahel</t>
  </si>
  <si>
    <t>Carburant suivi activité du projet</t>
  </si>
  <si>
    <t>Carburant suivi activité du projet par les Directions du techniques du MINEPAT</t>
  </si>
  <si>
    <t>Cérébration de la fête de la jeunesse</t>
  </si>
  <si>
    <t>Commémoration de la journée internationale de la Femme (JIF)</t>
  </si>
  <si>
    <t>Commémoration de la journée internationale de la Jeune Fille (JIJF)</t>
  </si>
  <si>
    <t>Commémoration de la journée internationalendes Violances Basées sur le Genre (JIVBG)</t>
  </si>
  <si>
    <t>Commémoration de la Journée Mondiale de la Population (JMP)</t>
  </si>
  <si>
    <t>Commémoration des 16 journées d'activisme et violences basées sur le genre</t>
  </si>
  <si>
    <t>Complément bourses d'études des sages et femmes et maieuticiens dans les Centres d'excellence de Niamey, Abidjan</t>
  </si>
  <si>
    <t>Frais de communication et connexion internet pour le personnel</t>
  </si>
  <si>
    <t>Frais de tenue de sessions de Comité de pilotage du projet au niveau national</t>
  </si>
  <si>
    <t>Indemnités des Points Focaux de huit (08) ministères sectoriels non prise en charge par l'IDA</t>
  </si>
  <si>
    <t>Prise en charge assistant communication</t>
  </si>
  <si>
    <t>Prise en charge de la CNPS pour le personnel consultant et droit de pension pour le fonctionnaire en détachement</t>
  </si>
  <si>
    <t>Prise en charge de l'assurance maladie du Personnel</t>
  </si>
  <si>
    <t>Prise en charge des indemnités mensuelles de l'équipe juridique Pays</t>
  </si>
  <si>
    <t>Prise en charge du complément des bourses d'études de Bamako (hébergement, frais de subsistance et transport) pour le compte de l'exercice 2025 (période de janvier à Mai 2025)</t>
  </si>
  <si>
    <t>Salaire Assistant Administratif non prise en charge par l'IDA</t>
  </si>
  <si>
    <t>Salaire de (02) Responsables chargé des Questions de Population et suivi des activités Techniques au niveau des régions de l'Extrême Nord et de l'Adamaoua non prise en charge par l'IDA</t>
  </si>
  <si>
    <t>Salaire de deux (02) assistants comptables au niveau des régions de l'Extrême Nord et de l'Adamaoua non prise en charge par l'IDA</t>
  </si>
  <si>
    <t>Salaire de l'Agent de liaison non prise en charge par l'IDA</t>
  </si>
  <si>
    <t>Achat des fournitures de bureaux et consommables informatiques complémentaires</t>
  </si>
  <si>
    <t>Acquisition des imprimantes et matériel informatique complémentaire pour les 08 Points Focaux des ministères et pour le Projet</t>
  </si>
  <si>
    <t>Atelier de validation du PTBA 2024 avec les différents partenaires de mise en œuvre</t>
  </si>
  <si>
    <t>Frais de fonctionnement et Indemnités des membres pour tenue des commissions Spéciales, sous commissions de passation de marchés, commission de réception et indemnités des sessions de l'EJP</t>
  </si>
  <si>
    <t>Organiser des rencontres semestrielles avec les 08 Points Focaux des ministères</t>
  </si>
  <si>
    <t>Renforcement des capacités du personnel cadre et suivi des 18 stagiaires pour formation en master dans les centres d'excellence de Niamey, Bamako et Abidjan</t>
  </si>
  <si>
    <t>Total Programme / Projet : Projet d'Autonomisation de la Femme et le Dividende Démographique au Sahel</t>
  </si>
  <si>
    <t>Programme / Projet : Projet de Développement Rural Intégré Chari - Logone, Phase II (PDRI-CL II)</t>
  </si>
  <si>
    <t>ARMP</t>
  </si>
  <si>
    <t>Assurance véhicules et sécurisation</t>
  </si>
  <si>
    <t>Assurances maladies du personnel</t>
  </si>
  <si>
    <t>Carburant pour véhicules, motos et groupe électrogène</t>
  </si>
  <si>
    <t>Charges communication</t>
  </si>
  <si>
    <t>Charges patronales et cotisations sociales</t>
  </si>
  <si>
    <t>Eau et électricité</t>
  </si>
  <si>
    <t>Fonctionnement Comité suivi ligne Crédit</t>
  </si>
  <si>
    <t>Frais bancaires</t>
  </si>
  <si>
    <t>Missions internes et externes (y compris billet d'avion)</t>
  </si>
  <si>
    <t>Organisation COPIL</t>
  </si>
  <si>
    <t>Salaires et indemnités du personnel</t>
  </si>
  <si>
    <t>Transports divers (courriers, matériels et équipements)</t>
  </si>
  <si>
    <t>Consommables de bureau et informatique</t>
  </si>
  <si>
    <t>Entretien des bureaux et maintenance</t>
  </si>
  <si>
    <t>Entretien matériel roulant et groupe électrogène</t>
  </si>
  <si>
    <t>Etude d'adaptabilité des nouvelles variétés</t>
  </si>
  <si>
    <t>Facture audit exercice 2023</t>
  </si>
  <si>
    <t>Indemnités et fonctionnement de la CSPM</t>
  </si>
  <si>
    <t>Renforcement des capacités des sociétés coopératives/promoteurs du département du LC dans le cadre de la perennisation des acquis de la pisciculture</t>
  </si>
  <si>
    <t>Visibilité des actions du projet et couvertures médiatiques</t>
  </si>
  <si>
    <t>Construction clôture des 3 centres ruraux (makary, goulfey et Logone Birni) équipés des latrines et hangars</t>
  </si>
  <si>
    <t>Renforcement du centre d'alevinage et mise en place d'une frabrique des aliments pour poissons</t>
  </si>
  <si>
    <t>Total Programme / Projet : Projet de Développement Rural Intégré Chari - Logone, Phase II (PDRI-CL II)</t>
  </si>
  <si>
    <t>Programme / Projet : Projet de Relance et de Développement de la Région du Lac Tchad (PROLAC)</t>
  </si>
  <si>
    <t>Atelier de préparation du PTBA à Garoua</t>
  </si>
  <si>
    <t>Evaluation du personnel</t>
  </si>
  <si>
    <t>Frais de fonctionnement du Comité National de Pilotage</t>
  </si>
  <si>
    <t>Frais de fonctionnement du Comité Technique de Suivi</t>
  </si>
  <si>
    <t>Frais de Loyer Bureaux</t>
  </si>
  <si>
    <t>Frais de missions pour la supervision de la Délégation Régionale du MINEPAT au PROLAC</t>
  </si>
  <si>
    <t>Frais de missions pour la supervision dess sectoriels départementaux</t>
  </si>
  <si>
    <t>Frais de missions pour la supervision du MINEPAT au PROLAC</t>
  </si>
  <si>
    <t>Prise en charge de l'équipe du bureau de liaison de Yaoundé (point focal et assistante) et du Personnel d'accueil, d'orientation et d'archivage</t>
  </si>
  <si>
    <t>Prise en charge des congés non pris par le personnel de l'UMOP et primes d'interim</t>
  </si>
  <si>
    <t>Comités de réception et autres commissions adhoc</t>
  </si>
  <si>
    <t>Formation sur le nouveau cadre de Gestion des Organisations à but non lucratif</t>
  </si>
  <si>
    <t>Formations du personnel du projet</t>
  </si>
  <si>
    <t>Frais de fonctionnement de la Commission spéciale de Passation des Marchés</t>
  </si>
  <si>
    <t>Frais de fonctionnement interne des réunions de coordination</t>
  </si>
  <si>
    <t>Frais des Commissions de Passation des Marchés et Sous-commissions d'analyse des dossiers (Services Centraux et Délégations Régionales)</t>
  </si>
  <si>
    <t>Organisation 8 mars, fête du travail, fête des femmes rurales et autres évènements.</t>
  </si>
  <si>
    <t>Renforcement des équipements informatiques et mobiliers de bureau</t>
  </si>
  <si>
    <t>Aménagement des toilettes externes pour Usagers</t>
  </si>
  <si>
    <t>Total Programme / Projet : Projet de Relance et de Développement de la Région du Lac Tchad (PROLAC)</t>
  </si>
  <si>
    <t>Programme / Projet : Projet d'Éfficacité de la Dépense Publique et du Système Statistique (PEPS)</t>
  </si>
  <si>
    <t>Carburant pour le fonctionnement de l'UTAC</t>
  </si>
  <si>
    <t>Communication et internet</t>
  </si>
  <si>
    <t>Frais des sessions du Comité d'Orientation et de Suivi du PEPS et des réunions de coordination des composantes</t>
  </si>
  <si>
    <t>Loyer et charges locatives des bureaux de l'UTAC</t>
  </si>
  <si>
    <t>Primes de performance responsables de suivi des composantes,</t>
  </si>
  <si>
    <t>Salaires de l'Assitante Technique auprèdu DGB MINFI (Chef de la Composante 1 du PEPS)</t>
  </si>
  <si>
    <t>Salaires du personnel consultants, charges sociales, Impôts et Taxes</t>
  </si>
  <si>
    <t>Salaires personnels d'appuis</t>
  </si>
  <si>
    <t>Voyage d'étude des cadres du MINEPAT au Canada (frais de mission, achats billet d'avions)</t>
  </si>
  <si>
    <t>Atelier de validations des livrables de diverses études des composantes (frais de mission aux participants de l'atelier)</t>
  </si>
  <si>
    <t>Consultant pour l'évaluation du rapport d'achèvement</t>
  </si>
  <si>
    <t>Evaluation de la performance des UGP</t>
  </si>
  <si>
    <t>Fournitures de bureau (Rames de Papiers ...); Consommables informatiques (Encre, Toner…); Commodités pour réunion (jus, eau, café…);</t>
  </si>
  <si>
    <t>Frais de fonctionnement des Commissions de Passation des marchés des sous commissions d'analyse et des commissions Adhoc (Régulation ARMP, frais de cession, fournitures de bureau et consommables informatiques, commodités de réunion)</t>
  </si>
  <si>
    <t>Maintenance informatique (Ordinateurs, copieurs, véhicules, Matériels de bureaux…)</t>
  </si>
  <si>
    <t>Reprographie des documents</t>
  </si>
  <si>
    <t>Restitution des dépenses d'atelier préfinancées sur IDA</t>
  </si>
  <si>
    <t>Acquisition d'un (01) véhicule PICK UP 4X4 double cabine</t>
  </si>
  <si>
    <t>Système solaire Délélgation Départementale du MINEPAT Kousseri</t>
  </si>
  <si>
    <t>Total Programme / Projet : Projet d'Éfficacité de la Dépense Publique et du Système Statistique (PEPS)</t>
  </si>
  <si>
    <t>Programme / Projet : Projet Filets Sociaux Adaptifs et d'Inclusion Economique</t>
  </si>
  <si>
    <t>Comité de pilotage</t>
  </si>
  <si>
    <t>Contributions pour constitution des droits à pension pour les fonctionnaires en détachement</t>
  </si>
  <si>
    <t>Pénalités sur arriérés des cotisations sociales à la CNPS</t>
  </si>
  <si>
    <t>Fonctionnement (travaux et achats d'entretien, expédition de courriers, pause-café, etc.)</t>
  </si>
  <si>
    <t>indemnités de la CSPM</t>
  </si>
  <si>
    <t>Matériel de bureau et consommables informatiques</t>
  </si>
  <si>
    <t>Total Programme / Projet : Projet Filets Sociaux Adaptifs et d'Inclusion Economique</t>
  </si>
  <si>
    <t>TOTAL OPÉRATIONS FINANCÉES PAR LES FONDS DE CONTREPARTIE EN DÉPENSES RÉELLES</t>
  </si>
  <si>
    <t>DOTATION</t>
  </si>
  <si>
    <t>Un projet de décision de l'ensemble des opérations du groupe 1 a été transmis au CFC pour visa</t>
  </si>
  <si>
    <t>Une décision de 27 485 600 transmise au CFC pour visa</t>
  </si>
  <si>
    <t>Le MINEPAT a mis sur pied un comité chargé de proposer des GICs à accompagner par des appuis dans le cadre de leurs activités</t>
  </si>
  <si>
    <t>Le MINEPAT a instruit de surseoir la procédure de passation de ce marché</t>
  </si>
  <si>
    <t>En attente de l'autorisation des SPM</t>
  </si>
  <si>
    <t>En attente de la création des natures économiques correspondants aux opérations objet des arriérés</t>
  </si>
  <si>
    <t>Ouverture des offres prévues le 23/04/2024</t>
  </si>
  <si>
    <t>En attente de création des natures économiques et programmation des unités physiques conrrespondant aux opérations</t>
  </si>
  <si>
    <t>En attente de la création des natures économiques correspondants aux opérations</t>
  </si>
  <si>
    <t>Insuffisance de crédits pour le paiement des décomptes</t>
  </si>
  <si>
    <t>En attente de l'accord de déblocage du MINFI</t>
  </si>
  <si>
    <t>En attente de l'autorisation de déblocage du MINFI</t>
  </si>
  <si>
    <t>Décision de mise à disposition de 51 millions représentant les dépenses en procédure dérogatoire</t>
  </si>
  <si>
    <t>Décision de mise à disposition de 77,5 millions représentant les dépenses en procédure dérogatoire</t>
  </si>
  <si>
    <t>Décision de mise à disposition de 159 millions représentant les dépenses en procédure dérogatoire</t>
  </si>
  <si>
    <t>Décision de mise à disposition de 55 millions représentant les dépenses en procédure dérogatoire</t>
  </si>
  <si>
    <t>Décision de mise à disposition de 15 millions représentant les dépenses en procédure dérogatoire</t>
  </si>
  <si>
    <t>Décision de mise à disposition de 341,7 millions représentant les dépenses en procédure dérogatoire</t>
  </si>
  <si>
    <t>Décision de mise à disposition de 35,5 millions représentant les dépenses en procédure dérogatoire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</si>
</sst>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_);_(* \(#,##0\);_(* &quot;-&quot;??_);_(@_)"/>
    <numFmt numFmtId="166" formatCode="mmm\-yyyy"/>
    <numFmt numFmtId="167" formatCode="mmm/yyyy"/>
    <numFmt numFmtId="168" formatCode="00.0"/>
  </numFmts>
  <fonts count="16">
    <font>
      <sz val="11"/>
      <color theme="1"/>
      <name val="Aptos Narrow"/>
      <family val="2"/>
      <scheme val="minor"/>
    </font>
    <font>
      <sz val="10"/>
      <color rgb="FF000000"/>
      <name val="Times New Roman"/>
      <family val="1"/>
      <charset val="204"/>
    </font>
    <font>
      <b/>
      <i/>
      <sz val="15"/>
      <color rgb="FF000000"/>
      <name val="Times New Roman"/>
      <family val="1"/>
    </font>
    <font>
      <b/>
      <i/>
      <sz val="17"/>
      <color rgb="FF000000"/>
      <name val="Times New Roman"/>
      <family val="1"/>
    </font>
    <font>
      <b/>
      <sz val="17"/>
      <color rgb="FFFFFFFF"/>
      <name val="Times New Roman"/>
      <family val="1"/>
    </font>
    <font>
      <sz val="10"/>
      <color rgb="FF000000"/>
      <name val="Gisha"/>
      <family val="2"/>
      <charset val="177"/>
    </font>
    <font>
      <b/>
      <sz val="18"/>
      <color rgb="FFFFFFFF"/>
      <name val="Gisha"/>
      <family val="2"/>
      <charset val="177"/>
    </font>
    <font>
      <b/>
      <sz val="17"/>
      <color rgb="FF000000"/>
      <name val="Gisha"/>
      <family val="2"/>
      <charset val="177"/>
    </font>
    <font>
      <b/>
      <sz val="17"/>
      <color rgb="FFFFFFFF"/>
      <name val="Gisha"/>
      <family val="2"/>
      <charset val="177"/>
    </font>
    <font>
      <b/>
      <sz val="20"/>
      <color rgb="FFFFFFFF"/>
      <name val="Gisha"/>
      <family val="2"/>
      <charset val="177"/>
    </font>
    <font>
      <b/>
      <sz val="20"/>
      <color rgb="FF000000"/>
      <name val="Gisha"/>
      <family val="2"/>
      <charset val="177"/>
    </font>
    <font>
      <sz val="17"/>
      <color rgb="FF000000"/>
      <name val="Gisha"/>
      <family val="2"/>
      <charset val="177"/>
    </font>
    <font>
      <b/>
      <sz val="15"/>
      <color rgb="FFFFFFFF"/>
      <name val="Gisha"/>
      <family val="2"/>
      <charset val="177"/>
    </font>
    <font>
      <b/>
      <sz val="16"/>
      <color rgb="FF000000"/>
      <name val="Gisha"/>
      <family val="2"/>
      <charset val="177"/>
    </font>
    <font>
      <sz val="16"/>
      <color rgb="FF000000"/>
      <name val="Gisha"/>
      <family val="2"/>
      <charset val="177"/>
    </font>
    <font>
      <b/>
      <sz val="15"/>
      <color rgb="FFFF0000"/>
      <name val="Gill Sans MT"/>
      <family val="2"/>
    </font>
  </fonts>
  <fills count="9">
    <fill>
      <patternFill patternType="none"/>
    </fill>
    <fill>
      <patternFill patternType="gray125"/>
    </fill>
    <fill>
      <patternFill patternType="solid">
        <fgColor rgb="FF0D0D0D"/>
        <bgColor indexed="64"/>
      </patternFill>
    </fill>
    <fill>
      <patternFill patternType="solid">
        <fgColor theme="6" tint="-0.249977111117893"/>
        <bgColor indexed="64"/>
      </patternFill>
    </fill>
    <fill>
      <patternFill patternType="solid">
        <fgColor rgb="FFC4BD97"/>
        <bgColor indexed="64"/>
      </patternFill>
    </fill>
    <fill>
      <patternFill patternType="solid">
        <fgColor rgb="FF3D3D34"/>
        <bgColor indexed="64"/>
      </patternFill>
    </fill>
    <fill>
      <patternFill patternType="solid">
        <fgColor rgb="FFFFF1D9"/>
        <bgColor indexed="64"/>
      </patternFill>
    </fill>
    <fill>
      <patternFill patternType="solid">
        <fgColor rgb="FFFFFFFF"/>
        <bgColor indexed="64"/>
      </patternFill>
    </fill>
    <fill>
      <patternFill patternType="solid">
        <fgColor rgb="FFF2F2F2"/>
        <bgColor indexed="64"/>
      </patternFill>
    </fill>
  </fills>
  <borders count="5">
    <border>
      <left/>
      <right/>
      <top/>
      <bottom/>
      <diagonal/>
    </border>
    <border>
      <left style="thin">
        <color rgb="FFC3C3C3"/>
      </left>
      <right style="thin">
        <color rgb="FFC3C3C3"/>
      </right>
      <top style="thin">
        <color rgb="FFC3C3C3"/>
      </top>
      <bottom style="thin">
        <color rgb="FFC3C3C3"/>
      </bottom>
      <diagonal/>
    </border>
    <border>
      <left style="thin">
        <color rgb="FFC3C3C3"/>
      </left>
      <right/>
      <top style="thin">
        <color rgb="FFC3C3C3"/>
      </top>
      <bottom style="thin">
        <color rgb="FFC3C3C3"/>
      </bottom>
      <diagonal/>
    </border>
    <border>
      <left/>
      <right/>
      <top style="thin">
        <color rgb="FFC3C3C3"/>
      </top>
      <bottom style="thin">
        <color rgb="FFC3C3C3"/>
      </bottom>
      <diagonal/>
    </border>
    <border>
      <left/>
      <right style="thin">
        <color rgb="FFC3C3C3"/>
      </right>
      <top style="thin">
        <color rgb="FFC3C3C3"/>
      </top>
      <bottom style="thin">
        <color rgb="FFC3C3C3"/>
      </bottom>
      <diagonal/>
    </border>
  </borders>
  <cellStyleXfs count="2">
    <xf numFmtId="0" fontId="0" fillId="0" borderId="0"/>
    <xf numFmtId="0" fontId="1" fillId="0" borderId="0"/>
  </cellStyleXfs>
  <cellXfs count="47">
    <xf numFmtId="0" fontId="0" fillId="0" borderId="0" xfId="0"/>
    <xf numFmtId="0" fontId="1" fillId="0" borderId="0" xfId="1" applyAlignment="1">
      <alignment horizontal="left" vertical="top"/>
    </xf>
    <xf numFmtId="0" fontId="1" fillId="0" borderId="0" xfId="1" applyAlignment="1">
      <alignment horizontal="left" vertical="top" wrapText="1"/>
    </xf>
    <xf numFmtId="0" fontId="4" fillId="2" borderId="0" xfId="1" applyFont="1" applyFill="1" applyAlignment="1">
      <alignment horizontal="center" vertical="center" wrapText="1"/>
    </xf>
    <xf numFmtId="0" fontId="8" fillId="2" borderId="1" xfId="1" applyFont="1" applyFill="1" applyBorder="1" applyAlignment="1">
      <alignment horizontal="center" vertical="center" wrapText="1"/>
    </xf>
    <xf numFmtId="49" fontId="1" fillId="0" borderId="0" xfId="1" applyNumberFormat="1" applyAlignment="1">
      <alignment horizontal="left" vertical="top" wrapText="1"/>
    </xf>
    <xf numFmtId="166" fontId="1" fillId="0" borderId="0" xfId="1" applyNumberFormat="1" applyAlignment="1">
      <alignment horizontal="left" vertical="top" wrapText="1"/>
    </xf>
    <xf numFmtId="49" fontId="4" fillId="2" borderId="0" xfId="1" applyNumberFormat="1" applyFont="1" applyFill="1" applyAlignment="1">
      <alignment horizontal="center" vertical="center" wrapText="1"/>
    </xf>
    <xf numFmtId="166" fontId="4" fillId="2" borderId="0" xfId="1" applyNumberFormat="1" applyFont="1" applyFill="1" applyAlignment="1">
      <alignment horizontal="center" vertical="center" wrapText="1"/>
    </xf>
    <xf numFmtId="0" fontId="11" fillId="0" borderId="1" xfId="1" applyFont="1" applyBorder="1" applyAlignment="1">
      <alignment horizontal="left" vertical="center" wrapText="1"/>
    </xf>
    <xf numFmtId="165" fontId="11" fillId="0" borderId="1" xfId="1" applyNumberFormat="1" applyFont="1" applyBorder="1" applyAlignment="1">
      <alignment horizontal="left" vertical="center" wrapText="1"/>
    </xf>
    <xf numFmtId="0" fontId="11" fillId="0" borderId="1" xfId="1" applyFont="1" applyBorder="1" applyAlignment="1" applyProtection="1">
      <alignment horizontal="left" vertical="center" wrapText="1"/>
      <protection locked="0"/>
    </xf>
    <xf numFmtId="165" fontId="11" fillId="0" borderId="1" xfId="1" applyNumberFormat="1" applyFont="1" applyBorder="1" applyAlignment="1" applyProtection="1">
      <alignment horizontal="left" vertical="center" wrapText="1"/>
      <protection locked="0"/>
    </xf>
    <xf numFmtId="167" fontId="11" fillId="0" borderId="1" xfId="1" applyNumberFormat="1" applyFont="1" applyBorder="1" applyAlignment="1" applyProtection="1">
      <alignment horizontal="left" vertical="center" wrapText="1"/>
      <protection locked="0"/>
    </xf>
    <xf numFmtId="168" fontId="11" fillId="0" borderId="1" xfId="1" applyNumberFormat="1" applyFont="1" applyBorder="1" applyAlignment="1" applyProtection="1">
      <alignment horizontal="center" vertical="center" wrapText="1"/>
      <protection locked="0"/>
    </xf>
    <xf numFmtId="164" fontId="11" fillId="0" borderId="1" xfId="1" applyNumberFormat="1" applyFont="1" applyBorder="1" applyAlignment="1">
      <alignment horizontal="left" vertical="center" wrapText="1"/>
    </xf>
    <xf numFmtId="164" fontId="11" fillId="0" borderId="1" xfId="1" applyNumberFormat="1" applyFont="1" applyBorder="1" applyAlignment="1" applyProtection="1">
      <alignment horizontal="left" vertical="center" wrapText="1"/>
      <protection locked="0"/>
    </xf>
    <xf numFmtId="0" fontId="7" fillId="8" borderId="1" xfId="1" applyFont="1" applyFill="1" applyBorder="1" applyAlignment="1">
      <alignment horizontal="left" vertical="center" wrapText="1"/>
    </xf>
    <xf numFmtId="165" fontId="7" fillId="8" borderId="1" xfId="1" applyNumberFormat="1" applyFont="1" applyFill="1" applyBorder="1" applyAlignment="1">
      <alignment horizontal="left" vertical="center" wrapText="1"/>
    </xf>
    <xf numFmtId="164" fontId="7" fillId="8" borderId="1" xfId="1" applyNumberFormat="1" applyFont="1" applyFill="1" applyBorder="1" applyAlignment="1">
      <alignment horizontal="left" vertical="center" wrapText="1"/>
    </xf>
    <xf numFmtId="0" fontId="8" fillId="2" borderId="1" xfId="1" applyFont="1" applyFill="1" applyBorder="1" applyAlignment="1">
      <alignment horizontal="left" vertical="center" wrapText="1"/>
    </xf>
    <xf numFmtId="165" fontId="8" fillId="2" borderId="1" xfId="1" applyNumberFormat="1" applyFont="1" applyFill="1" applyBorder="1" applyAlignment="1">
      <alignment horizontal="left" vertical="center" wrapText="1"/>
    </xf>
    <xf numFmtId="164" fontId="8" fillId="2" borderId="1" xfId="1" applyNumberFormat="1" applyFont="1" applyFill="1" applyBorder="1" applyAlignment="1">
      <alignment horizontal="left" vertical="center" wrapText="1"/>
    </xf>
    <xf numFmtId="0" fontId="12" fillId="2" borderId="1" xfId="1" applyFont="1" applyFill="1" applyBorder="1" applyAlignment="1">
      <alignment horizontal="center" vertical="center" wrapText="1"/>
    </xf>
    <xf numFmtId="165" fontId="7" fillId="0" borderId="1" xfId="1" applyNumberFormat="1" applyFont="1" applyBorder="1" applyAlignment="1">
      <alignment horizontal="left" vertical="center" wrapText="1"/>
    </xf>
    <xf numFmtId="164" fontId="7" fillId="0" borderId="1" xfId="1" applyNumberFormat="1" applyFont="1" applyBorder="1" applyAlignment="1">
      <alignment horizontal="left" vertical="center" wrapText="1"/>
    </xf>
    <xf numFmtId="165" fontId="13" fillId="0" borderId="1" xfId="1" applyNumberFormat="1" applyFont="1" applyBorder="1" applyAlignment="1">
      <alignment horizontal="left" vertical="center" wrapText="1"/>
    </xf>
    <xf numFmtId="164" fontId="13" fillId="0" borderId="1" xfId="1" applyNumberFormat="1" applyFont="1" applyBorder="1" applyAlignment="1">
      <alignment horizontal="left" vertical="center" wrapText="1"/>
    </xf>
    <xf numFmtId="165" fontId="14" fillId="0" borderId="1" xfId="1" applyNumberFormat="1" applyFont="1" applyBorder="1" applyAlignment="1">
      <alignment horizontal="left" vertical="center" wrapText="1"/>
    </xf>
    <xf numFmtId="164" fontId="14" fillId="0" borderId="1" xfId="1" applyNumberFormat="1" applyFont="1" applyBorder="1" applyAlignment="1">
      <alignment horizontal="left" vertical="center" wrapText="1"/>
    </xf>
    <xf numFmtId="0" fontId="7" fillId="0" borderId="1" xfId="1" applyFont="1" applyBorder="1" applyAlignment="1">
      <alignment horizontal="left" vertical="center" wrapText="1"/>
    </xf>
    <xf numFmtId="0" fontId="13" fillId="0" borderId="1" xfId="1" applyFont="1" applyBorder="1" applyAlignment="1">
      <alignment horizontal="left" vertical="center" wrapText="1"/>
    </xf>
    <xf numFmtId="0" fontId="14" fillId="0" borderId="1" xfId="1" applyFont="1" applyBorder="1" applyAlignment="1">
      <alignment horizontal="left" vertical="center" wrapText="1"/>
    </xf>
    <xf numFmtId="0" fontId="15" fillId="0" borderId="0" xfId="1" applyFont="1" applyAlignment="1">
      <alignment horizontal="left" vertical="top"/>
    </xf>
    <xf numFmtId="0" fontId="12" fillId="2" borderId="1" xfId="1" applyFont="1" applyFill="1" applyBorder="1" applyAlignment="1">
      <alignment horizontal="center" vertical="center" wrapText="1"/>
    </xf>
    <xf numFmtId="0" fontId="9" fillId="3" borderId="1" xfId="1" applyFont="1" applyFill="1" applyBorder="1" applyAlignment="1">
      <alignment horizontal="left" vertical="center" wrapText="1"/>
    </xf>
    <xf numFmtId="0" fontId="5" fillId="0" borderId="1" xfId="1" applyFont="1" applyBorder="1" applyAlignment="1">
      <alignment horizontal="left" vertical="center" wrapText="1"/>
    </xf>
    <xf numFmtId="0" fontId="2" fillId="0" borderId="0" xfId="1" applyFont="1" applyAlignment="1">
      <alignment horizontal="right" vertical="center" wrapText="1"/>
    </xf>
    <xf numFmtId="0" fontId="6" fillId="5" borderId="2" xfId="1" applyFont="1" applyFill="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3" fillId="0" borderId="0" xfId="1" applyFont="1" applyAlignment="1">
      <alignment horizontal="right" vertical="center" wrapText="1"/>
    </xf>
    <xf numFmtId="0" fontId="8" fillId="2" borderId="1" xfId="1" applyFont="1" applyFill="1" applyBorder="1" applyAlignment="1">
      <alignment horizontal="center" vertical="center" wrapText="1"/>
    </xf>
    <xf numFmtId="0" fontId="9" fillId="3" borderId="2" xfId="1" applyFont="1" applyFill="1" applyBorder="1" applyAlignment="1">
      <alignment horizontal="left" vertical="center" wrapText="1"/>
    </xf>
    <xf numFmtId="0" fontId="7" fillId="6" borderId="2" xfId="1" applyFont="1" applyFill="1" applyBorder="1" applyAlignment="1">
      <alignment horizontal="left" vertical="center" wrapText="1"/>
    </xf>
    <xf numFmtId="0" fontId="7" fillId="7" borderId="2" xfId="1" applyFont="1" applyFill="1" applyBorder="1" applyAlignment="1">
      <alignment horizontal="left" vertical="center" wrapText="1"/>
    </xf>
    <xf numFmtId="0" fontId="10" fillId="4" borderId="2" xfId="1" applyFont="1" applyFill="1" applyBorder="1" applyAlignment="1">
      <alignment horizontal="left" vertical="center" wrapText="1"/>
    </xf>
  </cellXfs>
  <cellStyles count="2">
    <cellStyle name="Normal" xfId="0" builtinId="0"/>
    <cellStyle name="Normal 78" xfId="1"/>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Users\DPIP1\Desktop\Nouveau%20dossier\BIP_OUEST\HAUT_NKAM%20-%20Copi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PIP1/Desktop/Nouveau%20dossier/BIP_OUEST/HAUT_NKAM%20-%20Copi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SC%20JUILLET%202016\Users\HUP%20Dual-Core\Documents\DPIP\sds\NOUVEAU%20SDS%202015\CANEVAS\Annexe%20r&#233;f&#233;rentiel%20des%20d&#233;partement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LBD\LUC%20B%20DIMAI\EN%20COURS\BIP-PPBS\COMITE%20NATIONAL%20SUIVI%20EXE%20BIP\2017\2.COMITE-2S-2017\CODE\Code-31-COMITES-2S-2017.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LBD\LUC%20B%20DIMAI\EN%20COURS\BIP-PPBS\DATA%20-PROBMIS\2017\12_30-06-2017\version-2.3(30-06-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
      <sheetName val="H-NKAM"/>
      <sheetName val="Synthese difficultés"/>
      <sheetName val="REC_FIN"/>
      <sheetName val="C_BAFANG"/>
      <sheetName val="C_BANWA"/>
      <sheetName val="C_BANDJA"/>
      <sheetName val="C_BANKA"/>
      <sheetName val="C_BANA"/>
      <sheetName val="C_KEKEM"/>
      <sheetName val="C_BAKOU"/>
      <sheetName val="P_BANA"/>
      <sheetName val="P_BANWA"/>
      <sheetName val="P_KEKEM"/>
      <sheetName val="P_BANDJA"/>
      <sheetName val="P_BAKOU"/>
      <sheetName val="Feuil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4">
          <cell r="G4" t="str">
            <v>DAO attendu du MO</v>
          </cell>
        </row>
        <row r="5">
          <cell r="G5" t="str">
            <v>DAO reçu</v>
          </cell>
        </row>
        <row r="6">
          <cell r="G6" t="str">
            <v>AO lancé</v>
          </cell>
        </row>
        <row r="7">
          <cell r="G7" t="str">
            <v>Marché attribué</v>
          </cell>
        </row>
        <row r="8">
          <cell r="G8" t="str">
            <v>Contrat signé</v>
          </cell>
        </row>
        <row r="9">
          <cell r="G9" t="str">
            <v>OS notifié</v>
          </cell>
        </row>
        <row r="10">
          <cell r="G10" t="str">
            <v>Marché réceptionné</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
      <sheetName val="H-NKAM"/>
      <sheetName val="Synthese difficultés"/>
      <sheetName val="REC_FIN"/>
      <sheetName val="C_BAFANG"/>
      <sheetName val="C_BANWA"/>
      <sheetName val="C_BANDJA"/>
      <sheetName val="C_BANKA"/>
      <sheetName val="C_BANA"/>
      <sheetName val="C_KEKEM"/>
      <sheetName val="C_BAKOU"/>
      <sheetName val="P_BANA"/>
      <sheetName val="P_BANWA"/>
      <sheetName val="P_KEKEM"/>
      <sheetName val="P_BANDJA"/>
      <sheetName val="P_BAKOU"/>
      <sheetName val="Feuil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4">
          <cell r="G4" t="str">
            <v>DAO attendu du MO</v>
          </cell>
        </row>
        <row r="5">
          <cell r="G5" t="str">
            <v>DAO reçu</v>
          </cell>
        </row>
        <row r="6">
          <cell r="G6" t="str">
            <v>AO lancé</v>
          </cell>
        </row>
        <row r="7">
          <cell r="G7" t="str">
            <v>Marché attribué</v>
          </cell>
        </row>
        <row r="8">
          <cell r="G8" t="str">
            <v>Contrat signé</v>
          </cell>
        </row>
        <row r="9">
          <cell r="G9" t="str">
            <v>OS notifié</v>
          </cell>
        </row>
        <row r="10">
          <cell r="G10" t="str">
            <v>Marché réceptionné</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sation des marchés"/>
      <sheetName val="BIP 20__"/>
      <sheetName val="PIP 2014"/>
      <sheetName val="plan d'urgence"/>
      <sheetName val="Synthese difficultés"/>
      <sheetName val="Suivi administratif"/>
      <sheetName val="Projets à problème"/>
      <sheetName val="Synthèse par chapitre"/>
      <sheetName val="Synthèse par Commune"/>
    </sheetNames>
    <sheetDataSet>
      <sheetData sheetId="0"/>
      <sheetData sheetId="1">
        <row r="33">
          <cell r="A33" t="str">
            <v>* - DAO en cours de finalisation - DAO reçu - AO lancé - Contrat attribué - Contrat signé - OS notifié - Contrat réceptionné</v>
          </cell>
        </row>
      </sheetData>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e_Parprojet(BIP2015)"/>
      <sheetName val="Code-Chap"/>
      <sheetName val="NatureEco"/>
      <sheetName val="Synthèse DP"/>
      <sheetName val="Synthèse Liq"/>
      <sheetName val="Synthèse Ord"/>
      <sheetName val="Synthèse1"/>
      <sheetName val="Synthèse2"/>
      <sheetName val="Synthèse3"/>
      <sheetName val="Grape-Evol-GC"/>
      <sheetName val="Regions+"/>
      <sheetName val="Graph-Ordre-Eng(ALL)"/>
      <sheetName val="Graph-Ordre-Ord(ALL)"/>
      <sheetName val="Graph-Ordre-Eng (RI)"/>
      <sheetName val="Graph-Ordre-Ord (RI)"/>
      <sheetName val="Graph-Ordre-Eng (HP)"/>
      <sheetName val="Graph-Ordre-Liq (RI)"/>
      <sheetName val="Graph-Ordre-Liq(ALL)"/>
      <sheetName val="Graph-Ordre-Liq (HP)"/>
      <sheetName val="Graph-Ordre-Ord (HP)"/>
      <sheetName val="Synthèse-Vir"/>
      <sheetName val="Vir-2"/>
      <sheetName val="Synthese-IMP(Eng)"/>
      <sheetName val="Annexe-Chap"/>
      <sheetName val="Annexe-FCPR"/>
      <sheetName val="Annexe-FCPTD"/>
      <sheetName val="Annexe-SUBV"/>
      <sheetName val="Annexe-PLANUT"/>
      <sheetName val="Annexe-ARI-GC"/>
      <sheetName val="Annexe-C2D"/>
      <sheetName val="CAN"/>
      <sheetName val="Annexe-FINEX"/>
      <sheetName val="Synthese-Eng+"/>
      <sheetName val="Synthese-Liq+"/>
      <sheetName val="Synthese-Ord+"/>
      <sheetName val="Synthese-IMP(Liq)"/>
      <sheetName val="Synthese-IMP(Ord)"/>
      <sheetName val="CommandSheet"/>
      <sheetName val="Dotations"/>
      <sheetName val="BIP2017(COMITE-2S-17)+DP"/>
      <sheetName val="RI (2)"/>
      <sheetName val="Sheet10"/>
      <sheetName val="AD+EN+NO(15+40)"/>
      <sheetName val="Sheet9"/>
      <sheetName val="Sheet8"/>
      <sheetName val="ExtrRphys030218-210503"/>
      <sheetName val="Sheet6"/>
      <sheetName val="CD-base"/>
      <sheetName val="DataGC(31-12-17)-DP"/>
      <sheetName val="TYPE-creDIT"/>
      <sheetName val="Synthèse Eng"/>
      <sheetName val="Graphiques Comparatifs-2"/>
      <sheetName val="Dyn-RI"/>
      <sheetName val="Dyn-RI (2)"/>
      <sheetName val="DynChapGC"/>
      <sheetName val="DynChapGC (HP)"/>
      <sheetName val="ParCatg040218-124135"/>
      <sheetName val="ParCatg040218-154853"/>
      <sheetName val="ParCatg050218-134603"/>
      <sheetName val="ParCatg050218-135252"/>
      <sheetName val="ParCatg050218-142348"/>
      <sheetName val="ParCatg050218-144631"/>
      <sheetName val="tab1(AD+...)-sante+Ed"/>
      <sheetName val="tab2(AD+...)-sante+Ed"/>
      <sheetName val="Exe par Région"/>
      <sheetName val="JP2017+Vir+JPexec"/>
    </sheetNames>
    <sheetDataSet>
      <sheetData sheetId="0"/>
      <sheetData sheetId="1">
        <row r="4">
          <cell r="C4" t="str">
            <v>01</v>
          </cell>
          <cell r="D4" t="str">
            <v>PRC</v>
          </cell>
          <cell r="E4" t="str">
            <v>PRESIDENCE DE LA REPUBLIQUE</v>
          </cell>
          <cell r="F4" t="str">
            <v>SOUVERAINETE ET GOUVERNANCE</v>
          </cell>
        </row>
        <row r="5">
          <cell r="C5" t="str">
            <v>02</v>
          </cell>
          <cell r="D5" t="str">
            <v>SRP</v>
          </cell>
          <cell r="E5" t="str">
            <v>SERVICES RATTACHES A LA PRESIDENCE</v>
          </cell>
          <cell r="F5" t="str">
            <v>SOUVERAINETE ET GOUVERNANCE</v>
          </cell>
        </row>
        <row r="6">
          <cell r="C6" t="str">
            <v>03</v>
          </cell>
          <cell r="D6" t="str">
            <v>AN</v>
          </cell>
          <cell r="E6" t="str">
            <v>ASSEMBLEE NATIONALE</v>
          </cell>
          <cell r="F6" t="str">
            <v>SOUVERAINETE ET GOUVERNANCE</v>
          </cell>
        </row>
        <row r="7">
          <cell r="C7" t="str">
            <v>04</v>
          </cell>
          <cell r="D7" t="str">
            <v>SPM</v>
          </cell>
          <cell r="E7" t="str">
            <v>SERVICES DU PREMIER MINISTRE</v>
          </cell>
          <cell r="F7" t="str">
            <v>SOUVERAINETE ET GOUVERNANCE</v>
          </cell>
        </row>
        <row r="8">
          <cell r="C8" t="str">
            <v>05</v>
          </cell>
          <cell r="D8" t="str">
            <v>CES</v>
          </cell>
          <cell r="E8" t="str">
            <v>CONSEIL ECONOMIQUE ET SOCIAL</v>
          </cell>
          <cell r="F8" t="str">
            <v>SOUVERAINETE ET GOUVERNANCE</v>
          </cell>
        </row>
        <row r="9">
          <cell r="C9" t="str">
            <v>06</v>
          </cell>
          <cell r="D9" t="str">
            <v>MINREX</v>
          </cell>
          <cell r="E9" t="str">
            <v>MINISTERE DES RELATIONS EXTERIEURES</v>
          </cell>
          <cell r="F9" t="str">
            <v>SOUVERAINETE ET GOUVERNANCE</v>
          </cell>
        </row>
        <row r="10">
          <cell r="C10" t="str">
            <v>07</v>
          </cell>
          <cell r="D10" t="str">
            <v>MINATD</v>
          </cell>
          <cell r="E10" t="str">
            <v>MINISTERE DE L'ADMINISTRATION TERRITORIALE ET DE LA DECENTRALISATION</v>
          </cell>
          <cell r="F10" t="str">
            <v>ADMINISTRATION GENERALE ET FINANCIERE</v>
          </cell>
        </row>
        <row r="11">
          <cell r="C11" t="str">
            <v>08</v>
          </cell>
          <cell r="D11" t="str">
            <v>MINJUSTICE</v>
          </cell>
          <cell r="E11" t="str">
            <v>MINISTERE DE LA JUSTICE</v>
          </cell>
          <cell r="F11" t="str">
            <v>SOUVERAINETE ET GOUVERNANCE</v>
          </cell>
        </row>
        <row r="12">
          <cell r="C12" t="str">
            <v>09</v>
          </cell>
          <cell r="D12" t="str">
            <v>COUR SUPREME</v>
          </cell>
          <cell r="E12" t="str">
            <v>COUR SUPREME</v>
          </cell>
          <cell r="F12" t="str">
            <v>SOUVERAINETE ET GOUVERNANCE</v>
          </cell>
        </row>
        <row r="13">
          <cell r="C13" t="str">
            <v>10</v>
          </cell>
          <cell r="D13" t="str">
            <v>MINMAP</v>
          </cell>
          <cell r="E13" t="str">
            <v>MINISTERE DES MARCHES PUBLICS</v>
          </cell>
          <cell r="F13" t="str">
            <v>ADMINISTRATION GENERALE ET FINANCIERE</v>
          </cell>
        </row>
        <row r="14">
          <cell r="C14" t="str">
            <v>11</v>
          </cell>
          <cell r="D14" t="str">
            <v>CONSUPE</v>
          </cell>
          <cell r="E14" t="str">
            <v>CONTROLE SUPERIEUR DE L'ETAT</v>
          </cell>
          <cell r="F14" t="str">
            <v>SOUVERAINETE ET GOUVERNANCE</v>
          </cell>
        </row>
        <row r="15">
          <cell r="C15" t="str">
            <v>12</v>
          </cell>
          <cell r="D15" t="str">
            <v>DGSN</v>
          </cell>
          <cell r="E15" t="str">
            <v>DELEGATION GENERALE A LA SURETE NATIONALE</v>
          </cell>
          <cell r="F15" t="str">
            <v>DEFENSE ET SECURITE</v>
          </cell>
        </row>
        <row r="16">
          <cell r="C16" t="str">
            <v>13</v>
          </cell>
          <cell r="D16" t="str">
            <v>MINDEF</v>
          </cell>
          <cell r="E16" t="str">
            <v>MINISTERE DE LA DEFENSE</v>
          </cell>
          <cell r="F16" t="str">
            <v>DEFENSE ET SECURITE</v>
          </cell>
        </row>
        <row r="17">
          <cell r="C17" t="str">
            <v>14</v>
          </cell>
          <cell r="D17" t="str">
            <v>MINAC</v>
          </cell>
          <cell r="E17" t="str">
            <v>MINISTERE DES ARTS ET DE LA CULTURE</v>
          </cell>
          <cell r="F17" t="str">
            <v>CULTURE,SPORTS ET LOISIRS</v>
          </cell>
        </row>
        <row r="18">
          <cell r="C18" t="str">
            <v>15</v>
          </cell>
          <cell r="D18" t="str">
            <v>MINEDUB</v>
          </cell>
          <cell r="E18" t="str">
            <v>MINISTERE DE L'EDUCATION DE BASE</v>
          </cell>
          <cell r="F18" t="str">
            <v>EDUCATION</v>
          </cell>
        </row>
        <row r="19">
          <cell r="C19" t="str">
            <v>16</v>
          </cell>
          <cell r="D19" t="str">
            <v>MINSEP</v>
          </cell>
          <cell r="E19" t="str">
            <v>MINISTERE DES SPORTS ET DE L'EDUCATION PHYSIQUE</v>
          </cell>
          <cell r="F19" t="str">
            <v>CULTURE,SPORTS ET LOISIRS</v>
          </cell>
        </row>
        <row r="20">
          <cell r="C20" t="str">
            <v>17</v>
          </cell>
          <cell r="D20" t="str">
            <v>MINCOM</v>
          </cell>
          <cell r="E20" t="str">
            <v>MINISTERE DE LA COMMUNICATION</v>
          </cell>
          <cell r="F20" t="str">
            <v>CULTURE,SPORTS ET LOISIRS</v>
          </cell>
        </row>
        <row r="21">
          <cell r="C21" t="str">
            <v>18</v>
          </cell>
          <cell r="D21" t="str">
            <v>MINESUP</v>
          </cell>
          <cell r="E21" t="str">
            <v>MINISTERE DE L'ENSEIGNEMENT SUPERIEUR</v>
          </cell>
          <cell r="F21" t="str">
            <v>EDUCATION</v>
          </cell>
        </row>
        <row r="22">
          <cell r="C22" t="str">
            <v>19</v>
          </cell>
          <cell r="D22" t="str">
            <v>MINRESI</v>
          </cell>
          <cell r="E22" t="str">
            <v>MINISTERE DE LA RECHERCHE SCIENTIFIQUE ET DE L'INNOVATION</v>
          </cell>
          <cell r="F22" t="str">
            <v>EDUCATION</v>
          </cell>
        </row>
        <row r="23">
          <cell r="C23" t="str">
            <v>20</v>
          </cell>
          <cell r="D23" t="str">
            <v>MINFI</v>
          </cell>
          <cell r="E23" t="str">
            <v>MINISTERE DES FINANCES</v>
          </cell>
          <cell r="F23" t="str">
            <v>ADMINISTRATION GENERALE ET FINANCIERE</v>
          </cell>
        </row>
        <row r="24">
          <cell r="C24" t="str">
            <v>21</v>
          </cell>
          <cell r="D24" t="str">
            <v>MINCOMMERCE</v>
          </cell>
          <cell r="E24" t="str">
            <v>MINISTERE DU COMMERCE</v>
          </cell>
          <cell r="F24" t="str">
            <v>PRODUCTION ET COMMERCE</v>
          </cell>
        </row>
        <row r="25">
          <cell r="C25" t="str">
            <v>22</v>
          </cell>
          <cell r="D25" t="str">
            <v>MINEPAT</v>
          </cell>
          <cell r="E25" t="str">
            <v>MINISTERE DE L'ECONOMIE, DE LA PLANIFICATION ET DE L'AMENAGEMENT DU TERRITOIRE</v>
          </cell>
          <cell r="F25" t="str">
            <v>ADMINISTRATION GENERALE ET FINANCIERE</v>
          </cell>
        </row>
        <row r="26">
          <cell r="C26" t="str">
            <v>23</v>
          </cell>
          <cell r="D26" t="str">
            <v>MINTOURL</v>
          </cell>
          <cell r="E26" t="str">
            <v>MINISTERE DU TOURISME ET DES LOISIRS</v>
          </cell>
          <cell r="F26" t="str">
            <v>PRODUCTION ET COMMERCE</v>
          </cell>
        </row>
        <row r="27">
          <cell r="C27" t="str">
            <v>25</v>
          </cell>
          <cell r="D27" t="str">
            <v>MINESEC</v>
          </cell>
          <cell r="E27" t="str">
            <v>MINISTERE DES ENSEIGNEMENTS SECONDAIRES</v>
          </cell>
          <cell r="F27" t="str">
            <v>EDUCATION</v>
          </cell>
        </row>
        <row r="28">
          <cell r="C28" t="str">
            <v>26</v>
          </cell>
          <cell r="D28" t="str">
            <v>MINJEC</v>
          </cell>
          <cell r="E28" t="str">
            <v>MINISTERE DE LA JEUNESSE ET DE L'EDUCATION CIVIQUE</v>
          </cell>
          <cell r="F28" t="str">
            <v>CULTURE,SPORTS ET LOISIRS</v>
          </cell>
        </row>
        <row r="29">
          <cell r="C29" t="str">
            <v>28</v>
          </cell>
          <cell r="D29" t="str">
            <v>MINEPDED</v>
          </cell>
          <cell r="E29" t="str">
            <v>MINISTERE DE L'ENVIRONNEMENT, DE LA PROTECTION DE LA NATURE ET DU DEVELOPPEMENT DURABLE</v>
          </cell>
          <cell r="F29" t="str">
            <v>PRODUCTION ET COMMERCE</v>
          </cell>
        </row>
        <row r="30">
          <cell r="C30" t="str">
            <v>29</v>
          </cell>
          <cell r="D30" t="str">
            <v>MINMIDT</v>
          </cell>
          <cell r="E30" t="str">
            <v>MINISTERE DES MINES, DE L'INDUSTRIE ET DU DEVELOPPEMENT TECHNOLOGIQUE</v>
          </cell>
          <cell r="F30" t="str">
            <v>PRODUCTION ET COMMERCE</v>
          </cell>
        </row>
        <row r="31">
          <cell r="C31" t="str">
            <v>30</v>
          </cell>
          <cell r="D31" t="str">
            <v>MINADER</v>
          </cell>
          <cell r="E31" t="str">
            <v>MINISTERE DE L'AGRICULTURE ET DU DEVELOPPEMENT RURAL</v>
          </cell>
          <cell r="F31" t="str">
            <v>PRODUCTION ET COMMERCE</v>
          </cell>
        </row>
        <row r="32">
          <cell r="C32" t="str">
            <v>31</v>
          </cell>
          <cell r="D32" t="str">
            <v>MINEPIA</v>
          </cell>
          <cell r="E32" t="str">
            <v>MINISTERE DE L'ELEVAGE, DES PECHES ET DES INDUSTRIES ANIMALES</v>
          </cell>
          <cell r="F32" t="str">
            <v>PRODUCTION ET COMMERCE</v>
          </cell>
        </row>
        <row r="33">
          <cell r="C33" t="str">
            <v>32</v>
          </cell>
          <cell r="D33" t="str">
            <v>MINEE</v>
          </cell>
          <cell r="E33" t="str">
            <v>MINISTERE DE L'EAU ET DE L'ENERGIE</v>
          </cell>
          <cell r="F33" t="str">
            <v>INFRASTRUCTURES PRODUCTIVES</v>
          </cell>
        </row>
        <row r="34">
          <cell r="C34" t="str">
            <v>33</v>
          </cell>
          <cell r="D34" t="str">
            <v>MINFOF</v>
          </cell>
          <cell r="E34" t="str">
            <v>MINISTERE DES FORETS ET DE LA FAUNE</v>
          </cell>
          <cell r="F34" t="str">
            <v>PRODUCTION ET COMMERCE</v>
          </cell>
        </row>
        <row r="35">
          <cell r="C35" t="str">
            <v>35</v>
          </cell>
          <cell r="D35" t="str">
            <v>MINEFOP</v>
          </cell>
          <cell r="E35" t="str">
            <v>MINISTERE DE L'EMPLOI ET DE LA FORMATION PROFESSIONNELLE</v>
          </cell>
          <cell r="F35" t="str">
            <v>DEVELOPPEMENT SOCIAL ET EMPLOI</v>
          </cell>
        </row>
        <row r="36">
          <cell r="C36" t="str">
            <v>36</v>
          </cell>
          <cell r="D36" t="str">
            <v>MINTP</v>
          </cell>
          <cell r="E36" t="str">
            <v>MINISTERE DES TRAVAUX PUBLICS</v>
          </cell>
          <cell r="F36" t="str">
            <v>INFRASTRUCTURES PRODUCTIVES</v>
          </cell>
        </row>
        <row r="37">
          <cell r="C37" t="str">
            <v>37</v>
          </cell>
          <cell r="D37" t="str">
            <v>MINDCAF</v>
          </cell>
          <cell r="E37" t="str">
            <v>MINISTERE DES DOMAINES, DU CADASTRE ET DES AFFAIRES FONCIERES</v>
          </cell>
          <cell r="F37" t="str">
            <v>INFRASTRUCTURES PRODUCTIVES</v>
          </cell>
        </row>
        <row r="38">
          <cell r="C38" t="str">
            <v>38</v>
          </cell>
          <cell r="D38" t="str">
            <v>MINHDU</v>
          </cell>
          <cell r="E38" t="str">
            <v xml:space="preserve">MINISTERE DE L'HABITAT ET DU DEVELOPPEMENT URBAIN </v>
          </cell>
          <cell r="F38" t="str">
            <v>INFRASTRUCTURES PRODUCTIVES</v>
          </cell>
        </row>
        <row r="39">
          <cell r="C39" t="str">
            <v>39</v>
          </cell>
          <cell r="D39" t="str">
            <v>MINPMEESA</v>
          </cell>
          <cell r="E39" t="str">
            <v>MINISTERE DES PETITES ET MOYENNES ENTREPRISES, DE L'ECONOMIE SOCIALE ET DE L'ARTISANAT</v>
          </cell>
          <cell r="F39" t="str">
            <v>PRODUCTION ET COMMERCE</v>
          </cell>
        </row>
        <row r="40">
          <cell r="C40" t="str">
            <v>40</v>
          </cell>
          <cell r="D40" t="str">
            <v>MINSANTE</v>
          </cell>
          <cell r="E40" t="str">
            <v>MINISTERE DE LA SANTE PUBLIQUE</v>
          </cell>
          <cell r="F40" t="str">
            <v>SANTE</v>
          </cell>
        </row>
        <row r="41">
          <cell r="C41" t="str">
            <v>41</v>
          </cell>
          <cell r="D41" t="str">
            <v>MINTSS</v>
          </cell>
          <cell r="E41" t="str">
            <v>MINISTERE DU TRAVAIL ET DE LA SECURITE SOCIALE</v>
          </cell>
          <cell r="F41" t="str">
            <v>DEVELOPPEMENT SOCIAL ET EMPLOI</v>
          </cell>
        </row>
        <row r="42">
          <cell r="C42" t="str">
            <v>42</v>
          </cell>
          <cell r="D42" t="str">
            <v>MINAS</v>
          </cell>
          <cell r="E42" t="str">
            <v>MINISTERE DES AFFAIRES SOCIALES</v>
          </cell>
          <cell r="F42" t="str">
            <v>DEVELOPPEMENT SOCIAL ET EMPLOI</v>
          </cell>
        </row>
        <row r="43">
          <cell r="C43" t="str">
            <v>43</v>
          </cell>
          <cell r="D43" t="str">
            <v>MINPROFF</v>
          </cell>
          <cell r="E43" t="str">
            <v>MINISTERE DE LA PROMOTION DE LA FEMME ET DE LA FAMILLE</v>
          </cell>
          <cell r="F43" t="str">
            <v>DEVELOPPEMENT SOCIAL ET EMPLOI</v>
          </cell>
        </row>
        <row r="44">
          <cell r="C44" t="str">
            <v>45</v>
          </cell>
          <cell r="D44" t="str">
            <v>MINPOSTEL</v>
          </cell>
          <cell r="E44" t="str">
            <v>MINISTERE DES POSTES ET TELECOMMUNICATIONS</v>
          </cell>
          <cell r="F44" t="str">
            <v>INFRASTRUCTURES PRODUCTIVES</v>
          </cell>
        </row>
        <row r="45">
          <cell r="C45" t="str">
            <v>46</v>
          </cell>
          <cell r="D45" t="str">
            <v>MINT</v>
          </cell>
          <cell r="E45" t="str">
            <v>MINISTERE DES TRANSPORTS</v>
          </cell>
          <cell r="F45" t="str">
            <v>INFRASTRUCTURES PRODUCTIVES</v>
          </cell>
        </row>
        <row r="46">
          <cell r="C46" t="str">
            <v>50</v>
          </cell>
          <cell r="D46" t="str">
            <v>MINFOPRA</v>
          </cell>
          <cell r="E46" t="str">
            <v>MINISTERE DE LA FONCTION PUBLIQUE ET DE LA REFORME ADMINISTRATIVE</v>
          </cell>
          <cell r="F46" t="str">
            <v>ADMINISTRATION GENERALE ET FINANCIERE</v>
          </cell>
        </row>
        <row r="47">
          <cell r="C47" t="str">
            <v>51</v>
          </cell>
          <cell r="D47" t="str">
            <v>ELECAM</v>
          </cell>
          <cell r="E47" t="str">
            <v>ELECTIONS CAMEROON</v>
          </cell>
          <cell r="F47" t="str">
            <v>SOUVERAINETE ET GOUVERNANCE</v>
          </cell>
        </row>
        <row r="48">
          <cell r="C48" t="str">
            <v>52</v>
          </cell>
          <cell r="D48" t="str">
            <v>CNDHL</v>
          </cell>
          <cell r="E48" t="str">
            <v>COMMISSION NATIONALE DES DROITS DE L'HOMME ET DES LIBERTES</v>
          </cell>
          <cell r="F48" t="str">
            <v>SOUVERAINETE ET GOUVERNANCE</v>
          </cell>
        </row>
        <row r="49">
          <cell r="C49" t="str">
            <v>53</v>
          </cell>
          <cell r="D49" t="str">
            <v>SENAT</v>
          </cell>
          <cell r="E49" t="str">
            <v>SENAT</v>
          </cell>
          <cell r="F49" t="str">
            <v>SOUVERAINETE ET GOUVERNANCE</v>
          </cell>
        </row>
        <row r="50">
          <cell r="C50">
            <v>65</v>
          </cell>
        </row>
        <row r="51">
          <cell r="C51" t="str">
            <v>92</v>
          </cell>
          <cell r="D51" t="str">
            <v>PARTICIPATIONS</v>
          </cell>
          <cell r="E51" t="str">
            <v xml:space="preserve">PARTICIPATIONS </v>
          </cell>
          <cell r="F51" t="str">
            <v>CHAPITRES COMMUNS</v>
          </cell>
        </row>
        <row r="52">
          <cell r="C52" t="str">
            <v>93</v>
          </cell>
          <cell r="D52" t="str">
            <v>REHABILITATION</v>
          </cell>
          <cell r="E52" t="str">
            <v>REHABILITATION/RESTRUCTURATION</v>
          </cell>
          <cell r="F52" t="str">
            <v>CHAPITRES COMMUNS</v>
          </cell>
        </row>
        <row r="53">
          <cell r="C53" t="str">
            <v>94</v>
          </cell>
          <cell r="D53" t="str">
            <v>INTERVENTIONS</v>
          </cell>
          <cell r="E53" t="str">
            <v>INTERVENTIONS  EN INVESTISSEMENTS</v>
          </cell>
          <cell r="F53" t="str">
            <v>CHAPITRES COMMUNS</v>
          </cell>
        </row>
        <row r="54">
          <cell r="C54" t="str">
            <v>95</v>
          </cell>
          <cell r="D54" t="str">
            <v>REPORT</v>
          </cell>
          <cell r="E54" t="str">
            <v>REPORT</v>
          </cell>
          <cell r="F54" t="str">
            <v>CHAPITRES COMMUNS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e_Parprojet(BIP2015)"/>
      <sheetName val="Code-Chap"/>
      <sheetName val="NatureEco"/>
      <sheetName val="Synthèse DP"/>
      <sheetName val="Synthèse Eng"/>
      <sheetName val="Synthèse Liq"/>
      <sheetName val="Synthèse Ord"/>
      <sheetName val="Dotations"/>
      <sheetName val="Synthèse2"/>
      <sheetName val="Synthèse3"/>
      <sheetName val="Synthèse1"/>
      <sheetName val="Grape-Evol-GC"/>
      <sheetName val="Regions+"/>
      <sheetName val="Graph-Ordre-Eng(ALL)"/>
      <sheetName val="Graph-Ordre-Ord(ALL)"/>
      <sheetName val="Graph-Ordre-Eng (RI)"/>
      <sheetName val="Graph-Ordre-Ord (RI)"/>
      <sheetName val="Graph-Ordre-Eng (HP)"/>
      <sheetName val="Graph-Ordre-Liq (RI)"/>
      <sheetName val="Graph-Ordre-Liq(ALL)"/>
      <sheetName val="Graph-Ordre-Liq (HP)"/>
      <sheetName val="Graph-Ordre-Ord (HP)"/>
      <sheetName val="Synthèse-Vir"/>
      <sheetName val="Synthese-IMP(Eng)"/>
      <sheetName val="Annexe-Chap"/>
      <sheetName val="Annexe-FCPR"/>
      <sheetName val="Annexe-FCPTD"/>
      <sheetName val="Annexe-SUBV"/>
      <sheetName val="Annexe-PLANUT"/>
      <sheetName val="Annexe-ARI-GC"/>
      <sheetName val="Annexe-C2D"/>
      <sheetName val="CAN"/>
      <sheetName val="Annexe-FINEX"/>
      <sheetName val="Synthese-Eng+"/>
      <sheetName val="Synthese-Liq+"/>
      <sheetName val="Synthese-Ord+"/>
      <sheetName val="Synthese-IMP(Liq)"/>
      <sheetName val="Synthese-IMP(Ord)"/>
      <sheetName val="Annexe-CD"/>
      <sheetName val="CommandSheet"/>
      <sheetName val="BIP-2017(Exe-30-06-17) "/>
      <sheetName val="Sheet7"/>
      <sheetName val="GC"/>
      <sheetName val="FCP"/>
      <sheetName val="CD"/>
      <sheetName val="Sheet4"/>
      <sheetName val="CD-30-06-17"/>
      <sheetName val="RI"/>
      <sheetName val="DataExec040717-112752"/>
      <sheetName val="Sheet14"/>
      <sheetName val="Sheet12"/>
      <sheetName val="Graphiques Comparatifs-2"/>
    </sheetNames>
    <sheetDataSet>
      <sheetData sheetId="0"/>
      <sheetData sheetId="1">
        <row r="4">
          <cell r="C4" t="str">
            <v>01</v>
          </cell>
          <cell r="D4" t="str">
            <v>PRC</v>
          </cell>
          <cell r="E4" t="str">
            <v>PRESIDENCE DE LA REPUBLIQUE</v>
          </cell>
          <cell r="F4" t="str">
            <v>SOUVERAINETE ET GOUVERNANCE</v>
          </cell>
        </row>
        <row r="5">
          <cell r="C5" t="str">
            <v>02</v>
          </cell>
          <cell r="D5" t="str">
            <v>SRP</v>
          </cell>
          <cell r="E5" t="str">
            <v>SERVICES RATTACHES A LA PRESIDENCE</v>
          </cell>
          <cell r="F5" t="str">
            <v>SOUVERAINETE ET GOUVERNANCE</v>
          </cell>
        </row>
        <row r="6">
          <cell r="C6" t="str">
            <v>03</v>
          </cell>
          <cell r="D6" t="str">
            <v>AN</v>
          </cell>
          <cell r="E6" t="str">
            <v>ASSEMBLEE NATIONALE</v>
          </cell>
          <cell r="F6" t="str">
            <v>SOUVERAINETE ET GOUVERNANCE</v>
          </cell>
        </row>
        <row r="7">
          <cell r="C7" t="str">
            <v>04</v>
          </cell>
          <cell r="D7" t="str">
            <v>SPM</v>
          </cell>
          <cell r="E7" t="str">
            <v>SERVICES DU PREMIER MINISTRE</v>
          </cell>
          <cell r="F7" t="str">
            <v>SOUVERAINETE ET GOUVERNANCE</v>
          </cell>
        </row>
        <row r="8">
          <cell r="C8" t="str">
            <v>05</v>
          </cell>
          <cell r="D8" t="str">
            <v>CES</v>
          </cell>
          <cell r="E8" t="str">
            <v>CONSEIL ECONOMIQUE ET SOCIAL</v>
          </cell>
          <cell r="F8" t="str">
            <v>SOUVERAINETE ET GOUVERNANCE</v>
          </cell>
        </row>
        <row r="9">
          <cell r="C9" t="str">
            <v>06</v>
          </cell>
          <cell r="D9" t="str">
            <v>MINREX</v>
          </cell>
          <cell r="E9" t="str">
            <v>MINISTERE DES RELATIONS EXTERIEURES</v>
          </cell>
          <cell r="F9" t="str">
            <v>SOUVERAINETE ET GOUVERNANCE</v>
          </cell>
        </row>
        <row r="10">
          <cell r="C10" t="str">
            <v>07</v>
          </cell>
          <cell r="D10" t="str">
            <v>MINATD</v>
          </cell>
          <cell r="E10" t="str">
            <v>MINISTERE DE L'ADMINISTRATION TERRITORIALE ET DE LA DECENTRALISATION</v>
          </cell>
          <cell r="F10" t="str">
            <v>ADMINISTRATION GENERALE ET FINANCIERE</v>
          </cell>
        </row>
        <row r="11">
          <cell r="C11" t="str">
            <v>08</v>
          </cell>
          <cell r="D11" t="str">
            <v>MINJUSTICE</v>
          </cell>
          <cell r="E11" t="str">
            <v>MINISTERE DE LA JUSTICE</v>
          </cell>
          <cell r="F11" t="str">
            <v>SOUVERAINETE ET GOUVERNANCE</v>
          </cell>
        </row>
        <row r="12">
          <cell r="C12" t="str">
            <v>09</v>
          </cell>
          <cell r="D12" t="str">
            <v>COUR SUPREME</v>
          </cell>
          <cell r="E12" t="str">
            <v>COUR SUPREME</v>
          </cell>
          <cell r="F12" t="str">
            <v>SOUVERAINETE ET GOUVERNANCE</v>
          </cell>
        </row>
        <row r="13">
          <cell r="C13" t="str">
            <v>10</v>
          </cell>
          <cell r="D13" t="str">
            <v>MINMAP</v>
          </cell>
          <cell r="E13" t="str">
            <v>MINISTERE DES MARCHES PUBLICS</v>
          </cell>
          <cell r="F13" t="str">
            <v>ADMINISTRATION GENERALE ET FINANCIERE</v>
          </cell>
        </row>
        <row r="14">
          <cell r="C14" t="str">
            <v>11</v>
          </cell>
          <cell r="D14" t="str">
            <v>CONSUPE</v>
          </cell>
          <cell r="E14" t="str">
            <v>CONTROLE SUPERIEUR DE L'ETAT</v>
          </cell>
          <cell r="F14" t="str">
            <v>SOUVERAINETE ET GOUVERNANCE</v>
          </cell>
        </row>
        <row r="15">
          <cell r="C15" t="str">
            <v>12</v>
          </cell>
          <cell r="D15" t="str">
            <v>DGSN</v>
          </cell>
          <cell r="E15" t="str">
            <v>DELEGATION GENERALE A LA SURETE NATIONALE</v>
          </cell>
          <cell r="F15" t="str">
            <v>DEFENSE ET SECURITE</v>
          </cell>
        </row>
        <row r="16">
          <cell r="C16" t="str">
            <v>13</v>
          </cell>
          <cell r="D16" t="str">
            <v>MINDEF</v>
          </cell>
          <cell r="E16" t="str">
            <v>MINISTERE DE LA DEFENSE</v>
          </cell>
          <cell r="F16" t="str">
            <v>DEFENSE ET SECURITE</v>
          </cell>
        </row>
        <row r="17">
          <cell r="C17" t="str">
            <v>14</v>
          </cell>
          <cell r="D17" t="str">
            <v>MINAC</v>
          </cell>
          <cell r="E17" t="str">
            <v>MINISTERE DES ARTS ET DE LA CULTURE</v>
          </cell>
          <cell r="F17" t="str">
            <v>CULTURE,SPORTS ET LOISIRS</v>
          </cell>
        </row>
        <row r="18">
          <cell r="C18" t="str">
            <v>15</v>
          </cell>
          <cell r="D18" t="str">
            <v>MINEDUB</v>
          </cell>
          <cell r="E18" t="str">
            <v>MINISTERE DE L'EDUCATION DE BASE</v>
          </cell>
          <cell r="F18" t="str">
            <v>EDUCATION</v>
          </cell>
        </row>
        <row r="19">
          <cell r="C19" t="str">
            <v>16</v>
          </cell>
          <cell r="D19" t="str">
            <v>MINSEP</v>
          </cell>
          <cell r="E19" t="str">
            <v>MINISTERE DES SPORTS ET DE L'EDUCATION PHYSIQUE</v>
          </cell>
          <cell r="F19" t="str">
            <v>CULTURE,SPORTS ET LOISIRS</v>
          </cell>
        </row>
        <row r="20">
          <cell r="C20" t="str">
            <v>17</v>
          </cell>
          <cell r="D20" t="str">
            <v>MINCOM</v>
          </cell>
          <cell r="E20" t="str">
            <v>MINISTERE DE LA COMMUNICATION</v>
          </cell>
          <cell r="F20" t="str">
            <v>CULTURE,SPORTS ET LOISIRS</v>
          </cell>
        </row>
        <row r="21">
          <cell r="C21" t="str">
            <v>18</v>
          </cell>
          <cell r="D21" t="str">
            <v>MINESUP</v>
          </cell>
          <cell r="E21" t="str">
            <v>MINISTERE DE L'ENSEIGNEMENT SUPERIEUR</v>
          </cell>
          <cell r="F21" t="str">
            <v>EDUCATION</v>
          </cell>
        </row>
        <row r="22">
          <cell r="C22" t="str">
            <v>19</v>
          </cell>
          <cell r="D22" t="str">
            <v>MINRESI</v>
          </cell>
          <cell r="E22" t="str">
            <v>MINISTERE DE LA RECHERCHE SCIENTIFIQUE ET DE L'INNOVATION</v>
          </cell>
          <cell r="F22" t="str">
            <v>EDUCATION</v>
          </cell>
        </row>
        <row r="23">
          <cell r="C23" t="str">
            <v>20</v>
          </cell>
          <cell r="D23" t="str">
            <v>MINFI</v>
          </cell>
          <cell r="E23" t="str">
            <v>MINISTERE DES FINANCES</v>
          </cell>
          <cell r="F23" t="str">
            <v>ADMINISTRATION GENERALE ET FINANCIERE</v>
          </cell>
        </row>
        <row r="24">
          <cell r="C24" t="str">
            <v>21</v>
          </cell>
          <cell r="D24" t="str">
            <v>MINCOMMERCE</v>
          </cell>
          <cell r="E24" t="str">
            <v>MINISTERE DU COMMERCE</v>
          </cell>
          <cell r="F24" t="str">
            <v>PRODUCTION ET COMMERCE</v>
          </cell>
        </row>
        <row r="25">
          <cell r="C25" t="str">
            <v>22</v>
          </cell>
          <cell r="D25" t="str">
            <v>MINEPAT</v>
          </cell>
          <cell r="E25" t="str">
            <v>MINISTERE DE L'ECONOMIE, DE LA PLANIFICATION ET DE L'AMENAGEMENT DU TERRITOIRE</v>
          </cell>
          <cell r="F25" t="str">
            <v>ADMINISTRATION GENERALE ET FINANCIERE</v>
          </cell>
        </row>
        <row r="26">
          <cell r="C26" t="str">
            <v>23</v>
          </cell>
          <cell r="D26" t="str">
            <v>MINTOURL</v>
          </cell>
          <cell r="E26" t="str">
            <v>MINISTERE DU TOURISME ET DES LOISIRS</v>
          </cell>
          <cell r="F26" t="str">
            <v>PRODUCTION ET COMMERCE</v>
          </cell>
        </row>
        <row r="27">
          <cell r="C27" t="str">
            <v>25</v>
          </cell>
          <cell r="D27" t="str">
            <v>MINESEC</v>
          </cell>
          <cell r="E27" t="str">
            <v>MINISTERE DES ENSEIGNEMENTS SECONDAIRES</v>
          </cell>
          <cell r="F27" t="str">
            <v>EDUCATION</v>
          </cell>
        </row>
        <row r="28">
          <cell r="C28" t="str">
            <v>26</v>
          </cell>
          <cell r="D28" t="str">
            <v>MINJEC</v>
          </cell>
          <cell r="E28" t="str">
            <v>MINISTERE DE LA JEUNESSE ET DE L'EDUCATION CIVIQUE</v>
          </cell>
          <cell r="F28" t="str">
            <v>CULTURE,SPORTS ET LOISIRS</v>
          </cell>
        </row>
        <row r="29">
          <cell r="C29" t="str">
            <v>28</v>
          </cell>
          <cell r="D29" t="str">
            <v>MINEPDED</v>
          </cell>
          <cell r="E29" t="str">
            <v>MINISTERE DE L'ENVIRONNEMENT, DE LA PROTECTION DE LA NATURE ET DU DEVELOPPEMENT DURABLE</v>
          </cell>
          <cell r="F29" t="str">
            <v>PRODUCTION ET COMMERCE</v>
          </cell>
        </row>
        <row r="30">
          <cell r="C30" t="str">
            <v>29</v>
          </cell>
          <cell r="D30" t="str">
            <v>MINMIDT</v>
          </cell>
          <cell r="E30" t="str">
            <v>MINISTERE DES MINES, DE L'INDUSTRIE ET DU DEVELOPPEMENT TECHNOLOGIQUE</v>
          </cell>
          <cell r="F30" t="str">
            <v>PRODUCTION ET COMMERCE</v>
          </cell>
        </row>
        <row r="31">
          <cell r="C31" t="str">
            <v>30</v>
          </cell>
          <cell r="D31" t="str">
            <v>MINADER</v>
          </cell>
          <cell r="E31" t="str">
            <v>MINISTERE DE L'AGRICULTURE ET DU DEVELOPPEMENT RURAL</v>
          </cell>
          <cell r="F31" t="str">
            <v>PRODUCTION ET COMMERCE</v>
          </cell>
        </row>
        <row r="32">
          <cell r="C32" t="str">
            <v>31</v>
          </cell>
          <cell r="D32" t="str">
            <v>MINEPIA</v>
          </cell>
          <cell r="E32" t="str">
            <v>MINISTERE DE L'ELEVAGE, DES PECHES ET DES INDUSTRIES ANIMALES</v>
          </cell>
          <cell r="F32" t="str">
            <v>PRODUCTION ET COMMERCE</v>
          </cell>
        </row>
        <row r="33">
          <cell r="C33" t="str">
            <v>32</v>
          </cell>
          <cell r="D33" t="str">
            <v>MINEE</v>
          </cell>
          <cell r="E33" t="str">
            <v>MINISTERE DE L'EAU ET DE L'ENERGIE</v>
          </cell>
          <cell r="F33" t="str">
            <v>INFRASTRUCTURES PRODUCTIVES</v>
          </cell>
        </row>
        <row r="34">
          <cell r="C34" t="str">
            <v>33</v>
          </cell>
          <cell r="D34" t="str">
            <v>MINFOF</v>
          </cell>
          <cell r="E34" t="str">
            <v>MINISTERE DES FORETS ET DE LA FAUNE</v>
          </cell>
          <cell r="F34" t="str">
            <v>PRODUCTION ET COMMERCE</v>
          </cell>
        </row>
        <row r="35">
          <cell r="C35" t="str">
            <v>35</v>
          </cell>
          <cell r="D35" t="str">
            <v>MINEFOP</v>
          </cell>
          <cell r="E35" t="str">
            <v>MINISTERE DE L'EMPLOI ET DE LA FORMATION PROFESSIONNELLE</v>
          </cell>
          <cell r="F35" t="str">
            <v>DEVELOPPEMENT SOCIAL ET EMPLOI</v>
          </cell>
        </row>
        <row r="36">
          <cell r="C36" t="str">
            <v>36</v>
          </cell>
          <cell r="D36" t="str">
            <v>MINTP</v>
          </cell>
          <cell r="E36" t="str">
            <v>MINISTERE DES TRAVAUX PUBLICS</v>
          </cell>
          <cell r="F36" t="str">
            <v>INFRASTRUCTURES PRODUCTIVES</v>
          </cell>
        </row>
        <row r="37">
          <cell r="C37" t="str">
            <v>37</v>
          </cell>
          <cell r="D37" t="str">
            <v>MINDCAF</v>
          </cell>
          <cell r="E37" t="str">
            <v>MINISTERE DES DOMAINES, DU CADASTRE ET DES AFFAIRES FONCIERES</v>
          </cell>
          <cell r="F37" t="str">
            <v>INFRASTRUCTURES PRODUCTIVES</v>
          </cell>
        </row>
        <row r="38">
          <cell r="C38" t="str">
            <v>38</v>
          </cell>
          <cell r="D38" t="str">
            <v>MINHDU</v>
          </cell>
          <cell r="E38" t="str">
            <v xml:space="preserve">MINISTERE DE L'HABITAT ET DU DEVELOPPEMENT URBAIN </v>
          </cell>
          <cell r="F38" t="str">
            <v>INFRASTRUCTURES PRODUCTIVES</v>
          </cell>
        </row>
        <row r="39">
          <cell r="C39" t="str">
            <v>39</v>
          </cell>
          <cell r="D39" t="str">
            <v>MINPMEESA</v>
          </cell>
          <cell r="E39" t="str">
            <v>MINISTERE DES PETITES ET MOYENNES ENTREPRISES, DE L'ECONOMIE SOCIALE ET DE L'ARTISANAT</v>
          </cell>
          <cell r="F39" t="str">
            <v>PRODUCTION ET COMMERCE</v>
          </cell>
        </row>
        <row r="40">
          <cell r="C40" t="str">
            <v>40</v>
          </cell>
          <cell r="D40" t="str">
            <v>MINSANTE</v>
          </cell>
          <cell r="E40" t="str">
            <v>MINISTERE DE LA SANTE PUBLIQUE</v>
          </cell>
          <cell r="F40" t="str">
            <v>SANTE</v>
          </cell>
        </row>
        <row r="41">
          <cell r="C41" t="str">
            <v>41</v>
          </cell>
          <cell r="D41" t="str">
            <v>MINTSS</v>
          </cell>
          <cell r="E41" t="str">
            <v>MINISTERE DU TRAVAIL ET DE LA SECURITE SOCIALE</v>
          </cell>
          <cell r="F41" t="str">
            <v>DEVELOPPEMENT SOCIAL ET EMPLOI</v>
          </cell>
        </row>
        <row r="42">
          <cell r="C42" t="str">
            <v>42</v>
          </cell>
          <cell r="D42" t="str">
            <v>MINAS</v>
          </cell>
          <cell r="E42" t="str">
            <v>MINISTERE DES AFFAIRES SOCIALES</v>
          </cell>
          <cell r="F42" t="str">
            <v>DEVELOPPEMENT SOCIAL ET EMPLOI</v>
          </cell>
        </row>
        <row r="43">
          <cell r="C43" t="str">
            <v>43</v>
          </cell>
          <cell r="D43" t="str">
            <v>MINPROFF</v>
          </cell>
          <cell r="E43" t="str">
            <v>MINISTERE DE LA PROMOTION DE LA FEMME ET DE LA FAMILLE</v>
          </cell>
          <cell r="F43" t="str">
            <v>DEVELOPPEMENT SOCIAL ET EMPLOI</v>
          </cell>
        </row>
        <row r="44">
          <cell r="C44" t="str">
            <v>45</v>
          </cell>
          <cell r="D44" t="str">
            <v>MINPOSTEL</v>
          </cell>
          <cell r="E44" t="str">
            <v>MINISTERE DES POSTES ET TELECOMMUNICATIONS</v>
          </cell>
          <cell r="F44" t="str">
            <v>INFRASTRUCTURES PRODUCTIVES</v>
          </cell>
        </row>
        <row r="45">
          <cell r="C45" t="str">
            <v>46</v>
          </cell>
          <cell r="D45" t="str">
            <v>MINT</v>
          </cell>
          <cell r="E45" t="str">
            <v>MINISTERE DES TRANSPORTS</v>
          </cell>
          <cell r="F45" t="str">
            <v>INFRASTRUCTURES PRODUCTIVES</v>
          </cell>
        </row>
        <row r="46">
          <cell r="C46" t="str">
            <v>50</v>
          </cell>
          <cell r="D46" t="str">
            <v>MINFOPRA</v>
          </cell>
          <cell r="E46" t="str">
            <v>MINISTERE DE LA FONCTION PUBLIQUE ET DE LA REFORME ADMINISTRATIVE</v>
          </cell>
          <cell r="F46" t="str">
            <v>ADMINISTRATION GENERALE ET FINANCIERE</v>
          </cell>
        </row>
        <row r="47">
          <cell r="C47" t="str">
            <v>51</v>
          </cell>
          <cell r="D47" t="str">
            <v>ELECAM</v>
          </cell>
          <cell r="E47" t="str">
            <v>ELECTIONS CAMEROON</v>
          </cell>
          <cell r="F47" t="str">
            <v>SOUVERAINETE ET GOUVERNANCE</v>
          </cell>
        </row>
        <row r="48">
          <cell r="C48" t="str">
            <v>52</v>
          </cell>
          <cell r="D48" t="str">
            <v>CNDHL</v>
          </cell>
          <cell r="E48" t="str">
            <v>COMMISSION NATIONALE DES DROITS DE L'HOMME ET DES LIBERTES</v>
          </cell>
          <cell r="F48" t="str">
            <v>SOUVERAINETE ET GOUVERNANCE</v>
          </cell>
        </row>
        <row r="49">
          <cell r="C49" t="str">
            <v>53</v>
          </cell>
          <cell r="D49" t="str">
            <v>SENAT</v>
          </cell>
          <cell r="E49" t="str">
            <v>SENAT</v>
          </cell>
          <cell r="F49" t="str">
            <v>SOUVERAINETE ET GOUVERNANCE</v>
          </cell>
        </row>
        <row r="50">
          <cell r="C50" t="str">
            <v>92</v>
          </cell>
          <cell r="D50" t="str">
            <v>PARTICIPATIONS</v>
          </cell>
          <cell r="E50" t="str">
            <v xml:space="preserve">PARTICIPATIONS </v>
          </cell>
          <cell r="F50" t="str">
            <v>CHAPITRES COMMUNS</v>
          </cell>
        </row>
        <row r="51">
          <cell r="C51" t="str">
            <v>93</v>
          </cell>
          <cell r="D51" t="str">
            <v>REHABILITATION</v>
          </cell>
          <cell r="E51" t="str">
            <v>REHABILITATION/RESTRUCTURATION</v>
          </cell>
          <cell r="F51" t="str">
            <v>CHAPITRES COMMUNS</v>
          </cell>
        </row>
        <row r="52">
          <cell r="C52" t="str">
            <v>94</v>
          </cell>
          <cell r="D52" t="str">
            <v>INTERVENTIONS</v>
          </cell>
          <cell r="E52" t="str">
            <v>INTERVENTIONS  EN INVESTISSEMENTS</v>
          </cell>
          <cell r="F52" t="str">
            <v>CHAPITRES COMMUNS</v>
          </cell>
        </row>
        <row r="53">
          <cell r="C53" t="str">
            <v>95</v>
          </cell>
          <cell r="D53" t="str">
            <v>REPORT</v>
          </cell>
          <cell r="E53" t="str">
            <v>REPORT</v>
          </cell>
          <cell r="F53" t="str">
            <v>CHAPITRES COMMUNS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theme/theme1.xml><?xml version="1.0" encoding="utf-8"?>
<a:theme xmlns:a="http://schemas.openxmlformats.org/drawingml/2006/main" name="Thème Office">
  <a:themeElements>
    <a:clrScheme name="Vert jaune">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tint="-0.499984740745262"/>
    <pageSetUpPr fitToPage="1"/>
  </sheetPr>
  <dimension ref="A1:N24"/>
  <sheetViews>
    <sheetView view="pageBreakPreview" zoomScale="76" zoomScaleNormal="100" zoomScaleSheetLayoutView="76" workbookViewId="0">
      <selection activeCell="A8" sqref="A8"/>
    </sheetView>
  </sheetViews>
  <sheetFormatPr baseColWidth="10" defaultColWidth="8" defaultRowHeight="12.75"/>
  <cols>
    <col min="1" max="1" width="103.75" style="1" customWidth="1"/>
    <col min="2" max="5" width="20.5" style="1" customWidth="1"/>
    <col min="6" max="6" width="13.625" style="1" bestFit="1" customWidth="1"/>
    <col min="7" max="9" width="8.25" style="1" bestFit="1" customWidth="1"/>
    <col min="10" max="10" width="9.875" style="1" bestFit="1" customWidth="1"/>
    <col min="11" max="12" width="8.5" style="1" bestFit="1" customWidth="1"/>
    <col min="13" max="13" width="9.5" style="1" bestFit="1" customWidth="1"/>
    <col min="14" max="14" width="16.75" style="1" bestFit="1" customWidth="1"/>
    <col min="15" max="16384" width="8" style="1"/>
  </cols>
  <sheetData>
    <row r="1" spans="1:14" ht="20.25">
      <c r="A1" s="37" t="s">
        <v>0</v>
      </c>
      <c r="B1" s="37"/>
      <c r="C1" s="37"/>
      <c r="D1" s="37"/>
      <c r="E1" s="37"/>
      <c r="F1" s="37"/>
      <c r="G1" s="37"/>
      <c r="H1" s="37"/>
      <c r="I1" s="37"/>
      <c r="J1" s="37"/>
      <c r="K1" s="37"/>
      <c r="L1" s="37"/>
      <c r="M1" s="37"/>
      <c r="N1" s="37"/>
    </row>
    <row r="2" spans="1:14" ht="49.9" customHeight="1">
      <c r="A2" s="34" t="s">
        <v>1</v>
      </c>
      <c r="B2" s="34" t="s">
        <v>9</v>
      </c>
      <c r="C2" s="34"/>
      <c r="D2" s="34" t="s">
        <v>10</v>
      </c>
      <c r="E2" s="34"/>
      <c r="F2" s="34" t="s">
        <v>11</v>
      </c>
      <c r="G2" s="34"/>
      <c r="H2" s="34" t="s">
        <v>4</v>
      </c>
      <c r="I2" s="34" t="s">
        <v>5</v>
      </c>
      <c r="J2" s="34" t="s">
        <v>12</v>
      </c>
      <c r="K2" s="34"/>
      <c r="L2" s="34" t="s">
        <v>6</v>
      </c>
      <c r="M2" s="34" t="s">
        <v>7</v>
      </c>
      <c r="N2" s="34" t="s">
        <v>8</v>
      </c>
    </row>
    <row r="3" spans="1:14" ht="49.9" customHeight="1">
      <c r="A3" s="34"/>
      <c r="B3" s="23" t="s">
        <v>2</v>
      </c>
      <c r="C3" s="23" t="s">
        <v>3</v>
      </c>
      <c r="D3" s="23" t="s">
        <v>2</v>
      </c>
      <c r="E3" s="23" t="s">
        <v>3</v>
      </c>
      <c r="F3" s="23" t="s">
        <v>2</v>
      </c>
      <c r="G3" s="23" t="s">
        <v>3</v>
      </c>
      <c r="H3" s="34"/>
      <c r="I3" s="34"/>
      <c r="J3" s="23" t="s">
        <v>2</v>
      </c>
      <c r="K3" s="23" t="s">
        <v>3</v>
      </c>
      <c r="L3" s="34"/>
      <c r="M3" s="34"/>
      <c r="N3" s="34"/>
    </row>
    <row r="4" spans="1:14" ht="49.9" customHeight="1">
      <c r="A4" s="35" t="s">
        <v>13</v>
      </c>
      <c r="B4" s="36"/>
      <c r="C4" s="36"/>
      <c r="D4" s="36"/>
      <c r="E4" s="36"/>
      <c r="F4" s="36"/>
      <c r="G4" s="36"/>
      <c r="H4" s="36"/>
      <c r="I4" s="36"/>
      <c r="J4" s="36"/>
      <c r="K4" s="36"/>
      <c r="L4" s="36"/>
      <c r="M4" s="36"/>
      <c r="N4" s="36"/>
    </row>
    <row r="5" spans="1:14" ht="49.9" customHeight="1">
      <c r="A5" s="30" t="s">
        <v>14</v>
      </c>
      <c r="B5" s="24">
        <v>17183000</v>
      </c>
      <c r="C5" s="24">
        <v>16180000</v>
      </c>
      <c r="D5" s="24">
        <v>17183000</v>
      </c>
      <c r="E5" s="24">
        <v>16180000</v>
      </c>
      <c r="F5" s="24">
        <v>62887.414000000004</v>
      </c>
      <c r="G5" s="24">
        <v>0</v>
      </c>
      <c r="H5" s="24">
        <v>0</v>
      </c>
      <c r="I5" s="24">
        <v>0</v>
      </c>
      <c r="J5" s="25">
        <v>0.3659862305767328</v>
      </c>
      <c r="K5" s="25">
        <v>0</v>
      </c>
      <c r="L5" s="25">
        <v>0</v>
      </c>
      <c r="M5" s="25">
        <v>0</v>
      </c>
      <c r="N5" s="25">
        <v>0</v>
      </c>
    </row>
    <row r="6" spans="1:14" ht="49.9" customHeight="1">
      <c r="A6" s="31" t="s">
        <v>15</v>
      </c>
      <c r="B6" s="26">
        <v>16743247</v>
      </c>
      <c r="C6" s="26">
        <v>15740247</v>
      </c>
      <c r="D6" s="26">
        <v>16743247</v>
      </c>
      <c r="E6" s="26">
        <v>15740247</v>
      </c>
      <c r="F6" s="26">
        <v>62887.414000000004</v>
      </c>
      <c r="G6" s="26">
        <v>0</v>
      </c>
      <c r="H6" s="26">
        <v>0</v>
      </c>
      <c r="I6" s="26">
        <v>0</v>
      </c>
      <c r="J6" s="27">
        <v>0.37559867569295247</v>
      </c>
      <c r="K6" s="27">
        <v>0</v>
      </c>
      <c r="L6" s="27">
        <v>0</v>
      </c>
      <c r="M6" s="27">
        <v>0</v>
      </c>
      <c r="N6" s="27">
        <v>0</v>
      </c>
    </row>
    <row r="7" spans="1:14" ht="49.9" customHeight="1">
      <c r="A7" s="32" t="s">
        <v>161</v>
      </c>
      <c r="B7" s="28">
        <v>5450000</v>
      </c>
      <c r="C7" s="28">
        <v>5450000</v>
      </c>
      <c r="D7" s="28">
        <v>5450000</v>
      </c>
      <c r="E7" s="28">
        <v>5450000</v>
      </c>
      <c r="F7" s="28">
        <v>0</v>
      </c>
      <c r="G7" s="28">
        <v>0</v>
      </c>
      <c r="H7" s="28">
        <v>0</v>
      </c>
      <c r="I7" s="28">
        <v>0</v>
      </c>
      <c r="J7" s="29">
        <v>0</v>
      </c>
      <c r="K7" s="29">
        <v>0</v>
      </c>
      <c r="L7" s="29">
        <v>0</v>
      </c>
      <c r="M7" s="29">
        <v>0</v>
      </c>
      <c r="N7" s="29">
        <v>0</v>
      </c>
    </row>
    <row r="8" spans="1:14" ht="49.9" customHeight="1">
      <c r="A8" s="32" t="s">
        <v>168</v>
      </c>
      <c r="B8" s="28">
        <v>300000</v>
      </c>
      <c r="C8" s="28">
        <v>300000</v>
      </c>
      <c r="D8" s="28">
        <v>300000</v>
      </c>
      <c r="E8" s="28">
        <v>300000</v>
      </c>
      <c r="F8" s="28">
        <v>0</v>
      </c>
      <c r="G8" s="28">
        <v>0</v>
      </c>
      <c r="H8" s="28">
        <v>0</v>
      </c>
      <c r="I8" s="28">
        <v>0</v>
      </c>
      <c r="J8" s="29">
        <v>0</v>
      </c>
      <c r="K8" s="29">
        <v>0</v>
      </c>
      <c r="L8" s="29">
        <v>0</v>
      </c>
      <c r="M8" s="29">
        <v>0</v>
      </c>
      <c r="N8" s="29">
        <v>0</v>
      </c>
    </row>
    <row r="9" spans="1:14" ht="49.9" customHeight="1">
      <c r="A9" s="32" t="s">
        <v>201</v>
      </c>
      <c r="B9" s="28">
        <v>1262500</v>
      </c>
      <c r="C9" s="28">
        <v>1262500</v>
      </c>
      <c r="D9" s="28">
        <v>1262500</v>
      </c>
      <c r="E9" s="28">
        <v>1262500</v>
      </c>
      <c r="F9" s="28">
        <v>0</v>
      </c>
      <c r="G9" s="28">
        <v>0</v>
      </c>
      <c r="H9" s="28">
        <v>0</v>
      </c>
      <c r="I9" s="28">
        <v>0</v>
      </c>
      <c r="J9" s="29">
        <v>0</v>
      </c>
      <c r="K9" s="29">
        <v>0</v>
      </c>
      <c r="L9" s="29">
        <v>0</v>
      </c>
      <c r="M9" s="29">
        <v>0</v>
      </c>
      <c r="N9" s="29">
        <v>0</v>
      </c>
    </row>
    <row r="10" spans="1:14" ht="49.9" customHeight="1">
      <c r="A10" s="32" t="s">
        <v>202</v>
      </c>
      <c r="B10" s="28">
        <v>0</v>
      </c>
      <c r="C10" s="28">
        <v>0</v>
      </c>
      <c r="D10" s="28">
        <v>0</v>
      </c>
      <c r="E10" s="28">
        <v>0</v>
      </c>
      <c r="F10" s="28">
        <v>0</v>
      </c>
      <c r="G10" s="28">
        <v>0</v>
      </c>
      <c r="H10" s="28">
        <v>0</v>
      </c>
      <c r="I10" s="28">
        <v>0</v>
      </c>
      <c r="J10" s="29">
        <v>0</v>
      </c>
      <c r="K10" s="29">
        <v>0</v>
      </c>
      <c r="L10" s="29">
        <v>0</v>
      </c>
      <c r="M10" s="29">
        <v>0</v>
      </c>
      <c r="N10" s="29">
        <v>0</v>
      </c>
    </row>
    <row r="11" spans="1:14" ht="49.9" customHeight="1">
      <c r="A11" s="32" t="s">
        <v>203</v>
      </c>
      <c r="B11" s="28">
        <v>0</v>
      </c>
      <c r="C11" s="28">
        <v>0</v>
      </c>
      <c r="D11" s="28">
        <v>0</v>
      </c>
      <c r="E11" s="28">
        <v>0</v>
      </c>
      <c r="F11" s="28">
        <v>0</v>
      </c>
      <c r="G11" s="28">
        <v>0</v>
      </c>
      <c r="H11" s="28">
        <v>0</v>
      </c>
      <c r="I11" s="28">
        <v>0</v>
      </c>
      <c r="J11" s="29">
        <v>0</v>
      </c>
      <c r="K11" s="29">
        <v>0</v>
      </c>
      <c r="L11" s="29">
        <v>0</v>
      </c>
      <c r="M11" s="29">
        <v>0</v>
      </c>
      <c r="N11" s="29">
        <v>0</v>
      </c>
    </row>
    <row r="12" spans="1:14" ht="49.9" customHeight="1">
      <c r="A12" s="32" t="s">
        <v>204</v>
      </c>
      <c r="B12" s="28">
        <v>0</v>
      </c>
      <c r="C12" s="28">
        <v>0</v>
      </c>
      <c r="D12" s="28">
        <v>0</v>
      </c>
      <c r="E12" s="28">
        <v>0</v>
      </c>
      <c r="F12" s="28">
        <v>0</v>
      </c>
      <c r="G12" s="28">
        <v>0</v>
      </c>
      <c r="H12" s="28">
        <v>0</v>
      </c>
      <c r="I12" s="28">
        <v>0</v>
      </c>
      <c r="J12" s="29">
        <v>0</v>
      </c>
      <c r="K12" s="29">
        <v>0</v>
      </c>
      <c r="L12" s="29">
        <v>0</v>
      </c>
      <c r="M12" s="29">
        <v>0</v>
      </c>
      <c r="N12" s="29">
        <v>0</v>
      </c>
    </row>
    <row r="13" spans="1:14" ht="49.9" customHeight="1">
      <c r="A13" s="32" t="s">
        <v>205</v>
      </c>
      <c r="B13" s="28">
        <v>0</v>
      </c>
      <c r="C13" s="28">
        <v>0</v>
      </c>
      <c r="D13" s="28">
        <v>0</v>
      </c>
      <c r="E13" s="28">
        <v>0</v>
      </c>
      <c r="F13" s="28">
        <v>0</v>
      </c>
      <c r="G13" s="28">
        <v>0</v>
      </c>
      <c r="H13" s="28">
        <v>0</v>
      </c>
      <c r="I13" s="28">
        <v>0</v>
      </c>
      <c r="J13" s="29">
        <v>0</v>
      </c>
      <c r="K13" s="29">
        <v>0</v>
      </c>
      <c r="L13" s="29">
        <v>0</v>
      </c>
      <c r="M13" s="29">
        <v>0</v>
      </c>
      <c r="N13" s="29">
        <v>0</v>
      </c>
    </row>
    <row r="14" spans="1:14" ht="49.9" customHeight="1">
      <c r="A14" s="32" t="s">
        <v>398</v>
      </c>
      <c r="B14" s="28">
        <v>9730747</v>
      </c>
      <c r="C14" s="28">
        <v>8727747</v>
      </c>
      <c r="D14" s="28">
        <v>9730747</v>
      </c>
      <c r="E14" s="28">
        <v>8727747</v>
      </c>
      <c r="F14" s="28">
        <v>62887.414000000004</v>
      </c>
      <c r="G14" s="28">
        <v>0</v>
      </c>
      <c r="H14" s="28">
        <v>0</v>
      </c>
      <c r="I14" s="28">
        <v>0</v>
      </c>
      <c r="J14" s="29">
        <v>0.64627529623368074</v>
      </c>
      <c r="K14" s="29">
        <v>0</v>
      </c>
      <c r="L14" s="29">
        <v>0</v>
      </c>
      <c r="M14" s="29">
        <v>0</v>
      </c>
      <c r="N14" s="29">
        <v>0</v>
      </c>
    </row>
    <row r="15" spans="1:14" ht="49.9" customHeight="1">
      <c r="A15" s="32" t="s">
        <v>399</v>
      </c>
      <c r="B15" s="28">
        <v>4748382</v>
      </c>
      <c r="C15" s="28">
        <v>3745382</v>
      </c>
      <c r="D15" s="28">
        <v>4748382</v>
      </c>
      <c r="E15" s="28">
        <v>3745382</v>
      </c>
      <c r="F15" s="28">
        <v>0</v>
      </c>
      <c r="G15" s="28">
        <v>0</v>
      </c>
      <c r="H15" s="28">
        <v>0</v>
      </c>
      <c r="I15" s="28">
        <v>0</v>
      </c>
      <c r="J15" s="29">
        <v>0</v>
      </c>
      <c r="K15" s="29">
        <v>0</v>
      </c>
      <c r="L15" s="29">
        <v>0</v>
      </c>
      <c r="M15" s="29">
        <v>0</v>
      </c>
      <c r="N15" s="29">
        <v>0</v>
      </c>
    </row>
    <row r="16" spans="1:14" ht="49.9" customHeight="1">
      <c r="A16" s="32" t="s">
        <v>400</v>
      </c>
      <c r="B16" s="28">
        <v>4982365</v>
      </c>
      <c r="C16" s="28">
        <v>4982365</v>
      </c>
      <c r="D16" s="28">
        <v>4982365</v>
      </c>
      <c r="E16" s="28">
        <v>4982365</v>
      </c>
      <c r="F16" s="28">
        <v>62887.414000000004</v>
      </c>
      <c r="G16" s="28">
        <v>0</v>
      </c>
      <c r="H16" s="28">
        <v>0</v>
      </c>
      <c r="I16" s="28">
        <v>0</v>
      </c>
      <c r="J16" s="29">
        <v>1.2622000596102454</v>
      </c>
      <c r="K16" s="29">
        <v>0</v>
      </c>
      <c r="L16" s="29">
        <v>0</v>
      </c>
      <c r="M16" s="29">
        <v>0</v>
      </c>
      <c r="N16" s="29">
        <v>0</v>
      </c>
    </row>
    <row r="17" spans="1:14" ht="49.9" customHeight="1">
      <c r="A17" s="31" t="s">
        <v>583</v>
      </c>
      <c r="B17" s="26">
        <v>439753</v>
      </c>
      <c r="C17" s="26">
        <v>439753</v>
      </c>
      <c r="D17" s="26">
        <v>439753</v>
      </c>
      <c r="E17" s="26">
        <v>439753</v>
      </c>
      <c r="F17" s="26">
        <v>0</v>
      </c>
      <c r="G17" s="26">
        <v>0</v>
      </c>
      <c r="H17" s="26">
        <v>0</v>
      </c>
      <c r="I17" s="26">
        <v>0</v>
      </c>
      <c r="J17" s="27">
        <v>0</v>
      </c>
      <c r="K17" s="27">
        <v>0</v>
      </c>
      <c r="L17" s="27">
        <v>0</v>
      </c>
      <c r="M17" s="27">
        <v>0</v>
      </c>
      <c r="N17" s="27">
        <v>0</v>
      </c>
    </row>
    <row r="18" spans="1:14" ht="49.9" customHeight="1">
      <c r="A18" s="32" t="s">
        <v>584</v>
      </c>
      <c r="B18" s="28">
        <v>439753</v>
      </c>
      <c r="C18" s="28">
        <v>439753</v>
      </c>
      <c r="D18" s="28">
        <v>439753</v>
      </c>
      <c r="E18" s="28">
        <v>439753</v>
      </c>
      <c r="F18" s="28">
        <v>0</v>
      </c>
      <c r="G18" s="28">
        <v>0</v>
      </c>
      <c r="H18" s="28">
        <v>0</v>
      </c>
      <c r="I18" s="28">
        <v>0</v>
      </c>
      <c r="J18" s="29">
        <v>0</v>
      </c>
      <c r="K18" s="29">
        <v>0</v>
      </c>
      <c r="L18" s="29">
        <v>0</v>
      </c>
      <c r="M18" s="29">
        <v>0</v>
      </c>
      <c r="N18" s="29">
        <v>0</v>
      </c>
    </row>
    <row r="19" spans="1:14" ht="49.9" customHeight="1">
      <c r="A19" s="32" t="s">
        <v>585</v>
      </c>
      <c r="B19" s="28">
        <v>0</v>
      </c>
      <c r="C19" s="28">
        <v>0</v>
      </c>
      <c r="D19" s="28">
        <v>0</v>
      </c>
      <c r="E19" s="28">
        <v>0</v>
      </c>
      <c r="F19" s="28">
        <v>0</v>
      </c>
      <c r="G19" s="28">
        <v>0</v>
      </c>
      <c r="H19" s="28">
        <v>0</v>
      </c>
      <c r="I19" s="28">
        <v>0</v>
      </c>
      <c r="J19" s="29">
        <v>0</v>
      </c>
      <c r="K19" s="29">
        <v>0</v>
      </c>
      <c r="L19" s="29">
        <v>0</v>
      </c>
      <c r="M19" s="29">
        <v>0</v>
      </c>
      <c r="N19" s="29">
        <v>0</v>
      </c>
    </row>
    <row r="20" spans="1:14" ht="49.9" customHeight="1">
      <c r="A20" s="31" t="s">
        <v>586</v>
      </c>
      <c r="B20" s="26">
        <v>0</v>
      </c>
      <c r="C20" s="26">
        <v>0</v>
      </c>
      <c r="D20" s="26">
        <v>0</v>
      </c>
      <c r="E20" s="26">
        <v>0</v>
      </c>
      <c r="F20" s="26">
        <v>0</v>
      </c>
      <c r="G20" s="26">
        <v>0</v>
      </c>
      <c r="H20" s="26">
        <v>0</v>
      </c>
      <c r="I20" s="26">
        <v>0</v>
      </c>
      <c r="J20" s="27">
        <v>0</v>
      </c>
      <c r="K20" s="27">
        <v>0</v>
      </c>
      <c r="L20" s="27">
        <v>0</v>
      </c>
      <c r="M20" s="27">
        <v>0</v>
      </c>
      <c r="N20" s="27">
        <v>0</v>
      </c>
    </row>
    <row r="21" spans="1:14" ht="49.9" customHeight="1">
      <c r="A21" s="32" t="s">
        <v>587</v>
      </c>
      <c r="B21" s="28">
        <v>0</v>
      </c>
      <c r="C21" s="28">
        <v>0</v>
      </c>
      <c r="D21" s="28">
        <v>0</v>
      </c>
      <c r="E21" s="28">
        <v>0</v>
      </c>
      <c r="F21" s="28">
        <v>0</v>
      </c>
      <c r="G21" s="28">
        <v>0</v>
      </c>
      <c r="H21" s="28">
        <v>0</v>
      </c>
      <c r="I21" s="28">
        <v>0</v>
      </c>
      <c r="J21" s="29">
        <v>0</v>
      </c>
      <c r="K21" s="29">
        <v>0</v>
      </c>
      <c r="L21" s="29">
        <v>0</v>
      </c>
      <c r="M21" s="29">
        <v>0</v>
      </c>
      <c r="N21" s="29">
        <v>0</v>
      </c>
    </row>
    <row r="22" spans="1:14" ht="49.9" customHeight="1">
      <c r="A22" s="32" t="s">
        <v>588</v>
      </c>
      <c r="B22" s="28">
        <v>0</v>
      </c>
      <c r="C22" s="28">
        <v>0</v>
      </c>
      <c r="D22" s="28">
        <v>0</v>
      </c>
      <c r="E22" s="28">
        <v>0</v>
      </c>
      <c r="F22" s="28">
        <v>0</v>
      </c>
      <c r="G22" s="28">
        <v>0</v>
      </c>
      <c r="H22" s="28">
        <v>0</v>
      </c>
      <c r="I22" s="28">
        <v>0</v>
      </c>
      <c r="J22" s="29">
        <v>0</v>
      </c>
      <c r="K22" s="29">
        <v>0</v>
      </c>
      <c r="L22" s="29">
        <v>0</v>
      </c>
      <c r="M22" s="29">
        <v>0</v>
      </c>
      <c r="N22" s="29">
        <v>0</v>
      </c>
    </row>
    <row r="23" spans="1:14" ht="49.9" customHeight="1">
      <c r="A23" s="30" t="s">
        <v>592</v>
      </c>
      <c r="B23" s="24">
        <v>22000000</v>
      </c>
      <c r="C23" s="24">
        <v>22000000</v>
      </c>
      <c r="D23" s="24">
        <v>22000000</v>
      </c>
      <c r="E23" s="24">
        <v>22000000</v>
      </c>
      <c r="F23" s="24">
        <v>0</v>
      </c>
      <c r="G23" s="24">
        <v>0</v>
      </c>
      <c r="H23" s="24">
        <v>0</v>
      </c>
      <c r="I23" s="24">
        <v>0</v>
      </c>
      <c r="J23" s="25">
        <v>0</v>
      </c>
      <c r="K23" s="25">
        <v>0</v>
      </c>
      <c r="L23" s="25">
        <v>0</v>
      </c>
      <c r="M23" s="25">
        <v>0</v>
      </c>
      <c r="N23" s="25">
        <v>0</v>
      </c>
    </row>
    <row r="24" spans="1:14" ht="49.9" customHeight="1">
      <c r="A24" s="20" t="s">
        <v>601</v>
      </c>
      <c r="B24" s="21">
        <v>39183000</v>
      </c>
      <c r="C24" s="21">
        <v>38180000</v>
      </c>
      <c r="D24" s="21">
        <v>39183000</v>
      </c>
      <c r="E24" s="21">
        <v>38180000</v>
      </c>
      <c r="F24" s="21">
        <v>62887.414000000004</v>
      </c>
      <c r="G24" s="21">
        <v>0</v>
      </c>
      <c r="H24" s="21">
        <v>0</v>
      </c>
      <c r="I24" s="21">
        <v>0</v>
      </c>
      <c r="J24" s="22">
        <v>0.16049667968251538</v>
      </c>
      <c r="K24" s="22">
        <v>0</v>
      </c>
      <c r="L24" s="22">
        <v>0</v>
      </c>
      <c r="M24" s="22">
        <v>0</v>
      </c>
      <c r="N24" s="22">
        <v>0</v>
      </c>
    </row>
  </sheetData>
  <sheetProtection algorithmName="SHA-512" hashValue="dvD2A8lOSj7Ll/o0vKJtmU3tv5HbXpmnOv1zq6b1I0LiueXSDuNff30aLKouXJKgyivgb7f9wP5nB/CtoH9+hQ==" saltValue="MZ0JOhoshdURarnnwoNpeg==" spinCount="100000" sheet="1" objects="1" scenarios="1"/>
  <mergeCells count="12">
    <mergeCell ref="A2:A3"/>
    <mergeCell ref="A4:N4"/>
    <mergeCell ref="A1:N1"/>
    <mergeCell ref="B2:C2"/>
    <mergeCell ref="D2:E2"/>
    <mergeCell ref="F2:G2"/>
    <mergeCell ref="J2:K2"/>
    <mergeCell ref="H2:H3"/>
    <mergeCell ref="L2:L3"/>
    <mergeCell ref="I2:I3"/>
    <mergeCell ref="M2:M3"/>
    <mergeCell ref="N2:N3"/>
  </mergeCells>
  <printOptions horizontalCentered="1"/>
  <pageMargins left="0.11811023622047245" right="0.11811023622047245" top="0.59055118110236227" bottom="0.59055118110236227" header="0.31496062992125984" footer="0.31496062992125984"/>
  <pageSetup paperSize="9" scale="48" fitToHeight="0" orientation="landscape" r:id="rId1"/>
  <headerFooter>
    <oddHeader>&amp;C&amp;"Times New Roman,Gras"&amp;28SITUATION DE L'EXÉCUTION DU BIP 2024 AU  11 AVRIL 2024 (REVUE 1ER TRIM. 2024)&amp;L&amp;"Times New Roman,Gras"&amp;14MINEPAT
DGEPIP&amp;R&amp;"Times New Roman,Gras"&amp;14DPIP
SDS</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4" tint="-0.499984740745262"/>
    <pageSetUpPr fitToPage="1"/>
  </sheetPr>
  <dimension ref="A1:N30"/>
  <sheetViews>
    <sheetView showGridLines="0" view="pageBreakPreview" zoomScale="50" zoomScaleNormal="100" zoomScaleSheetLayoutView="50" workbookViewId="0">
      <pane ySplit="3" topLeftCell="A4" activePane="bottomLeft" state="frozen"/>
      <selection pane="bottomLeft" activeCell="A4" sqref="A4:N4"/>
    </sheetView>
  </sheetViews>
  <sheetFormatPr baseColWidth="10" defaultColWidth="8" defaultRowHeight="12.75"/>
  <cols>
    <col min="1" max="1" width="90.75" style="1" customWidth="1"/>
    <col min="2" max="13" width="19.75" style="1" customWidth="1"/>
    <col min="14" max="14" width="20.75" style="1" customWidth="1"/>
    <col min="15" max="16384" width="8" style="1"/>
  </cols>
  <sheetData>
    <row r="1" spans="1:14" ht="22.5">
      <c r="A1" s="41" t="s">
        <v>0</v>
      </c>
      <c r="B1" s="41"/>
      <c r="C1" s="41"/>
      <c r="D1" s="41"/>
      <c r="E1" s="41"/>
      <c r="F1" s="41"/>
      <c r="G1" s="41"/>
      <c r="H1" s="41"/>
      <c r="I1" s="41"/>
      <c r="J1" s="41"/>
      <c r="K1" s="41"/>
      <c r="L1" s="41"/>
      <c r="M1" s="41"/>
      <c r="N1" s="41"/>
    </row>
    <row r="2" spans="1:14" ht="70.150000000000006" customHeight="1">
      <c r="A2" s="42" t="s">
        <v>604</v>
      </c>
      <c r="B2" s="42" t="s">
        <v>9</v>
      </c>
      <c r="C2" s="42"/>
      <c r="D2" s="42" t="s">
        <v>10</v>
      </c>
      <c r="E2" s="42"/>
      <c r="F2" s="42" t="s">
        <v>11</v>
      </c>
      <c r="G2" s="42"/>
      <c r="H2" s="42" t="s">
        <v>4</v>
      </c>
      <c r="I2" s="42" t="s">
        <v>5</v>
      </c>
      <c r="J2" s="42" t="s">
        <v>12</v>
      </c>
      <c r="K2" s="42"/>
      <c r="L2" s="42" t="s">
        <v>6</v>
      </c>
      <c r="M2" s="42" t="s">
        <v>7</v>
      </c>
      <c r="N2" s="42" t="s">
        <v>602</v>
      </c>
    </row>
    <row r="3" spans="1:14" ht="70.150000000000006" customHeight="1">
      <c r="A3" s="42"/>
      <c r="B3" s="4" t="s">
        <v>2</v>
      </c>
      <c r="C3" s="4" t="s">
        <v>3</v>
      </c>
      <c r="D3" s="4" t="s">
        <v>2</v>
      </c>
      <c r="E3" s="4" t="s">
        <v>3</v>
      </c>
      <c r="F3" s="4" t="s">
        <v>2</v>
      </c>
      <c r="G3" s="4" t="s">
        <v>3</v>
      </c>
      <c r="H3" s="42"/>
      <c r="I3" s="42"/>
      <c r="J3" s="4" t="s">
        <v>2</v>
      </c>
      <c r="K3" s="4" t="s">
        <v>3</v>
      </c>
      <c r="L3" s="42"/>
      <c r="M3" s="42"/>
      <c r="N3" s="42"/>
    </row>
    <row r="4" spans="1:14" ht="49.9" customHeight="1">
      <c r="A4" s="43" t="s">
        <v>13</v>
      </c>
      <c r="B4" s="39"/>
      <c r="C4" s="39"/>
      <c r="D4" s="39"/>
      <c r="E4" s="39"/>
      <c r="F4" s="39"/>
      <c r="G4" s="39"/>
      <c r="H4" s="39"/>
      <c r="I4" s="39"/>
      <c r="J4" s="39"/>
      <c r="K4" s="39"/>
      <c r="L4" s="39"/>
      <c r="M4" s="39"/>
      <c r="N4" s="40"/>
    </row>
    <row r="5" spans="1:14" ht="49.9" customHeight="1">
      <c r="A5" s="38" t="s">
        <v>69</v>
      </c>
      <c r="B5" s="39"/>
      <c r="C5" s="39"/>
      <c r="D5" s="39"/>
      <c r="E5" s="39"/>
      <c r="F5" s="39"/>
      <c r="G5" s="39"/>
      <c r="H5" s="39"/>
      <c r="I5" s="39"/>
      <c r="J5" s="39"/>
      <c r="K5" s="39"/>
      <c r="L5" s="39"/>
      <c r="M5" s="39"/>
      <c r="N5" s="40"/>
    </row>
    <row r="6" spans="1:14" ht="49.9" customHeight="1">
      <c r="A6" s="9" t="s">
        <v>70</v>
      </c>
      <c r="B6" s="10">
        <v>1383800</v>
      </c>
      <c r="C6" s="10">
        <v>1383800</v>
      </c>
      <c r="D6" s="10">
        <v>1383800</v>
      </c>
      <c r="E6" s="10">
        <v>1383800</v>
      </c>
      <c r="F6" s="10">
        <v>0</v>
      </c>
      <c r="G6" s="10">
        <v>0</v>
      </c>
      <c r="H6" s="10">
        <v>0</v>
      </c>
      <c r="I6" s="10">
        <v>0</v>
      </c>
      <c r="J6" s="15">
        <v>0</v>
      </c>
      <c r="K6" s="15">
        <v>0</v>
      </c>
      <c r="L6" s="15">
        <v>0</v>
      </c>
      <c r="M6" s="15">
        <v>0</v>
      </c>
      <c r="N6" s="16">
        <v>0</v>
      </c>
    </row>
    <row r="7" spans="1:14" ht="49.9" customHeight="1">
      <c r="A7" s="9" t="s">
        <v>81</v>
      </c>
      <c r="B7" s="10">
        <v>185000</v>
      </c>
      <c r="C7" s="10">
        <v>185000</v>
      </c>
      <c r="D7" s="10">
        <v>185000</v>
      </c>
      <c r="E7" s="10">
        <v>185000</v>
      </c>
      <c r="F7" s="10">
        <v>0</v>
      </c>
      <c r="G7" s="10">
        <v>0</v>
      </c>
      <c r="H7" s="10">
        <v>0</v>
      </c>
      <c r="I7" s="10">
        <v>0</v>
      </c>
      <c r="J7" s="15">
        <v>0</v>
      </c>
      <c r="K7" s="15">
        <v>0</v>
      </c>
      <c r="L7" s="15">
        <v>0</v>
      </c>
      <c r="M7" s="15">
        <v>0</v>
      </c>
      <c r="N7" s="16">
        <v>0</v>
      </c>
    </row>
    <row r="8" spans="1:14" ht="49.9" customHeight="1">
      <c r="A8" s="9" t="s">
        <v>227</v>
      </c>
      <c r="B8" s="10">
        <v>404260</v>
      </c>
      <c r="C8" s="10">
        <v>404260</v>
      </c>
      <c r="D8" s="10">
        <v>404260</v>
      </c>
      <c r="E8" s="10">
        <v>404260</v>
      </c>
      <c r="F8" s="10">
        <v>0</v>
      </c>
      <c r="G8" s="10">
        <v>0</v>
      </c>
      <c r="H8" s="10">
        <v>0</v>
      </c>
      <c r="I8" s="10">
        <v>0</v>
      </c>
      <c r="J8" s="15">
        <v>0</v>
      </c>
      <c r="K8" s="15">
        <v>0</v>
      </c>
      <c r="L8" s="15">
        <v>0</v>
      </c>
      <c r="M8" s="15">
        <v>0</v>
      </c>
      <c r="N8" s="16">
        <v>0</v>
      </c>
    </row>
    <row r="9" spans="1:14" ht="49.9" customHeight="1">
      <c r="A9" s="9" t="s">
        <v>87</v>
      </c>
      <c r="B9" s="10">
        <v>759000</v>
      </c>
      <c r="C9" s="10">
        <v>759000</v>
      </c>
      <c r="D9" s="10">
        <v>759000</v>
      </c>
      <c r="E9" s="10">
        <v>759000</v>
      </c>
      <c r="F9" s="10">
        <v>0</v>
      </c>
      <c r="G9" s="10">
        <v>0</v>
      </c>
      <c r="H9" s="10">
        <v>0</v>
      </c>
      <c r="I9" s="10">
        <v>0</v>
      </c>
      <c r="J9" s="15">
        <v>0</v>
      </c>
      <c r="K9" s="15">
        <v>0</v>
      </c>
      <c r="L9" s="15">
        <v>0</v>
      </c>
      <c r="M9" s="15">
        <v>0</v>
      </c>
      <c r="N9" s="16">
        <v>0</v>
      </c>
    </row>
    <row r="10" spans="1:14" ht="49.9" customHeight="1">
      <c r="A10" s="9" t="s">
        <v>100</v>
      </c>
      <c r="B10" s="10">
        <v>26554861</v>
      </c>
      <c r="C10" s="10">
        <v>26554861</v>
      </c>
      <c r="D10" s="10">
        <v>26554861</v>
      </c>
      <c r="E10" s="10">
        <v>26554861</v>
      </c>
      <c r="F10" s="10">
        <v>0</v>
      </c>
      <c r="G10" s="10">
        <v>0</v>
      </c>
      <c r="H10" s="10">
        <v>0</v>
      </c>
      <c r="I10" s="10">
        <v>0</v>
      </c>
      <c r="J10" s="15">
        <v>0</v>
      </c>
      <c r="K10" s="15">
        <v>0</v>
      </c>
      <c r="L10" s="15">
        <v>0</v>
      </c>
      <c r="M10" s="15">
        <v>0</v>
      </c>
      <c r="N10" s="16">
        <v>0</v>
      </c>
    </row>
    <row r="11" spans="1:14" ht="49.9" customHeight="1">
      <c r="A11" s="9" t="s">
        <v>257</v>
      </c>
      <c r="B11" s="10">
        <v>4524879</v>
      </c>
      <c r="C11" s="10">
        <v>3521879</v>
      </c>
      <c r="D11" s="10">
        <v>4524879</v>
      </c>
      <c r="E11" s="10">
        <v>3521879</v>
      </c>
      <c r="F11" s="10">
        <v>0</v>
      </c>
      <c r="G11" s="10">
        <v>0</v>
      </c>
      <c r="H11" s="10">
        <v>0</v>
      </c>
      <c r="I11" s="10">
        <v>0</v>
      </c>
      <c r="J11" s="15">
        <v>0</v>
      </c>
      <c r="K11" s="15">
        <v>0</v>
      </c>
      <c r="L11" s="15">
        <v>0</v>
      </c>
      <c r="M11" s="15">
        <v>0</v>
      </c>
      <c r="N11" s="16">
        <v>0</v>
      </c>
    </row>
    <row r="12" spans="1:14" ht="49.9" customHeight="1">
      <c r="A12" s="9" t="s">
        <v>295</v>
      </c>
      <c r="B12" s="10">
        <v>197000</v>
      </c>
      <c r="C12" s="10">
        <v>197000</v>
      </c>
      <c r="D12" s="10">
        <v>197000</v>
      </c>
      <c r="E12" s="10">
        <v>197000</v>
      </c>
      <c r="F12" s="10">
        <v>0</v>
      </c>
      <c r="G12" s="10">
        <v>0</v>
      </c>
      <c r="H12" s="10">
        <v>0</v>
      </c>
      <c r="I12" s="10">
        <v>0</v>
      </c>
      <c r="J12" s="15">
        <v>0</v>
      </c>
      <c r="K12" s="15">
        <v>0</v>
      </c>
      <c r="L12" s="15">
        <v>0</v>
      </c>
      <c r="M12" s="15">
        <v>0</v>
      </c>
      <c r="N12" s="16">
        <v>0</v>
      </c>
    </row>
    <row r="13" spans="1:14" ht="49.9" customHeight="1">
      <c r="A13" s="17" t="s">
        <v>124</v>
      </c>
      <c r="B13" s="18">
        <v>34008800</v>
      </c>
      <c r="C13" s="18">
        <v>33005800</v>
      </c>
      <c r="D13" s="18">
        <v>34008800</v>
      </c>
      <c r="E13" s="18">
        <v>33005800</v>
      </c>
      <c r="F13" s="18">
        <v>0</v>
      </c>
      <c r="G13" s="18">
        <v>0</v>
      </c>
      <c r="H13" s="18">
        <v>0</v>
      </c>
      <c r="I13" s="18">
        <v>0</v>
      </c>
      <c r="J13" s="19">
        <v>0</v>
      </c>
      <c r="K13" s="19">
        <v>0</v>
      </c>
      <c r="L13" s="19">
        <v>0</v>
      </c>
      <c r="M13" s="19">
        <v>0</v>
      </c>
      <c r="N13" s="19">
        <v>0</v>
      </c>
    </row>
    <row r="14" spans="1:14" ht="49.9" customHeight="1">
      <c r="A14" s="38" t="s">
        <v>125</v>
      </c>
      <c r="B14" s="39"/>
      <c r="C14" s="39"/>
      <c r="D14" s="39"/>
      <c r="E14" s="39"/>
      <c r="F14" s="39"/>
      <c r="G14" s="39"/>
      <c r="H14" s="39"/>
      <c r="I14" s="39"/>
      <c r="J14" s="39"/>
      <c r="K14" s="39"/>
      <c r="L14" s="39"/>
      <c r="M14" s="39"/>
      <c r="N14" s="40"/>
    </row>
    <row r="15" spans="1:14" ht="49.9" customHeight="1">
      <c r="A15" s="9" t="s">
        <v>183</v>
      </c>
      <c r="B15" s="10">
        <v>884200</v>
      </c>
      <c r="C15" s="10">
        <v>884200</v>
      </c>
      <c r="D15" s="10">
        <v>884200</v>
      </c>
      <c r="E15" s="10">
        <v>884200</v>
      </c>
      <c r="F15" s="10">
        <v>0</v>
      </c>
      <c r="G15" s="10">
        <v>0</v>
      </c>
      <c r="H15" s="10">
        <v>0</v>
      </c>
      <c r="I15" s="10">
        <v>0</v>
      </c>
      <c r="J15" s="15">
        <v>0</v>
      </c>
      <c r="K15" s="15">
        <v>0</v>
      </c>
      <c r="L15" s="15">
        <v>0</v>
      </c>
      <c r="M15" s="15">
        <v>0</v>
      </c>
      <c r="N15" s="16">
        <v>0</v>
      </c>
    </row>
    <row r="16" spans="1:14" ht="49.9" customHeight="1">
      <c r="A16" s="9" t="s">
        <v>126</v>
      </c>
      <c r="B16" s="10">
        <v>1233500</v>
      </c>
      <c r="C16" s="10">
        <v>1233500</v>
      </c>
      <c r="D16" s="10">
        <v>1233500</v>
      </c>
      <c r="E16" s="10">
        <v>1233500</v>
      </c>
      <c r="F16" s="10">
        <v>0</v>
      </c>
      <c r="G16" s="10">
        <v>0</v>
      </c>
      <c r="H16" s="10">
        <v>0</v>
      </c>
      <c r="I16" s="10">
        <v>0</v>
      </c>
      <c r="J16" s="15">
        <v>0</v>
      </c>
      <c r="K16" s="15">
        <v>0</v>
      </c>
      <c r="L16" s="15">
        <v>0</v>
      </c>
      <c r="M16" s="15">
        <v>0</v>
      </c>
      <c r="N16" s="16">
        <v>0</v>
      </c>
    </row>
    <row r="17" spans="1:14" ht="65.25">
      <c r="A17" s="9" t="s">
        <v>135</v>
      </c>
      <c r="B17" s="10">
        <v>800000</v>
      </c>
      <c r="C17" s="10">
        <v>800000</v>
      </c>
      <c r="D17" s="10">
        <v>800000</v>
      </c>
      <c r="E17" s="10">
        <v>800000</v>
      </c>
      <c r="F17" s="10">
        <v>0</v>
      </c>
      <c r="G17" s="10">
        <v>0</v>
      </c>
      <c r="H17" s="10">
        <v>0</v>
      </c>
      <c r="I17" s="10">
        <v>0</v>
      </c>
      <c r="J17" s="15">
        <v>0</v>
      </c>
      <c r="K17" s="15">
        <v>0</v>
      </c>
      <c r="L17" s="15">
        <v>0</v>
      </c>
      <c r="M17" s="15">
        <v>0</v>
      </c>
      <c r="N17" s="16">
        <v>0</v>
      </c>
    </row>
    <row r="18" spans="1:14" ht="49.9" customHeight="1">
      <c r="A18" s="9" t="s">
        <v>194</v>
      </c>
      <c r="B18" s="10">
        <v>32500</v>
      </c>
      <c r="C18" s="10">
        <v>32500</v>
      </c>
      <c r="D18" s="10">
        <v>32500</v>
      </c>
      <c r="E18" s="10">
        <v>32500</v>
      </c>
      <c r="F18" s="10">
        <v>0</v>
      </c>
      <c r="G18" s="10">
        <v>0</v>
      </c>
      <c r="H18" s="10">
        <v>0</v>
      </c>
      <c r="I18" s="10">
        <v>0</v>
      </c>
      <c r="J18" s="15">
        <v>0</v>
      </c>
      <c r="K18" s="15">
        <v>0</v>
      </c>
      <c r="L18" s="15">
        <v>0</v>
      </c>
      <c r="M18" s="15">
        <v>0</v>
      </c>
      <c r="N18" s="16">
        <v>0</v>
      </c>
    </row>
    <row r="19" spans="1:14" ht="49.9" customHeight="1">
      <c r="A19" s="9" t="s">
        <v>346</v>
      </c>
      <c r="B19" s="10">
        <v>32500</v>
      </c>
      <c r="C19" s="10">
        <v>32500</v>
      </c>
      <c r="D19" s="10">
        <v>32500</v>
      </c>
      <c r="E19" s="10">
        <v>32500</v>
      </c>
      <c r="F19" s="10">
        <v>0</v>
      </c>
      <c r="G19" s="10">
        <v>0</v>
      </c>
      <c r="H19" s="10">
        <v>0</v>
      </c>
      <c r="I19" s="10">
        <v>0</v>
      </c>
      <c r="J19" s="15">
        <v>0</v>
      </c>
      <c r="K19" s="15">
        <v>0</v>
      </c>
      <c r="L19" s="15">
        <v>0</v>
      </c>
      <c r="M19" s="15">
        <v>0</v>
      </c>
      <c r="N19" s="16">
        <v>0</v>
      </c>
    </row>
    <row r="20" spans="1:14" ht="49.9" customHeight="1">
      <c r="A20" s="17" t="s">
        <v>141</v>
      </c>
      <c r="B20" s="18">
        <v>2982700</v>
      </c>
      <c r="C20" s="18">
        <v>2982700</v>
      </c>
      <c r="D20" s="18">
        <v>2982700</v>
      </c>
      <c r="E20" s="18">
        <v>2982700</v>
      </c>
      <c r="F20" s="18">
        <v>0</v>
      </c>
      <c r="G20" s="18">
        <v>0</v>
      </c>
      <c r="H20" s="18">
        <v>0</v>
      </c>
      <c r="I20" s="18">
        <v>0</v>
      </c>
      <c r="J20" s="19">
        <v>0</v>
      </c>
      <c r="K20" s="19">
        <v>0</v>
      </c>
      <c r="L20" s="19">
        <v>0</v>
      </c>
      <c r="M20" s="19">
        <v>0</v>
      </c>
      <c r="N20" s="19">
        <v>0</v>
      </c>
    </row>
    <row r="21" spans="1:14" ht="49.9" customHeight="1">
      <c r="A21" s="38" t="s">
        <v>142</v>
      </c>
      <c r="B21" s="39"/>
      <c r="C21" s="39"/>
      <c r="D21" s="39"/>
      <c r="E21" s="39"/>
      <c r="F21" s="39"/>
      <c r="G21" s="39"/>
      <c r="H21" s="39"/>
      <c r="I21" s="39"/>
      <c r="J21" s="39"/>
      <c r="K21" s="39"/>
      <c r="L21" s="39"/>
      <c r="M21" s="39"/>
      <c r="N21" s="40"/>
    </row>
    <row r="22" spans="1:14" ht="49.9" customHeight="1">
      <c r="A22" s="9" t="s">
        <v>143</v>
      </c>
      <c r="B22" s="10">
        <v>100000</v>
      </c>
      <c r="C22" s="10">
        <v>100000</v>
      </c>
      <c r="D22" s="10">
        <v>100000</v>
      </c>
      <c r="E22" s="10">
        <v>100000</v>
      </c>
      <c r="F22" s="10">
        <v>0</v>
      </c>
      <c r="G22" s="10">
        <v>0</v>
      </c>
      <c r="H22" s="10">
        <v>0</v>
      </c>
      <c r="I22" s="10">
        <v>0</v>
      </c>
      <c r="J22" s="15">
        <v>0</v>
      </c>
      <c r="K22" s="15">
        <v>0</v>
      </c>
      <c r="L22" s="15">
        <v>0</v>
      </c>
      <c r="M22" s="15">
        <v>0</v>
      </c>
      <c r="N22" s="16">
        <v>0</v>
      </c>
    </row>
    <row r="23" spans="1:14" ht="49.9" customHeight="1">
      <c r="A23" s="9" t="s">
        <v>149</v>
      </c>
      <c r="B23" s="10">
        <v>849000</v>
      </c>
      <c r="C23" s="10">
        <v>849000</v>
      </c>
      <c r="D23" s="10">
        <v>849000</v>
      </c>
      <c r="E23" s="10">
        <v>849000</v>
      </c>
      <c r="F23" s="10">
        <v>0</v>
      </c>
      <c r="G23" s="10">
        <v>0</v>
      </c>
      <c r="H23" s="10">
        <v>0</v>
      </c>
      <c r="I23" s="10">
        <v>0</v>
      </c>
      <c r="J23" s="15">
        <v>0</v>
      </c>
      <c r="K23" s="15">
        <v>0</v>
      </c>
      <c r="L23" s="15">
        <v>0</v>
      </c>
      <c r="M23" s="15">
        <v>0</v>
      </c>
      <c r="N23" s="16">
        <v>0</v>
      </c>
    </row>
    <row r="24" spans="1:14" ht="49.9" customHeight="1">
      <c r="A24" s="17" t="s">
        <v>159</v>
      </c>
      <c r="B24" s="18">
        <v>949000</v>
      </c>
      <c r="C24" s="18">
        <v>949000</v>
      </c>
      <c r="D24" s="18">
        <v>949000</v>
      </c>
      <c r="E24" s="18">
        <v>949000</v>
      </c>
      <c r="F24" s="18">
        <v>0</v>
      </c>
      <c r="G24" s="18">
        <v>0</v>
      </c>
      <c r="H24" s="18">
        <v>0</v>
      </c>
      <c r="I24" s="18">
        <v>0</v>
      </c>
      <c r="J24" s="19">
        <v>0</v>
      </c>
      <c r="K24" s="19">
        <v>0</v>
      </c>
      <c r="L24" s="19">
        <v>0</v>
      </c>
      <c r="M24" s="19">
        <v>0</v>
      </c>
      <c r="N24" s="19">
        <v>0</v>
      </c>
    </row>
    <row r="25" spans="1:14" ht="49.9" customHeight="1">
      <c r="A25" s="38" t="s">
        <v>354</v>
      </c>
      <c r="B25" s="39"/>
      <c r="C25" s="39"/>
      <c r="D25" s="39"/>
      <c r="E25" s="39"/>
      <c r="F25" s="39"/>
      <c r="G25" s="39"/>
      <c r="H25" s="39"/>
      <c r="I25" s="39"/>
      <c r="J25" s="39"/>
      <c r="K25" s="39"/>
      <c r="L25" s="39"/>
      <c r="M25" s="39"/>
      <c r="N25" s="40"/>
    </row>
    <row r="26" spans="1:14" ht="49.9" customHeight="1">
      <c r="A26" s="9" t="s">
        <v>355</v>
      </c>
      <c r="B26" s="10">
        <v>90000</v>
      </c>
      <c r="C26" s="10">
        <v>90000</v>
      </c>
      <c r="D26" s="10">
        <v>90000</v>
      </c>
      <c r="E26" s="10">
        <v>90000</v>
      </c>
      <c r="F26" s="10">
        <v>0</v>
      </c>
      <c r="G26" s="10">
        <v>0</v>
      </c>
      <c r="H26" s="10">
        <v>0</v>
      </c>
      <c r="I26" s="10">
        <v>0</v>
      </c>
      <c r="J26" s="15">
        <v>0</v>
      </c>
      <c r="K26" s="15">
        <v>0</v>
      </c>
      <c r="L26" s="15">
        <v>0</v>
      </c>
      <c r="M26" s="15">
        <v>0</v>
      </c>
      <c r="N26" s="16">
        <v>0</v>
      </c>
    </row>
    <row r="27" spans="1:14" ht="49.9" customHeight="1">
      <c r="A27" s="9" t="s">
        <v>361</v>
      </c>
      <c r="B27" s="10">
        <v>1022500</v>
      </c>
      <c r="C27" s="10">
        <v>1022500</v>
      </c>
      <c r="D27" s="10">
        <v>1022500</v>
      </c>
      <c r="E27" s="10">
        <v>1022500</v>
      </c>
      <c r="F27" s="10">
        <v>62887.414000000004</v>
      </c>
      <c r="G27" s="10">
        <v>0</v>
      </c>
      <c r="H27" s="10">
        <v>0</v>
      </c>
      <c r="I27" s="10">
        <v>0</v>
      </c>
      <c r="J27" s="15">
        <v>6.1503583374083126</v>
      </c>
      <c r="K27" s="15">
        <v>0</v>
      </c>
      <c r="L27" s="15">
        <v>0</v>
      </c>
      <c r="M27" s="15">
        <v>0</v>
      </c>
      <c r="N27" s="16">
        <v>0</v>
      </c>
    </row>
    <row r="28" spans="1:14" ht="49.9" customHeight="1">
      <c r="A28" s="9" t="s">
        <v>385</v>
      </c>
      <c r="B28" s="10">
        <v>130000</v>
      </c>
      <c r="C28" s="10">
        <v>130000</v>
      </c>
      <c r="D28" s="10">
        <v>130000</v>
      </c>
      <c r="E28" s="10">
        <v>130000</v>
      </c>
      <c r="F28" s="10">
        <v>0</v>
      </c>
      <c r="G28" s="10">
        <v>0</v>
      </c>
      <c r="H28" s="10">
        <v>0</v>
      </c>
      <c r="I28" s="10">
        <v>0</v>
      </c>
      <c r="J28" s="15">
        <v>0</v>
      </c>
      <c r="K28" s="15">
        <v>0</v>
      </c>
      <c r="L28" s="15">
        <v>0</v>
      </c>
      <c r="M28" s="15">
        <v>0</v>
      </c>
      <c r="N28" s="16">
        <v>0</v>
      </c>
    </row>
    <row r="29" spans="1:14" ht="65.25">
      <c r="A29" s="17" t="s">
        <v>396</v>
      </c>
      <c r="B29" s="18">
        <v>1242500</v>
      </c>
      <c r="C29" s="18">
        <v>1242500</v>
      </c>
      <c r="D29" s="18">
        <v>1242500</v>
      </c>
      <c r="E29" s="18">
        <v>1242500</v>
      </c>
      <c r="F29" s="18">
        <v>62887.414000000004</v>
      </c>
      <c r="G29" s="18">
        <v>0</v>
      </c>
      <c r="H29" s="18">
        <v>0</v>
      </c>
      <c r="I29" s="18">
        <v>0</v>
      </c>
      <c r="J29" s="19">
        <v>5.0613612877263581</v>
      </c>
      <c r="K29" s="19">
        <v>0</v>
      </c>
      <c r="L29" s="19">
        <v>0</v>
      </c>
      <c r="M29" s="19">
        <v>0</v>
      </c>
      <c r="N29" s="19">
        <v>0</v>
      </c>
    </row>
    <row r="30" spans="1:14" ht="49.9" customHeight="1">
      <c r="A30" s="20" t="s">
        <v>603</v>
      </c>
      <c r="B30" s="21">
        <v>39183000</v>
      </c>
      <c r="C30" s="21">
        <v>38180000</v>
      </c>
      <c r="D30" s="21">
        <v>39183000</v>
      </c>
      <c r="E30" s="21">
        <v>38180000</v>
      </c>
      <c r="F30" s="21">
        <v>62887.414000000004</v>
      </c>
      <c r="G30" s="21">
        <v>0</v>
      </c>
      <c r="H30" s="21">
        <v>0</v>
      </c>
      <c r="I30" s="21">
        <v>0</v>
      </c>
      <c r="J30" s="22">
        <v>0.16049667968251538</v>
      </c>
      <c r="K30" s="22">
        <v>0</v>
      </c>
      <c r="L30" s="22">
        <v>0</v>
      </c>
      <c r="M30" s="22">
        <v>0</v>
      </c>
      <c r="N30" s="22">
        <v>0</v>
      </c>
    </row>
  </sheetData>
  <sheetProtection algorithmName="SHA-512" hashValue="REynv+f3R5uSB1Q9GMv87uoa2mRHemSUCMLsNtbSDA+xzNhTpznNtfPQudIgdZnw3BPbT89gGl8nBeACpGByfw==" saltValue="ZRKKGIGwOREaaft5Sbk9UA==" spinCount="100000" sheet="1" objects="1" scenarios="1"/>
  <mergeCells count="16">
    <mergeCell ref="A25:N25"/>
    <mergeCell ref="A1:N1"/>
    <mergeCell ref="A2:A3"/>
    <mergeCell ref="B2:C2"/>
    <mergeCell ref="D2:E2"/>
    <mergeCell ref="F2:G2"/>
    <mergeCell ref="J2:K2"/>
    <mergeCell ref="H2:H3"/>
    <mergeCell ref="L2:L3"/>
    <mergeCell ref="I2:I3"/>
    <mergeCell ref="M2:M3"/>
    <mergeCell ref="N2:N3"/>
    <mergeCell ref="A4:N4"/>
    <mergeCell ref="A5:N5"/>
    <mergeCell ref="A14:N14"/>
    <mergeCell ref="A21:N21"/>
  </mergeCells>
  <printOptions horizontalCentered="1"/>
  <pageMargins left="0.11811023622047245" right="0.11811023622047245" top="0.59055118110236227" bottom="0.59055118110236227" header="0.31496062992125984" footer="0.31496062992125984"/>
  <pageSetup paperSize="9" scale="38"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4" tint="-0.499984740745262"/>
    <pageSetUpPr fitToPage="1"/>
  </sheetPr>
  <dimension ref="A1"/>
  <sheetViews>
    <sheetView zoomScaleNormal="100" zoomScaleSheetLayoutView="45" workbookViewId="0">
      <selection activeCell="B12" sqref="B12"/>
    </sheetView>
  </sheetViews>
  <sheetFormatPr baseColWidth="10" defaultColWidth="8" defaultRowHeight="12.75"/>
  <cols>
    <col min="1" max="16384" width="8" style="1"/>
  </cols>
  <sheetData>
    <row r="1" spans="1:1" ht="24">
      <c r="A1" s="33" t="s">
        <v>605</v>
      </c>
    </row>
  </sheetData>
  <sheetProtection algorithmName="SHA-512" hashValue="+u3818tbWZ0s6MR4j8ftc+Jb9gKMLphySj8IIV62IGf7by9O356BE18reqHV1+QVslylNp24Na3nMiR/156lpw==" saltValue="63SWDGQWQsdFutf6JXizdg==" spinCount="100000" sheet="1" objects="1" scenarios="1"/>
  <printOptions horizontalCentered="1" verticalCentered="1"/>
  <pageMargins left="0.3543309" right="0.3543309" top="0.59055150000000001" bottom="0.59055150000000001" header="0.31496080000000004" footer="0.31496080000000004"/>
  <pageSetup paperSize="9" orientation="portrait" r:id="rId1"/>
  <headerFooter>
    <oddHeader>&amp;L&amp;"Times New Roman,Gras"&amp;14MINEPAT
DGEPIP&amp;R&amp;"Times New Roman,Gras"&amp;14DPIP
SDS&amp;C&amp;"Times New Roman,Gras"&amp;18Situation des virements/transferts de crédits dans le BIP du Chapitre 22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tint="-0.499984740745262"/>
    <pageSetUpPr fitToPage="1"/>
  </sheetPr>
  <dimension ref="A1:Z133"/>
  <sheetViews>
    <sheetView showGridLines="0" view="pageBreakPreview" zoomScale="50" zoomScaleNormal="100" zoomScaleSheetLayoutView="50" workbookViewId="0">
      <pane ySplit="3" topLeftCell="A49" activePane="bottomLeft" state="frozen"/>
      <selection pane="bottomLeft" activeCell="A55" sqref="A55"/>
    </sheetView>
  </sheetViews>
  <sheetFormatPr baseColWidth="10" defaultColWidth="8" defaultRowHeight="12.75"/>
  <cols>
    <col min="1" max="1" width="90.75" style="1" customWidth="1"/>
    <col min="2" max="5" width="19.75" style="1" customWidth="1"/>
    <col min="6" max="9" width="25.75" style="1" customWidth="1"/>
    <col min="10" max="21" width="19.75" style="1" customWidth="1"/>
    <col min="22" max="22" width="50.75" style="1" customWidth="1"/>
    <col min="23" max="26" width="0" style="1" hidden="1" customWidth="1"/>
    <col min="27" max="16384" width="8" style="1"/>
  </cols>
  <sheetData>
    <row r="1" spans="1:26" ht="25.5">
      <c r="A1" s="41" t="s">
        <v>0</v>
      </c>
      <c r="B1" s="41"/>
      <c r="C1" s="41"/>
      <c r="D1" s="41"/>
      <c r="E1" s="41"/>
      <c r="F1" s="41"/>
      <c r="G1" s="41"/>
      <c r="H1" s="41"/>
      <c r="I1" s="41"/>
      <c r="J1" s="41"/>
      <c r="K1" s="41"/>
      <c r="L1" s="41"/>
      <c r="M1" s="41"/>
      <c r="N1" s="41"/>
      <c r="O1" s="41"/>
      <c r="P1" s="41"/>
      <c r="Q1" s="41"/>
      <c r="R1" s="41"/>
      <c r="S1" s="41"/>
      <c r="T1" s="41"/>
      <c r="U1" s="41"/>
      <c r="V1" s="41"/>
      <c r="W1" s="2"/>
      <c r="X1" s="2"/>
      <c r="Y1" s="5" t="s">
        <v>16</v>
      </c>
      <c r="Z1" s="6">
        <v>41640</v>
      </c>
    </row>
    <row r="2" spans="1:26" ht="70.150000000000006" customHeight="1">
      <c r="A2" s="42" t="s">
        <v>53</v>
      </c>
      <c r="B2" s="42" t="s">
        <v>9</v>
      </c>
      <c r="C2" s="42"/>
      <c r="D2" s="42" t="s">
        <v>10</v>
      </c>
      <c r="E2" s="42"/>
      <c r="F2" s="42" t="s">
        <v>65</v>
      </c>
      <c r="G2" s="42"/>
      <c r="H2" s="42"/>
      <c r="I2" s="42"/>
      <c r="J2" s="42" t="s">
        <v>11</v>
      </c>
      <c r="K2" s="42"/>
      <c r="L2" s="42" t="s">
        <v>4</v>
      </c>
      <c r="M2" s="42" t="s">
        <v>5</v>
      </c>
      <c r="N2" s="42" t="s">
        <v>12</v>
      </c>
      <c r="O2" s="42"/>
      <c r="P2" s="42" t="s">
        <v>6</v>
      </c>
      <c r="Q2" s="42" t="s">
        <v>7</v>
      </c>
      <c r="R2" s="42" t="s">
        <v>66</v>
      </c>
      <c r="S2" s="42"/>
      <c r="T2" s="42" t="s">
        <v>67</v>
      </c>
      <c r="U2" s="42"/>
      <c r="V2" s="42" t="s">
        <v>54</v>
      </c>
      <c r="W2" s="3" t="s">
        <v>55</v>
      </c>
      <c r="X2" s="3" t="s">
        <v>56</v>
      </c>
      <c r="Y2" s="7" t="s">
        <v>17</v>
      </c>
      <c r="Z2" s="8">
        <v>41671</v>
      </c>
    </row>
    <row r="3" spans="1:26" ht="70.150000000000006" customHeight="1">
      <c r="A3" s="42"/>
      <c r="B3" s="4" t="s">
        <v>2</v>
      </c>
      <c r="C3" s="4" t="s">
        <v>3</v>
      </c>
      <c r="D3" s="4" t="s">
        <v>2</v>
      </c>
      <c r="E3" s="4" t="s">
        <v>3</v>
      </c>
      <c r="F3" s="4" t="s">
        <v>57</v>
      </c>
      <c r="G3" s="4" t="s">
        <v>58</v>
      </c>
      <c r="H3" s="4" t="s">
        <v>59</v>
      </c>
      <c r="I3" s="4" t="s">
        <v>60</v>
      </c>
      <c r="J3" s="4" t="s">
        <v>2</v>
      </c>
      <c r="K3" s="4" t="s">
        <v>3</v>
      </c>
      <c r="L3" s="42"/>
      <c r="M3" s="42"/>
      <c r="N3" s="4" t="s">
        <v>2</v>
      </c>
      <c r="O3" s="4" t="s">
        <v>3</v>
      </c>
      <c r="P3" s="42"/>
      <c r="Q3" s="42"/>
      <c r="R3" s="4" t="s">
        <v>61</v>
      </c>
      <c r="S3" s="4" t="s">
        <v>62</v>
      </c>
      <c r="T3" s="4" t="s">
        <v>63</v>
      </c>
      <c r="U3" s="4" t="s">
        <v>64</v>
      </c>
      <c r="V3" s="42"/>
      <c r="W3" s="3"/>
      <c r="X3" s="3"/>
      <c r="Y3" s="7" t="s">
        <v>18</v>
      </c>
      <c r="Z3" s="8">
        <v>41699</v>
      </c>
    </row>
    <row r="4" spans="1:26" ht="76.5">
      <c r="A4" s="43" t="s">
        <v>13</v>
      </c>
      <c r="B4" s="39"/>
      <c r="C4" s="39"/>
      <c r="D4" s="39"/>
      <c r="E4" s="39"/>
      <c r="F4" s="39"/>
      <c r="G4" s="39"/>
      <c r="H4" s="39"/>
      <c r="I4" s="39"/>
      <c r="J4" s="39"/>
      <c r="K4" s="39"/>
      <c r="L4" s="39"/>
      <c r="M4" s="39"/>
      <c r="N4" s="39"/>
      <c r="O4" s="39"/>
      <c r="P4" s="39"/>
      <c r="Q4" s="39"/>
      <c r="R4" s="39"/>
      <c r="S4" s="39"/>
      <c r="T4" s="39"/>
      <c r="U4" s="39"/>
      <c r="V4" s="40"/>
      <c r="W4" s="2"/>
      <c r="X4" s="2"/>
      <c r="Y4" s="5" t="s">
        <v>19</v>
      </c>
      <c r="Z4" s="6">
        <v>41730</v>
      </c>
    </row>
    <row r="5" spans="1:26" ht="38.25">
      <c r="A5" s="46" t="s">
        <v>68</v>
      </c>
      <c r="B5" s="39"/>
      <c r="C5" s="39"/>
      <c r="D5" s="39"/>
      <c r="E5" s="39"/>
      <c r="F5" s="39"/>
      <c r="G5" s="39"/>
      <c r="H5" s="39"/>
      <c r="I5" s="39"/>
      <c r="J5" s="39"/>
      <c r="K5" s="39"/>
      <c r="L5" s="39"/>
      <c r="M5" s="39"/>
      <c r="N5" s="39"/>
      <c r="O5" s="39"/>
      <c r="P5" s="39"/>
      <c r="Q5" s="39"/>
      <c r="R5" s="39"/>
      <c r="S5" s="39"/>
      <c r="T5" s="39"/>
      <c r="U5" s="39"/>
      <c r="V5" s="40"/>
      <c r="W5" s="2"/>
      <c r="X5" s="2"/>
      <c r="Y5" s="5" t="s">
        <v>20</v>
      </c>
      <c r="Z5" s="6">
        <v>41760</v>
      </c>
    </row>
    <row r="6" spans="1:26" ht="38.25">
      <c r="A6" s="38" t="s">
        <v>69</v>
      </c>
      <c r="B6" s="39"/>
      <c r="C6" s="39"/>
      <c r="D6" s="39"/>
      <c r="E6" s="39"/>
      <c r="F6" s="39"/>
      <c r="G6" s="39"/>
      <c r="H6" s="39"/>
      <c r="I6" s="39"/>
      <c r="J6" s="39"/>
      <c r="K6" s="39"/>
      <c r="L6" s="39"/>
      <c r="M6" s="39"/>
      <c r="N6" s="39"/>
      <c r="O6" s="39"/>
      <c r="P6" s="39"/>
      <c r="Q6" s="39"/>
      <c r="R6" s="39"/>
      <c r="S6" s="39"/>
      <c r="T6" s="39"/>
      <c r="U6" s="39"/>
      <c r="V6" s="40"/>
      <c r="W6" s="2"/>
      <c r="X6" s="2"/>
      <c r="Y6" s="5" t="s">
        <v>21</v>
      </c>
      <c r="Z6" s="6">
        <v>41791</v>
      </c>
    </row>
    <row r="7" spans="1:26" ht="49.9" customHeight="1">
      <c r="A7" s="44" t="s">
        <v>70</v>
      </c>
      <c r="B7" s="39"/>
      <c r="C7" s="39"/>
      <c r="D7" s="39"/>
      <c r="E7" s="39"/>
      <c r="F7" s="39"/>
      <c r="G7" s="39"/>
      <c r="H7" s="39"/>
      <c r="I7" s="39"/>
      <c r="J7" s="39"/>
      <c r="K7" s="39"/>
      <c r="L7" s="39"/>
      <c r="M7" s="39"/>
      <c r="N7" s="39"/>
      <c r="O7" s="39"/>
      <c r="P7" s="39"/>
      <c r="Q7" s="39"/>
      <c r="R7" s="39"/>
      <c r="S7" s="39"/>
      <c r="T7" s="39"/>
      <c r="U7" s="39"/>
      <c r="V7" s="40"/>
      <c r="W7" s="2"/>
      <c r="X7" s="2"/>
      <c r="Y7" s="5" t="s">
        <v>22</v>
      </c>
      <c r="Z7" s="6">
        <v>41821</v>
      </c>
    </row>
    <row r="8" spans="1:26" ht="51">
      <c r="A8" s="45" t="s">
        <v>71</v>
      </c>
      <c r="B8" s="39"/>
      <c r="C8" s="39"/>
      <c r="D8" s="39"/>
      <c r="E8" s="39"/>
      <c r="F8" s="39"/>
      <c r="G8" s="39"/>
      <c r="H8" s="39"/>
      <c r="I8" s="39"/>
      <c r="J8" s="39"/>
      <c r="K8" s="39"/>
      <c r="L8" s="39"/>
      <c r="M8" s="39"/>
      <c r="N8" s="39"/>
      <c r="O8" s="39"/>
      <c r="P8" s="39"/>
      <c r="Q8" s="39"/>
      <c r="R8" s="39"/>
      <c r="S8" s="39"/>
      <c r="T8" s="39"/>
      <c r="U8" s="39"/>
      <c r="V8" s="40"/>
      <c r="W8" s="2"/>
      <c r="X8" s="2"/>
      <c r="Y8" s="5" t="s">
        <v>23</v>
      </c>
      <c r="Z8" s="6">
        <v>41852</v>
      </c>
    </row>
    <row r="9" spans="1:26" ht="43.5">
      <c r="A9" s="9" t="s">
        <v>72</v>
      </c>
      <c r="B9" s="10">
        <v>200000</v>
      </c>
      <c r="C9" s="10">
        <v>200000</v>
      </c>
      <c r="D9" s="10">
        <v>200000</v>
      </c>
      <c r="E9" s="10">
        <v>200000</v>
      </c>
      <c r="F9" s="11"/>
      <c r="G9" s="12"/>
      <c r="H9" s="13"/>
      <c r="I9" s="14"/>
      <c r="J9" s="10">
        <v>0</v>
      </c>
      <c r="K9" s="10">
        <v>0</v>
      </c>
      <c r="L9" s="10">
        <v>0</v>
      </c>
      <c r="M9" s="10">
        <v>0</v>
      </c>
      <c r="N9" s="15">
        <f>IF(D9&lt;&gt;0,J9/D9,0)*100</f>
        <v>0</v>
      </c>
      <c r="O9" s="15">
        <f>IF(E9&lt;&gt;0,K9/E9,0)*100</f>
        <v>0</v>
      </c>
      <c r="P9" s="15">
        <f>IF(E9&lt;&gt;0,L9/E9,0)*100</f>
        <v>0</v>
      </c>
      <c r="Q9" s="15">
        <f>IF(E9&lt;&gt;0,M9/E9,0)*100</f>
        <v>0</v>
      </c>
      <c r="R9" s="12"/>
      <c r="S9" s="12"/>
      <c r="T9" s="16">
        <v>0</v>
      </c>
      <c r="U9" s="16">
        <v>0</v>
      </c>
      <c r="V9" s="11"/>
      <c r="W9" s="2" t="s">
        <v>73</v>
      </c>
      <c r="X9" s="2" t="s">
        <v>74</v>
      </c>
      <c r="Y9" s="5" t="s">
        <v>24</v>
      </c>
      <c r="Z9" s="6">
        <v>41883</v>
      </c>
    </row>
    <row r="10" spans="1:26" ht="51">
      <c r="A10" s="17" t="s">
        <v>75</v>
      </c>
      <c r="B10" s="18">
        <f>B9</f>
        <v>200000</v>
      </c>
      <c r="C10" s="18">
        <f>C9</f>
        <v>200000</v>
      </c>
      <c r="D10" s="18">
        <f>D9</f>
        <v>200000</v>
      </c>
      <c r="E10" s="18">
        <f>E9</f>
        <v>200000</v>
      </c>
      <c r="F10" s="17"/>
      <c r="G10" s="18">
        <f>G9</f>
        <v>0</v>
      </c>
      <c r="H10" s="17"/>
      <c r="I10" s="17"/>
      <c r="J10" s="18">
        <f>J9</f>
        <v>0</v>
      </c>
      <c r="K10" s="18">
        <f>K9</f>
        <v>0</v>
      </c>
      <c r="L10" s="18">
        <f>L9</f>
        <v>0</v>
      </c>
      <c r="M10" s="18">
        <f>M9</f>
        <v>0</v>
      </c>
      <c r="N10" s="19">
        <f>IF(D10&lt;&gt;0,J10/D10,0)*100</f>
        <v>0</v>
      </c>
      <c r="O10" s="19">
        <f>IF(E10&lt;&gt;0,K10/E10,0)*100</f>
        <v>0</v>
      </c>
      <c r="P10" s="19">
        <f>IF(E10&lt;&gt;0,L10/E10,0)*100</f>
        <v>0</v>
      </c>
      <c r="Q10" s="19">
        <f>IF(E10&lt;&gt;0,M10/E10,0)*100</f>
        <v>0</v>
      </c>
      <c r="R10" s="18">
        <f>R9</f>
        <v>0</v>
      </c>
      <c r="S10" s="18">
        <f>S9</f>
        <v>0</v>
      </c>
      <c r="T10" s="19">
        <f>T9</f>
        <v>0</v>
      </c>
      <c r="U10" s="19">
        <f>U9</f>
        <v>0</v>
      </c>
      <c r="V10" s="17"/>
      <c r="W10" s="2"/>
      <c r="X10" s="2"/>
      <c r="Y10" s="5" t="s">
        <v>25</v>
      </c>
      <c r="Z10" s="6">
        <v>41913</v>
      </c>
    </row>
    <row r="11" spans="1:26" ht="51">
      <c r="A11" s="45" t="s">
        <v>76</v>
      </c>
      <c r="B11" s="39"/>
      <c r="C11" s="39"/>
      <c r="D11" s="39"/>
      <c r="E11" s="39"/>
      <c r="F11" s="39"/>
      <c r="G11" s="39"/>
      <c r="H11" s="39"/>
      <c r="I11" s="39"/>
      <c r="J11" s="39"/>
      <c r="K11" s="39"/>
      <c r="L11" s="39"/>
      <c r="M11" s="39"/>
      <c r="N11" s="39"/>
      <c r="O11" s="39"/>
      <c r="P11" s="39"/>
      <c r="Q11" s="39"/>
      <c r="R11" s="39"/>
      <c r="S11" s="39"/>
      <c r="T11" s="39"/>
      <c r="U11" s="39"/>
      <c r="V11" s="40"/>
      <c r="W11" s="2"/>
      <c r="X11" s="2"/>
      <c r="Y11" s="5" t="s">
        <v>26</v>
      </c>
      <c r="Z11" s="6">
        <v>41944</v>
      </c>
    </row>
    <row r="12" spans="1:26" ht="51">
      <c r="A12" s="9" t="s">
        <v>77</v>
      </c>
      <c r="B12" s="10">
        <v>150000</v>
      </c>
      <c r="C12" s="10">
        <v>150000</v>
      </c>
      <c r="D12" s="10">
        <v>150000</v>
      </c>
      <c r="E12" s="10">
        <v>150000</v>
      </c>
      <c r="F12" s="11"/>
      <c r="G12" s="12"/>
      <c r="H12" s="13"/>
      <c r="I12" s="14"/>
      <c r="J12" s="10">
        <v>0</v>
      </c>
      <c r="K12" s="10">
        <v>0</v>
      </c>
      <c r="L12" s="10">
        <v>0</v>
      </c>
      <c r="M12" s="10">
        <v>0</v>
      </c>
      <c r="N12" s="15">
        <f t="shared" ref="N12:O14" si="0">IF(D12&lt;&gt;0,J12/D12,0)*100</f>
        <v>0</v>
      </c>
      <c r="O12" s="15">
        <f t="shared" si="0"/>
        <v>0</v>
      </c>
      <c r="P12" s="15">
        <f>IF(E12&lt;&gt;0,L12/E12,0)*100</f>
        <v>0</v>
      </c>
      <c r="Q12" s="15">
        <f>IF(E12&lt;&gt;0,M12/E12,0)*100</f>
        <v>0</v>
      </c>
      <c r="R12" s="12"/>
      <c r="S12" s="12"/>
      <c r="T12" s="16">
        <v>0</v>
      </c>
      <c r="U12" s="16">
        <v>0</v>
      </c>
      <c r="V12" s="11"/>
      <c r="W12" s="2" t="s">
        <v>78</v>
      </c>
      <c r="X12" s="2" t="s">
        <v>74</v>
      </c>
      <c r="Y12" s="5" t="s">
        <v>27</v>
      </c>
      <c r="Z12" s="6">
        <v>41974</v>
      </c>
    </row>
    <row r="13" spans="1:26" ht="43.5">
      <c r="A13" s="17" t="s">
        <v>79</v>
      </c>
      <c r="B13" s="18">
        <f>B12</f>
        <v>150000</v>
      </c>
      <c r="C13" s="18">
        <f>C12</f>
        <v>150000</v>
      </c>
      <c r="D13" s="18">
        <f>D12</f>
        <v>150000</v>
      </c>
      <c r="E13" s="18">
        <f>E12</f>
        <v>150000</v>
      </c>
      <c r="F13" s="17"/>
      <c r="G13" s="18">
        <f>G12</f>
        <v>0</v>
      </c>
      <c r="H13" s="17"/>
      <c r="I13" s="17"/>
      <c r="J13" s="18">
        <f>J12</f>
        <v>0</v>
      </c>
      <c r="K13" s="18">
        <f>K12</f>
        <v>0</v>
      </c>
      <c r="L13" s="18">
        <f>L12</f>
        <v>0</v>
      </c>
      <c r="M13" s="18">
        <f>M12</f>
        <v>0</v>
      </c>
      <c r="N13" s="19">
        <f t="shared" si="0"/>
        <v>0</v>
      </c>
      <c r="O13" s="19">
        <f t="shared" si="0"/>
        <v>0</v>
      </c>
      <c r="P13" s="19">
        <f>IF(E13&lt;&gt;0,L13/E13,0)*100</f>
        <v>0</v>
      </c>
      <c r="Q13" s="19">
        <f>IF(E13&lt;&gt;0,M13/E13,0)*100</f>
        <v>0</v>
      </c>
      <c r="R13" s="18">
        <f>R12</f>
        <v>0</v>
      </c>
      <c r="S13" s="18">
        <f>S12</f>
        <v>0</v>
      </c>
      <c r="T13" s="19">
        <f>T12</f>
        <v>0</v>
      </c>
      <c r="U13" s="19">
        <f>U12</f>
        <v>0</v>
      </c>
      <c r="V13" s="17"/>
      <c r="W13" s="2"/>
      <c r="X13" s="2"/>
      <c r="Y13" s="5" t="s">
        <v>28</v>
      </c>
      <c r="Z13" s="6">
        <v>42005</v>
      </c>
    </row>
    <row r="14" spans="1:26" ht="49.9" customHeight="1">
      <c r="A14" s="17" t="s">
        <v>80</v>
      </c>
      <c r="B14" s="18">
        <f>SUM(B10,B13)</f>
        <v>350000</v>
      </c>
      <c r="C14" s="18">
        <f>SUM(C10,C13)</f>
        <v>350000</v>
      </c>
      <c r="D14" s="18">
        <f>SUM(D10,D13)</f>
        <v>350000</v>
      </c>
      <c r="E14" s="18">
        <f>SUM(E10,E13)</f>
        <v>350000</v>
      </c>
      <c r="F14" s="17"/>
      <c r="G14" s="18">
        <f>SUM(G10,G13)</f>
        <v>0</v>
      </c>
      <c r="H14" s="17"/>
      <c r="I14" s="17"/>
      <c r="J14" s="18">
        <f>SUM(J10,J13)</f>
        <v>0</v>
      </c>
      <c r="K14" s="18">
        <f>SUM(K10,K13)</f>
        <v>0</v>
      </c>
      <c r="L14" s="18">
        <f>SUM(L10,L13)</f>
        <v>0</v>
      </c>
      <c r="M14" s="18">
        <f>SUM(M10,M13)</f>
        <v>0</v>
      </c>
      <c r="N14" s="19">
        <f t="shared" si="0"/>
        <v>0</v>
      </c>
      <c r="O14" s="19">
        <f t="shared" si="0"/>
        <v>0</v>
      </c>
      <c r="P14" s="19">
        <f>IF(E14&lt;&gt;0,L14/E14,0)*100</f>
        <v>0</v>
      </c>
      <c r="Q14" s="19">
        <f>IF(E14&lt;&gt;0,M14/E14,0)*100</f>
        <v>0</v>
      </c>
      <c r="R14" s="18">
        <f>SUM(R10,R13)</f>
        <v>0</v>
      </c>
      <c r="S14" s="18">
        <f>SUM(S10,S13)</f>
        <v>0</v>
      </c>
      <c r="T14" s="19">
        <f>IF(SUM(E10,E13)&lt;&gt;0,SUM(E10*T10,E13*T13)/SUM(E10,E13),0)</f>
        <v>0</v>
      </c>
      <c r="U14" s="19">
        <f>IF(SUM(E10,E13)&lt;&gt;0,SUM(E10*U10,E13*U13)/SUM(E10,E13),0)</f>
        <v>0</v>
      </c>
      <c r="V14" s="17"/>
      <c r="W14" s="2"/>
      <c r="X14" s="2"/>
      <c r="Y14" s="5" t="s">
        <v>29</v>
      </c>
      <c r="Z14" s="6">
        <v>42036</v>
      </c>
    </row>
    <row r="15" spans="1:26" ht="63.75">
      <c r="A15" s="44" t="s">
        <v>81</v>
      </c>
      <c r="B15" s="39"/>
      <c r="C15" s="39"/>
      <c r="D15" s="39"/>
      <c r="E15" s="39"/>
      <c r="F15" s="39"/>
      <c r="G15" s="39"/>
      <c r="H15" s="39"/>
      <c r="I15" s="39"/>
      <c r="J15" s="39"/>
      <c r="K15" s="39"/>
      <c r="L15" s="39"/>
      <c r="M15" s="39"/>
      <c r="N15" s="39"/>
      <c r="O15" s="39"/>
      <c r="P15" s="39"/>
      <c r="Q15" s="39"/>
      <c r="R15" s="39"/>
      <c r="S15" s="39"/>
      <c r="T15" s="39"/>
      <c r="U15" s="39"/>
      <c r="V15" s="40"/>
      <c r="W15" s="2"/>
      <c r="X15" s="2"/>
      <c r="Y15" s="5" t="s">
        <v>30</v>
      </c>
      <c r="Z15" s="6">
        <v>42064</v>
      </c>
    </row>
    <row r="16" spans="1:26" ht="49.9" customHeight="1">
      <c r="A16" s="45" t="s">
        <v>82</v>
      </c>
      <c r="B16" s="39"/>
      <c r="C16" s="39"/>
      <c r="D16" s="39"/>
      <c r="E16" s="39"/>
      <c r="F16" s="39"/>
      <c r="G16" s="39"/>
      <c r="H16" s="39"/>
      <c r="I16" s="39"/>
      <c r="J16" s="39"/>
      <c r="K16" s="39"/>
      <c r="L16" s="39"/>
      <c r="M16" s="39"/>
      <c r="N16" s="39"/>
      <c r="O16" s="39"/>
      <c r="P16" s="39"/>
      <c r="Q16" s="39"/>
      <c r="R16" s="39"/>
      <c r="S16" s="39"/>
      <c r="T16" s="39"/>
      <c r="U16" s="39"/>
      <c r="V16" s="40"/>
      <c r="W16" s="2"/>
      <c r="X16" s="2"/>
      <c r="Y16" s="5" t="s">
        <v>31</v>
      </c>
      <c r="Z16" s="6">
        <v>42095</v>
      </c>
    </row>
    <row r="17" spans="1:26" ht="51">
      <c r="A17" s="9" t="s">
        <v>83</v>
      </c>
      <c r="B17" s="10">
        <v>70000</v>
      </c>
      <c r="C17" s="10">
        <v>70000</v>
      </c>
      <c r="D17" s="10">
        <v>70000</v>
      </c>
      <c r="E17" s="10">
        <v>70000</v>
      </c>
      <c r="F17" s="11"/>
      <c r="G17" s="12"/>
      <c r="H17" s="13"/>
      <c r="I17" s="14"/>
      <c r="J17" s="10">
        <v>0</v>
      </c>
      <c r="K17" s="10">
        <v>0</v>
      </c>
      <c r="L17" s="10">
        <v>0</v>
      </c>
      <c r="M17" s="10">
        <v>0</v>
      </c>
      <c r="N17" s="15">
        <f t="shared" ref="N17:O19" si="1">IF(D17&lt;&gt;0,J17/D17,0)*100</f>
        <v>0</v>
      </c>
      <c r="O17" s="15">
        <f t="shared" si="1"/>
        <v>0</v>
      </c>
      <c r="P17" s="15">
        <f>IF(E17&lt;&gt;0,L17/E17,0)*100</f>
        <v>0</v>
      </c>
      <c r="Q17" s="15">
        <f>IF(E17&lt;&gt;0,M17/E17,0)*100</f>
        <v>0</v>
      </c>
      <c r="R17" s="12"/>
      <c r="S17" s="12"/>
      <c r="T17" s="16">
        <v>0</v>
      </c>
      <c r="U17" s="16">
        <v>0</v>
      </c>
      <c r="V17" s="11"/>
      <c r="W17" s="2" t="s">
        <v>84</v>
      </c>
      <c r="X17" s="2" t="s">
        <v>74</v>
      </c>
      <c r="Y17" s="5" t="s">
        <v>32</v>
      </c>
      <c r="Z17" s="6">
        <v>42125</v>
      </c>
    </row>
    <row r="18" spans="1:26" ht="51">
      <c r="A18" s="17" t="s">
        <v>85</v>
      </c>
      <c r="B18" s="18">
        <f t="shared" ref="B18:E19" si="2">B17</f>
        <v>70000</v>
      </c>
      <c r="C18" s="18">
        <f t="shared" si="2"/>
        <v>70000</v>
      </c>
      <c r="D18" s="18">
        <f t="shared" si="2"/>
        <v>70000</v>
      </c>
      <c r="E18" s="18">
        <f t="shared" si="2"/>
        <v>70000</v>
      </c>
      <c r="F18" s="17"/>
      <c r="G18" s="18">
        <f>G17</f>
        <v>0</v>
      </c>
      <c r="H18" s="17"/>
      <c r="I18" s="17"/>
      <c r="J18" s="18">
        <f t="shared" ref="J18:M19" si="3">J17</f>
        <v>0</v>
      </c>
      <c r="K18" s="18">
        <f t="shared" si="3"/>
        <v>0</v>
      </c>
      <c r="L18" s="18">
        <f t="shared" si="3"/>
        <v>0</v>
      </c>
      <c r="M18" s="18">
        <f t="shared" si="3"/>
        <v>0</v>
      </c>
      <c r="N18" s="19">
        <f t="shared" si="1"/>
        <v>0</v>
      </c>
      <c r="O18" s="19">
        <f t="shared" si="1"/>
        <v>0</v>
      </c>
      <c r="P18" s="19">
        <f>IF(E18&lt;&gt;0,L18/E18,0)*100</f>
        <v>0</v>
      </c>
      <c r="Q18" s="19">
        <f>IF(E18&lt;&gt;0,M18/E18,0)*100</f>
        <v>0</v>
      </c>
      <c r="R18" s="18">
        <f t="shared" ref="R18:U19" si="4">R17</f>
        <v>0</v>
      </c>
      <c r="S18" s="18">
        <f t="shared" si="4"/>
        <v>0</v>
      </c>
      <c r="T18" s="19">
        <f t="shared" si="4"/>
        <v>0</v>
      </c>
      <c r="U18" s="19">
        <f t="shared" si="4"/>
        <v>0</v>
      </c>
      <c r="V18" s="17"/>
      <c r="W18" s="2"/>
      <c r="X18" s="2"/>
      <c r="Y18" s="5" t="s">
        <v>33</v>
      </c>
      <c r="Z18" s="6">
        <v>42156</v>
      </c>
    </row>
    <row r="19" spans="1:26" ht="49.9" customHeight="1">
      <c r="A19" s="17" t="s">
        <v>86</v>
      </c>
      <c r="B19" s="18">
        <f t="shared" si="2"/>
        <v>70000</v>
      </c>
      <c r="C19" s="18">
        <f t="shared" si="2"/>
        <v>70000</v>
      </c>
      <c r="D19" s="18">
        <f t="shared" si="2"/>
        <v>70000</v>
      </c>
      <c r="E19" s="18">
        <f t="shared" si="2"/>
        <v>70000</v>
      </c>
      <c r="F19" s="17"/>
      <c r="G19" s="18">
        <f>G18</f>
        <v>0</v>
      </c>
      <c r="H19" s="17"/>
      <c r="I19" s="17"/>
      <c r="J19" s="18">
        <f t="shared" si="3"/>
        <v>0</v>
      </c>
      <c r="K19" s="18">
        <f t="shared" si="3"/>
        <v>0</v>
      </c>
      <c r="L19" s="18">
        <f t="shared" si="3"/>
        <v>0</v>
      </c>
      <c r="M19" s="18">
        <f t="shared" si="3"/>
        <v>0</v>
      </c>
      <c r="N19" s="19">
        <f t="shared" si="1"/>
        <v>0</v>
      </c>
      <c r="O19" s="19">
        <f t="shared" si="1"/>
        <v>0</v>
      </c>
      <c r="P19" s="19">
        <f>IF(E19&lt;&gt;0,L19/E19,0)*100</f>
        <v>0</v>
      </c>
      <c r="Q19" s="19">
        <f>IF(E19&lt;&gt;0,M19/E19,0)*100</f>
        <v>0</v>
      </c>
      <c r="R19" s="18">
        <f t="shared" si="4"/>
        <v>0</v>
      </c>
      <c r="S19" s="18">
        <f t="shared" si="4"/>
        <v>0</v>
      </c>
      <c r="T19" s="19">
        <f t="shared" si="4"/>
        <v>0</v>
      </c>
      <c r="U19" s="19">
        <f t="shared" si="4"/>
        <v>0</v>
      </c>
      <c r="V19" s="17"/>
      <c r="W19" s="2"/>
      <c r="X19" s="2"/>
      <c r="Y19" s="5" t="s">
        <v>34</v>
      </c>
      <c r="Z19" s="6">
        <v>42186</v>
      </c>
    </row>
    <row r="20" spans="1:26" ht="49.9" customHeight="1">
      <c r="A20" s="44" t="s">
        <v>87</v>
      </c>
      <c r="B20" s="39"/>
      <c r="C20" s="39"/>
      <c r="D20" s="39"/>
      <c r="E20" s="39"/>
      <c r="F20" s="39"/>
      <c r="G20" s="39"/>
      <c r="H20" s="39"/>
      <c r="I20" s="39"/>
      <c r="J20" s="39"/>
      <c r="K20" s="39"/>
      <c r="L20" s="39"/>
      <c r="M20" s="39"/>
      <c r="N20" s="39"/>
      <c r="O20" s="39"/>
      <c r="P20" s="39"/>
      <c r="Q20" s="39"/>
      <c r="R20" s="39"/>
      <c r="S20" s="39"/>
      <c r="T20" s="39"/>
      <c r="U20" s="39"/>
      <c r="V20" s="40"/>
      <c r="W20" s="2"/>
      <c r="X20" s="2"/>
      <c r="Y20" s="5" t="s">
        <v>35</v>
      </c>
      <c r="Z20" s="6">
        <v>42217</v>
      </c>
    </row>
    <row r="21" spans="1:26" ht="51">
      <c r="A21" s="45" t="s">
        <v>88</v>
      </c>
      <c r="B21" s="39"/>
      <c r="C21" s="39"/>
      <c r="D21" s="39"/>
      <c r="E21" s="39"/>
      <c r="F21" s="39"/>
      <c r="G21" s="39"/>
      <c r="H21" s="39"/>
      <c r="I21" s="39"/>
      <c r="J21" s="39"/>
      <c r="K21" s="39"/>
      <c r="L21" s="39"/>
      <c r="M21" s="39"/>
      <c r="N21" s="39"/>
      <c r="O21" s="39"/>
      <c r="P21" s="39"/>
      <c r="Q21" s="39"/>
      <c r="R21" s="39"/>
      <c r="S21" s="39"/>
      <c r="T21" s="39"/>
      <c r="U21" s="39"/>
      <c r="V21" s="40"/>
      <c r="W21" s="2"/>
      <c r="X21" s="2"/>
      <c r="Y21" s="5" t="s">
        <v>36</v>
      </c>
      <c r="Z21" s="6">
        <v>42248</v>
      </c>
    </row>
    <row r="22" spans="1:26" ht="65.25">
      <c r="A22" s="9" t="s">
        <v>89</v>
      </c>
      <c r="B22" s="10">
        <v>20000</v>
      </c>
      <c r="C22" s="10">
        <v>20000</v>
      </c>
      <c r="D22" s="10">
        <v>20000</v>
      </c>
      <c r="E22" s="10">
        <v>20000</v>
      </c>
      <c r="F22" s="11"/>
      <c r="G22" s="12"/>
      <c r="H22" s="13"/>
      <c r="I22" s="14"/>
      <c r="J22" s="10">
        <v>0</v>
      </c>
      <c r="K22" s="10">
        <v>0</v>
      </c>
      <c r="L22" s="10">
        <v>0</v>
      </c>
      <c r="M22" s="10">
        <v>0</v>
      </c>
      <c r="N22" s="15">
        <f>IF(D22&lt;&gt;0,J22/D22,0)*100</f>
        <v>0</v>
      </c>
      <c r="O22" s="15">
        <f>IF(E22&lt;&gt;0,K22/E22,0)*100</f>
        <v>0</v>
      </c>
      <c r="P22" s="15">
        <f>IF(E22&lt;&gt;0,L22/E22,0)*100</f>
        <v>0</v>
      </c>
      <c r="Q22" s="15">
        <f>IF(E22&lt;&gt;0,M22/E22,0)*100</f>
        <v>0</v>
      </c>
      <c r="R22" s="12"/>
      <c r="S22" s="12"/>
      <c r="T22" s="16">
        <v>0</v>
      </c>
      <c r="U22" s="16">
        <v>0</v>
      </c>
      <c r="V22" s="11"/>
      <c r="W22" s="2" t="s">
        <v>90</v>
      </c>
      <c r="X22" s="2" t="s">
        <v>74</v>
      </c>
      <c r="Y22" s="5" t="s">
        <v>37</v>
      </c>
      <c r="Z22" s="6">
        <v>42278</v>
      </c>
    </row>
    <row r="23" spans="1:26" ht="87">
      <c r="A23" s="17" t="s">
        <v>91</v>
      </c>
      <c r="B23" s="18">
        <f>B22</f>
        <v>20000</v>
      </c>
      <c r="C23" s="18">
        <f>C22</f>
        <v>20000</v>
      </c>
      <c r="D23" s="18">
        <f>D22</f>
        <v>20000</v>
      </c>
      <c r="E23" s="18">
        <f>E22</f>
        <v>20000</v>
      </c>
      <c r="F23" s="17"/>
      <c r="G23" s="18">
        <f>G22</f>
        <v>0</v>
      </c>
      <c r="H23" s="17"/>
      <c r="I23" s="17"/>
      <c r="J23" s="18">
        <f>J22</f>
        <v>0</v>
      </c>
      <c r="K23" s="18">
        <f>K22</f>
        <v>0</v>
      </c>
      <c r="L23" s="18">
        <f>L22</f>
        <v>0</v>
      </c>
      <c r="M23" s="18">
        <f>M22</f>
        <v>0</v>
      </c>
      <c r="N23" s="19">
        <f>IF(D23&lt;&gt;0,J23/D23,0)*100</f>
        <v>0</v>
      </c>
      <c r="O23" s="19">
        <f>IF(E23&lt;&gt;0,K23/E23,0)*100</f>
        <v>0</v>
      </c>
      <c r="P23" s="19">
        <f>IF(E23&lt;&gt;0,L23/E23,0)*100</f>
        <v>0</v>
      </c>
      <c r="Q23" s="19">
        <f>IF(E23&lt;&gt;0,M23/E23,0)*100</f>
        <v>0</v>
      </c>
      <c r="R23" s="18">
        <f>R22</f>
        <v>0</v>
      </c>
      <c r="S23" s="18">
        <f>S22</f>
        <v>0</v>
      </c>
      <c r="T23" s="19">
        <f>T22</f>
        <v>0</v>
      </c>
      <c r="U23" s="19">
        <f>U22</f>
        <v>0</v>
      </c>
      <c r="V23" s="17"/>
      <c r="W23" s="2"/>
      <c r="X23" s="2"/>
      <c r="Y23" s="5" t="s">
        <v>38</v>
      </c>
      <c r="Z23" s="6">
        <v>42309</v>
      </c>
    </row>
    <row r="24" spans="1:26" ht="49.9" customHeight="1">
      <c r="A24" s="45" t="s">
        <v>92</v>
      </c>
      <c r="B24" s="39"/>
      <c r="C24" s="39"/>
      <c r="D24" s="39"/>
      <c r="E24" s="39"/>
      <c r="F24" s="39"/>
      <c r="G24" s="39"/>
      <c r="H24" s="39"/>
      <c r="I24" s="39"/>
      <c r="J24" s="39"/>
      <c r="K24" s="39"/>
      <c r="L24" s="39"/>
      <c r="M24" s="39"/>
      <c r="N24" s="39"/>
      <c r="O24" s="39"/>
      <c r="P24" s="39"/>
      <c r="Q24" s="39"/>
      <c r="R24" s="39"/>
      <c r="S24" s="39"/>
      <c r="T24" s="39"/>
      <c r="U24" s="39"/>
      <c r="V24" s="40"/>
      <c r="W24" s="2"/>
      <c r="X24" s="2"/>
      <c r="Y24" s="5" t="s">
        <v>39</v>
      </c>
      <c r="Z24" s="6">
        <v>42339</v>
      </c>
    </row>
    <row r="25" spans="1:26" ht="43.5">
      <c r="A25" s="9" t="s">
        <v>93</v>
      </c>
      <c r="B25" s="10">
        <v>300000</v>
      </c>
      <c r="C25" s="10">
        <v>300000</v>
      </c>
      <c r="D25" s="10">
        <v>300000</v>
      </c>
      <c r="E25" s="10">
        <v>300000</v>
      </c>
      <c r="F25" s="11"/>
      <c r="G25" s="12"/>
      <c r="H25" s="13"/>
      <c r="I25" s="14"/>
      <c r="J25" s="10">
        <v>0</v>
      </c>
      <c r="K25" s="10">
        <v>0</v>
      </c>
      <c r="L25" s="10">
        <v>0</v>
      </c>
      <c r="M25" s="10">
        <v>0</v>
      </c>
      <c r="N25" s="15">
        <f>IF(D25&lt;&gt;0,J25/D25,0)*100</f>
        <v>0</v>
      </c>
      <c r="O25" s="15">
        <f>IF(E25&lt;&gt;0,K25/E25,0)*100</f>
        <v>0</v>
      </c>
      <c r="P25" s="15">
        <f>IF(E25&lt;&gt;0,L25/E25,0)*100</f>
        <v>0</v>
      </c>
      <c r="Q25" s="15">
        <f>IF(E25&lt;&gt;0,M25/E25,0)*100</f>
        <v>0</v>
      </c>
      <c r="R25" s="12"/>
      <c r="S25" s="12"/>
      <c r="T25" s="16">
        <v>0</v>
      </c>
      <c r="U25" s="16">
        <v>0</v>
      </c>
      <c r="V25" s="11"/>
      <c r="W25" s="2" t="s">
        <v>94</v>
      </c>
      <c r="X25" s="2" t="s">
        <v>74</v>
      </c>
      <c r="Y25" s="5" t="s">
        <v>40</v>
      </c>
      <c r="Z25" s="6">
        <v>42370</v>
      </c>
    </row>
    <row r="26" spans="1:26" ht="43.5">
      <c r="A26" s="17" t="s">
        <v>95</v>
      </c>
      <c r="B26" s="18">
        <f>B25</f>
        <v>300000</v>
      </c>
      <c r="C26" s="18">
        <f>C25</f>
        <v>300000</v>
      </c>
      <c r="D26" s="18">
        <f>D25</f>
        <v>300000</v>
      </c>
      <c r="E26" s="18">
        <f>E25</f>
        <v>300000</v>
      </c>
      <c r="F26" s="17"/>
      <c r="G26" s="18">
        <f>G25</f>
        <v>0</v>
      </c>
      <c r="H26" s="17"/>
      <c r="I26" s="17"/>
      <c r="J26" s="18">
        <f>J25</f>
        <v>0</v>
      </c>
      <c r="K26" s="18">
        <f>K25</f>
        <v>0</v>
      </c>
      <c r="L26" s="18">
        <f>L25</f>
        <v>0</v>
      </c>
      <c r="M26" s="18">
        <f>M25</f>
        <v>0</v>
      </c>
      <c r="N26" s="19">
        <f>IF(D26&lt;&gt;0,J26/D26,0)*100</f>
        <v>0</v>
      </c>
      <c r="O26" s="19">
        <f>IF(E26&lt;&gt;0,K26/E26,0)*100</f>
        <v>0</v>
      </c>
      <c r="P26" s="19">
        <f>IF(E26&lt;&gt;0,L26/E26,0)*100</f>
        <v>0</v>
      </c>
      <c r="Q26" s="19">
        <f>IF(E26&lt;&gt;0,M26/E26,0)*100</f>
        <v>0</v>
      </c>
      <c r="R26" s="18">
        <f>R25</f>
        <v>0</v>
      </c>
      <c r="S26" s="18">
        <f>S25</f>
        <v>0</v>
      </c>
      <c r="T26" s="19">
        <f>T25</f>
        <v>0</v>
      </c>
      <c r="U26" s="19">
        <f>U25</f>
        <v>0</v>
      </c>
      <c r="V26" s="17"/>
      <c r="W26" s="2"/>
      <c r="X26" s="2"/>
      <c r="Y26" s="5" t="s">
        <v>41</v>
      </c>
      <c r="Z26" s="6">
        <v>42401</v>
      </c>
    </row>
    <row r="27" spans="1:26" ht="51">
      <c r="A27" s="45" t="s">
        <v>96</v>
      </c>
      <c r="B27" s="39"/>
      <c r="C27" s="39"/>
      <c r="D27" s="39"/>
      <c r="E27" s="39"/>
      <c r="F27" s="39"/>
      <c r="G27" s="39"/>
      <c r="H27" s="39"/>
      <c r="I27" s="39"/>
      <c r="J27" s="39"/>
      <c r="K27" s="39"/>
      <c r="L27" s="39"/>
      <c r="M27" s="39"/>
      <c r="N27" s="39"/>
      <c r="O27" s="39"/>
      <c r="P27" s="39"/>
      <c r="Q27" s="39"/>
      <c r="R27" s="39"/>
      <c r="S27" s="39"/>
      <c r="T27" s="39"/>
      <c r="U27" s="39"/>
      <c r="V27" s="40"/>
      <c r="W27" s="2"/>
      <c r="X27" s="2"/>
      <c r="Y27" s="5" t="s">
        <v>42</v>
      </c>
      <c r="Z27" s="6">
        <v>42430</v>
      </c>
    </row>
    <row r="28" spans="1:26" ht="65.25">
      <c r="A28" s="9" t="s">
        <v>97</v>
      </c>
      <c r="B28" s="10">
        <v>285000</v>
      </c>
      <c r="C28" s="10">
        <v>285000</v>
      </c>
      <c r="D28" s="10">
        <v>285000</v>
      </c>
      <c r="E28" s="10">
        <v>285000</v>
      </c>
      <c r="F28" s="11"/>
      <c r="G28" s="12"/>
      <c r="H28" s="13"/>
      <c r="I28" s="14"/>
      <c r="J28" s="10">
        <v>0</v>
      </c>
      <c r="K28" s="10">
        <v>0</v>
      </c>
      <c r="L28" s="10">
        <v>0</v>
      </c>
      <c r="M28" s="10">
        <v>0</v>
      </c>
      <c r="N28" s="15">
        <f t="shared" ref="N28:O30" si="5">IF(D28&lt;&gt;0,J28/D28,0)*100</f>
        <v>0</v>
      </c>
      <c r="O28" s="15">
        <f t="shared" si="5"/>
        <v>0</v>
      </c>
      <c r="P28" s="15">
        <f>IF(E28&lt;&gt;0,L28/E28,0)*100</f>
        <v>0</v>
      </c>
      <c r="Q28" s="15">
        <f>IF(E28&lt;&gt;0,M28/E28,0)*100</f>
        <v>0</v>
      </c>
      <c r="R28" s="12"/>
      <c r="S28" s="12"/>
      <c r="T28" s="16">
        <v>0</v>
      </c>
      <c r="U28" s="16">
        <v>0</v>
      </c>
      <c r="V28" s="11"/>
      <c r="W28" s="2" t="s">
        <v>90</v>
      </c>
      <c r="X28" s="2" t="s">
        <v>74</v>
      </c>
      <c r="Y28" s="5" t="s">
        <v>43</v>
      </c>
      <c r="Z28" s="6">
        <v>42461</v>
      </c>
    </row>
    <row r="29" spans="1:26" ht="65.25">
      <c r="A29" s="17" t="s">
        <v>98</v>
      </c>
      <c r="B29" s="18">
        <f>B28</f>
        <v>285000</v>
      </c>
      <c r="C29" s="18">
        <f>C28</f>
        <v>285000</v>
      </c>
      <c r="D29" s="18">
        <f>D28</f>
        <v>285000</v>
      </c>
      <c r="E29" s="18">
        <f>E28</f>
        <v>285000</v>
      </c>
      <c r="F29" s="17"/>
      <c r="G29" s="18">
        <f>G28</f>
        <v>0</v>
      </c>
      <c r="H29" s="17"/>
      <c r="I29" s="17"/>
      <c r="J29" s="18">
        <f>J28</f>
        <v>0</v>
      </c>
      <c r="K29" s="18">
        <f>K28</f>
        <v>0</v>
      </c>
      <c r="L29" s="18">
        <f>L28</f>
        <v>0</v>
      </c>
      <c r="M29" s="18">
        <f>M28</f>
        <v>0</v>
      </c>
      <c r="N29" s="19">
        <f t="shared" si="5"/>
        <v>0</v>
      </c>
      <c r="O29" s="19">
        <f t="shared" si="5"/>
        <v>0</v>
      </c>
      <c r="P29" s="19">
        <f>IF(E29&lt;&gt;0,L29/E29,0)*100</f>
        <v>0</v>
      </c>
      <c r="Q29" s="19">
        <f>IF(E29&lt;&gt;0,M29/E29,0)*100</f>
        <v>0</v>
      </c>
      <c r="R29" s="18">
        <f>R28</f>
        <v>0</v>
      </c>
      <c r="S29" s="18">
        <f>S28</f>
        <v>0</v>
      </c>
      <c r="T29" s="19">
        <f>T28</f>
        <v>0</v>
      </c>
      <c r="U29" s="19">
        <f>U28</f>
        <v>0</v>
      </c>
      <c r="V29" s="17"/>
      <c r="W29" s="2"/>
      <c r="X29" s="2"/>
      <c r="Y29" s="5" t="s">
        <v>44</v>
      </c>
      <c r="Z29" s="6">
        <v>42491</v>
      </c>
    </row>
    <row r="30" spans="1:26" ht="65.25">
      <c r="A30" s="17" t="s">
        <v>99</v>
      </c>
      <c r="B30" s="18">
        <f>SUM(B23,B26,B29)</f>
        <v>605000</v>
      </c>
      <c r="C30" s="18">
        <f>SUM(C23,C26,C29)</f>
        <v>605000</v>
      </c>
      <c r="D30" s="18">
        <f>SUM(D23,D26,D29)</f>
        <v>605000</v>
      </c>
      <c r="E30" s="18">
        <f>SUM(E23,E26,E29)</f>
        <v>605000</v>
      </c>
      <c r="F30" s="17"/>
      <c r="G30" s="18">
        <f>SUM(G23,G26,G29)</f>
        <v>0</v>
      </c>
      <c r="H30" s="17"/>
      <c r="I30" s="17"/>
      <c r="J30" s="18">
        <f>SUM(J23,J26,J29)</f>
        <v>0</v>
      </c>
      <c r="K30" s="18">
        <f>SUM(K23,K26,K29)</f>
        <v>0</v>
      </c>
      <c r="L30" s="18">
        <f>SUM(L23,L26,L29)</f>
        <v>0</v>
      </c>
      <c r="M30" s="18">
        <f>SUM(M23,M26,M29)</f>
        <v>0</v>
      </c>
      <c r="N30" s="19">
        <f t="shared" si="5"/>
        <v>0</v>
      </c>
      <c r="O30" s="19">
        <f t="shared" si="5"/>
        <v>0</v>
      </c>
      <c r="P30" s="19">
        <f>IF(E30&lt;&gt;0,L30/E30,0)*100</f>
        <v>0</v>
      </c>
      <c r="Q30" s="19">
        <f>IF(E30&lt;&gt;0,M30/E30,0)*100</f>
        <v>0</v>
      </c>
      <c r="R30" s="18">
        <f>SUM(R23,R26,R29)</f>
        <v>0</v>
      </c>
      <c r="S30" s="18">
        <f>SUM(S23,S26,S29)</f>
        <v>0</v>
      </c>
      <c r="T30" s="19">
        <f>IF(SUM(E23,E26,E29)&lt;&gt;0,SUM(E23*T23,E26*T26,E29*T29)/SUM(E23,E26,E29),0)</f>
        <v>0</v>
      </c>
      <c r="U30" s="19">
        <f>IF(SUM(E23,E26,E29)&lt;&gt;0,SUM(E23*U23,E26*U26,E29*U29)/SUM(E23,E26,E29),0)</f>
        <v>0</v>
      </c>
      <c r="V30" s="17"/>
      <c r="W30" s="2"/>
      <c r="X30" s="2"/>
      <c r="Y30" s="5" t="s">
        <v>45</v>
      </c>
      <c r="Z30" s="6">
        <v>42522</v>
      </c>
    </row>
    <row r="31" spans="1:26" ht="49.9" customHeight="1">
      <c r="A31" s="44" t="s">
        <v>100</v>
      </c>
      <c r="B31" s="39"/>
      <c r="C31" s="39"/>
      <c r="D31" s="39"/>
      <c r="E31" s="39"/>
      <c r="F31" s="39"/>
      <c r="G31" s="39"/>
      <c r="H31" s="39"/>
      <c r="I31" s="39"/>
      <c r="J31" s="39"/>
      <c r="K31" s="39"/>
      <c r="L31" s="39"/>
      <c r="M31" s="39"/>
      <c r="N31" s="39"/>
      <c r="O31" s="39"/>
      <c r="P31" s="39"/>
      <c r="Q31" s="39"/>
      <c r="R31" s="39"/>
      <c r="S31" s="39"/>
      <c r="T31" s="39"/>
      <c r="U31" s="39"/>
      <c r="V31" s="40"/>
      <c r="W31" s="2"/>
      <c r="X31" s="2"/>
      <c r="Y31" s="5" t="s">
        <v>46</v>
      </c>
      <c r="Z31" s="6">
        <v>42552</v>
      </c>
    </row>
    <row r="32" spans="1:26" ht="63.75">
      <c r="A32" s="45" t="s">
        <v>101</v>
      </c>
      <c r="B32" s="39"/>
      <c r="C32" s="39"/>
      <c r="D32" s="39"/>
      <c r="E32" s="39"/>
      <c r="F32" s="39"/>
      <c r="G32" s="39"/>
      <c r="H32" s="39"/>
      <c r="I32" s="39"/>
      <c r="J32" s="39"/>
      <c r="K32" s="39"/>
      <c r="L32" s="39"/>
      <c r="M32" s="39"/>
      <c r="N32" s="39"/>
      <c r="O32" s="39"/>
      <c r="P32" s="39"/>
      <c r="Q32" s="39"/>
      <c r="R32" s="39"/>
      <c r="S32" s="39"/>
      <c r="T32" s="39"/>
      <c r="U32" s="39"/>
      <c r="V32" s="40"/>
      <c r="W32" s="2"/>
      <c r="X32" s="2"/>
      <c r="Y32" s="5" t="s">
        <v>47</v>
      </c>
      <c r="Z32" s="6">
        <v>42583</v>
      </c>
    </row>
    <row r="33" spans="1:26" ht="65.25">
      <c r="A33" s="9" t="s">
        <v>102</v>
      </c>
      <c r="B33" s="10">
        <v>300000</v>
      </c>
      <c r="C33" s="10">
        <v>300000</v>
      </c>
      <c r="D33" s="10">
        <v>300000</v>
      </c>
      <c r="E33" s="10">
        <v>300000</v>
      </c>
      <c r="F33" s="11"/>
      <c r="G33" s="12"/>
      <c r="H33" s="13"/>
      <c r="I33" s="14"/>
      <c r="J33" s="10">
        <v>0</v>
      </c>
      <c r="K33" s="10">
        <v>0</v>
      </c>
      <c r="L33" s="10">
        <v>0</v>
      </c>
      <c r="M33" s="10">
        <v>0</v>
      </c>
      <c r="N33" s="15">
        <f>IF(D33&lt;&gt;0,J33/D33,0)*100</f>
        <v>0</v>
      </c>
      <c r="O33" s="15">
        <f>IF(E33&lt;&gt;0,K33/E33,0)*100</f>
        <v>0</v>
      </c>
      <c r="P33" s="15">
        <f>IF(E33&lt;&gt;0,L33/E33,0)*100</f>
        <v>0</v>
      </c>
      <c r="Q33" s="15">
        <f>IF(E33&lt;&gt;0,M33/E33,0)*100</f>
        <v>0</v>
      </c>
      <c r="R33" s="12"/>
      <c r="S33" s="12"/>
      <c r="T33" s="16">
        <v>0</v>
      </c>
      <c r="U33" s="16">
        <v>0</v>
      </c>
      <c r="V33" s="11"/>
      <c r="W33" s="2" t="s">
        <v>103</v>
      </c>
      <c r="X33" s="2" t="s">
        <v>74</v>
      </c>
      <c r="Y33" s="5" t="s">
        <v>48</v>
      </c>
      <c r="Z33" s="6">
        <v>42614</v>
      </c>
    </row>
    <row r="34" spans="1:26" ht="87">
      <c r="A34" s="17" t="s">
        <v>104</v>
      </c>
      <c r="B34" s="18">
        <f>B33</f>
        <v>300000</v>
      </c>
      <c r="C34" s="18">
        <f>C33</f>
        <v>300000</v>
      </c>
      <c r="D34" s="18">
        <f>D33</f>
        <v>300000</v>
      </c>
      <c r="E34" s="18">
        <f>E33</f>
        <v>300000</v>
      </c>
      <c r="F34" s="17"/>
      <c r="G34" s="18">
        <f>G33</f>
        <v>0</v>
      </c>
      <c r="H34" s="17"/>
      <c r="I34" s="17"/>
      <c r="J34" s="18">
        <f>J33</f>
        <v>0</v>
      </c>
      <c r="K34" s="18">
        <f>K33</f>
        <v>0</v>
      </c>
      <c r="L34" s="18">
        <f>L33</f>
        <v>0</v>
      </c>
      <c r="M34" s="18">
        <f>M33</f>
        <v>0</v>
      </c>
      <c r="N34" s="19">
        <f>IF(D34&lt;&gt;0,J34/D34,0)*100</f>
        <v>0</v>
      </c>
      <c r="O34" s="19">
        <f>IF(E34&lt;&gt;0,K34/E34,0)*100</f>
        <v>0</v>
      </c>
      <c r="P34" s="19">
        <f>IF(E34&lt;&gt;0,L34/E34,0)*100</f>
        <v>0</v>
      </c>
      <c r="Q34" s="19">
        <f>IF(E34&lt;&gt;0,M34/E34,0)*100</f>
        <v>0</v>
      </c>
      <c r="R34" s="18">
        <f>R33</f>
        <v>0</v>
      </c>
      <c r="S34" s="18">
        <f>S33</f>
        <v>0</v>
      </c>
      <c r="T34" s="19">
        <f>T33</f>
        <v>0</v>
      </c>
      <c r="U34" s="19">
        <f>U33</f>
        <v>0</v>
      </c>
      <c r="V34" s="17"/>
      <c r="W34" s="2"/>
      <c r="X34" s="2"/>
      <c r="Y34" s="5" t="s">
        <v>49</v>
      </c>
      <c r="Z34" s="6">
        <v>42644</v>
      </c>
    </row>
    <row r="35" spans="1:26" ht="51">
      <c r="A35" s="45" t="s">
        <v>105</v>
      </c>
      <c r="B35" s="39"/>
      <c r="C35" s="39"/>
      <c r="D35" s="39"/>
      <c r="E35" s="39"/>
      <c r="F35" s="39"/>
      <c r="G35" s="39"/>
      <c r="H35" s="39"/>
      <c r="I35" s="39"/>
      <c r="J35" s="39"/>
      <c r="K35" s="39"/>
      <c r="L35" s="39"/>
      <c r="M35" s="39"/>
      <c r="N35" s="39"/>
      <c r="O35" s="39"/>
      <c r="P35" s="39"/>
      <c r="Q35" s="39"/>
      <c r="R35" s="39"/>
      <c r="S35" s="39"/>
      <c r="T35" s="39"/>
      <c r="U35" s="39"/>
      <c r="V35" s="40"/>
      <c r="W35" s="2"/>
      <c r="X35" s="2"/>
      <c r="Y35" s="5" t="s">
        <v>50</v>
      </c>
      <c r="Z35" s="6">
        <v>42675</v>
      </c>
    </row>
    <row r="36" spans="1:26" ht="51">
      <c r="A36" s="9" t="s">
        <v>106</v>
      </c>
      <c r="B36" s="10">
        <v>820000</v>
      </c>
      <c r="C36" s="10">
        <v>820000</v>
      </c>
      <c r="D36" s="10">
        <v>820000</v>
      </c>
      <c r="E36" s="10">
        <v>820000</v>
      </c>
      <c r="F36" s="11"/>
      <c r="G36" s="12"/>
      <c r="H36" s="13"/>
      <c r="I36" s="14"/>
      <c r="J36" s="10">
        <v>0</v>
      </c>
      <c r="K36" s="10">
        <v>0</v>
      </c>
      <c r="L36" s="10">
        <v>0</v>
      </c>
      <c r="M36" s="10">
        <v>0</v>
      </c>
      <c r="N36" s="15">
        <f>IF(D36&lt;&gt;0,J36/D36,0)*100</f>
        <v>0</v>
      </c>
      <c r="O36" s="15">
        <f>IF(E36&lt;&gt;0,K36/E36,0)*100</f>
        <v>0</v>
      </c>
      <c r="P36" s="15">
        <f>IF(E36&lt;&gt;0,L36/E36,0)*100</f>
        <v>0</v>
      </c>
      <c r="Q36" s="15">
        <f>IF(E36&lt;&gt;0,M36/E36,0)*100</f>
        <v>0</v>
      </c>
      <c r="R36" s="12"/>
      <c r="S36" s="12"/>
      <c r="T36" s="16">
        <v>0</v>
      </c>
      <c r="U36" s="16">
        <v>0</v>
      </c>
      <c r="V36" s="11"/>
      <c r="W36" s="2" t="s">
        <v>107</v>
      </c>
      <c r="X36" s="2" t="s">
        <v>74</v>
      </c>
      <c r="Y36" s="5" t="s">
        <v>51</v>
      </c>
      <c r="Z36" s="6">
        <v>42705</v>
      </c>
    </row>
    <row r="37" spans="1:26" ht="65.25">
      <c r="A37" s="17" t="s">
        <v>108</v>
      </c>
      <c r="B37" s="18">
        <f>B36</f>
        <v>820000</v>
      </c>
      <c r="C37" s="18">
        <f>C36</f>
        <v>820000</v>
      </c>
      <c r="D37" s="18">
        <f>D36</f>
        <v>820000</v>
      </c>
      <c r="E37" s="18">
        <f>E36</f>
        <v>820000</v>
      </c>
      <c r="F37" s="17"/>
      <c r="G37" s="18">
        <f>G36</f>
        <v>0</v>
      </c>
      <c r="H37" s="17"/>
      <c r="I37" s="17"/>
      <c r="J37" s="18">
        <f>J36</f>
        <v>0</v>
      </c>
      <c r="K37" s="18">
        <f>K36</f>
        <v>0</v>
      </c>
      <c r="L37" s="18">
        <f>L36</f>
        <v>0</v>
      </c>
      <c r="M37" s="18">
        <f>M36</f>
        <v>0</v>
      </c>
      <c r="N37" s="19">
        <f>IF(D37&lt;&gt;0,J37/D37,0)*100</f>
        <v>0</v>
      </c>
      <c r="O37" s="19">
        <f>IF(E37&lt;&gt;0,K37/E37,0)*100</f>
        <v>0</v>
      </c>
      <c r="P37" s="19">
        <f>IF(E37&lt;&gt;0,L37/E37,0)*100</f>
        <v>0</v>
      </c>
      <c r="Q37" s="19">
        <f>IF(E37&lt;&gt;0,M37/E37,0)*100</f>
        <v>0</v>
      </c>
      <c r="R37" s="18">
        <f>R36</f>
        <v>0</v>
      </c>
      <c r="S37" s="18">
        <f>S36</f>
        <v>0</v>
      </c>
      <c r="T37" s="19">
        <f>T36</f>
        <v>0</v>
      </c>
      <c r="U37" s="19">
        <f>U36</f>
        <v>0</v>
      </c>
      <c r="V37" s="17"/>
      <c r="W37" s="2"/>
      <c r="X37" s="2"/>
      <c r="Y37" s="5" t="s">
        <v>52</v>
      </c>
      <c r="Z37" s="6">
        <v>42736</v>
      </c>
    </row>
    <row r="38" spans="1:26" ht="49.9" customHeight="1">
      <c r="A38" s="45" t="s">
        <v>109</v>
      </c>
      <c r="B38" s="39"/>
      <c r="C38" s="39"/>
      <c r="D38" s="39"/>
      <c r="E38" s="39"/>
      <c r="F38" s="39"/>
      <c r="G38" s="39"/>
      <c r="H38" s="39"/>
      <c r="I38" s="39"/>
      <c r="J38" s="39"/>
      <c r="K38" s="39"/>
      <c r="L38" s="39"/>
      <c r="M38" s="39"/>
      <c r="N38" s="39"/>
      <c r="O38" s="39"/>
      <c r="P38" s="39"/>
      <c r="Q38" s="39"/>
      <c r="R38" s="39"/>
      <c r="S38" s="39"/>
      <c r="T38" s="39"/>
      <c r="U38" s="39"/>
      <c r="V38" s="40"/>
      <c r="W38" s="2"/>
      <c r="X38" s="2"/>
      <c r="Y38" s="2"/>
      <c r="Z38" s="6">
        <v>42767</v>
      </c>
    </row>
    <row r="39" spans="1:26" ht="43.5">
      <c r="A39" s="9" t="s">
        <v>110</v>
      </c>
      <c r="B39" s="10">
        <v>508000</v>
      </c>
      <c r="C39" s="10">
        <v>508000</v>
      </c>
      <c r="D39" s="10">
        <v>508000</v>
      </c>
      <c r="E39" s="10">
        <v>508000</v>
      </c>
      <c r="F39" s="11"/>
      <c r="G39" s="12"/>
      <c r="H39" s="13"/>
      <c r="I39" s="14"/>
      <c r="J39" s="10">
        <v>0</v>
      </c>
      <c r="K39" s="10">
        <v>0</v>
      </c>
      <c r="L39" s="10">
        <v>0</v>
      </c>
      <c r="M39" s="10">
        <v>0</v>
      </c>
      <c r="N39" s="15">
        <f>IF(D39&lt;&gt;0,J39/D39,0)*100</f>
        <v>0</v>
      </c>
      <c r="O39" s="15">
        <f>IF(E39&lt;&gt;0,K39/E39,0)*100</f>
        <v>0</v>
      </c>
      <c r="P39" s="15">
        <f>IF(E39&lt;&gt;0,L39/E39,0)*100</f>
        <v>0</v>
      </c>
      <c r="Q39" s="15">
        <f>IF(E39&lt;&gt;0,M39/E39,0)*100</f>
        <v>0</v>
      </c>
      <c r="R39" s="12"/>
      <c r="S39" s="12"/>
      <c r="T39" s="16">
        <v>0</v>
      </c>
      <c r="U39" s="16">
        <v>0</v>
      </c>
      <c r="V39" s="11"/>
      <c r="W39" s="2" t="s">
        <v>107</v>
      </c>
      <c r="X39" s="2" t="s">
        <v>74</v>
      </c>
      <c r="Y39" s="2"/>
      <c r="Z39" s="6">
        <v>42795</v>
      </c>
    </row>
    <row r="40" spans="1:26" ht="65.25">
      <c r="A40" s="17" t="s">
        <v>111</v>
      </c>
      <c r="B40" s="18">
        <f>B39</f>
        <v>508000</v>
      </c>
      <c r="C40" s="18">
        <f>C39</f>
        <v>508000</v>
      </c>
      <c r="D40" s="18">
        <f>D39</f>
        <v>508000</v>
      </c>
      <c r="E40" s="18">
        <f>E39</f>
        <v>508000</v>
      </c>
      <c r="F40" s="17"/>
      <c r="G40" s="18">
        <f>G39</f>
        <v>0</v>
      </c>
      <c r="H40" s="17"/>
      <c r="I40" s="17"/>
      <c r="J40" s="18">
        <f>J39</f>
        <v>0</v>
      </c>
      <c r="K40" s="18">
        <f>K39</f>
        <v>0</v>
      </c>
      <c r="L40" s="18">
        <f>L39</f>
        <v>0</v>
      </c>
      <c r="M40" s="18">
        <f>M39</f>
        <v>0</v>
      </c>
      <c r="N40" s="19">
        <f>IF(D40&lt;&gt;0,J40/D40,0)*100</f>
        <v>0</v>
      </c>
      <c r="O40" s="19">
        <f>IF(E40&lt;&gt;0,K40/E40,0)*100</f>
        <v>0</v>
      </c>
      <c r="P40" s="19">
        <f>IF(E40&lt;&gt;0,L40/E40,0)*100</f>
        <v>0</v>
      </c>
      <c r="Q40" s="19">
        <f>IF(E40&lt;&gt;0,M40/E40,0)*100</f>
        <v>0</v>
      </c>
      <c r="R40" s="18">
        <f>R39</f>
        <v>0</v>
      </c>
      <c r="S40" s="18">
        <f>S39</f>
        <v>0</v>
      </c>
      <c r="T40" s="19">
        <f>T39</f>
        <v>0</v>
      </c>
      <c r="U40" s="19">
        <f>U39</f>
        <v>0</v>
      </c>
      <c r="V40" s="17"/>
      <c r="W40" s="2"/>
      <c r="X40" s="2"/>
      <c r="Y40" s="2"/>
      <c r="Z40" s="6">
        <v>42826</v>
      </c>
    </row>
    <row r="41" spans="1:26" ht="49.9" customHeight="1">
      <c r="A41" s="45" t="s">
        <v>112</v>
      </c>
      <c r="B41" s="39"/>
      <c r="C41" s="39"/>
      <c r="D41" s="39"/>
      <c r="E41" s="39"/>
      <c r="F41" s="39"/>
      <c r="G41" s="39"/>
      <c r="H41" s="39"/>
      <c r="I41" s="39"/>
      <c r="J41" s="39"/>
      <c r="K41" s="39"/>
      <c r="L41" s="39"/>
      <c r="M41" s="39"/>
      <c r="N41" s="39"/>
      <c r="O41" s="39"/>
      <c r="P41" s="39"/>
      <c r="Q41" s="39"/>
      <c r="R41" s="39"/>
      <c r="S41" s="39"/>
      <c r="T41" s="39"/>
      <c r="U41" s="39"/>
      <c r="V41" s="40"/>
      <c r="W41" s="2"/>
      <c r="X41" s="2"/>
      <c r="Y41" s="2"/>
      <c r="Z41" s="6">
        <v>42856</v>
      </c>
    </row>
    <row r="42" spans="1:26" ht="65.25">
      <c r="A42" s="9" t="s">
        <v>113</v>
      </c>
      <c r="B42" s="10">
        <v>17000</v>
      </c>
      <c r="C42" s="10">
        <v>17000</v>
      </c>
      <c r="D42" s="10">
        <v>17000</v>
      </c>
      <c r="E42" s="10">
        <v>17000</v>
      </c>
      <c r="F42" s="11"/>
      <c r="G42" s="12"/>
      <c r="H42" s="13"/>
      <c r="I42" s="14"/>
      <c r="J42" s="10">
        <v>0</v>
      </c>
      <c r="K42" s="10">
        <v>0</v>
      </c>
      <c r="L42" s="10">
        <v>0</v>
      </c>
      <c r="M42" s="10">
        <v>0</v>
      </c>
      <c r="N42" s="15">
        <f>IF(D42&lt;&gt;0,J42/D42,0)*100</f>
        <v>0</v>
      </c>
      <c r="O42" s="15">
        <f>IF(E42&lt;&gt;0,K42/E42,0)*100</f>
        <v>0</v>
      </c>
      <c r="P42" s="15">
        <f>IF(E42&lt;&gt;0,L42/E42,0)*100</f>
        <v>0</v>
      </c>
      <c r="Q42" s="15">
        <f>IF(E42&lt;&gt;0,M42/E42,0)*100</f>
        <v>0</v>
      </c>
      <c r="R42" s="12"/>
      <c r="S42" s="12"/>
      <c r="T42" s="16">
        <v>0</v>
      </c>
      <c r="U42" s="16">
        <v>0</v>
      </c>
      <c r="V42" s="11"/>
      <c r="W42" s="2" t="s">
        <v>114</v>
      </c>
      <c r="X42" s="2" t="s">
        <v>74</v>
      </c>
      <c r="Y42" s="2"/>
      <c r="Z42" s="6">
        <v>42887</v>
      </c>
    </row>
    <row r="43" spans="1:26" ht="65.25">
      <c r="A43" s="17" t="s">
        <v>115</v>
      </c>
      <c r="B43" s="18">
        <f>B42</f>
        <v>17000</v>
      </c>
      <c r="C43" s="18">
        <f>C42</f>
        <v>17000</v>
      </c>
      <c r="D43" s="18">
        <f>D42</f>
        <v>17000</v>
      </c>
      <c r="E43" s="18">
        <f>E42</f>
        <v>17000</v>
      </c>
      <c r="F43" s="17"/>
      <c r="G43" s="18">
        <f>G42</f>
        <v>0</v>
      </c>
      <c r="H43" s="17"/>
      <c r="I43" s="17"/>
      <c r="J43" s="18">
        <f>J42</f>
        <v>0</v>
      </c>
      <c r="K43" s="18">
        <f>K42</f>
        <v>0</v>
      </c>
      <c r="L43" s="18">
        <f>L42</f>
        <v>0</v>
      </c>
      <c r="M43" s="18">
        <f>M42</f>
        <v>0</v>
      </c>
      <c r="N43" s="19">
        <f>IF(D43&lt;&gt;0,J43/D43,0)*100</f>
        <v>0</v>
      </c>
      <c r="O43" s="19">
        <f>IF(E43&lt;&gt;0,K43/E43,0)*100</f>
        <v>0</v>
      </c>
      <c r="P43" s="19">
        <f>IF(E43&lt;&gt;0,L43/E43,0)*100</f>
        <v>0</v>
      </c>
      <c r="Q43" s="19">
        <f>IF(E43&lt;&gt;0,M43/E43,0)*100</f>
        <v>0</v>
      </c>
      <c r="R43" s="18">
        <f>R42</f>
        <v>0</v>
      </c>
      <c r="S43" s="18">
        <f>S42</f>
        <v>0</v>
      </c>
      <c r="T43" s="19">
        <f>T42</f>
        <v>0</v>
      </c>
      <c r="U43" s="19">
        <f>U42</f>
        <v>0</v>
      </c>
      <c r="V43" s="17"/>
      <c r="W43" s="2"/>
      <c r="X43" s="2"/>
      <c r="Y43" s="2"/>
      <c r="Z43" s="6">
        <v>42917</v>
      </c>
    </row>
    <row r="44" spans="1:26" ht="49.9" customHeight="1">
      <c r="A44" s="45" t="s">
        <v>116</v>
      </c>
      <c r="B44" s="39"/>
      <c r="C44" s="39"/>
      <c r="D44" s="39"/>
      <c r="E44" s="39"/>
      <c r="F44" s="39"/>
      <c r="G44" s="39"/>
      <c r="H44" s="39"/>
      <c r="I44" s="39"/>
      <c r="J44" s="39"/>
      <c r="K44" s="39"/>
      <c r="L44" s="39"/>
      <c r="M44" s="39"/>
      <c r="N44" s="39"/>
      <c r="O44" s="39"/>
      <c r="P44" s="39"/>
      <c r="Q44" s="39"/>
      <c r="R44" s="39"/>
      <c r="S44" s="39"/>
      <c r="T44" s="39"/>
      <c r="U44" s="39"/>
      <c r="V44" s="40"/>
      <c r="W44" s="2"/>
      <c r="X44" s="2"/>
      <c r="Y44" s="2"/>
      <c r="Z44" s="6">
        <v>42948</v>
      </c>
    </row>
    <row r="45" spans="1:26" ht="43.5">
      <c r="A45" s="9" t="s">
        <v>117</v>
      </c>
      <c r="B45" s="10">
        <v>595000</v>
      </c>
      <c r="C45" s="10">
        <v>595000</v>
      </c>
      <c r="D45" s="10">
        <v>595000</v>
      </c>
      <c r="E45" s="10">
        <v>595000</v>
      </c>
      <c r="F45" s="11"/>
      <c r="G45" s="12"/>
      <c r="H45" s="13"/>
      <c r="I45" s="14"/>
      <c r="J45" s="10">
        <v>0</v>
      </c>
      <c r="K45" s="10">
        <v>0</v>
      </c>
      <c r="L45" s="10">
        <v>0</v>
      </c>
      <c r="M45" s="10">
        <v>0</v>
      </c>
      <c r="N45" s="15">
        <f>IF(D45&lt;&gt;0,J45/D45,0)*100</f>
        <v>0</v>
      </c>
      <c r="O45" s="15">
        <f>IF(E45&lt;&gt;0,K45/E45,0)*100</f>
        <v>0</v>
      </c>
      <c r="P45" s="15">
        <f>IF(E45&lt;&gt;0,L45/E45,0)*100</f>
        <v>0</v>
      </c>
      <c r="Q45" s="15">
        <f>IF(E45&lt;&gt;0,M45/E45,0)*100</f>
        <v>0</v>
      </c>
      <c r="R45" s="12"/>
      <c r="S45" s="12"/>
      <c r="T45" s="16">
        <v>0</v>
      </c>
      <c r="U45" s="16">
        <v>0</v>
      </c>
      <c r="V45" s="11"/>
      <c r="W45" s="2" t="s">
        <v>118</v>
      </c>
      <c r="X45" s="2" t="s">
        <v>74</v>
      </c>
      <c r="Y45" s="2"/>
      <c r="Z45" s="6">
        <v>42979</v>
      </c>
    </row>
    <row r="46" spans="1:26" ht="49.9" customHeight="1">
      <c r="A46" s="17" t="s">
        <v>119</v>
      </c>
      <c r="B46" s="18">
        <f>B45</f>
        <v>595000</v>
      </c>
      <c r="C46" s="18">
        <f>C45</f>
        <v>595000</v>
      </c>
      <c r="D46" s="18">
        <f>D45</f>
        <v>595000</v>
      </c>
      <c r="E46" s="18">
        <f>E45</f>
        <v>595000</v>
      </c>
      <c r="F46" s="17"/>
      <c r="G46" s="18">
        <f>G45</f>
        <v>0</v>
      </c>
      <c r="H46" s="17"/>
      <c r="I46" s="17"/>
      <c r="J46" s="18">
        <f>J45</f>
        <v>0</v>
      </c>
      <c r="K46" s="18">
        <f>K45</f>
        <v>0</v>
      </c>
      <c r="L46" s="18">
        <f>L45</f>
        <v>0</v>
      </c>
      <c r="M46" s="18">
        <f>M45</f>
        <v>0</v>
      </c>
      <c r="N46" s="19">
        <f>IF(D46&lt;&gt;0,J46/D46,0)*100</f>
        <v>0</v>
      </c>
      <c r="O46" s="19">
        <f>IF(E46&lt;&gt;0,K46/E46,0)*100</f>
        <v>0</v>
      </c>
      <c r="P46" s="19">
        <f>IF(E46&lt;&gt;0,L46/E46,0)*100</f>
        <v>0</v>
      </c>
      <c r="Q46" s="19">
        <f>IF(E46&lt;&gt;0,M46/E46,0)*100</f>
        <v>0</v>
      </c>
      <c r="R46" s="18">
        <f>R45</f>
        <v>0</v>
      </c>
      <c r="S46" s="18">
        <f>S45</f>
        <v>0</v>
      </c>
      <c r="T46" s="19">
        <f>T45</f>
        <v>0</v>
      </c>
      <c r="U46" s="19">
        <f>U45</f>
        <v>0</v>
      </c>
      <c r="V46" s="17"/>
      <c r="W46" s="2"/>
      <c r="X46" s="2"/>
      <c r="Y46" s="2"/>
      <c r="Z46" s="6">
        <v>43009</v>
      </c>
    </row>
    <row r="47" spans="1:26" ht="49.9" customHeight="1">
      <c r="A47" s="45" t="s">
        <v>120</v>
      </c>
      <c r="B47" s="39"/>
      <c r="C47" s="39"/>
      <c r="D47" s="39"/>
      <c r="E47" s="39"/>
      <c r="F47" s="39"/>
      <c r="G47" s="39"/>
      <c r="H47" s="39"/>
      <c r="I47" s="39"/>
      <c r="J47" s="39"/>
      <c r="K47" s="39"/>
      <c r="L47" s="39"/>
      <c r="M47" s="39"/>
      <c r="N47" s="39"/>
      <c r="O47" s="39"/>
      <c r="P47" s="39"/>
      <c r="Q47" s="39"/>
      <c r="R47" s="39"/>
      <c r="S47" s="39"/>
      <c r="T47" s="39"/>
      <c r="U47" s="39"/>
      <c r="V47" s="40"/>
      <c r="W47" s="2"/>
      <c r="X47" s="2"/>
      <c r="Y47" s="2"/>
      <c r="Z47" s="6">
        <v>43040</v>
      </c>
    </row>
    <row r="48" spans="1:26" ht="43.5">
      <c r="A48" s="9" t="s">
        <v>121</v>
      </c>
      <c r="B48" s="10">
        <v>460000</v>
      </c>
      <c r="C48" s="10">
        <v>460000</v>
      </c>
      <c r="D48" s="10">
        <v>460000</v>
      </c>
      <c r="E48" s="10">
        <v>460000</v>
      </c>
      <c r="F48" s="11"/>
      <c r="G48" s="12"/>
      <c r="H48" s="13"/>
      <c r="I48" s="14"/>
      <c r="J48" s="10">
        <v>0</v>
      </c>
      <c r="K48" s="10">
        <v>0</v>
      </c>
      <c r="L48" s="10">
        <v>0</v>
      </c>
      <c r="M48" s="10">
        <v>0</v>
      </c>
      <c r="N48" s="15">
        <f t="shared" ref="N48:O51" si="6">IF(D48&lt;&gt;0,J48/D48,0)*100</f>
        <v>0</v>
      </c>
      <c r="O48" s="15">
        <f t="shared" si="6"/>
        <v>0</v>
      </c>
      <c r="P48" s="15">
        <f>IF(E48&lt;&gt;0,L48/E48,0)*100</f>
        <v>0</v>
      </c>
      <c r="Q48" s="15">
        <f>IF(E48&lt;&gt;0,M48/E48,0)*100</f>
        <v>0</v>
      </c>
      <c r="R48" s="12"/>
      <c r="S48" s="12"/>
      <c r="T48" s="16">
        <v>0</v>
      </c>
      <c r="U48" s="16">
        <v>0</v>
      </c>
      <c r="V48" s="11"/>
      <c r="W48" s="2" t="s">
        <v>107</v>
      </c>
      <c r="X48" s="2" t="s">
        <v>74</v>
      </c>
      <c r="Y48" s="2"/>
      <c r="Z48" s="6">
        <v>43070</v>
      </c>
    </row>
    <row r="49" spans="1:26" ht="49.9" customHeight="1">
      <c r="A49" s="17" t="s">
        <v>122</v>
      </c>
      <c r="B49" s="18">
        <f>B48</f>
        <v>460000</v>
      </c>
      <c r="C49" s="18">
        <f>C48</f>
        <v>460000</v>
      </c>
      <c r="D49" s="18">
        <f>D48</f>
        <v>460000</v>
      </c>
      <c r="E49" s="18">
        <f>E48</f>
        <v>460000</v>
      </c>
      <c r="F49" s="17"/>
      <c r="G49" s="18">
        <f>G48</f>
        <v>0</v>
      </c>
      <c r="H49" s="17"/>
      <c r="I49" s="17"/>
      <c r="J49" s="18">
        <f>J48</f>
        <v>0</v>
      </c>
      <c r="K49" s="18">
        <f>K48</f>
        <v>0</v>
      </c>
      <c r="L49" s="18">
        <f>L48</f>
        <v>0</v>
      </c>
      <c r="M49" s="18">
        <f>M48</f>
        <v>0</v>
      </c>
      <c r="N49" s="19">
        <f t="shared" si="6"/>
        <v>0</v>
      </c>
      <c r="O49" s="19">
        <f t="shared" si="6"/>
        <v>0</v>
      </c>
      <c r="P49" s="19">
        <f>IF(E49&lt;&gt;0,L49/E49,0)*100</f>
        <v>0</v>
      </c>
      <c r="Q49" s="19">
        <f>IF(E49&lt;&gt;0,M49/E49,0)*100</f>
        <v>0</v>
      </c>
      <c r="R49" s="18">
        <f>R48</f>
        <v>0</v>
      </c>
      <c r="S49" s="18">
        <f>S48</f>
        <v>0</v>
      </c>
      <c r="T49" s="19">
        <f>T48</f>
        <v>0</v>
      </c>
      <c r="U49" s="19">
        <f>U48</f>
        <v>0</v>
      </c>
      <c r="V49" s="17"/>
      <c r="W49" s="2"/>
      <c r="X49" s="2"/>
      <c r="Y49" s="2"/>
      <c r="Z49" s="6">
        <v>43101</v>
      </c>
    </row>
    <row r="50" spans="1:26" ht="49.9" customHeight="1">
      <c r="A50" s="17" t="s">
        <v>123</v>
      </c>
      <c r="B50" s="18">
        <f>SUM(B34,B37,B40,B43,B46,B49)</f>
        <v>2700000</v>
      </c>
      <c r="C50" s="18">
        <f>SUM(C34,C37,C40,C43,C46,C49)</f>
        <v>2700000</v>
      </c>
      <c r="D50" s="18">
        <f>SUM(D34,D37,D40,D43,D46,D49)</f>
        <v>2700000</v>
      </c>
      <c r="E50" s="18">
        <f>SUM(E34,E37,E40,E43,E46,E49)</f>
        <v>2700000</v>
      </c>
      <c r="F50" s="17"/>
      <c r="G50" s="18">
        <f>SUM(G34,G37,G40,G43,G46,G49)</f>
        <v>0</v>
      </c>
      <c r="H50" s="17"/>
      <c r="I50" s="17"/>
      <c r="J50" s="18">
        <f>SUM(J34,J37,J40,J43,J46,J49)</f>
        <v>0</v>
      </c>
      <c r="K50" s="18">
        <f>SUM(K34,K37,K40,K43,K46,K49)</f>
        <v>0</v>
      </c>
      <c r="L50" s="18">
        <f>SUM(L34,L37,L40,L43,L46,L49)</f>
        <v>0</v>
      </c>
      <c r="M50" s="18">
        <f>SUM(M34,M37,M40,M43,M46,M49)</f>
        <v>0</v>
      </c>
      <c r="N50" s="19">
        <f t="shared" si="6"/>
        <v>0</v>
      </c>
      <c r="O50" s="19">
        <f t="shared" si="6"/>
        <v>0</v>
      </c>
      <c r="P50" s="19">
        <f>IF(E50&lt;&gt;0,L50/E50,0)*100</f>
        <v>0</v>
      </c>
      <c r="Q50" s="19">
        <f>IF(E50&lt;&gt;0,M50/E50,0)*100</f>
        <v>0</v>
      </c>
      <c r="R50" s="18">
        <f>SUM(R34,R37,R40,R43,R46,R49)</f>
        <v>0</v>
      </c>
      <c r="S50" s="18">
        <f>SUM(S34,S37,S40,S43,S46,S49)</f>
        <v>0</v>
      </c>
      <c r="T50" s="19">
        <f>IF(SUM(E34,E37,E40,E43,E46,E49)&lt;&gt;0,SUM(E34*T34,E37*T37,E40*T40,E43*T43,E46*T46,E49*T49)/SUM(E34,E37,E40,E43,E46,E49),0)</f>
        <v>0</v>
      </c>
      <c r="U50" s="19">
        <f>IF(SUM(E34,E37,E40,E43,E46,E49)&lt;&gt;0,SUM(E34*U34,E37*U37,E40*U40,E43*U43,E46*U46,E49*U49)/SUM(E34,E37,E40,E43,E46,E49),0)</f>
        <v>0</v>
      </c>
      <c r="V50" s="17"/>
      <c r="W50" s="2"/>
      <c r="X50" s="2"/>
      <c r="Y50" s="2"/>
      <c r="Z50" s="6">
        <v>43132</v>
      </c>
    </row>
    <row r="51" spans="1:26" ht="49.9" customHeight="1">
      <c r="A51" s="17" t="s">
        <v>124</v>
      </c>
      <c r="B51" s="18">
        <f>SUM(B14,B19,B30,B50)</f>
        <v>3725000</v>
      </c>
      <c r="C51" s="18">
        <f>SUM(C14,C19,C30,C50)</f>
        <v>3725000</v>
      </c>
      <c r="D51" s="18">
        <f>SUM(D14,D19,D30,D50)</f>
        <v>3725000</v>
      </c>
      <c r="E51" s="18">
        <f>SUM(E14,E19,E30,E50)</f>
        <v>3725000</v>
      </c>
      <c r="F51" s="17"/>
      <c r="G51" s="18">
        <f>SUM(G14,G19,G30,G50)</f>
        <v>0</v>
      </c>
      <c r="H51" s="17"/>
      <c r="I51" s="17"/>
      <c r="J51" s="18">
        <f>SUM(J14,J19,J30,J50)</f>
        <v>0</v>
      </c>
      <c r="K51" s="18">
        <f>SUM(K14,K19,K30,K50)</f>
        <v>0</v>
      </c>
      <c r="L51" s="18">
        <f>SUM(L14,L19,L30,L50)</f>
        <v>0</v>
      </c>
      <c r="M51" s="18">
        <f>SUM(M14,M19,M30,M50)</f>
        <v>0</v>
      </c>
      <c r="N51" s="19">
        <f t="shared" si="6"/>
        <v>0</v>
      </c>
      <c r="O51" s="19">
        <f t="shared" si="6"/>
        <v>0</v>
      </c>
      <c r="P51" s="19">
        <f>IF(E51&lt;&gt;0,L51/E51,0)*100</f>
        <v>0</v>
      </c>
      <c r="Q51" s="19">
        <f>IF(E51&lt;&gt;0,M51/E51,0)*100</f>
        <v>0</v>
      </c>
      <c r="R51" s="18">
        <f>SUM(R14,R19,R30,R50)</f>
        <v>0</v>
      </c>
      <c r="S51" s="18">
        <f>SUM(S14,S19,S30,S50)</f>
        <v>0</v>
      </c>
      <c r="T51" s="19">
        <f>IF(SUM(E14,E19,E30,E50)&lt;&gt;0,SUM(E14*T14,E19*T19,E30*T30,E50*T50)/SUM(E14,E19,E30,E50),0)</f>
        <v>0</v>
      </c>
      <c r="U51" s="19">
        <f>IF(SUM(E14,E19,E30,E50)&lt;&gt;0,SUM(E14*U14,E19*U19,E30*U30,E50*U50)/SUM(E14,E19,E30,E50),0)</f>
        <v>0</v>
      </c>
      <c r="V51" s="17"/>
      <c r="W51" s="2"/>
      <c r="X51" s="2"/>
      <c r="Y51" s="2"/>
      <c r="Z51" s="6">
        <v>43160</v>
      </c>
    </row>
    <row r="52" spans="1:26" ht="49.9" customHeight="1">
      <c r="A52" s="38" t="s">
        <v>125</v>
      </c>
      <c r="B52" s="39"/>
      <c r="C52" s="39"/>
      <c r="D52" s="39"/>
      <c r="E52" s="39"/>
      <c r="F52" s="39"/>
      <c r="G52" s="39"/>
      <c r="H52" s="39"/>
      <c r="I52" s="39"/>
      <c r="J52" s="39"/>
      <c r="K52" s="39"/>
      <c r="L52" s="39"/>
      <c r="M52" s="39"/>
      <c r="N52" s="39"/>
      <c r="O52" s="39"/>
      <c r="P52" s="39"/>
      <c r="Q52" s="39"/>
      <c r="R52" s="39"/>
      <c r="S52" s="39"/>
      <c r="T52" s="39"/>
      <c r="U52" s="39"/>
      <c r="V52" s="40"/>
      <c r="W52" s="2"/>
      <c r="X52" s="2"/>
      <c r="Y52" s="2"/>
      <c r="Z52" s="6">
        <v>43191</v>
      </c>
    </row>
    <row r="53" spans="1:26" ht="49.9" customHeight="1">
      <c r="A53" s="44" t="s">
        <v>126</v>
      </c>
      <c r="B53" s="39"/>
      <c r="C53" s="39"/>
      <c r="D53" s="39"/>
      <c r="E53" s="39"/>
      <c r="F53" s="39"/>
      <c r="G53" s="39"/>
      <c r="H53" s="39"/>
      <c r="I53" s="39"/>
      <c r="J53" s="39"/>
      <c r="K53" s="39"/>
      <c r="L53" s="39"/>
      <c r="M53" s="39"/>
      <c r="N53" s="39"/>
      <c r="O53" s="39"/>
      <c r="P53" s="39"/>
      <c r="Q53" s="39"/>
      <c r="R53" s="39"/>
      <c r="S53" s="39"/>
      <c r="T53" s="39"/>
      <c r="U53" s="39"/>
      <c r="V53" s="40"/>
      <c r="W53" s="2"/>
      <c r="X53" s="2"/>
      <c r="Y53" s="2"/>
      <c r="Z53" s="6">
        <v>43221</v>
      </c>
    </row>
    <row r="54" spans="1:26" ht="49.9" customHeight="1">
      <c r="A54" s="45" t="s">
        <v>127</v>
      </c>
      <c r="B54" s="39"/>
      <c r="C54" s="39"/>
      <c r="D54" s="39"/>
      <c r="E54" s="39"/>
      <c r="F54" s="39"/>
      <c r="G54" s="39"/>
      <c r="H54" s="39"/>
      <c r="I54" s="39"/>
      <c r="J54" s="39"/>
      <c r="K54" s="39"/>
      <c r="L54" s="39"/>
      <c r="M54" s="39"/>
      <c r="N54" s="39"/>
      <c r="O54" s="39"/>
      <c r="P54" s="39"/>
      <c r="Q54" s="39"/>
      <c r="R54" s="39"/>
      <c r="S54" s="39"/>
      <c r="T54" s="39"/>
      <c r="U54" s="39"/>
      <c r="V54" s="40"/>
      <c r="W54" s="2"/>
      <c r="X54" s="2"/>
      <c r="Y54" s="2"/>
      <c r="Z54" s="6">
        <v>43252</v>
      </c>
    </row>
    <row r="55" spans="1:26" ht="43.5">
      <c r="A55" s="9" t="s">
        <v>128</v>
      </c>
      <c r="B55" s="10">
        <v>75000</v>
      </c>
      <c r="C55" s="10">
        <v>75000</v>
      </c>
      <c r="D55" s="10">
        <v>75000</v>
      </c>
      <c r="E55" s="10">
        <v>75000</v>
      </c>
      <c r="F55" s="11"/>
      <c r="G55" s="12"/>
      <c r="H55" s="13"/>
      <c r="I55" s="14"/>
      <c r="J55" s="10">
        <v>0</v>
      </c>
      <c r="K55" s="10">
        <v>0</v>
      </c>
      <c r="L55" s="10">
        <v>0</v>
      </c>
      <c r="M55" s="10">
        <v>0</v>
      </c>
      <c r="N55" s="15">
        <f>IF(D55&lt;&gt;0,J55/D55,0)*100</f>
        <v>0</v>
      </c>
      <c r="O55" s="15">
        <f>IF(E55&lt;&gt;0,K55/E55,0)*100</f>
        <v>0</v>
      </c>
      <c r="P55" s="15">
        <f>IF(E55&lt;&gt;0,L55/E55,0)*100</f>
        <v>0</v>
      </c>
      <c r="Q55" s="15">
        <f>IF(E55&lt;&gt;0,M55/E55,0)*100</f>
        <v>0</v>
      </c>
      <c r="R55" s="12"/>
      <c r="S55" s="12"/>
      <c r="T55" s="16">
        <v>0</v>
      </c>
      <c r="U55" s="16">
        <v>0</v>
      </c>
      <c r="V55" s="11"/>
      <c r="W55" s="2" t="s">
        <v>129</v>
      </c>
      <c r="X55" s="2" t="s">
        <v>74</v>
      </c>
      <c r="Y55" s="2"/>
      <c r="Z55" s="6">
        <v>43282</v>
      </c>
    </row>
    <row r="56" spans="1:26" ht="49.9" customHeight="1">
      <c r="A56" s="17" t="s">
        <v>130</v>
      </c>
      <c r="B56" s="18">
        <f>B55</f>
        <v>75000</v>
      </c>
      <c r="C56" s="18">
        <f>C55</f>
        <v>75000</v>
      </c>
      <c r="D56" s="18">
        <f>D55</f>
        <v>75000</v>
      </c>
      <c r="E56" s="18">
        <f>E55</f>
        <v>75000</v>
      </c>
      <c r="F56" s="17"/>
      <c r="G56" s="18">
        <f>G55</f>
        <v>0</v>
      </c>
      <c r="H56" s="17"/>
      <c r="I56" s="17"/>
      <c r="J56" s="18">
        <f>J55</f>
        <v>0</v>
      </c>
      <c r="K56" s="18">
        <f>K55</f>
        <v>0</v>
      </c>
      <c r="L56" s="18">
        <f>L55</f>
        <v>0</v>
      </c>
      <c r="M56" s="18">
        <f>M55</f>
        <v>0</v>
      </c>
      <c r="N56" s="19">
        <f>IF(D56&lt;&gt;0,J56/D56,0)*100</f>
        <v>0</v>
      </c>
      <c r="O56" s="19">
        <f>IF(E56&lt;&gt;0,K56/E56,0)*100</f>
        <v>0</v>
      </c>
      <c r="P56" s="19">
        <f>IF(E56&lt;&gt;0,L56/E56,0)*100</f>
        <v>0</v>
      </c>
      <c r="Q56" s="19">
        <f>IF(E56&lt;&gt;0,M56/E56,0)*100</f>
        <v>0</v>
      </c>
      <c r="R56" s="18">
        <f>R55</f>
        <v>0</v>
      </c>
      <c r="S56" s="18">
        <f>S55</f>
        <v>0</v>
      </c>
      <c r="T56" s="19">
        <f>T55</f>
        <v>0</v>
      </c>
      <c r="U56" s="19">
        <f>U55</f>
        <v>0</v>
      </c>
      <c r="V56" s="17"/>
      <c r="W56" s="2"/>
      <c r="X56" s="2"/>
      <c r="Y56" s="2"/>
      <c r="Z56" s="6">
        <v>43313</v>
      </c>
    </row>
    <row r="57" spans="1:26" ht="49.9" customHeight="1">
      <c r="A57" s="45" t="s">
        <v>131</v>
      </c>
      <c r="B57" s="39"/>
      <c r="C57" s="39"/>
      <c r="D57" s="39"/>
      <c r="E57" s="39"/>
      <c r="F57" s="39"/>
      <c r="G57" s="39"/>
      <c r="H57" s="39"/>
      <c r="I57" s="39"/>
      <c r="J57" s="39"/>
      <c r="K57" s="39"/>
      <c r="L57" s="39"/>
      <c r="M57" s="39"/>
      <c r="N57" s="39"/>
      <c r="O57" s="39"/>
      <c r="P57" s="39"/>
      <c r="Q57" s="39"/>
      <c r="R57" s="39"/>
      <c r="S57" s="39"/>
      <c r="T57" s="39"/>
      <c r="U57" s="39"/>
      <c r="V57" s="40"/>
      <c r="W57" s="2"/>
      <c r="X57" s="2"/>
      <c r="Y57" s="2"/>
      <c r="Z57" s="6">
        <v>43344</v>
      </c>
    </row>
    <row r="58" spans="1:26" ht="43.5">
      <c r="A58" s="9" t="s">
        <v>132</v>
      </c>
      <c r="B58" s="10">
        <v>300000</v>
      </c>
      <c r="C58" s="10">
        <v>300000</v>
      </c>
      <c r="D58" s="10">
        <v>300000</v>
      </c>
      <c r="E58" s="10">
        <v>300000</v>
      </c>
      <c r="F58" s="11"/>
      <c r="G58" s="12"/>
      <c r="H58" s="13"/>
      <c r="I58" s="14"/>
      <c r="J58" s="10">
        <v>0</v>
      </c>
      <c r="K58" s="10">
        <v>0</v>
      </c>
      <c r="L58" s="10">
        <v>0</v>
      </c>
      <c r="M58" s="10">
        <v>0</v>
      </c>
      <c r="N58" s="15">
        <f t="shared" ref="N58:O60" si="7">IF(D58&lt;&gt;0,J58/D58,0)*100</f>
        <v>0</v>
      </c>
      <c r="O58" s="15">
        <f t="shared" si="7"/>
        <v>0</v>
      </c>
      <c r="P58" s="15">
        <f>IF(E58&lt;&gt;0,L58/E58,0)*100</f>
        <v>0</v>
      </c>
      <c r="Q58" s="15">
        <f>IF(E58&lt;&gt;0,M58/E58,0)*100</f>
        <v>0</v>
      </c>
      <c r="R58" s="12"/>
      <c r="S58" s="12"/>
      <c r="T58" s="16">
        <v>0</v>
      </c>
      <c r="U58" s="16">
        <v>0</v>
      </c>
      <c r="V58" s="11"/>
      <c r="W58" s="2" t="s">
        <v>129</v>
      </c>
      <c r="X58" s="2" t="s">
        <v>74</v>
      </c>
      <c r="Y58" s="2"/>
      <c r="Z58" s="6">
        <v>43374</v>
      </c>
    </row>
    <row r="59" spans="1:26" ht="65.25">
      <c r="A59" s="17" t="s">
        <v>133</v>
      </c>
      <c r="B59" s="18">
        <f>B58</f>
        <v>300000</v>
      </c>
      <c r="C59" s="18">
        <f>C58</f>
        <v>300000</v>
      </c>
      <c r="D59" s="18">
        <f>D58</f>
        <v>300000</v>
      </c>
      <c r="E59" s="18">
        <f>E58</f>
        <v>300000</v>
      </c>
      <c r="F59" s="17"/>
      <c r="G59" s="18">
        <f>G58</f>
        <v>0</v>
      </c>
      <c r="H59" s="17"/>
      <c r="I59" s="17"/>
      <c r="J59" s="18">
        <f>J58</f>
        <v>0</v>
      </c>
      <c r="K59" s="18">
        <f>K58</f>
        <v>0</v>
      </c>
      <c r="L59" s="18">
        <f>L58</f>
        <v>0</v>
      </c>
      <c r="M59" s="18">
        <f>M58</f>
        <v>0</v>
      </c>
      <c r="N59" s="19">
        <f t="shared" si="7"/>
        <v>0</v>
      </c>
      <c r="O59" s="19">
        <f t="shared" si="7"/>
        <v>0</v>
      </c>
      <c r="P59" s="19">
        <f>IF(E59&lt;&gt;0,L59/E59,0)*100</f>
        <v>0</v>
      </c>
      <c r="Q59" s="19">
        <f>IF(E59&lt;&gt;0,M59/E59,0)*100</f>
        <v>0</v>
      </c>
      <c r="R59" s="18">
        <f>R58</f>
        <v>0</v>
      </c>
      <c r="S59" s="18">
        <f>S58</f>
        <v>0</v>
      </c>
      <c r="T59" s="19">
        <f>T58</f>
        <v>0</v>
      </c>
      <c r="U59" s="19">
        <f>U58</f>
        <v>0</v>
      </c>
      <c r="V59" s="17"/>
      <c r="W59" s="2"/>
      <c r="X59" s="2"/>
      <c r="Y59" s="2"/>
      <c r="Z59" s="6">
        <v>43405</v>
      </c>
    </row>
    <row r="60" spans="1:26" ht="49.9" customHeight="1">
      <c r="A60" s="17" t="s">
        <v>134</v>
      </c>
      <c r="B60" s="18">
        <f>SUM(B56,B59)</f>
        <v>375000</v>
      </c>
      <c r="C60" s="18">
        <f>SUM(C56,C59)</f>
        <v>375000</v>
      </c>
      <c r="D60" s="18">
        <f>SUM(D56,D59)</f>
        <v>375000</v>
      </c>
      <c r="E60" s="18">
        <f>SUM(E56,E59)</f>
        <v>375000</v>
      </c>
      <c r="F60" s="17"/>
      <c r="G60" s="18">
        <f>SUM(G56,G59)</f>
        <v>0</v>
      </c>
      <c r="H60" s="17"/>
      <c r="I60" s="17"/>
      <c r="J60" s="18">
        <f>SUM(J56,J59)</f>
        <v>0</v>
      </c>
      <c r="K60" s="18">
        <f>SUM(K56,K59)</f>
        <v>0</v>
      </c>
      <c r="L60" s="18">
        <f>SUM(L56,L59)</f>
        <v>0</v>
      </c>
      <c r="M60" s="18">
        <f>SUM(M56,M59)</f>
        <v>0</v>
      </c>
      <c r="N60" s="19">
        <f t="shared" si="7"/>
        <v>0</v>
      </c>
      <c r="O60" s="19">
        <f t="shared" si="7"/>
        <v>0</v>
      </c>
      <c r="P60" s="19">
        <f>IF(E60&lt;&gt;0,L60/E60,0)*100</f>
        <v>0</v>
      </c>
      <c r="Q60" s="19">
        <f>IF(E60&lt;&gt;0,M60/E60,0)*100</f>
        <v>0</v>
      </c>
      <c r="R60" s="18">
        <f>SUM(R56,R59)</f>
        <v>0</v>
      </c>
      <c r="S60" s="18">
        <f>SUM(S56,S59)</f>
        <v>0</v>
      </c>
      <c r="T60" s="19">
        <f>IF(SUM(E56,E59)&lt;&gt;0,SUM(E56*T56,E59*T59)/SUM(E56,E59),0)</f>
        <v>0</v>
      </c>
      <c r="U60" s="19">
        <f>IF(SUM(E56,E59)&lt;&gt;0,SUM(E56*U56,E59*U59)/SUM(E56,E59),0)</f>
        <v>0</v>
      </c>
      <c r="V60" s="17"/>
      <c r="W60" s="2"/>
      <c r="X60" s="2"/>
      <c r="Y60" s="2"/>
      <c r="Z60" s="6">
        <v>43435</v>
      </c>
    </row>
    <row r="61" spans="1:26" ht="49.9" customHeight="1">
      <c r="A61" s="44" t="s">
        <v>135</v>
      </c>
      <c r="B61" s="39"/>
      <c r="C61" s="39"/>
      <c r="D61" s="39"/>
      <c r="E61" s="39"/>
      <c r="F61" s="39"/>
      <c r="G61" s="39"/>
      <c r="H61" s="39"/>
      <c r="I61" s="39"/>
      <c r="J61" s="39"/>
      <c r="K61" s="39"/>
      <c r="L61" s="39"/>
      <c r="M61" s="39"/>
      <c r="N61" s="39"/>
      <c r="O61" s="39"/>
      <c r="P61" s="39"/>
      <c r="Q61" s="39"/>
      <c r="R61" s="39"/>
      <c r="S61" s="39"/>
      <c r="T61" s="39"/>
      <c r="U61" s="39"/>
      <c r="V61" s="40"/>
      <c r="W61" s="2"/>
      <c r="X61" s="2"/>
      <c r="Y61" s="2"/>
      <c r="Z61" s="6">
        <v>43466</v>
      </c>
    </row>
    <row r="62" spans="1:26" ht="49.9" customHeight="1">
      <c r="A62" s="45" t="s">
        <v>136</v>
      </c>
      <c r="B62" s="39"/>
      <c r="C62" s="39"/>
      <c r="D62" s="39"/>
      <c r="E62" s="39"/>
      <c r="F62" s="39"/>
      <c r="G62" s="39"/>
      <c r="H62" s="39"/>
      <c r="I62" s="39"/>
      <c r="J62" s="39"/>
      <c r="K62" s="39"/>
      <c r="L62" s="39"/>
      <c r="M62" s="39"/>
      <c r="N62" s="39"/>
      <c r="O62" s="39"/>
      <c r="P62" s="39"/>
      <c r="Q62" s="39"/>
      <c r="R62" s="39"/>
      <c r="S62" s="39"/>
      <c r="T62" s="39"/>
      <c r="U62" s="39"/>
      <c r="V62" s="40"/>
      <c r="W62" s="2"/>
      <c r="X62" s="2"/>
      <c r="Y62" s="2"/>
      <c r="Z62" s="6">
        <v>43497</v>
      </c>
    </row>
    <row r="63" spans="1:26" ht="43.5">
      <c r="A63" s="9" t="s">
        <v>137</v>
      </c>
      <c r="B63" s="10">
        <v>500000</v>
      </c>
      <c r="C63" s="10">
        <v>500000</v>
      </c>
      <c r="D63" s="10">
        <v>500000</v>
      </c>
      <c r="E63" s="10">
        <v>500000</v>
      </c>
      <c r="F63" s="11"/>
      <c r="G63" s="12"/>
      <c r="H63" s="13"/>
      <c r="I63" s="14"/>
      <c r="J63" s="10">
        <v>0</v>
      </c>
      <c r="K63" s="10">
        <v>0</v>
      </c>
      <c r="L63" s="10">
        <v>0</v>
      </c>
      <c r="M63" s="10">
        <v>0</v>
      </c>
      <c r="N63" s="15">
        <f t="shared" ref="N63:O66" si="8">IF(D63&lt;&gt;0,J63/D63,0)*100</f>
        <v>0</v>
      </c>
      <c r="O63" s="15">
        <f t="shared" si="8"/>
        <v>0</v>
      </c>
      <c r="P63" s="15">
        <f>IF(E63&lt;&gt;0,L63/E63,0)*100</f>
        <v>0</v>
      </c>
      <c r="Q63" s="15">
        <f>IF(E63&lt;&gt;0,M63/E63,0)*100</f>
        <v>0</v>
      </c>
      <c r="R63" s="12"/>
      <c r="S63" s="12"/>
      <c r="T63" s="16">
        <v>0</v>
      </c>
      <c r="U63" s="16">
        <v>0</v>
      </c>
      <c r="V63" s="11"/>
      <c r="W63" s="2" t="s">
        <v>138</v>
      </c>
      <c r="X63" s="2" t="s">
        <v>74</v>
      </c>
      <c r="Y63" s="2"/>
      <c r="Z63" s="6">
        <v>43525</v>
      </c>
    </row>
    <row r="64" spans="1:26" ht="49.9" customHeight="1">
      <c r="A64" s="17" t="s">
        <v>139</v>
      </c>
      <c r="B64" s="18">
        <f t="shared" ref="B64:E65" si="9">B63</f>
        <v>500000</v>
      </c>
      <c r="C64" s="18">
        <f t="shared" si="9"/>
        <v>500000</v>
      </c>
      <c r="D64" s="18">
        <f t="shared" si="9"/>
        <v>500000</v>
      </c>
      <c r="E64" s="18">
        <f t="shared" si="9"/>
        <v>500000</v>
      </c>
      <c r="F64" s="17"/>
      <c r="G64" s="18">
        <f>G63</f>
        <v>0</v>
      </c>
      <c r="H64" s="17"/>
      <c r="I64" s="17"/>
      <c r="J64" s="18">
        <f t="shared" ref="J64:M65" si="10">J63</f>
        <v>0</v>
      </c>
      <c r="K64" s="18">
        <f t="shared" si="10"/>
        <v>0</v>
      </c>
      <c r="L64" s="18">
        <f t="shared" si="10"/>
        <v>0</v>
      </c>
      <c r="M64" s="18">
        <f t="shared" si="10"/>
        <v>0</v>
      </c>
      <c r="N64" s="19">
        <f t="shared" si="8"/>
        <v>0</v>
      </c>
      <c r="O64" s="19">
        <f t="shared" si="8"/>
        <v>0</v>
      </c>
      <c r="P64" s="19">
        <f>IF(E64&lt;&gt;0,L64/E64,0)*100</f>
        <v>0</v>
      </c>
      <c r="Q64" s="19">
        <f>IF(E64&lt;&gt;0,M64/E64,0)*100</f>
        <v>0</v>
      </c>
      <c r="R64" s="18">
        <f t="shared" ref="R64:U65" si="11">R63</f>
        <v>0</v>
      </c>
      <c r="S64" s="18">
        <f t="shared" si="11"/>
        <v>0</v>
      </c>
      <c r="T64" s="19">
        <f t="shared" si="11"/>
        <v>0</v>
      </c>
      <c r="U64" s="19">
        <f t="shared" si="11"/>
        <v>0</v>
      </c>
      <c r="V64" s="17"/>
      <c r="W64" s="2"/>
      <c r="X64" s="2"/>
      <c r="Y64" s="2"/>
      <c r="Z64" s="6">
        <v>43556</v>
      </c>
    </row>
    <row r="65" spans="1:26" ht="65.25">
      <c r="A65" s="17" t="s">
        <v>140</v>
      </c>
      <c r="B65" s="18">
        <f t="shared" si="9"/>
        <v>500000</v>
      </c>
      <c r="C65" s="18">
        <f t="shared" si="9"/>
        <v>500000</v>
      </c>
      <c r="D65" s="18">
        <f t="shared" si="9"/>
        <v>500000</v>
      </c>
      <c r="E65" s="18">
        <f t="shared" si="9"/>
        <v>500000</v>
      </c>
      <c r="F65" s="17"/>
      <c r="G65" s="18">
        <f>G64</f>
        <v>0</v>
      </c>
      <c r="H65" s="17"/>
      <c r="I65" s="17"/>
      <c r="J65" s="18">
        <f t="shared" si="10"/>
        <v>0</v>
      </c>
      <c r="K65" s="18">
        <f t="shared" si="10"/>
        <v>0</v>
      </c>
      <c r="L65" s="18">
        <f t="shared" si="10"/>
        <v>0</v>
      </c>
      <c r="M65" s="18">
        <f t="shared" si="10"/>
        <v>0</v>
      </c>
      <c r="N65" s="19">
        <f t="shared" si="8"/>
        <v>0</v>
      </c>
      <c r="O65" s="19">
        <f t="shared" si="8"/>
        <v>0</v>
      </c>
      <c r="P65" s="19">
        <f>IF(E65&lt;&gt;0,L65/E65,0)*100</f>
        <v>0</v>
      </c>
      <c r="Q65" s="19">
        <f>IF(E65&lt;&gt;0,M65/E65,0)*100</f>
        <v>0</v>
      </c>
      <c r="R65" s="18">
        <f t="shared" si="11"/>
        <v>0</v>
      </c>
      <c r="S65" s="18">
        <f t="shared" si="11"/>
        <v>0</v>
      </c>
      <c r="T65" s="19">
        <f t="shared" si="11"/>
        <v>0</v>
      </c>
      <c r="U65" s="19">
        <f t="shared" si="11"/>
        <v>0</v>
      </c>
      <c r="V65" s="17"/>
      <c r="W65" s="2"/>
      <c r="X65" s="2"/>
      <c r="Y65" s="2"/>
      <c r="Z65" s="6">
        <v>43586</v>
      </c>
    </row>
    <row r="66" spans="1:26" ht="49.9" customHeight="1">
      <c r="A66" s="17" t="s">
        <v>141</v>
      </c>
      <c r="B66" s="18">
        <f>SUM(B60,B65)</f>
        <v>875000</v>
      </c>
      <c r="C66" s="18">
        <f>SUM(C60,C65)</f>
        <v>875000</v>
      </c>
      <c r="D66" s="18">
        <f>SUM(D60,D65)</f>
        <v>875000</v>
      </c>
      <c r="E66" s="18">
        <f>SUM(E60,E65)</f>
        <v>875000</v>
      </c>
      <c r="F66" s="17"/>
      <c r="G66" s="18">
        <f>SUM(G60,G65)</f>
        <v>0</v>
      </c>
      <c r="H66" s="17"/>
      <c r="I66" s="17"/>
      <c r="J66" s="18">
        <f>SUM(J60,J65)</f>
        <v>0</v>
      </c>
      <c r="K66" s="18">
        <f>SUM(K60,K65)</f>
        <v>0</v>
      </c>
      <c r="L66" s="18">
        <f>SUM(L60,L65)</f>
        <v>0</v>
      </c>
      <c r="M66" s="18">
        <f>SUM(M60,M65)</f>
        <v>0</v>
      </c>
      <c r="N66" s="19">
        <f t="shared" si="8"/>
        <v>0</v>
      </c>
      <c r="O66" s="19">
        <f t="shared" si="8"/>
        <v>0</v>
      </c>
      <c r="P66" s="19">
        <f>IF(E66&lt;&gt;0,L66/E66,0)*100</f>
        <v>0</v>
      </c>
      <c r="Q66" s="19">
        <f>IF(E66&lt;&gt;0,M66/E66,0)*100</f>
        <v>0</v>
      </c>
      <c r="R66" s="18">
        <f>SUM(R60,R65)</f>
        <v>0</v>
      </c>
      <c r="S66" s="18">
        <f>SUM(S60,S65)</f>
        <v>0</v>
      </c>
      <c r="T66" s="19">
        <f>IF(SUM(E60,E65)&lt;&gt;0,SUM(E60*T60,E65*T65)/SUM(E60,E65),0)</f>
        <v>0</v>
      </c>
      <c r="U66" s="19">
        <f>IF(SUM(E60,E65)&lt;&gt;0,SUM(E60*U60,E65*U65)/SUM(E60,E65),0)</f>
        <v>0</v>
      </c>
      <c r="V66" s="17"/>
      <c r="W66" s="2"/>
      <c r="X66" s="2"/>
      <c r="Y66" s="2"/>
      <c r="Z66" s="6">
        <v>43617</v>
      </c>
    </row>
    <row r="67" spans="1:26" ht="49.9" customHeight="1">
      <c r="A67" s="38" t="s">
        <v>142</v>
      </c>
      <c r="B67" s="39"/>
      <c r="C67" s="39"/>
      <c r="D67" s="39"/>
      <c r="E67" s="39"/>
      <c r="F67" s="39"/>
      <c r="G67" s="39"/>
      <c r="H67" s="39"/>
      <c r="I67" s="39"/>
      <c r="J67" s="39"/>
      <c r="K67" s="39"/>
      <c r="L67" s="39"/>
      <c r="M67" s="39"/>
      <c r="N67" s="39"/>
      <c r="O67" s="39"/>
      <c r="P67" s="39"/>
      <c r="Q67" s="39"/>
      <c r="R67" s="39"/>
      <c r="S67" s="39"/>
      <c r="T67" s="39"/>
      <c r="U67" s="39"/>
      <c r="V67" s="40"/>
      <c r="W67" s="2"/>
      <c r="X67" s="2"/>
      <c r="Y67" s="2"/>
      <c r="Z67" s="6">
        <v>43647</v>
      </c>
    </row>
    <row r="68" spans="1:26" ht="49.9" customHeight="1">
      <c r="A68" s="44" t="s">
        <v>143</v>
      </c>
      <c r="B68" s="39"/>
      <c r="C68" s="39"/>
      <c r="D68" s="39"/>
      <c r="E68" s="39"/>
      <c r="F68" s="39"/>
      <c r="G68" s="39"/>
      <c r="H68" s="39"/>
      <c r="I68" s="39"/>
      <c r="J68" s="39"/>
      <c r="K68" s="39"/>
      <c r="L68" s="39"/>
      <c r="M68" s="39"/>
      <c r="N68" s="39"/>
      <c r="O68" s="39"/>
      <c r="P68" s="39"/>
      <c r="Q68" s="39"/>
      <c r="R68" s="39"/>
      <c r="S68" s="39"/>
      <c r="T68" s="39"/>
      <c r="U68" s="39"/>
      <c r="V68" s="40"/>
      <c r="W68" s="2"/>
      <c r="X68" s="2"/>
      <c r="Y68" s="2"/>
      <c r="Z68" s="6">
        <v>43678</v>
      </c>
    </row>
    <row r="69" spans="1:26" ht="49.9" customHeight="1">
      <c r="A69" s="45" t="s">
        <v>144</v>
      </c>
      <c r="B69" s="39"/>
      <c r="C69" s="39"/>
      <c r="D69" s="39"/>
      <c r="E69" s="39"/>
      <c r="F69" s="39"/>
      <c r="G69" s="39"/>
      <c r="H69" s="39"/>
      <c r="I69" s="39"/>
      <c r="J69" s="39"/>
      <c r="K69" s="39"/>
      <c r="L69" s="39"/>
      <c r="M69" s="39"/>
      <c r="N69" s="39"/>
      <c r="O69" s="39"/>
      <c r="P69" s="39"/>
      <c r="Q69" s="39"/>
      <c r="R69" s="39"/>
      <c r="S69" s="39"/>
      <c r="T69" s="39"/>
      <c r="U69" s="39"/>
      <c r="V69" s="40"/>
      <c r="W69" s="2"/>
      <c r="X69" s="2"/>
      <c r="Y69" s="2"/>
      <c r="Z69" s="6">
        <v>43709</v>
      </c>
    </row>
    <row r="70" spans="1:26" ht="43.5">
      <c r="A70" s="9" t="s">
        <v>145</v>
      </c>
      <c r="B70" s="10">
        <v>100000</v>
      </c>
      <c r="C70" s="10">
        <v>100000</v>
      </c>
      <c r="D70" s="10">
        <v>100000</v>
      </c>
      <c r="E70" s="10">
        <v>100000</v>
      </c>
      <c r="F70" s="11"/>
      <c r="G70" s="12"/>
      <c r="H70" s="13"/>
      <c r="I70" s="14"/>
      <c r="J70" s="10">
        <v>0</v>
      </c>
      <c r="K70" s="10">
        <v>0</v>
      </c>
      <c r="L70" s="10">
        <v>0</v>
      </c>
      <c r="M70" s="10">
        <v>0</v>
      </c>
      <c r="N70" s="15">
        <f t="shared" ref="N70:O72" si="12">IF(D70&lt;&gt;0,J70/D70,0)*100</f>
        <v>0</v>
      </c>
      <c r="O70" s="15">
        <f t="shared" si="12"/>
        <v>0</v>
      </c>
      <c r="P70" s="15">
        <f>IF(E70&lt;&gt;0,L70/E70,0)*100</f>
        <v>0</v>
      </c>
      <c r="Q70" s="15">
        <f>IF(E70&lt;&gt;0,M70/E70,0)*100</f>
        <v>0</v>
      </c>
      <c r="R70" s="12"/>
      <c r="S70" s="12"/>
      <c r="T70" s="16">
        <v>0</v>
      </c>
      <c r="U70" s="16">
        <v>0</v>
      </c>
      <c r="V70" s="11"/>
      <c r="W70" s="2" t="s">
        <v>146</v>
      </c>
      <c r="X70" s="2" t="s">
        <v>74</v>
      </c>
      <c r="Y70" s="2"/>
      <c r="Z70" s="6">
        <v>43739</v>
      </c>
    </row>
    <row r="71" spans="1:26" ht="49.9" customHeight="1">
      <c r="A71" s="17" t="s">
        <v>147</v>
      </c>
      <c r="B71" s="18">
        <f t="shared" ref="B71:E72" si="13">B70</f>
        <v>100000</v>
      </c>
      <c r="C71" s="18">
        <f t="shared" si="13"/>
        <v>100000</v>
      </c>
      <c r="D71" s="18">
        <f t="shared" si="13"/>
        <v>100000</v>
      </c>
      <c r="E71" s="18">
        <f t="shared" si="13"/>
        <v>100000</v>
      </c>
      <c r="F71" s="17"/>
      <c r="G71" s="18">
        <f>G70</f>
        <v>0</v>
      </c>
      <c r="H71" s="17"/>
      <c r="I71" s="17"/>
      <c r="J71" s="18">
        <f t="shared" ref="J71:M72" si="14">J70</f>
        <v>0</v>
      </c>
      <c r="K71" s="18">
        <f t="shared" si="14"/>
        <v>0</v>
      </c>
      <c r="L71" s="18">
        <f t="shared" si="14"/>
        <v>0</v>
      </c>
      <c r="M71" s="18">
        <f t="shared" si="14"/>
        <v>0</v>
      </c>
      <c r="N71" s="19">
        <f t="shared" si="12"/>
        <v>0</v>
      </c>
      <c r="O71" s="19">
        <f t="shared" si="12"/>
        <v>0</v>
      </c>
      <c r="P71" s="19">
        <f>IF(E71&lt;&gt;0,L71/E71,0)*100</f>
        <v>0</v>
      </c>
      <c r="Q71" s="19">
        <f>IF(E71&lt;&gt;0,M71/E71,0)*100</f>
        <v>0</v>
      </c>
      <c r="R71" s="18">
        <f t="shared" ref="R71:U72" si="15">R70</f>
        <v>0</v>
      </c>
      <c r="S71" s="18">
        <f t="shared" si="15"/>
        <v>0</v>
      </c>
      <c r="T71" s="19">
        <f t="shared" si="15"/>
        <v>0</v>
      </c>
      <c r="U71" s="19">
        <f t="shared" si="15"/>
        <v>0</v>
      </c>
      <c r="V71" s="17"/>
      <c r="W71" s="2"/>
      <c r="X71" s="2"/>
      <c r="Y71" s="2"/>
      <c r="Z71" s="6">
        <v>43770</v>
      </c>
    </row>
    <row r="72" spans="1:26" ht="49.9" customHeight="1">
      <c r="A72" s="17" t="s">
        <v>148</v>
      </c>
      <c r="B72" s="18">
        <f t="shared" si="13"/>
        <v>100000</v>
      </c>
      <c r="C72" s="18">
        <f t="shared" si="13"/>
        <v>100000</v>
      </c>
      <c r="D72" s="18">
        <f t="shared" si="13"/>
        <v>100000</v>
      </c>
      <c r="E72" s="18">
        <f t="shared" si="13"/>
        <v>100000</v>
      </c>
      <c r="F72" s="17"/>
      <c r="G72" s="18">
        <f>G71</f>
        <v>0</v>
      </c>
      <c r="H72" s="17"/>
      <c r="I72" s="17"/>
      <c r="J72" s="18">
        <f t="shared" si="14"/>
        <v>0</v>
      </c>
      <c r="K72" s="18">
        <f t="shared" si="14"/>
        <v>0</v>
      </c>
      <c r="L72" s="18">
        <f t="shared" si="14"/>
        <v>0</v>
      </c>
      <c r="M72" s="18">
        <f t="shared" si="14"/>
        <v>0</v>
      </c>
      <c r="N72" s="19">
        <f t="shared" si="12"/>
        <v>0</v>
      </c>
      <c r="O72" s="19">
        <f t="shared" si="12"/>
        <v>0</v>
      </c>
      <c r="P72" s="19">
        <f>IF(E72&lt;&gt;0,L72/E72,0)*100</f>
        <v>0</v>
      </c>
      <c r="Q72" s="19">
        <f>IF(E72&lt;&gt;0,M72/E72,0)*100</f>
        <v>0</v>
      </c>
      <c r="R72" s="18">
        <f t="shared" si="15"/>
        <v>0</v>
      </c>
      <c r="S72" s="18">
        <f t="shared" si="15"/>
        <v>0</v>
      </c>
      <c r="T72" s="19">
        <f t="shared" si="15"/>
        <v>0</v>
      </c>
      <c r="U72" s="19">
        <f t="shared" si="15"/>
        <v>0</v>
      </c>
      <c r="V72" s="17"/>
      <c r="W72" s="2"/>
      <c r="X72" s="2"/>
      <c r="Y72" s="2"/>
      <c r="Z72" s="6">
        <v>43800</v>
      </c>
    </row>
    <row r="73" spans="1:26" ht="49.9" customHeight="1">
      <c r="A73" s="44" t="s">
        <v>149</v>
      </c>
      <c r="B73" s="39"/>
      <c r="C73" s="39"/>
      <c r="D73" s="39"/>
      <c r="E73" s="39"/>
      <c r="F73" s="39"/>
      <c r="G73" s="39"/>
      <c r="H73" s="39"/>
      <c r="I73" s="39"/>
      <c r="J73" s="39"/>
      <c r="K73" s="39"/>
      <c r="L73" s="39"/>
      <c r="M73" s="39"/>
      <c r="N73" s="39"/>
      <c r="O73" s="39"/>
      <c r="P73" s="39"/>
      <c r="Q73" s="39"/>
      <c r="R73" s="39"/>
      <c r="S73" s="39"/>
      <c r="T73" s="39"/>
      <c r="U73" s="39"/>
      <c r="V73" s="40"/>
      <c r="W73" s="2"/>
      <c r="X73" s="2"/>
      <c r="Y73" s="2"/>
      <c r="Z73" s="6">
        <v>43831</v>
      </c>
    </row>
    <row r="74" spans="1:26" ht="49.9" customHeight="1">
      <c r="A74" s="45" t="s">
        <v>150</v>
      </c>
      <c r="B74" s="39"/>
      <c r="C74" s="39"/>
      <c r="D74" s="39"/>
      <c r="E74" s="39"/>
      <c r="F74" s="39"/>
      <c r="G74" s="39"/>
      <c r="H74" s="39"/>
      <c r="I74" s="39"/>
      <c r="J74" s="39"/>
      <c r="K74" s="39"/>
      <c r="L74" s="39"/>
      <c r="M74" s="39"/>
      <c r="N74" s="39"/>
      <c r="O74" s="39"/>
      <c r="P74" s="39"/>
      <c r="Q74" s="39"/>
      <c r="R74" s="39"/>
      <c r="S74" s="39"/>
      <c r="T74" s="39"/>
      <c r="U74" s="39"/>
      <c r="V74" s="40"/>
      <c r="W74" s="2"/>
      <c r="X74" s="2"/>
      <c r="Y74" s="2"/>
      <c r="Z74" s="6">
        <v>43862</v>
      </c>
    </row>
    <row r="75" spans="1:26" ht="43.5">
      <c r="A75" s="9" t="s">
        <v>151</v>
      </c>
      <c r="B75" s="10">
        <v>50000</v>
      </c>
      <c r="C75" s="10">
        <v>50000</v>
      </c>
      <c r="D75" s="10">
        <v>50000</v>
      </c>
      <c r="E75" s="10">
        <v>50000</v>
      </c>
      <c r="F75" s="11"/>
      <c r="G75" s="12"/>
      <c r="H75" s="13"/>
      <c r="I75" s="14"/>
      <c r="J75" s="10">
        <v>0</v>
      </c>
      <c r="K75" s="10">
        <v>0</v>
      </c>
      <c r="L75" s="10">
        <v>0</v>
      </c>
      <c r="M75" s="10">
        <v>0</v>
      </c>
      <c r="N75" s="15">
        <f>IF(D75&lt;&gt;0,J75/D75,0)*100</f>
        <v>0</v>
      </c>
      <c r="O75" s="15">
        <f>IF(E75&lt;&gt;0,K75/E75,0)*100</f>
        <v>0</v>
      </c>
      <c r="P75" s="15">
        <f>IF(E75&lt;&gt;0,L75/E75,0)*100</f>
        <v>0</v>
      </c>
      <c r="Q75" s="15">
        <f>IF(E75&lt;&gt;0,M75/E75,0)*100</f>
        <v>0</v>
      </c>
      <c r="R75" s="12"/>
      <c r="S75" s="12"/>
      <c r="T75" s="16">
        <v>0</v>
      </c>
      <c r="U75" s="16">
        <v>0</v>
      </c>
      <c r="V75" s="11"/>
      <c r="W75" s="2" t="s">
        <v>152</v>
      </c>
      <c r="X75" s="2" t="s">
        <v>74</v>
      </c>
      <c r="Y75" s="2"/>
      <c r="Z75" s="6">
        <v>43891</v>
      </c>
    </row>
    <row r="76" spans="1:26" ht="49.9" customHeight="1">
      <c r="A76" s="17" t="s">
        <v>153</v>
      </c>
      <c r="B76" s="18">
        <f>B75</f>
        <v>50000</v>
      </c>
      <c r="C76" s="18">
        <f>C75</f>
        <v>50000</v>
      </c>
      <c r="D76" s="18">
        <f>D75</f>
        <v>50000</v>
      </c>
      <c r="E76" s="18">
        <f>E75</f>
        <v>50000</v>
      </c>
      <c r="F76" s="17"/>
      <c r="G76" s="18">
        <f>G75</f>
        <v>0</v>
      </c>
      <c r="H76" s="17"/>
      <c r="I76" s="17"/>
      <c r="J76" s="18">
        <f>J75</f>
        <v>0</v>
      </c>
      <c r="K76" s="18">
        <f>K75</f>
        <v>0</v>
      </c>
      <c r="L76" s="18">
        <f>L75</f>
        <v>0</v>
      </c>
      <c r="M76" s="18">
        <f>M75</f>
        <v>0</v>
      </c>
      <c r="N76" s="19">
        <f>IF(D76&lt;&gt;0,J76/D76,0)*100</f>
        <v>0</v>
      </c>
      <c r="O76" s="19">
        <f>IF(E76&lt;&gt;0,K76/E76,0)*100</f>
        <v>0</v>
      </c>
      <c r="P76" s="19">
        <f>IF(E76&lt;&gt;0,L76/E76,0)*100</f>
        <v>0</v>
      </c>
      <c r="Q76" s="19">
        <f>IF(E76&lt;&gt;0,M76/E76,0)*100</f>
        <v>0</v>
      </c>
      <c r="R76" s="18">
        <f>R75</f>
        <v>0</v>
      </c>
      <c r="S76" s="18">
        <f>S75</f>
        <v>0</v>
      </c>
      <c r="T76" s="19">
        <f>T75</f>
        <v>0</v>
      </c>
      <c r="U76" s="19">
        <f>U75</f>
        <v>0</v>
      </c>
      <c r="V76" s="17"/>
      <c r="W76" s="2"/>
      <c r="X76" s="2"/>
      <c r="Y76" s="2"/>
      <c r="Z76" s="6">
        <v>43922</v>
      </c>
    </row>
    <row r="77" spans="1:26" ht="49.9" customHeight="1">
      <c r="A77" s="45" t="s">
        <v>154</v>
      </c>
      <c r="B77" s="39"/>
      <c r="C77" s="39"/>
      <c r="D77" s="39"/>
      <c r="E77" s="39"/>
      <c r="F77" s="39"/>
      <c r="G77" s="39"/>
      <c r="H77" s="39"/>
      <c r="I77" s="39"/>
      <c r="J77" s="39"/>
      <c r="K77" s="39"/>
      <c r="L77" s="39"/>
      <c r="M77" s="39"/>
      <c r="N77" s="39"/>
      <c r="O77" s="39"/>
      <c r="P77" s="39"/>
      <c r="Q77" s="39"/>
      <c r="R77" s="39"/>
      <c r="S77" s="39"/>
      <c r="T77" s="39"/>
      <c r="U77" s="39"/>
      <c r="V77" s="40"/>
      <c r="W77" s="2"/>
      <c r="X77" s="2"/>
      <c r="Y77" s="2"/>
      <c r="Z77" s="6">
        <v>43952</v>
      </c>
    </row>
    <row r="78" spans="1:26" ht="43.5">
      <c r="A78" s="9" t="s">
        <v>155</v>
      </c>
      <c r="B78" s="10">
        <v>700000</v>
      </c>
      <c r="C78" s="10">
        <v>700000</v>
      </c>
      <c r="D78" s="10">
        <v>700000</v>
      </c>
      <c r="E78" s="10">
        <v>700000</v>
      </c>
      <c r="F78" s="11"/>
      <c r="G78" s="12"/>
      <c r="H78" s="13"/>
      <c r="I78" s="14"/>
      <c r="J78" s="10">
        <v>0</v>
      </c>
      <c r="K78" s="10">
        <v>0</v>
      </c>
      <c r="L78" s="10">
        <v>0</v>
      </c>
      <c r="M78" s="10">
        <v>0</v>
      </c>
      <c r="N78" s="15">
        <f t="shared" ref="N78:O82" si="16">IF(D78&lt;&gt;0,J78/D78,0)*100</f>
        <v>0</v>
      </c>
      <c r="O78" s="15">
        <f t="shared" si="16"/>
        <v>0</v>
      </c>
      <c r="P78" s="15">
        <f>IF(E78&lt;&gt;0,L78/E78,0)*100</f>
        <v>0</v>
      </c>
      <c r="Q78" s="15">
        <f>IF(E78&lt;&gt;0,M78/E78,0)*100</f>
        <v>0</v>
      </c>
      <c r="R78" s="12"/>
      <c r="S78" s="12"/>
      <c r="T78" s="16">
        <v>0</v>
      </c>
      <c r="U78" s="16">
        <v>0</v>
      </c>
      <c r="V78" s="11"/>
      <c r="W78" s="2" t="s">
        <v>156</v>
      </c>
      <c r="X78" s="2" t="s">
        <v>74</v>
      </c>
      <c r="Y78" s="2"/>
      <c r="Z78" s="6">
        <v>43983</v>
      </c>
    </row>
    <row r="79" spans="1:26" ht="49.9" customHeight="1">
      <c r="A79" s="17" t="s">
        <v>157</v>
      </c>
      <c r="B79" s="18">
        <f>B78</f>
        <v>700000</v>
      </c>
      <c r="C79" s="18">
        <f>C78</f>
        <v>700000</v>
      </c>
      <c r="D79" s="18">
        <f>D78</f>
        <v>700000</v>
      </c>
      <c r="E79" s="18">
        <f>E78</f>
        <v>700000</v>
      </c>
      <c r="F79" s="17"/>
      <c r="G79" s="18">
        <f>G78</f>
        <v>0</v>
      </c>
      <c r="H79" s="17"/>
      <c r="I79" s="17"/>
      <c r="J79" s="18">
        <f>J78</f>
        <v>0</v>
      </c>
      <c r="K79" s="18">
        <f>K78</f>
        <v>0</v>
      </c>
      <c r="L79" s="18">
        <f>L78</f>
        <v>0</v>
      </c>
      <c r="M79" s="18">
        <f>M78</f>
        <v>0</v>
      </c>
      <c r="N79" s="19">
        <f t="shared" si="16"/>
        <v>0</v>
      </c>
      <c r="O79" s="19">
        <f t="shared" si="16"/>
        <v>0</v>
      </c>
      <c r="P79" s="19">
        <f>IF(E79&lt;&gt;0,L79/E79,0)*100</f>
        <v>0</v>
      </c>
      <c r="Q79" s="19">
        <f>IF(E79&lt;&gt;0,M79/E79,0)*100</f>
        <v>0</v>
      </c>
      <c r="R79" s="18">
        <f>R78</f>
        <v>0</v>
      </c>
      <c r="S79" s="18">
        <f>S78</f>
        <v>0</v>
      </c>
      <c r="T79" s="19">
        <f>T78</f>
        <v>0</v>
      </c>
      <c r="U79" s="19">
        <f>U78</f>
        <v>0</v>
      </c>
      <c r="V79" s="17"/>
      <c r="W79" s="2"/>
      <c r="X79" s="2"/>
      <c r="Y79" s="2"/>
      <c r="Z79" s="6">
        <v>44013</v>
      </c>
    </row>
    <row r="80" spans="1:26" ht="49.9" customHeight="1">
      <c r="A80" s="17" t="s">
        <v>158</v>
      </c>
      <c r="B80" s="18">
        <f>SUM(B76,B79)</f>
        <v>750000</v>
      </c>
      <c r="C80" s="18">
        <f>SUM(C76,C79)</f>
        <v>750000</v>
      </c>
      <c r="D80" s="18">
        <f>SUM(D76,D79)</f>
        <v>750000</v>
      </c>
      <c r="E80" s="18">
        <f>SUM(E76,E79)</f>
        <v>750000</v>
      </c>
      <c r="F80" s="17"/>
      <c r="G80" s="18">
        <f>SUM(G76,G79)</f>
        <v>0</v>
      </c>
      <c r="H80" s="17"/>
      <c r="I80" s="17"/>
      <c r="J80" s="18">
        <f>SUM(J76,J79)</f>
        <v>0</v>
      </c>
      <c r="K80" s="18">
        <f>SUM(K76,K79)</f>
        <v>0</v>
      </c>
      <c r="L80" s="18">
        <f>SUM(L76,L79)</f>
        <v>0</v>
      </c>
      <c r="M80" s="18">
        <f>SUM(M76,M79)</f>
        <v>0</v>
      </c>
      <c r="N80" s="19">
        <f t="shared" si="16"/>
        <v>0</v>
      </c>
      <c r="O80" s="19">
        <f t="shared" si="16"/>
        <v>0</v>
      </c>
      <c r="P80" s="19">
        <f>IF(E80&lt;&gt;0,L80/E80,0)*100</f>
        <v>0</v>
      </c>
      <c r="Q80" s="19">
        <f>IF(E80&lt;&gt;0,M80/E80,0)*100</f>
        <v>0</v>
      </c>
      <c r="R80" s="18">
        <f>SUM(R76,R79)</f>
        <v>0</v>
      </c>
      <c r="S80" s="18">
        <f>SUM(S76,S79)</f>
        <v>0</v>
      </c>
      <c r="T80" s="19">
        <f>IF(SUM(E76,E79)&lt;&gt;0,SUM(E76*T76,E79*T79)/SUM(E76,E79),0)</f>
        <v>0</v>
      </c>
      <c r="U80" s="19">
        <f>IF(SUM(E76,E79)&lt;&gt;0,SUM(E76*U76,E79*U79)/SUM(E76,E79),0)</f>
        <v>0</v>
      </c>
      <c r="V80" s="17"/>
      <c r="W80" s="2"/>
      <c r="X80" s="2"/>
      <c r="Y80" s="2"/>
      <c r="Z80" s="6">
        <v>44044</v>
      </c>
    </row>
    <row r="81" spans="1:26" ht="49.9" customHeight="1">
      <c r="A81" s="17" t="s">
        <v>159</v>
      </c>
      <c r="B81" s="18">
        <f>SUM(B72,B80)</f>
        <v>850000</v>
      </c>
      <c r="C81" s="18">
        <f>SUM(C72,C80)</f>
        <v>850000</v>
      </c>
      <c r="D81" s="18">
        <f>SUM(D72,D80)</f>
        <v>850000</v>
      </c>
      <c r="E81" s="18">
        <f>SUM(E72,E80)</f>
        <v>850000</v>
      </c>
      <c r="F81" s="17"/>
      <c r="G81" s="18">
        <f>SUM(G72,G80)</f>
        <v>0</v>
      </c>
      <c r="H81" s="17"/>
      <c r="I81" s="17"/>
      <c r="J81" s="18">
        <f>SUM(J72,J80)</f>
        <v>0</v>
      </c>
      <c r="K81" s="18">
        <f>SUM(K72,K80)</f>
        <v>0</v>
      </c>
      <c r="L81" s="18">
        <f>SUM(L72,L80)</f>
        <v>0</v>
      </c>
      <c r="M81" s="18">
        <f>SUM(M72,M80)</f>
        <v>0</v>
      </c>
      <c r="N81" s="19">
        <f t="shared" si="16"/>
        <v>0</v>
      </c>
      <c r="O81" s="19">
        <f t="shared" si="16"/>
        <v>0</v>
      </c>
      <c r="P81" s="19">
        <f>IF(E81&lt;&gt;0,L81/E81,0)*100</f>
        <v>0</v>
      </c>
      <c r="Q81" s="19">
        <f>IF(E81&lt;&gt;0,M81/E81,0)*100</f>
        <v>0</v>
      </c>
      <c r="R81" s="18">
        <f>SUM(R72,R80)</f>
        <v>0</v>
      </c>
      <c r="S81" s="18">
        <f>SUM(S72,S80)</f>
        <v>0</v>
      </c>
      <c r="T81" s="19">
        <f>IF(SUM(E72,E80)&lt;&gt;0,SUM(E72*T72,E80*T80)/SUM(E72,E80),0)</f>
        <v>0</v>
      </c>
      <c r="U81" s="19">
        <f>IF(SUM(E72,E80)&lt;&gt;0,SUM(E72*U72,E80*U80)/SUM(E72,E80),0)</f>
        <v>0</v>
      </c>
      <c r="V81" s="17"/>
      <c r="W81" s="2"/>
      <c r="X81" s="2"/>
      <c r="Y81" s="2"/>
      <c r="Z81" s="6">
        <v>44075</v>
      </c>
    </row>
    <row r="82" spans="1:26" ht="49.9" customHeight="1">
      <c r="A82" s="20" t="s">
        <v>160</v>
      </c>
      <c r="B82" s="21">
        <f>SUM(B51,B66,B81)</f>
        <v>5450000</v>
      </c>
      <c r="C82" s="21">
        <f>SUM(C51,C66,C81)</f>
        <v>5450000</v>
      </c>
      <c r="D82" s="21">
        <f>SUM(D51,D66,D81)</f>
        <v>5450000</v>
      </c>
      <c r="E82" s="21">
        <f>SUM(E51,E66,E81)</f>
        <v>5450000</v>
      </c>
      <c r="F82" s="20"/>
      <c r="G82" s="21">
        <f>SUM(G51,G66,G81)</f>
        <v>0</v>
      </c>
      <c r="H82" s="20"/>
      <c r="I82" s="20"/>
      <c r="J82" s="21">
        <f>SUM(J51,J66,J81)</f>
        <v>0</v>
      </c>
      <c r="K82" s="21">
        <f>SUM(K51,K66,K81)</f>
        <v>0</v>
      </c>
      <c r="L82" s="21">
        <f>SUM(L51,L66,L81)</f>
        <v>0</v>
      </c>
      <c r="M82" s="21">
        <f>SUM(M51,M66,M81)</f>
        <v>0</v>
      </c>
      <c r="N82" s="22">
        <f t="shared" si="16"/>
        <v>0</v>
      </c>
      <c r="O82" s="22">
        <f t="shared" si="16"/>
        <v>0</v>
      </c>
      <c r="P82" s="22">
        <f>IF(E82&lt;&gt;0,L82/E82,0)*100</f>
        <v>0</v>
      </c>
      <c r="Q82" s="22">
        <f>IF(E82&lt;&gt;0,M82/E82,0)*100</f>
        <v>0</v>
      </c>
      <c r="R82" s="21">
        <f>SUM(R51,R66,R81)</f>
        <v>0</v>
      </c>
      <c r="S82" s="21">
        <f>SUM(S51,S66,S81)</f>
        <v>0</v>
      </c>
      <c r="T82" s="22">
        <f>IF(SUM(E51,E66,E81)&lt;&gt;0,SUM(E51*T51,E66*T66,E81*T81)/SUM(E51,E66,E81),0)</f>
        <v>0</v>
      </c>
      <c r="U82" s="22">
        <f>IF(SUM(E51,E66,E81)&lt;&gt;0,SUM(E51*U51,E66*U66,E81*U81)/SUM(E51,E66,E81),0)</f>
        <v>0</v>
      </c>
      <c r="V82" s="20"/>
      <c r="W82" s="2"/>
      <c r="X82" s="2"/>
      <c r="Y82" s="2"/>
      <c r="Z82" s="6">
        <v>44105</v>
      </c>
    </row>
    <row r="83" spans="1:26" ht="49.9" customHeight="1">
      <c r="A83" s="2"/>
      <c r="B83" s="2"/>
      <c r="C83" s="2"/>
      <c r="D83" s="2"/>
      <c r="E83" s="2"/>
      <c r="F83" s="2"/>
      <c r="G83" s="2"/>
      <c r="H83" s="2"/>
      <c r="I83" s="2"/>
      <c r="J83" s="2"/>
      <c r="K83" s="2"/>
      <c r="L83" s="2"/>
      <c r="M83" s="2"/>
      <c r="N83" s="2"/>
      <c r="O83" s="2"/>
      <c r="P83" s="2"/>
      <c r="Q83" s="2"/>
      <c r="R83" s="2"/>
      <c r="S83" s="2"/>
      <c r="T83" s="2"/>
      <c r="U83" s="2"/>
      <c r="V83" s="2"/>
      <c r="W83" s="2"/>
      <c r="X83" s="2"/>
      <c r="Y83" s="2"/>
      <c r="Z83" s="6">
        <v>44136</v>
      </c>
    </row>
    <row r="84" spans="1:26" ht="49.9" customHeight="1">
      <c r="A84" s="2"/>
      <c r="B84" s="2"/>
      <c r="C84" s="2"/>
      <c r="D84" s="2"/>
      <c r="E84" s="2"/>
      <c r="F84" s="2"/>
      <c r="G84" s="2"/>
      <c r="H84" s="2"/>
      <c r="I84" s="2"/>
      <c r="J84" s="2"/>
      <c r="K84" s="2"/>
      <c r="L84" s="2"/>
      <c r="M84" s="2"/>
      <c r="N84" s="2"/>
      <c r="O84" s="2"/>
      <c r="P84" s="2"/>
      <c r="Q84" s="2"/>
      <c r="R84" s="2"/>
      <c r="S84" s="2"/>
      <c r="T84" s="2"/>
      <c r="U84" s="2"/>
      <c r="V84" s="2"/>
      <c r="W84" s="2"/>
      <c r="X84" s="2"/>
      <c r="Y84" s="2"/>
      <c r="Z84" s="6">
        <v>44166</v>
      </c>
    </row>
    <row r="85" spans="1:26" ht="49.9" customHeight="1">
      <c r="A85" s="2"/>
      <c r="B85" s="2"/>
      <c r="C85" s="2"/>
      <c r="D85" s="2"/>
      <c r="E85" s="2"/>
      <c r="F85" s="2"/>
      <c r="G85" s="2"/>
      <c r="H85" s="2"/>
      <c r="I85" s="2"/>
      <c r="J85" s="2"/>
      <c r="K85" s="2"/>
      <c r="L85" s="2"/>
      <c r="M85" s="2"/>
      <c r="N85" s="2"/>
      <c r="O85" s="2"/>
      <c r="P85" s="2"/>
      <c r="Q85" s="2"/>
      <c r="R85" s="2"/>
      <c r="S85" s="2"/>
      <c r="T85" s="2"/>
      <c r="U85" s="2"/>
      <c r="V85" s="2"/>
      <c r="W85" s="2"/>
      <c r="X85" s="2"/>
      <c r="Y85" s="2"/>
      <c r="Z85" s="6">
        <v>44197</v>
      </c>
    </row>
    <row r="86" spans="1:26" ht="49.9" customHeight="1">
      <c r="A86" s="2"/>
      <c r="B86" s="2"/>
      <c r="C86" s="2"/>
      <c r="D86" s="2"/>
      <c r="E86" s="2"/>
      <c r="F86" s="2"/>
      <c r="G86" s="2"/>
      <c r="H86" s="2"/>
      <c r="I86" s="2"/>
      <c r="J86" s="2"/>
      <c r="K86" s="2"/>
      <c r="L86" s="2"/>
      <c r="M86" s="2"/>
      <c r="N86" s="2"/>
      <c r="O86" s="2"/>
      <c r="P86" s="2"/>
      <c r="Q86" s="2"/>
      <c r="R86" s="2"/>
      <c r="S86" s="2"/>
      <c r="T86" s="2"/>
      <c r="U86" s="2"/>
      <c r="V86" s="2"/>
      <c r="W86" s="2"/>
      <c r="X86" s="2"/>
      <c r="Y86" s="2"/>
      <c r="Z86" s="6">
        <v>44228</v>
      </c>
    </row>
    <row r="87" spans="1:26" ht="49.9" customHeight="1">
      <c r="A87" s="2"/>
      <c r="B87" s="2"/>
      <c r="C87" s="2"/>
      <c r="D87" s="2"/>
      <c r="E87" s="2"/>
      <c r="F87" s="2"/>
      <c r="G87" s="2"/>
      <c r="H87" s="2"/>
      <c r="I87" s="2"/>
      <c r="J87" s="2"/>
      <c r="K87" s="2"/>
      <c r="L87" s="2"/>
      <c r="M87" s="2"/>
      <c r="N87" s="2"/>
      <c r="O87" s="2"/>
      <c r="P87" s="2"/>
      <c r="Q87" s="2"/>
      <c r="R87" s="2"/>
      <c r="S87" s="2"/>
      <c r="T87" s="2"/>
      <c r="U87" s="2"/>
      <c r="V87" s="2"/>
      <c r="W87" s="2"/>
      <c r="X87" s="2"/>
      <c r="Y87" s="2"/>
      <c r="Z87" s="6">
        <v>44256</v>
      </c>
    </row>
    <row r="88" spans="1:26" ht="49.9" customHeight="1">
      <c r="A88" s="2"/>
      <c r="B88" s="2"/>
      <c r="C88" s="2"/>
      <c r="D88" s="2"/>
      <c r="E88" s="2"/>
      <c r="F88" s="2"/>
      <c r="G88" s="2"/>
      <c r="H88" s="2"/>
      <c r="I88" s="2"/>
      <c r="J88" s="2"/>
      <c r="K88" s="2"/>
      <c r="L88" s="2"/>
      <c r="M88" s="2"/>
      <c r="N88" s="2"/>
      <c r="O88" s="2"/>
      <c r="P88" s="2"/>
      <c r="Q88" s="2"/>
      <c r="R88" s="2"/>
      <c r="S88" s="2"/>
      <c r="T88" s="2"/>
      <c r="U88" s="2"/>
      <c r="V88" s="2"/>
      <c r="W88" s="2"/>
      <c r="X88" s="2"/>
      <c r="Y88" s="2"/>
      <c r="Z88" s="6">
        <v>44287</v>
      </c>
    </row>
    <row r="89" spans="1:26" ht="49.9" customHeight="1">
      <c r="A89" s="2"/>
      <c r="B89" s="2"/>
      <c r="C89" s="2"/>
      <c r="D89" s="2"/>
      <c r="E89" s="2"/>
      <c r="F89" s="2"/>
      <c r="G89" s="2"/>
      <c r="H89" s="2"/>
      <c r="I89" s="2"/>
      <c r="J89" s="2"/>
      <c r="K89" s="2"/>
      <c r="L89" s="2"/>
      <c r="M89" s="2"/>
      <c r="N89" s="2"/>
      <c r="O89" s="2"/>
      <c r="P89" s="2"/>
      <c r="Q89" s="2"/>
      <c r="R89" s="2"/>
      <c r="S89" s="2"/>
      <c r="T89" s="2"/>
      <c r="U89" s="2"/>
      <c r="V89" s="2"/>
      <c r="W89" s="2"/>
      <c r="X89" s="2"/>
      <c r="Y89" s="2"/>
      <c r="Z89" s="6">
        <v>44317</v>
      </c>
    </row>
    <row r="90" spans="1:26" ht="49.9" customHeight="1">
      <c r="A90" s="2"/>
      <c r="B90" s="2"/>
      <c r="C90" s="2"/>
      <c r="D90" s="2"/>
      <c r="E90" s="2"/>
      <c r="F90" s="2"/>
      <c r="G90" s="2"/>
      <c r="H90" s="2"/>
      <c r="I90" s="2"/>
      <c r="J90" s="2"/>
      <c r="K90" s="2"/>
      <c r="L90" s="2"/>
      <c r="M90" s="2"/>
      <c r="N90" s="2"/>
      <c r="O90" s="2"/>
      <c r="P90" s="2"/>
      <c r="Q90" s="2"/>
      <c r="R90" s="2"/>
      <c r="S90" s="2"/>
      <c r="T90" s="2"/>
      <c r="U90" s="2"/>
      <c r="V90" s="2"/>
      <c r="W90" s="2"/>
      <c r="X90" s="2"/>
      <c r="Y90" s="2"/>
      <c r="Z90" s="6">
        <v>44348</v>
      </c>
    </row>
    <row r="91" spans="1:26" ht="49.9" customHeight="1">
      <c r="A91" s="2"/>
      <c r="B91" s="2"/>
      <c r="C91" s="2"/>
      <c r="D91" s="2"/>
      <c r="E91" s="2"/>
      <c r="F91" s="2"/>
      <c r="G91" s="2"/>
      <c r="H91" s="2"/>
      <c r="I91" s="2"/>
      <c r="J91" s="2"/>
      <c r="K91" s="2"/>
      <c r="L91" s="2"/>
      <c r="M91" s="2"/>
      <c r="N91" s="2"/>
      <c r="O91" s="2"/>
      <c r="P91" s="2"/>
      <c r="Q91" s="2"/>
      <c r="R91" s="2"/>
      <c r="S91" s="2"/>
      <c r="T91" s="2"/>
      <c r="U91" s="2"/>
      <c r="V91" s="2"/>
      <c r="W91" s="2"/>
      <c r="X91" s="2"/>
      <c r="Y91" s="2"/>
      <c r="Z91" s="6">
        <v>44378</v>
      </c>
    </row>
    <row r="92" spans="1:26" ht="49.9" customHeight="1">
      <c r="A92" s="2"/>
      <c r="B92" s="2"/>
      <c r="C92" s="2"/>
      <c r="D92" s="2"/>
      <c r="E92" s="2"/>
      <c r="F92" s="2"/>
      <c r="G92" s="2"/>
      <c r="H92" s="2"/>
      <c r="I92" s="2"/>
      <c r="J92" s="2"/>
      <c r="K92" s="2"/>
      <c r="L92" s="2"/>
      <c r="M92" s="2"/>
      <c r="N92" s="2"/>
      <c r="O92" s="2"/>
      <c r="P92" s="2"/>
      <c r="Q92" s="2"/>
      <c r="R92" s="2"/>
      <c r="S92" s="2"/>
      <c r="T92" s="2"/>
      <c r="U92" s="2"/>
      <c r="V92" s="2"/>
      <c r="W92" s="2"/>
      <c r="X92" s="2"/>
      <c r="Y92" s="2"/>
      <c r="Z92" s="6">
        <v>44409</v>
      </c>
    </row>
    <row r="93" spans="1:26" ht="49.9" customHeight="1">
      <c r="A93" s="2"/>
      <c r="B93" s="2"/>
      <c r="C93" s="2"/>
      <c r="D93" s="2"/>
      <c r="E93" s="2"/>
      <c r="F93" s="2"/>
      <c r="G93" s="2"/>
      <c r="H93" s="2"/>
      <c r="I93" s="2"/>
      <c r="J93" s="2"/>
      <c r="K93" s="2"/>
      <c r="L93" s="2"/>
      <c r="M93" s="2"/>
      <c r="N93" s="2"/>
      <c r="O93" s="2"/>
      <c r="P93" s="2"/>
      <c r="Q93" s="2"/>
      <c r="R93" s="2"/>
      <c r="S93" s="2"/>
      <c r="T93" s="2"/>
      <c r="U93" s="2"/>
      <c r="V93" s="2"/>
      <c r="W93" s="2"/>
      <c r="X93" s="2"/>
      <c r="Y93" s="2"/>
      <c r="Z93" s="6">
        <v>44440</v>
      </c>
    </row>
    <row r="94" spans="1:26" ht="49.9" customHeight="1">
      <c r="A94" s="2"/>
      <c r="B94" s="2"/>
      <c r="C94" s="2"/>
      <c r="D94" s="2"/>
      <c r="E94" s="2"/>
      <c r="F94" s="2"/>
      <c r="G94" s="2"/>
      <c r="H94" s="2"/>
      <c r="I94" s="2"/>
      <c r="J94" s="2"/>
      <c r="K94" s="2"/>
      <c r="L94" s="2"/>
      <c r="M94" s="2"/>
      <c r="N94" s="2"/>
      <c r="O94" s="2"/>
      <c r="P94" s="2"/>
      <c r="Q94" s="2"/>
      <c r="R94" s="2"/>
      <c r="S94" s="2"/>
      <c r="T94" s="2"/>
      <c r="U94" s="2"/>
      <c r="V94" s="2"/>
      <c r="W94" s="2"/>
      <c r="X94" s="2"/>
      <c r="Y94" s="2"/>
      <c r="Z94" s="6">
        <v>44470</v>
      </c>
    </row>
    <row r="95" spans="1:26" ht="49.9" customHeight="1">
      <c r="A95" s="2"/>
      <c r="B95" s="2"/>
      <c r="C95" s="2"/>
      <c r="D95" s="2"/>
      <c r="E95" s="2"/>
      <c r="F95" s="2"/>
      <c r="G95" s="2"/>
      <c r="H95" s="2"/>
      <c r="I95" s="2"/>
      <c r="J95" s="2"/>
      <c r="K95" s="2"/>
      <c r="L95" s="2"/>
      <c r="M95" s="2"/>
      <c r="N95" s="2"/>
      <c r="O95" s="2"/>
      <c r="P95" s="2"/>
      <c r="Q95" s="2"/>
      <c r="R95" s="2"/>
      <c r="S95" s="2"/>
      <c r="T95" s="2"/>
      <c r="U95" s="2"/>
      <c r="V95" s="2"/>
      <c r="W95" s="2"/>
      <c r="X95" s="2"/>
      <c r="Y95" s="2"/>
      <c r="Z95" s="6">
        <v>44501</v>
      </c>
    </row>
    <row r="96" spans="1:26" ht="49.9" customHeight="1">
      <c r="A96" s="2"/>
      <c r="B96" s="2"/>
      <c r="C96" s="2"/>
      <c r="D96" s="2"/>
      <c r="E96" s="2"/>
      <c r="F96" s="2"/>
      <c r="G96" s="2"/>
      <c r="H96" s="2"/>
      <c r="I96" s="2"/>
      <c r="J96" s="2"/>
      <c r="K96" s="2"/>
      <c r="L96" s="2"/>
      <c r="M96" s="2"/>
      <c r="N96" s="2"/>
      <c r="O96" s="2"/>
      <c r="P96" s="2"/>
      <c r="Q96" s="2"/>
      <c r="R96" s="2"/>
      <c r="S96" s="2"/>
      <c r="T96" s="2"/>
      <c r="U96" s="2"/>
      <c r="V96" s="2"/>
      <c r="W96" s="2"/>
      <c r="X96" s="2"/>
      <c r="Y96" s="2"/>
      <c r="Z96" s="6">
        <v>44531</v>
      </c>
    </row>
    <row r="97" spans="1:26" ht="49.9" customHeight="1">
      <c r="A97" s="2"/>
      <c r="B97" s="2"/>
      <c r="C97" s="2"/>
      <c r="D97" s="2"/>
      <c r="E97" s="2"/>
      <c r="F97" s="2"/>
      <c r="G97" s="2"/>
      <c r="H97" s="2"/>
      <c r="I97" s="2"/>
      <c r="J97" s="2"/>
      <c r="K97" s="2"/>
      <c r="L97" s="2"/>
      <c r="M97" s="2"/>
      <c r="N97" s="2"/>
      <c r="O97" s="2"/>
      <c r="P97" s="2"/>
      <c r="Q97" s="2"/>
      <c r="R97" s="2"/>
      <c r="S97" s="2"/>
      <c r="T97" s="2"/>
      <c r="U97" s="2"/>
      <c r="V97" s="2"/>
      <c r="W97" s="2"/>
      <c r="X97" s="2"/>
      <c r="Y97" s="2"/>
      <c r="Z97" s="6">
        <v>44562</v>
      </c>
    </row>
    <row r="98" spans="1:26" ht="49.9" customHeight="1">
      <c r="A98" s="2"/>
      <c r="B98" s="2"/>
      <c r="C98" s="2"/>
      <c r="D98" s="2"/>
      <c r="E98" s="2"/>
      <c r="F98" s="2"/>
      <c r="G98" s="2"/>
      <c r="H98" s="2"/>
      <c r="I98" s="2"/>
      <c r="J98" s="2"/>
      <c r="K98" s="2"/>
      <c r="L98" s="2"/>
      <c r="M98" s="2"/>
      <c r="N98" s="2"/>
      <c r="O98" s="2"/>
      <c r="P98" s="2"/>
      <c r="Q98" s="2"/>
      <c r="R98" s="2"/>
      <c r="S98" s="2"/>
      <c r="T98" s="2"/>
      <c r="U98" s="2"/>
      <c r="V98" s="2"/>
      <c r="W98" s="2"/>
      <c r="X98" s="2"/>
      <c r="Y98" s="2"/>
      <c r="Z98" s="6">
        <v>44593</v>
      </c>
    </row>
    <row r="99" spans="1:26" ht="49.9" customHeight="1">
      <c r="A99" s="2"/>
      <c r="B99" s="2"/>
      <c r="C99" s="2"/>
      <c r="D99" s="2"/>
      <c r="E99" s="2"/>
      <c r="F99" s="2"/>
      <c r="G99" s="2"/>
      <c r="H99" s="2"/>
      <c r="I99" s="2"/>
      <c r="J99" s="2"/>
      <c r="K99" s="2"/>
      <c r="L99" s="2"/>
      <c r="M99" s="2"/>
      <c r="N99" s="2"/>
      <c r="O99" s="2"/>
      <c r="P99" s="2"/>
      <c r="Q99" s="2"/>
      <c r="R99" s="2"/>
      <c r="S99" s="2"/>
      <c r="T99" s="2"/>
      <c r="U99" s="2"/>
      <c r="V99" s="2"/>
      <c r="W99" s="2"/>
      <c r="X99" s="2"/>
      <c r="Y99" s="2"/>
      <c r="Z99" s="6">
        <v>44621</v>
      </c>
    </row>
    <row r="100" spans="1:26" ht="49.9"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6">
        <v>44652</v>
      </c>
    </row>
    <row r="101" spans="1:26" ht="49.9"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6">
        <v>44682</v>
      </c>
    </row>
    <row r="102" spans="1:26" ht="49.9"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6">
        <v>44713</v>
      </c>
    </row>
    <row r="103" spans="1:26" ht="49.9"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6">
        <v>44743</v>
      </c>
    </row>
    <row r="104" spans="1:26" ht="49.9"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6">
        <v>44774</v>
      </c>
    </row>
    <row r="105" spans="1:26" ht="49.9"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6">
        <v>44805</v>
      </c>
    </row>
    <row r="106" spans="1:26" ht="49.9"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6">
        <v>44835</v>
      </c>
    </row>
    <row r="107" spans="1:26" ht="49.9"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6">
        <v>44866</v>
      </c>
    </row>
    <row r="108" spans="1:26" ht="49.9"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6">
        <v>44896</v>
      </c>
    </row>
    <row r="109" spans="1:26" ht="49.9"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6">
        <v>44927</v>
      </c>
    </row>
    <row r="110" spans="1:26" ht="49.9"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6">
        <v>44958</v>
      </c>
    </row>
    <row r="111" spans="1:26" ht="49.9"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6">
        <v>44986</v>
      </c>
    </row>
    <row r="112" spans="1:26" ht="49.9"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6">
        <v>45017</v>
      </c>
    </row>
    <row r="113" spans="1:26" ht="49.9"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6">
        <v>45047</v>
      </c>
    </row>
    <row r="114" spans="1:26" ht="49.9"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6">
        <v>45078</v>
      </c>
    </row>
    <row r="115" spans="1:26" ht="49.9"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6">
        <v>45108</v>
      </c>
    </row>
    <row r="116" spans="1:26" ht="49.9"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6">
        <v>45139</v>
      </c>
    </row>
    <row r="117" spans="1:26" ht="49.9"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6">
        <v>45170</v>
      </c>
    </row>
    <row r="118" spans="1:26" ht="49.9"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6">
        <v>45200</v>
      </c>
    </row>
    <row r="119" spans="1:26" ht="49.9"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6">
        <v>45231</v>
      </c>
    </row>
    <row r="120" spans="1:26" ht="49.9"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6">
        <v>45261</v>
      </c>
    </row>
    <row r="121" spans="1:26" ht="49.9"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6">
        <v>45292</v>
      </c>
    </row>
    <row r="122" spans="1:26" ht="49.9"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6">
        <v>45323</v>
      </c>
    </row>
    <row r="123" spans="1:26" ht="49.9"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6">
        <v>45352</v>
      </c>
    </row>
    <row r="124" spans="1:26" ht="49.9"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6">
        <v>45383</v>
      </c>
    </row>
    <row r="125" spans="1:26" ht="49.9"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6">
        <v>45413</v>
      </c>
    </row>
    <row r="126" spans="1:26" ht="49.9"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6">
        <v>45444</v>
      </c>
    </row>
    <row r="127" spans="1:26" ht="49.9"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6">
        <v>45474</v>
      </c>
    </row>
    <row r="128" spans="1:26" ht="49.9"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6">
        <v>45505</v>
      </c>
    </row>
    <row r="129" spans="1:26" ht="49.9"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6">
        <v>45536</v>
      </c>
    </row>
    <row r="130" spans="1:26" ht="49.9"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6">
        <v>45566</v>
      </c>
    </row>
    <row r="131" spans="1:26" ht="49.9"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6">
        <v>45597</v>
      </c>
    </row>
    <row r="132" spans="1:26" ht="49.9"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6">
        <v>45627</v>
      </c>
    </row>
    <row r="133" spans="1:26" ht="49.9"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6">
        <v>45658</v>
      </c>
    </row>
  </sheetData>
  <sheetProtection algorithmName="SHA-512" hashValue="1EuK+eHVxkL92V0a3ewYgscD9vKCUBkgnH3uC8MDBDUJE+Xdi91IAou3Dd4FUBvfw7OhU7yKRdymIl+wgm8DTw==" saltValue="t+t6ZVgrRkDxCu3GOMpQwQ==" spinCount="100000" sheet="1" objects="1" scenarios="1"/>
  <mergeCells count="45">
    <mergeCell ref="A5:V5"/>
    <mergeCell ref="A1:V1"/>
    <mergeCell ref="A2:A3"/>
    <mergeCell ref="B2:C2"/>
    <mergeCell ref="D2:E2"/>
    <mergeCell ref="F2:I2"/>
    <mergeCell ref="J2:K2"/>
    <mergeCell ref="N2:O2"/>
    <mergeCell ref="L2:L3"/>
    <mergeCell ref="P2:P3"/>
    <mergeCell ref="M2:M3"/>
    <mergeCell ref="Q2:Q3"/>
    <mergeCell ref="R2:S2"/>
    <mergeCell ref="T2:U2"/>
    <mergeCell ref="V2:V3"/>
    <mergeCell ref="A4:V4"/>
    <mergeCell ref="A32:V32"/>
    <mergeCell ref="A6:V6"/>
    <mergeCell ref="A7:V7"/>
    <mergeCell ref="A8:V8"/>
    <mergeCell ref="A11:V11"/>
    <mergeCell ref="A15:V15"/>
    <mergeCell ref="A16:V16"/>
    <mergeCell ref="A20:V20"/>
    <mergeCell ref="A21:V21"/>
    <mergeCell ref="A24:V24"/>
    <mergeCell ref="A27:V27"/>
    <mergeCell ref="A31:V31"/>
    <mergeCell ref="A67:V67"/>
    <mergeCell ref="A35:V35"/>
    <mergeCell ref="A38:V38"/>
    <mergeCell ref="A41:V41"/>
    <mergeCell ref="A44:V44"/>
    <mergeCell ref="A47:V47"/>
    <mergeCell ref="A52:V52"/>
    <mergeCell ref="A53:V53"/>
    <mergeCell ref="A54:V54"/>
    <mergeCell ref="A57:V57"/>
    <mergeCell ref="A61:V61"/>
    <mergeCell ref="A62:V62"/>
    <mergeCell ref="A68:V68"/>
    <mergeCell ref="A69:V69"/>
    <mergeCell ref="A73:V73"/>
    <mergeCell ref="A74:V74"/>
    <mergeCell ref="A77:V77"/>
  </mergeCells>
  <dataValidations count="36">
    <dataValidation type="list" allowBlank="1" showInputMessage="1" showErrorMessage="1" errorTitle="Erreur de saisie" error="Veuillez choisir/saisir un élément de la liste" promptTitle="Consigne" prompt="Veuillez choisir/saisir un élément de la liste" sqref="F9">
      <formula1>$Y$1:$Y$37</formula1>
    </dataValidation>
    <dataValidation type="list" allowBlank="1" showInputMessage="1" showErrorMessage="1" errorTitle="Erreur de saisie" error="Veuillez choisir/saisir un élément de la liste" promptTitle="Consigne" prompt="Veuillez choisir/saisir un élément de la liste" sqref="H9">
      <formula1>$Z$1:$Z$133</formula1>
    </dataValidation>
    <dataValidation type="list" allowBlank="1" showInputMessage="1" showErrorMessage="1" errorTitle="Erreur de saisie" error="Veuillez choisir/saisir un élément de la liste" promptTitle="Consigne" prompt="Veuillez choisir/saisir un élément de la liste" sqref="F12">
      <formula1>$Y$1:$Y$37</formula1>
    </dataValidation>
    <dataValidation type="list" allowBlank="1" showInputMessage="1" showErrorMessage="1" errorTitle="Erreur de saisie" error="Veuillez choisir/saisir un élément de la liste" promptTitle="Consigne" prompt="Veuillez choisir/saisir un élément de la liste" sqref="H12">
      <formula1>$Z$1:$Z$133</formula1>
    </dataValidation>
    <dataValidation type="list" allowBlank="1" showInputMessage="1" showErrorMessage="1" errorTitle="Erreur de saisie" error="Veuillez choisir/saisir un élément de la liste" promptTitle="Consigne" prompt="Veuillez choisir/saisir un élément de la liste" sqref="F17">
      <formula1>$Y$1:$Y$37</formula1>
    </dataValidation>
    <dataValidation type="list" allowBlank="1" showInputMessage="1" showErrorMessage="1" errorTitle="Erreur de saisie" error="Veuillez choisir/saisir un élément de la liste" promptTitle="Consigne" prompt="Veuillez choisir/saisir un élément de la liste" sqref="H17">
      <formula1>$Z$1:$Z$133</formula1>
    </dataValidation>
    <dataValidation type="list" allowBlank="1" showInputMessage="1" showErrorMessage="1" errorTitle="Erreur de saisie" error="Veuillez choisir/saisir un élément de la liste" promptTitle="Consigne" prompt="Veuillez choisir/saisir un élément de la liste" sqref="F22">
      <formula1>$Y$1:$Y$37</formula1>
    </dataValidation>
    <dataValidation type="list" allowBlank="1" showInputMessage="1" showErrorMessage="1" errorTitle="Erreur de saisie" error="Veuillez choisir/saisir un élément de la liste" promptTitle="Consigne" prompt="Veuillez choisir/saisir un élément de la liste" sqref="H22">
      <formula1>$Z$1:$Z$133</formula1>
    </dataValidation>
    <dataValidation type="list" allowBlank="1" showInputMessage="1" showErrorMessage="1" errorTitle="Erreur de saisie" error="Veuillez choisir/saisir un élément de la liste" promptTitle="Consigne" prompt="Veuillez choisir/saisir un élément de la liste" sqref="F25">
      <formula1>$Y$1:$Y$37</formula1>
    </dataValidation>
    <dataValidation type="list" allowBlank="1" showInputMessage="1" showErrorMessage="1" errorTitle="Erreur de saisie" error="Veuillez choisir/saisir un élément de la liste" promptTitle="Consigne" prompt="Veuillez choisir/saisir un élément de la liste" sqref="H25">
      <formula1>$Z$1:$Z$133</formula1>
    </dataValidation>
    <dataValidation type="list" allowBlank="1" showInputMessage="1" showErrorMessage="1" errorTitle="Erreur de saisie" error="Veuillez choisir/saisir un élément de la liste" promptTitle="Consigne" prompt="Veuillez choisir/saisir un élément de la liste" sqref="F28">
      <formula1>$Y$1:$Y$37</formula1>
    </dataValidation>
    <dataValidation type="list" allowBlank="1" showInputMessage="1" showErrorMessage="1" errorTitle="Erreur de saisie" error="Veuillez choisir/saisir un élément de la liste" promptTitle="Consigne" prompt="Veuillez choisir/saisir un élément de la liste" sqref="H28">
      <formula1>$Z$1:$Z$133</formula1>
    </dataValidation>
    <dataValidation type="list" allowBlank="1" showInputMessage="1" showErrorMessage="1" errorTitle="Erreur de saisie" error="Veuillez choisir/saisir un élément de la liste" promptTitle="Consigne" prompt="Veuillez choisir/saisir un élément de la liste" sqref="F33">
      <formula1>$Y$1:$Y$37</formula1>
    </dataValidation>
    <dataValidation type="list" allowBlank="1" showInputMessage="1" showErrorMessage="1" errorTitle="Erreur de saisie" error="Veuillez choisir/saisir un élément de la liste" promptTitle="Consigne" prompt="Veuillez choisir/saisir un élément de la liste" sqref="H33">
      <formula1>$Z$1:$Z$133</formula1>
    </dataValidation>
    <dataValidation type="list" allowBlank="1" showInputMessage="1" showErrorMessage="1" errorTitle="Erreur de saisie" error="Veuillez choisir/saisir un élément de la liste" promptTitle="Consigne" prompt="Veuillez choisir/saisir un élément de la liste" sqref="F36">
      <formula1>$Y$1:$Y$37</formula1>
    </dataValidation>
    <dataValidation type="list" allowBlank="1" showInputMessage="1" showErrorMessage="1" errorTitle="Erreur de saisie" error="Veuillez choisir/saisir un élément de la liste" promptTitle="Consigne" prompt="Veuillez choisir/saisir un élément de la liste" sqref="H36">
      <formula1>$Z$1:$Z$133</formula1>
    </dataValidation>
    <dataValidation type="list" allowBlank="1" showInputMessage="1" showErrorMessage="1" errorTitle="Erreur de saisie" error="Veuillez choisir/saisir un élément de la liste" promptTitle="Consigne" prompt="Veuillez choisir/saisir un élément de la liste" sqref="F39">
      <formula1>$Y$1:$Y$37</formula1>
    </dataValidation>
    <dataValidation type="list" allowBlank="1" showInputMessage="1" showErrorMessage="1" errorTitle="Erreur de saisie" error="Veuillez choisir/saisir un élément de la liste" promptTitle="Consigne" prompt="Veuillez choisir/saisir un élément de la liste" sqref="H39">
      <formula1>$Z$1:$Z$133</formula1>
    </dataValidation>
    <dataValidation type="list" allowBlank="1" showInputMessage="1" showErrorMessage="1" errorTitle="Erreur de saisie" error="Veuillez choisir/saisir un élément de la liste" promptTitle="Consigne" prompt="Veuillez choisir/saisir un élément de la liste" sqref="F42">
      <formula1>$Y$1:$Y$37</formula1>
    </dataValidation>
    <dataValidation type="list" allowBlank="1" showInputMessage="1" showErrorMessage="1" errorTitle="Erreur de saisie" error="Veuillez choisir/saisir un élément de la liste" promptTitle="Consigne" prompt="Veuillez choisir/saisir un élément de la liste" sqref="H42">
      <formula1>$Z$1:$Z$133</formula1>
    </dataValidation>
    <dataValidation type="list" allowBlank="1" showInputMessage="1" showErrorMessage="1" errorTitle="Erreur de saisie" error="Veuillez choisir/saisir un élément de la liste" promptTitle="Consigne" prompt="Veuillez choisir/saisir un élément de la liste" sqref="F45">
      <formula1>$Y$1:$Y$37</formula1>
    </dataValidation>
    <dataValidation type="list" allowBlank="1" showInputMessage="1" showErrorMessage="1" errorTitle="Erreur de saisie" error="Veuillez choisir/saisir un élément de la liste" promptTitle="Consigne" prompt="Veuillez choisir/saisir un élément de la liste" sqref="H45">
      <formula1>$Z$1:$Z$133</formula1>
    </dataValidation>
    <dataValidation type="list" allowBlank="1" showInputMessage="1" showErrorMessage="1" errorTitle="Erreur de saisie" error="Veuillez choisir/saisir un élément de la liste" promptTitle="Consigne" prompt="Veuillez choisir/saisir un élément de la liste" sqref="F48">
      <formula1>$Y$1:$Y$37</formula1>
    </dataValidation>
    <dataValidation type="list" allowBlank="1" showInputMessage="1" showErrorMessage="1" errorTitle="Erreur de saisie" error="Veuillez choisir/saisir un élément de la liste" promptTitle="Consigne" prompt="Veuillez choisir/saisir un élément de la liste" sqref="H48">
      <formula1>$Z$1:$Z$133</formula1>
    </dataValidation>
    <dataValidation type="list" allowBlank="1" showInputMessage="1" showErrorMessage="1" errorTitle="Erreur de saisie" error="Veuillez choisir/saisir un élément de la liste" promptTitle="Consigne" prompt="Veuillez choisir/saisir un élément de la liste" sqref="F55">
      <formula1>$Y$1:$Y$37</formula1>
    </dataValidation>
    <dataValidation type="list" allowBlank="1" showInputMessage="1" showErrorMessage="1" errorTitle="Erreur de saisie" error="Veuillez choisir/saisir un élément de la liste" promptTitle="Consigne" prompt="Veuillez choisir/saisir un élément de la liste" sqref="H55">
      <formula1>$Z$1:$Z$133</formula1>
    </dataValidation>
    <dataValidation type="list" allowBlank="1" showInputMessage="1" showErrorMessage="1" errorTitle="Erreur de saisie" error="Veuillez choisir/saisir un élément de la liste" promptTitle="Consigne" prompt="Veuillez choisir/saisir un élément de la liste" sqref="F58">
      <formula1>$Y$1:$Y$37</formula1>
    </dataValidation>
    <dataValidation type="list" allowBlank="1" showInputMessage="1" showErrorMessage="1" errorTitle="Erreur de saisie" error="Veuillez choisir/saisir un élément de la liste" promptTitle="Consigne" prompt="Veuillez choisir/saisir un élément de la liste" sqref="H58">
      <formula1>$Z$1:$Z$133</formula1>
    </dataValidation>
    <dataValidation type="list" allowBlank="1" showInputMessage="1" showErrorMessage="1" errorTitle="Erreur de saisie" error="Veuillez choisir/saisir un élément de la liste" promptTitle="Consigne" prompt="Veuillez choisir/saisir un élément de la liste" sqref="F63">
      <formula1>$Y$1:$Y$37</formula1>
    </dataValidation>
    <dataValidation type="list" allowBlank="1" showInputMessage="1" showErrorMessage="1" errorTitle="Erreur de saisie" error="Veuillez choisir/saisir un élément de la liste" promptTitle="Consigne" prompt="Veuillez choisir/saisir un élément de la liste" sqref="H63">
      <formula1>$Z$1:$Z$133</formula1>
    </dataValidation>
    <dataValidation type="list" allowBlank="1" showInputMessage="1" showErrorMessage="1" errorTitle="Erreur de saisie" error="Veuillez choisir/saisir un élément de la liste" promptTitle="Consigne" prompt="Veuillez choisir/saisir un élément de la liste" sqref="F70">
      <formula1>$Y$1:$Y$37</formula1>
    </dataValidation>
    <dataValidation type="list" allowBlank="1" showInputMessage="1" showErrorMessage="1" errorTitle="Erreur de saisie" error="Veuillez choisir/saisir un élément de la liste" promptTitle="Consigne" prompt="Veuillez choisir/saisir un élément de la liste" sqref="H70">
      <formula1>$Z$1:$Z$133</formula1>
    </dataValidation>
    <dataValidation type="list" allowBlank="1" showInputMessage="1" showErrorMessage="1" errorTitle="Erreur de saisie" error="Veuillez choisir/saisir un élément de la liste" promptTitle="Consigne" prompt="Veuillez choisir/saisir un élément de la liste" sqref="F75">
      <formula1>$Y$1:$Y$37</formula1>
    </dataValidation>
    <dataValidation type="list" allowBlank="1" showInputMessage="1" showErrorMessage="1" errorTitle="Erreur de saisie" error="Veuillez choisir/saisir un élément de la liste" promptTitle="Consigne" prompt="Veuillez choisir/saisir un élément de la liste" sqref="H75">
      <formula1>$Z$1:$Z$133</formula1>
    </dataValidation>
    <dataValidation type="list" allowBlank="1" showInputMessage="1" showErrorMessage="1" errorTitle="Erreur de saisie" error="Veuillez choisir/saisir un élément de la liste" promptTitle="Consigne" prompt="Veuillez choisir/saisir un élément de la liste" sqref="F78">
      <formula1>$Y$1:$Y$37</formula1>
    </dataValidation>
    <dataValidation type="list" allowBlank="1" showInputMessage="1" showErrorMessage="1" errorTitle="Erreur de saisie" error="Veuillez choisir/saisir un élément de la liste" promptTitle="Consigne" prompt="Veuillez choisir/saisir un élément de la liste" sqref="H78">
      <formula1>$Z$1:$Z$133</formula1>
    </dataValidation>
  </dataValidations>
  <printOptions horizontalCentered="1"/>
  <pageMargins left="0.11811023622047245" right="0.11811023622047245" top="0.59055118110236227" bottom="0.59055118110236227" header="0.31496062992125984" footer="0.31496062992125984"/>
  <pageSetup paperSize="9" scale="24"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4" tint="-0.499984740745262"/>
    <pageSetUpPr fitToPage="1"/>
  </sheetPr>
  <dimension ref="A1:P13"/>
  <sheetViews>
    <sheetView showGridLines="0" view="pageBreakPreview" zoomScale="50" zoomScaleNormal="100" zoomScaleSheetLayoutView="50" workbookViewId="0">
      <pane ySplit="3" topLeftCell="A5" activePane="bottomLeft" state="frozen"/>
      <selection pane="bottomLeft" activeCell="A4" sqref="A4:N4"/>
    </sheetView>
  </sheetViews>
  <sheetFormatPr baseColWidth="10" defaultColWidth="8" defaultRowHeight="12.75"/>
  <cols>
    <col min="1" max="1" width="90.75" style="1" customWidth="1"/>
    <col min="2" max="13" width="19.75" style="1" customWidth="1"/>
    <col min="14" max="14" width="50.75" style="1" customWidth="1"/>
    <col min="15" max="16" width="0" style="1" hidden="1" customWidth="1"/>
    <col min="17" max="16384" width="8" style="1"/>
  </cols>
  <sheetData>
    <row r="1" spans="1:16" ht="22.5">
      <c r="A1" s="41" t="s">
        <v>0</v>
      </c>
      <c r="B1" s="41"/>
      <c r="C1" s="41"/>
      <c r="D1" s="41"/>
      <c r="E1" s="41"/>
      <c r="F1" s="41"/>
      <c r="G1" s="41"/>
      <c r="H1" s="41"/>
      <c r="I1" s="41"/>
      <c r="J1" s="41"/>
      <c r="K1" s="41"/>
      <c r="L1" s="41"/>
      <c r="M1" s="41"/>
      <c r="N1" s="41"/>
      <c r="O1" s="2"/>
      <c r="P1" s="2"/>
    </row>
    <row r="2" spans="1:16" ht="70.150000000000006" customHeight="1">
      <c r="A2" s="42" t="s">
        <v>53</v>
      </c>
      <c r="B2" s="42" t="s">
        <v>9</v>
      </c>
      <c r="C2" s="42"/>
      <c r="D2" s="42" t="s">
        <v>10</v>
      </c>
      <c r="E2" s="42"/>
      <c r="F2" s="42" t="s">
        <v>11</v>
      </c>
      <c r="G2" s="42"/>
      <c r="H2" s="42" t="s">
        <v>4</v>
      </c>
      <c r="I2" s="42" t="s">
        <v>5</v>
      </c>
      <c r="J2" s="42" t="s">
        <v>12</v>
      </c>
      <c r="K2" s="42"/>
      <c r="L2" s="42" t="s">
        <v>6</v>
      </c>
      <c r="M2" s="42" t="s">
        <v>7</v>
      </c>
      <c r="N2" s="42" t="s">
        <v>54</v>
      </c>
      <c r="O2" s="3" t="s">
        <v>55</v>
      </c>
      <c r="P2" s="3" t="s">
        <v>56</v>
      </c>
    </row>
    <row r="3" spans="1:16" ht="70.150000000000006" customHeight="1">
      <c r="A3" s="42"/>
      <c r="B3" s="4" t="s">
        <v>2</v>
      </c>
      <c r="C3" s="4" t="s">
        <v>3</v>
      </c>
      <c r="D3" s="4" t="s">
        <v>2</v>
      </c>
      <c r="E3" s="4" t="s">
        <v>3</v>
      </c>
      <c r="F3" s="4" t="s">
        <v>2</v>
      </c>
      <c r="G3" s="4" t="s">
        <v>3</v>
      </c>
      <c r="H3" s="42"/>
      <c r="I3" s="42"/>
      <c r="J3" s="4" t="s">
        <v>2</v>
      </c>
      <c r="K3" s="4" t="s">
        <v>3</v>
      </c>
      <c r="L3" s="42"/>
      <c r="M3" s="42"/>
      <c r="N3" s="42"/>
      <c r="O3" s="3"/>
      <c r="P3" s="3"/>
    </row>
    <row r="4" spans="1:16" ht="49.9" customHeight="1">
      <c r="A4" s="43" t="s">
        <v>13</v>
      </c>
      <c r="B4" s="39"/>
      <c r="C4" s="39"/>
      <c r="D4" s="39"/>
      <c r="E4" s="39"/>
      <c r="F4" s="39"/>
      <c r="G4" s="39"/>
      <c r="H4" s="39"/>
      <c r="I4" s="39"/>
      <c r="J4" s="39"/>
      <c r="K4" s="39"/>
      <c r="L4" s="39"/>
      <c r="M4" s="39"/>
      <c r="N4" s="40"/>
      <c r="O4" s="2"/>
      <c r="P4" s="2"/>
    </row>
    <row r="5" spans="1:16" ht="49.9" customHeight="1">
      <c r="A5" s="46" t="s">
        <v>162</v>
      </c>
      <c r="B5" s="39"/>
      <c r="C5" s="39"/>
      <c r="D5" s="39"/>
      <c r="E5" s="39"/>
      <c r="F5" s="39"/>
      <c r="G5" s="39"/>
      <c r="H5" s="39"/>
      <c r="I5" s="39"/>
      <c r="J5" s="39"/>
      <c r="K5" s="39"/>
      <c r="L5" s="39"/>
      <c r="M5" s="39"/>
      <c r="N5" s="40"/>
      <c r="O5" s="2"/>
      <c r="P5" s="2"/>
    </row>
    <row r="6" spans="1:16" ht="49.9" customHeight="1">
      <c r="A6" s="38" t="s">
        <v>69</v>
      </c>
      <c r="B6" s="39"/>
      <c r="C6" s="39"/>
      <c r="D6" s="39"/>
      <c r="E6" s="39"/>
      <c r="F6" s="39"/>
      <c r="G6" s="39"/>
      <c r="H6" s="39"/>
      <c r="I6" s="39"/>
      <c r="J6" s="39"/>
      <c r="K6" s="39"/>
      <c r="L6" s="39"/>
      <c r="M6" s="39"/>
      <c r="N6" s="40"/>
      <c r="O6" s="2"/>
      <c r="P6" s="2"/>
    </row>
    <row r="7" spans="1:16" ht="49.9" customHeight="1">
      <c r="A7" s="44" t="s">
        <v>70</v>
      </c>
      <c r="B7" s="39"/>
      <c r="C7" s="39"/>
      <c r="D7" s="39"/>
      <c r="E7" s="39"/>
      <c r="F7" s="39"/>
      <c r="G7" s="39"/>
      <c r="H7" s="39"/>
      <c r="I7" s="39"/>
      <c r="J7" s="39"/>
      <c r="K7" s="39"/>
      <c r="L7" s="39"/>
      <c r="M7" s="39"/>
      <c r="N7" s="40"/>
      <c r="O7" s="2"/>
      <c r="P7" s="2"/>
    </row>
    <row r="8" spans="1:16" ht="49.9" customHeight="1">
      <c r="A8" s="45" t="s">
        <v>163</v>
      </c>
      <c r="B8" s="39"/>
      <c r="C8" s="39"/>
      <c r="D8" s="39"/>
      <c r="E8" s="39"/>
      <c r="F8" s="39"/>
      <c r="G8" s="39"/>
      <c r="H8" s="39"/>
      <c r="I8" s="39"/>
      <c r="J8" s="39"/>
      <c r="K8" s="39"/>
      <c r="L8" s="39"/>
      <c r="M8" s="39"/>
      <c r="N8" s="40"/>
      <c r="O8" s="2"/>
      <c r="P8" s="2"/>
    </row>
    <row r="9" spans="1:16" ht="43.5">
      <c r="A9" s="9" t="s">
        <v>164</v>
      </c>
      <c r="B9" s="10">
        <v>300000</v>
      </c>
      <c r="C9" s="10">
        <v>300000</v>
      </c>
      <c r="D9" s="10">
        <v>300000</v>
      </c>
      <c r="E9" s="10">
        <v>300000</v>
      </c>
      <c r="F9" s="10">
        <v>0</v>
      </c>
      <c r="G9" s="10">
        <v>0</v>
      </c>
      <c r="H9" s="10">
        <v>0</v>
      </c>
      <c r="I9" s="10">
        <v>0</v>
      </c>
      <c r="J9" s="15">
        <f t="shared" ref="J9:K13" si="0">IF(D9&lt;&gt;0,F9/D9,0)*100</f>
        <v>0</v>
      </c>
      <c r="K9" s="15">
        <f t="shared" si="0"/>
        <v>0</v>
      </c>
      <c r="L9" s="15">
        <f>IF(E9&lt;&gt;0,H9/E9,0)*100</f>
        <v>0</v>
      </c>
      <c r="M9" s="15">
        <f>IF(E9&lt;&gt;0,I9/E9,0)*100</f>
        <v>0</v>
      </c>
      <c r="N9" s="11"/>
      <c r="O9" s="2" t="s">
        <v>165</v>
      </c>
      <c r="P9" s="2" t="s">
        <v>74</v>
      </c>
    </row>
    <row r="10" spans="1:16" ht="49.9" customHeight="1">
      <c r="A10" s="17" t="s">
        <v>166</v>
      </c>
      <c r="B10" s="18">
        <f t="shared" ref="B10:I13" si="1">B9</f>
        <v>300000</v>
      </c>
      <c r="C10" s="18">
        <f t="shared" si="1"/>
        <v>300000</v>
      </c>
      <c r="D10" s="18">
        <f t="shared" si="1"/>
        <v>300000</v>
      </c>
      <c r="E10" s="18">
        <f t="shared" si="1"/>
        <v>300000</v>
      </c>
      <c r="F10" s="18">
        <f t="shared" si="1"/>
        <v>0</v>
      </c>
      <c r="G10" s="18">
        <f t="shared" si="1"/>
        <v>0</v>
      </c>
      <c r="H10" s="18">
        <f t="shared" si="1"/>
        <v>0</v>
      </c>
      <c r="I10" s="18">
        <f t="shared" si="1"/>
        <v>0</v>
      </c>
      <c r="J10" s="19">
        <f t="shared" si="0"/>
        <v>0</v>
      </c>
      <c r="K10" s="19">
        <f t="shared" si="0"/>
        <v>0</v>
      </c>
      <c r="L10" s="19">
        <f>IF(E10&lt;&gt;0,H10/E10,0)*100</f>
        <v>0</v>
      </c>
      <c r="M10" s="19">
        <f>IF(E10&lt;&gt;0,I10/E10,0)*100</f>
        <v>0</v>
      </c>
      <c r="N10" s="17"/>
      <c r="O10" s="2"/>
      <c r="P10" s="2"/>
    </row>
    <row r="11" spans="1:16" ht="49.9" customHeight="1">
      <c r="A11" s="17" t="s">
        <v>80</v>
      </c>
      <c r="B11" s="18">
        <f t="shared" si="1"/>
        <v>300000</v>
      </c>
      <c r="C11" s="18">
        <f t="shared" si="1"/>
        <v>300000</v>
      </c>
      <c r="D11" s="18">
        <f t="shared" si="1"/>
        <v>300000</v>
      </c>
      <c r="E11" s="18">
        <f t="shared" si="1"/>
        <v>300000</v>
      </c>
      <c r="F11" s="18">
        <f t="shared" si="1"/>
        <v>0</v>
      </c>
      <c r="G11" s="18">
        <f t="shared" si="1"/>
        <v>0</v>
      </c>
      <c r="H11" s="18">
        <f t="shared" si="1"/>
        <v>0</v>
      </c>
      <c r="I11" s="18">
        <f t="shared" si="1"/>
        <v>0</v>
      </c>
      <c r="J11" s="19">
        <f t="shared" si="0"/>
        <v>0</v>
      </c>
      <c r="K11" s="19">
        <f t="shared" si="0"/>
        <v>0</v>
      </c>
      <c r="L11" s="19">
        <f>IF(E11&lt;&gt;0,H11/E11,0)*100</f>
        <v>0</v>
      </c>
      <c r="M11" s="19">
        <f>IF(E11&lt;&gt;0,I11/E11,0)*100</f>
        <v>0</v>
      </c>
      <c r="N11" s="17"/>
      <c r="O11" s="2"/>
      <c r="P11" s="2"/>
    </row>
    <row r="12" spans="1:16" ht="49.9" customHeight="1">
      <c r="A12" s="17" t="s">
        <v>124</v>
      </c>
      <c r="B12" s="18">
        <f t="shared" si="1"/>
        <v>300000</v>
      </c>
      <c r="C12" s="18">
        <f t="shared" si="1"/>
        <v>300000</v>
      </c>
      <c r="D12" s="18">
        <f t="shared" si="1"/>
        <v>300000</v>
      </c>
      <c r="E12" s="18">
        <f t="shared" si="1"/>
        <v>300000</v>
      </c>
      <c r="F12" s="18">
        <f t="shared" si="1"/>
        <v>0</v>
      </c>
      <c r="G12" s="18">
        <f t="shared" si="1"/>
        <v>0</v>
      </c>
      <c r="H12" s="18">
        <f t="shared" si="1"/>
        <v>0</v>
      </c>
      <c r="I12" s="18">
        <f t="shared" si="1"/>
        <v>0</v>
      </c>
      <c r="J12" s="19">
        <f t="shared" si="0"/>
        <v>0</v>
      </c>
      <c r="K12" s="19">
        <f t="shared" si="0"/>
        <v>0</v>
      </c>
      <c r="L12" s="19">
        <f>IF(E12&lt;&gt;0,H12/E12,0)*100</f>
        <v>0</v>
      </c>
      <c r="M12" s="19">
        <f>IF(E12&lt;&gt;0,I12/E12,0)*100</f>
        <v>0</v>
      </c>
      <c r="N12" s="17"/>
      <c r="O12" s="2"/>
      <c r="P12" s="2"/>
    </row>
    <row r="13" spans="1:16" ht="49.9" customHeight="1">
      <c r="A13" s="20" t="s">
        <v>167</v>
      </c>
      <c r="B13" s="21">
        <f t="shared" si="1"/>
        <v>300000</v>
      </c>
      <c r="C13" s="21">
        <f t="shared" si="1"/>
        <v>300000</v>
      </c>
      <c r="D13" s="21">
        <f t="shared" si="1"/>
        <v>300000</v>
      </c>
      <c r="E13" s="21">
        <f t="shared" si="1"/>
        <v>300000</v>
      </c>
      <c r="F13" s="21">
        <f t="shared" si="1"/>
        <v>0</v>
      </c>
      <c r="G13" s="21">
        <f t="shared" si="1"/>
        <v>0</v>
      </c>
      <c r="H13" s="21">
        <f t="shared" si="1"/>
        <v>0</v>
      </c>
      <c r="I13" s="21">
        <f t="shared" si="1"/>
        <v>0</v>
      </c>
      <c r="J13" s="22">
        <f t="shared" si="0"/>
        <v>0</v>
      </c>
      <c r="K13" s="22">
        <f t="shared" si="0"/>
        <v>0</v>
      </c>
      <c r="L13" s="22">
        <f>IF(E13&lt;&gt;0,H13/E13,0)*100</f>
        <v>0</v>
      </c>
      <c r="M13" s="22">
        <f>IF(E13&lt;&gt;0,I13/E13,0)*100</f>
        <v>0</v>
      </c>
      <c r="N13" s="20"/>
      <c r="O13" s="2"/>
      <c r="P13" s="2"/>
    </row>
  </sheetData>
  <sheetProtection algorithmName="SHA-512" hashValue="OXQ1+gJbOX8FJJhAq5hZZImP9mABrGGpjybadE/g9e6htg5z6DBI9iD4TxPe+xUgmHUqtsw2N6GQb5kBIfT8xA==" saltValue="5wo0EHI3xomjZY/b8mLzmw==" spinCount="100000" sheet="1" objects="1" scenarios="1"/>
  <mergeCells count="16">
    <mergeCell ref="A8:N8"/>
    <mergeCell ref="A1:N1"/>
    <mergeCell ref="A2:A3"/>
    <mergeCell ref="B2:C2"/>
    <mergeCell ref="D2:E2"/>
    <mergeCell ref="F2:G2"/>
    <mergeCell ref="J2:K2"/>
    <mergeCell ref="H2:H3"/>
    <mergeCell ref="L2:L3"/>
    <mergeCell ref="I2:I3"/>
    <mergeCell ref="M2:M3"/>
    <mergeCell ref="N2:N3"/>
    <mergeCell ref="A4:N4"/>
    <mergeCell ref="A5:N5"/>
    <mergeCell ref="A6:N6"/>
    <mergeCell ref="A7:N7"/>
  </mergeCells>
  <printOptions horizontalCentered="1"/>
  <pageMargins left="0.11811023622047245" right="0.11811023622047245" top="0.59055118110236227" bottom="0.59055118110236227" header="0.31496062992125984" footer="0.31496062992125984"/>
  <pageSetup paperSize="9" scale="36"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4" tint="-0.499984740745262"/>
    <pageSetUpPr fitToPage="1"/>
  </sheetPr>
  <dimension ref="A1:Z133"/>
  <sheetViews>
    <sheetView showGridLines="0" view="pageBreakPreview" zoomScale="50" zoomScaleNormal="100" zoomScaleSheetLayoutView="50" workbookViewId="0">
      <pane ySplit="3" topLeftCell="A4" activePane="bottomLeft" state="frozen"/>
      <selection pane="bottomLeft" activeCell="A5" sqref="A5:V5"/>
    </sheetView>
  </sheetViews>
  <sheetFormatPr baseColWidth="10" defaultColWidth="8" defaultRowHeight="12.75"/>
  <cols>
    <col min="1" max="1" width="90.75" style="1" customWidth="1"/>
    <col min="2" max="5" width="19.75" style="1" customWidth="1"/>
    <col min="6" max="9" width="25.75" style="1" customWidth="1"/>
    <col min="10" max="21" width="19.75" style="1" customWidth="1"/>
    <col min="22" max="22" width="50.75" style="1" customWidth="1"/>
    <col min="23" max="26" width="0" style="1" hidden="1" customWidth="1"/>
    <col min="27" max="16384" width="8" style="1"/>
  </cols>
  <sheetData>
    <row r="1" spans="1:26" ht="25.5">
      <c r="A1" s="41" t="s">
        <v>0</v>
      </c>
      <c r="B1" s="41"/>
      <c r="C1" s="41"/>
      <c r="D1" s="41"/>
      <c r="E1" s="41"/>
      <c r="F1" s="41"/>
      <c r="G1" s="41"/>
      <c r="H1" s="41"/>
      <c r="I1" s="41"/>
      <c r="J1" s="41"/>
      <c r="K1" s="41"/>
      <c r="L1" s="41"/>
      <c r="M1" s="41"/>
      <c r="N1" s="41"/>
      <c r="O1" s="41"/>
      <c r="P1" s="41"/>
      <c r="Q1" s="41"/>
      <c r="R1" s="41"/>
      <c r="S1" s="41"/>
      <c r="T1" s="41"/>
      <c r="U1" s="41"/>
      <c r="V1" s="41"/>
      <c r="W1" s="2"/>
      <c r="X1" s="2"/>
      <c r="Y1" s="5" t="s">
        <v>16</v>
      </c>
      <c r="Z1" s="6">
        <v>41640</v>
      </c>
    </row>
    <row r="2" spans="1:26" ht="70.150000000000006" customHeight="1">
      <c r="A2" s="42" t="s">
        <v>53</v>
      </c>
      <c r="B2" s="42" t="s">
        <v>9</v>
      </c>
      <c r="C2" s="42"/>
      <c r="D2" s="42" t="s">
        <v>10</v>
      </c>
      <c r="E2" s="42"/>
      <c r="F2" s="42" t="s">
        <v>65</v>
      </c>
      <c r="G2" s="42"/>
      <c r="H2" s="42"/>
      <c r="I2" s="42"/>
      <c r="J2" s="42" t="s">
        <v>11</v>
      </c>
      <c r="K2" s="42"/>
      <c r="L2" s="42" t="s">
        <v>4</v>
      </c>
      <c r="M2" s="42" t="s">
        <v>5</v>
      </c>
      <c r="N2" s="42" t="s">
        <v>12</v>
      </c>
      <c r="O2" s="42"/>
      <c r="P2" s="42" t="s">
        <v>6</v>
      </c>
      <c r="Q2" s="42" t="s">
        <v>7</v>
      </c>
      <c r="R2" s="42" t="s">
        <v>66</v>
      </c>
      <c r="S2" s="42"/>
      <c r="T2" s="42" t="s">
        <v>67</v>
      </c>
      <c r="U2" s="42"/>
      <c r="V2" s="42" t="s">
        <v>54</v>
      </c>
      <c r="W2" s="3" t="s">
        <v>55</v>
      </c>
      <c r="X2" s="3" t="s">
        <v>56</v>
      </c>
      <c r="Y2" s="7" t="s">
        <v>17</v>
      </c>
      <c r="Z2" s="8">
        <v>41671</v>
      </c>
    </row>
    <row r="3" spans="1:26" ht="70.150000000000006" customHeight="1">
      <c r="A3" s="42"/>
      <c r="B3" s="4" t="s">
        <v>2</v>
      </c>
      <c r="C3" s="4" t="s">
        <v>3</v>
      </c>
      <c r="D3" s="4" t="s">
        <v>2</v>
      </c>
      <c r="E3" s="4" t="s">
        <v>3</v>
      </c>
      <c r="F3" s="4" t="s">
        <v>57</v>
      </c>
      <c r="G3" s="4" t="s">
        <v>58</v>
      </c>
      <c r="H3" s="4" t="s">
        <v>59</v>
      </c>
      <c r="I3" s="4" t="s">
        <v>60</v>
      </c>
      <c r="J3" s="4" t="s">
        <v>2</v>
      </c>
      <c r="K3" s="4" t="s">
        <v>3</v>
      </c>
      <c r="L3" s="42"/>
      <c r="M3" s="42"/>
      <c r="N3" s="4" t="s">
        <v>2</v>
      </c>
      <c r="O3" s="4" t="s">
        <v>3</v>
      </c>
      <c r="P3" s="42"/>
      <c r="Q3" s="42"/>
      <c r="R3" s="4" t="s">
        <v>61</v>
      </c>
      <c r="S3" s="4" t="s">
        <v>62</v>
      </c>
      <c r="T3" s="4" t="s">
        <v>63</v>
      </c>
      <c r="U3" s="4" t="s">
        <v>64</v>
      </c>
      <c r="V3" s="42"/>
      <c r="W3" s="3"/>
      <c r="X3" s="3"/>
      <c r="Y3" s="7" t="s">
        <v>18</v>
      </c>
      <c r="Z3" s="8">
        <v>41699</v>
      </c>
    </row>
    <row r="4" spans="1:26" ht="76.5">
      <c r="A4" s="43" t="s">
        <v>13</v>
      </c>
      <c r="B4" s="39"/>
      <c r="C4" s="39"/>
      <c r="D4" s="39"/>
      <c r="E4" s="39"/>
      <c r="F4" s="39"/>
      <c r="G4" s="39"/>
      <c r="H4" s="39"/>
      <c r="I4" s="39"/>
      <c r="J4" s="39"/>
      <c r="K4" s="39"/>
      <c r="L4" s="39"/>
      <c r="M4" s="39"/>
      <c r="N4" s="39"/>
      <c r="O4" s="39"/>
      <c r="P4" s="39"/>
      <c r="Q4" s="39"/>
      <c r="R4" s="39"/>
      <c r="S4" s="39"/>
      <c r="T4" s="39"/>
      <c r="U4" s="39"/>
      <c r="V4" s="40"/>
      <c r="W4" s="2"/>
      <c r="X4" s="2"/>
      <c r="Y4" s="5" t="s">
        <v>19</v>
      </c>
      <c r="Z4" s="6">
        <v>41730</v>
      </c>
    </row>
    <row r="5" spans="1:26" ht="38.25">
      <c r="A5" s="46" t="s">
        <v>169</v>
      </c>
      <c r="B5" s="39"/>
      <c r="C5" s="39"/>
      <c r="D5" s="39"/>
      <c r="E5" s="39"/>
      <c r="F5" s="39"/>
      <c r="G5" s="39"/>
      <c r="H5" s="39"/>
      <c r="I5" s="39"/>
      <c r="J5" s="39"/>
      <c r="K5" s="39"/>
      <c r="L5" s="39"/>
      <c r="M5" s="39"/>
      <c r="N5" s="39"/>
      <c r="O5" s="39"/>
      <c r="P5" s="39"/>
      <c r="Q5" s="39"/>
      <c r="R5" s="39"/>
      <c r="S5" s="39"/>
      <c r="T5" s="39"/>
      <c r="U5" s="39"/>
      <c r="V5" s="40"/>
      <c r="W5" s="2"/>
      <c r="X5" s="2"/>
      <c r="Y5" s="5" t="s">
        <v>20</v>
      </c>
      <c r="Z5" s="6">
        <v>41760</v>
      </c>
    </row>
    <row r="6" spans="1:26" ht="38.25">
      <c r="A6" s="38" t="s">
        <v>69</v>
      </c>
      <c r="B6" s="39"/>
      <c r="C6" s="39"/>
      <c r="D6" s="39"/>
      <c r="E6" s="39"/>
      <c r="F6" s="39"/>
      <c r="G6" s="39"/>
      <c r="H6" s="39"/>
      <c r="I6" s="39"/>
      <c r="J6" s="39"/>
      <c r="K6" s="39"/>
      <c r="L6" s="39"/>
      <c r="M6" s="39"/>
      <c r="N6" s="39"/>
      <c r="O6" s="39"/>
      <c r="P6" s="39"/>
      <c r="Q6" s="39"/>
      <c r="R6" s="39"/>
      <c r="S6" s="39"/>
      <c r="T6" s="39"/>
      <c r="U6" s="39"/>
      <c r="V6" s="40"/>
      <c r="W6" s="2"/>
      <c r="X6" s="2"/>
      <c r="Y6" s="5" t="s">
        <v>21</v>
      </c>
      <c r="Z6" s="6">
        <v>41791</v>
      </c>
    </row>
    <row r="7" spans="1:26" ht="49.9" customHeight="1">
      <c r="A7" s="44" t="s">
        <v>70</v>
      </c>
      <c r="B7" s="39"/>
      <c r="C7" s="39"/>
      <c r="D7" s="39"/>
      <c r="E7" s="39"/>
      <c r="F7" s="39"/>
      <c r="G7" s="39"/>
      <c r="H7" s="39"/>
      <c r="I7" s="39"/>
      <c r="J7" s="39"/>
      <c r="K7" s="39"/>
      <c r="L7" s="39"/>
      <c r="M7" s="39"/>
      <c r="N7" s="39"/>
      <c r="O7" s="39"/>
      <c r="P7" s="39"/>
      <c r="Q7" s="39"/>
      <c r="R7" s="39"/>
      <c r="S7" s="39"/>
      <c r="T7" s="39"/>
      <c r="U7" s="39"/>
      <c r="V7" s="40"/>
      <c r="W7" s="2"/>
      <c r="X7" s="2"/>
      <c r="Y7" s="5" t="s">
        <v>22</v>
      </c>
      <c r="Z7" s="6">
        <v>41821</v>
      </c>
    </row>
    <row r="8" spans="1:26" ht="51">
      <c r="A8" s="45" t="s">
        <v>76</v>
      </c>
      <c r="B8" s="39"/>
      <c r="C8" s="39"/>
      <c r="D8" s="39"/>
      <c r="E8" s="39"/>
      <c r="F8" s="39"/>
      <c r="G8" s="39"/>
      <c r="H8" s="39"/>
      <c r="I8" s="39"/>
      <c r="J8" s="39"/>
      <c r="K8" s="39"/>
      <c r="L8" s="39"/>
      <c r="M8" s="39"/>
      <c r="N8" s="39"/>
      <c r="O8" s="39"/>
      <c r="P8" s="39"/>
      <c r="Q8" s="39"/>
      <c r="R8" s="39"/>
      <c r="S8" s="39"/>
      <c r="T8" s="39"/>
      <c r="U8" s="39"/>
      <c r="V8" s="40"/>
      <c r="W8" s="2"/>
      <c r="X8" s="2"/>
      <c r="Y8" s="5" t="s">
        <v>23</v>
      </c>
      <c r="Z8" s="6">
        <v>41852</v>
      </c>
    </row>
    <row r="9" spans="1:26" ht="87">
      <c r="A9" s="9" t="s">
        <v>170</v>
      </c>
      <c r="B9" s="10">
        <v>355800</v>
      </c>
      <c r="C9" s="10">
        <v>355800</v>
      </c>
      <c r="D9" s="10">
        <v>355800</v>
      </c>
      <c r="E9" s="10">
        <v>355800</v>
      </c>
      <c r="F9" s="11"/>
      <c r="G9" s="12"/>
      <c r="H9" s="13"/>
      <c r="I9" s="14"/>
      <c r="J9" s="10">
        <v>0</v>
      </c>
      <c r="K9" s="10">
        <v>0</v>
      </c>
      <c r="L9" s="10">
        <v>0</v>
      </c>
      <c r="M9" s="10">
        <v>0</v>
      </c>
      <c r="N9" s="15">
        <f t="shared" ref="N9:O11" si="0">IF(D9&lt;&gt;0,J9/D9,0)*100</f>
        <v>0</v>
      </c>
      <c r="O9" s="15">
        <f t="shared" si="0"/>
        <v>0</v>
      </c>
      <c r="P9" s="15">
        <f>IF(E9&lt;&gt;0,L9/E9,0)*100</f>
        <v>0</v>
      </c>
      <c r="Q9" s="15">
        <f>IF(E9&lt;&gt;0,M9/E9,0)*100</f>
        <v>0</v>
      </c>
      <c r="R9" s="12"/>
      <c r="S9" s="12"/>
      <c r="T9" s="16">
        <v>0</v>
      </c>
      <c r="U9" s="16">
        <v>0</v>
      </c>
      <c r="V9" s="11" t="s">
        <v>890</v>
      </c>
      <c r="W9" s="2" t="s">
        <v>171</v>
      </c>
      <c r="X9" s="2" t="s">
        <v>74</v>
      </c>
      <c r="Y9" s="5" t="s">
        <v>24</v>
      </c>
      <c r="Z9" s="6">
        <v>41883</v>
      </c>
    </row>
    <row r="10" spans="1:26" ht="51">
      <c r="A10" s="17" t="s">
        <v>79</v>
      </c>
      <c r="B10" s="18">
        <f t="shared" ref="B10:E11" si="1">B9</f>
        <v>355800</v>
      </c>
      <c r="C10" s="18">
        <f t="shared" si="1"/>
        <v>355800</v>
      </c>
      <c r="D10" s="18">
        <f t="shared" si="1"/>
        <v>355800</v>
      </c>
      <c r="E10" s="18">
        <f t="shared" si="1"/>
        <v>355800</v>
      </c>
      <c r="F10" s="17"/>
      <c r="G10" s="18">
        <f>G9</f>
        <v>0</v>
      </c>
      <c r="H10" s="17"/>
      <c r="I10" s="17"/>
      <c r="J10" s="18">
        <f t="shared" ref="J10:M11" si="2">J9</f>
        <v>0</v>
      </c>
      <c r="K10" s="18">
        <f t="shared" si="2"/>
        <v>0</v>
      </c>
      <c r="L10" s="18">
        <f t="shared" si="2"/>
        <v>0</v>
      </c>
      <c r="M10" s="18">
        <f t="shared" si="2"/>
        <v>0</v>
      </c>
      <c r="N10" s="19">
        <f t="shared" si="0"/>
        <v>0</v>
      </c>
      <c r="O10" s="19">
        <f t="shared" si="0"/>
        <v>0</v>
      </c>
      <c r="P10" s="19">
        <f>IF(E10&lt;&gt;0,L10/E10,0)*100</f>
        <v>0</v>
      </c>
      <c r="Q10" s="19">
        <f>IF(E10&lt;&gt;0,M10/E10,0)*100</f>
        <v>0</v>
      </c>
      <c r="R10" s="18">
        <f t="shared" ref="R10:U11" si="3">R9</f>
        <v>0</v>
      </c>
      <c r="S10" s="18">
        <f t="shared" si="3"/>
        <v>0</v>
      </c>
      <c r="T10" s="19">
        <f t="shared" si="3"/>
        <v>0</v>
      </c>
      <c r="U10" s="19">
        <f t="shared" si="3"/>
        <v>0</v>
      </c>
      <c r="V10" s="17"/>
      <c r="W10" s="2"/>
      <c r="X10" s="2"/>
      <c r="Y10" s="5" t="s">
        <v>25</v>
      </c>
      <c r="Z10" s="6">
        <v>41913</v>
      </c>
    </row>
    <row r="11" spans="1:26" ht="51">
      <c r="A11" s="17" t="s">
        <v>80</v>
      </c>
      <c r="B11" s="18">
        <f t="shared" si="1"/>
        <v>355800</v>
      </c>
      <c r="C11" s="18">
        <f t="shared" si="1"/>
        <v>355800</v>
      </c>
      <c r="D11" s="18">
        <f t="shared" si="1"/>
        <v>355800</v>
      </c>
      <c r="E11" s="18">
        <f t="shared" si="1"/>
        <v>355800</v>
      </c>
      <c r="F11" s="17"/>
      <c r="G11" s="18">
        <f>G10</f>
        <v>0</v>
      </c>
      <c r="H11" s="17"/>
      <c r="I11" s="17"/>
      <c r="J11" s="18">
        <f t="shared" si="2"/>
        <v>0</v>
      </c>
      <c r="K11" s="18">
        <f t="shared" si="2"/>
        <v>0</v>
      </c>
      <c r="L11" s="18">
        <f t="shared" si="2"/>
        <v>0</v>
      </c>
      <c r="M11" s="18">
        <f t="shared" si="2"/>
        <v>0</v>
      </c>
      <c r="N11" s="19">
        <f t="shared" si="0"/>
        <v>0</v>
      </c>
      <c r="O11" s="19">
        <f t="shared" si="0"/>
        <v>0</v>
      </c>
      <c r="P11" s="19">
        <f>IF(E11&lt;&gt;0,L11/E11,0)*100</f>
        <v>0</v>
      </c>
      <c r="Q11" s="19">
        <f>IF(E11&lt;&gt;0,M11/E11,0)*100</f>
        <v>0</v>
      </c>
      <c r="R11" s="18">
        <f t="shared" si="3"/>
        <v>0</v>
      </c>
      <c r="S11" s="18">
        <f t="shared" si="3"/>
        <v>0</v>
      </c>
      <c r="T11" s="19">
        <f t="shared" si="3"/>
        <v>0</v>
      </c>
      <c r="U11" s="19">
        <f t="shared" si="3"/>
        <v>0</v>
      </c>
      <c r="V11" s="17"/>
      <c r="W11" s="2"/>
      <c r="X11" s="2"/>
      <c r="Y11" s="5" t="s">
        <v>26</v>
      </c>
      <c r="Z11" s="6">
        <v>41944</v>
      </c>
    </row>
    <row r="12" spans="1:26" ht="51">
      <c r="A12" s="44" t="s">
        <v>87</v>
      </c>
      <c r="B12" s="39"/>
      <c r="C12" s="39"/>
      <c r="D12" s="39"/>
      <c r="E12" s="39"/>
      <c r="F12" s="39"/>
      <c r="G12" s="39"/>
      <c r="H12" s="39"/>
      <c r="I12" s="39"/>
      <c r="J12" s="39"/>
      <c r="K12" s="39"/>
      <c r="L12" s="39"/>
      <c r="M12" s="39"/>
      <c r="N12" s="39"/>
      <c r="O12" s="39"/>
      <c r="P12" s="39"/>
      <c r="Q12" s="39"/>
      <c r="R12" s="39"/>
      <c r="S12" s="39"/>
      <c r="T12" s="39"/>
      <c r="U12" s="39"/>
      <c r="V12" s="40"/>
      <c r="W12" s="2"/>
      <c r="X12" s="2"/>
      <c r="Y12" s="5" t="s">
        <v>27</v>
      </c>
      <c r="Z12" s="6">
        <v>41974</v>
      </c>
    </row>
    <row r="13" spans="1:26" ht="38.25">
      <c r="A13" s="45" t="s">
        <v>172</v>
      </c>
      <c r="B13" s="39"/>
      <c r="C13" s="39"/>
      <c r="D13" s="39"/>
      <c r="E13" s="39"/>
      <c r="F13" s="39"/>
      <c r="G13" s="39"/>
      <c r="H13" s="39"/>
      <c r="I13" s="39"/>
      <c r="J13" s="39"/>
      <c r="K13" s="39"/>
      <c r="L13" s="39"/>
      <c r="M13" s="39"/>
      <c r="N13" s="39"/>
      <c r="O13" s="39"/>
      <c r="P13" s="39"/>
      <c r="Q13" s="39"/>
      <c r="R13" s="39"/>
      <c r="S13" s="39"/>
      <c r="T13" s="39"/>
      <c r="U13" s="39"/>
      <c r="V13" s="40"/>
      <c r="W13" s="2"/>
      <c r="X13" s="2"/>
      <c r="Y13" s="5" t="s">
        <v>28</v>
      </c>
      <c r="Z13" s="6">
        <v>42005</v>
      </c>
    </row>
    <row r="14" spans="1:26" ht="43.5">
      <c r="A14" s="9" t="s">
        <v>173</v>
      </c>
      <c r="B14" s="10">
        <v>50000</v>
      </c>
      <c r="C14" s="10">
        <v>50000</v>
      </c>
      <c r="D14" s="10">
        <v>50000</v>
      </c>
      <c r="E14" s="10">
        <v>50000</v>
      </c>
      <c r="F14" s="11"/>
      <c r="G14" s="12"/>
      <c r="H14" s="13"/>
      <c r="I14" s="14"/>
      <c r="J14" s="10">
        <v>0</v>
      </c>
      <c r="K14" s="10">
        <v>0</v>
      </c>
      <c r="L14" s="10">
        <v>0</v>
      </c>
      <c r="M14" s="10">
        <v>0</v>
      </c>
      <c r="N14" s="15">
        <f t="shared" ref="N14:O16" si="4">IF(D14&lt;&gt;0,J14/D14,0)*100</f>
        <v>0</v>
      </c>
      <c r="O14" s="15">
        <f t="shared" si="4"/>
        <v>0</v>
      </c>
      <c r="P14" s="15">
        <f>IF(E14&lt;&gt;0,L14/E14,0)*100</f>
        <v>0</v>
      </c>
      <c r="Q14" s="15">
        <f>IF(E14&lt;&gt;0,M14/E14,0)*100</f>
        <v>0</v>
      </c>
      <c r="R14" s="12"/>
      <c r="S14" s="12"/>
      <c r="T14" s="16">
        <v>0</v>
      </c>
      <c r="U14" s="16">
        <v>0</v>
      </c>
      <c r="V14" s="11"/>
      <c r="W14" s="2" t="s">
        <v>174</v>
      </c>
      <c r="X14" s="2" t="s">
        <v>74</v>
      </c>
      <c r="Y14" s="5" t="s">
        <v>29</v>
      </c>
      <c r="Z14" s="6">
        <v>42036</v>
      </c>
    </row>
    <row r="15" spans="1:26" ht="65.25">
      <c r="A15" s="17" t="s">
        <v>175</v>
      </c>
      <c r="B15" s="18">
        <f t="shared" ref="B15:E16" si="5">B14</f>
        <v>50000</v>
      </c>
      <c r="C15" s="18">
        <f t="shared" si="5"/>
        <v>50000</v>
      </c>
      <c r="D15" s="18">
        <f t="shared" si="5"/>
        <v>50000</v>
      </c>
      <c r="E15" s="18">
        <f t="shared" si="5"/>
        <v>50000</v>
      </c>
      <c r="F15" s="17"/>
      <c r="G15" s="18">
        <f>G14</f>
        <v>0</v>
      </c>
      <c r="H15" s="17"/>
      <c r="I15" s="17"/>
      <c r="J15" s="18">
        <f t="shared" ref="J15:M16" si="6">J14</f>
        <v>0</v>
      </c>
      <c r="K15" s="18">
        <f t="shared" si="6"/>
        <v>0</v>
      </c>
      <c r="L15" s="18">
        <f t="shared" si="6"/>
        <v>0</v>
      </c>
      <c r="M15" s="18">
        <f t="shared" si="6"/>
        <v>0</v>
      </c>
      <c r="N15" s="19">
        <f t="shared" si="4"/>
        <v>0</v>
      </c>
      <c r="O15" s="19">
        <f t="shared" si="4"/>
        <v>0</v>
      </c>
      <c r="P15" s="19">
        <f>IF(E15&lt;&gt;0,L15/E15,0)*100</f>
        <v>0</v>
      </c>
      <c r="Q15" s="19">
        <f>IF(E15&lt;&gt;0,M15/E15,0)*100</f>
        <v>0</v>
      </c>
      <c r="R15" s="18">
        <f t="shared" ref="R15:U16" si="7">R14</f>
        <v>0</v>
      </c>
      <c r="S15" s="18">
        <f t="shared" si="7"/>
        <v>0</v>
      </c>
      <c r="T15" s="19">
        <f t="shared" si="7"/>
        <v>0</v>
      </c>
      <c r="U15" s="19">
        <f t="shared" si="7"/>
        <v>0</v>
      </c>
      <c r="V15" s="17"/>
      <c r="W15" s="2"/>
      <c r="X15" s="2"/>
      <c r="Y15" s="5" t="s">
        <v>30</v>
      </c>
      <c r="Z15" s="6">
        <v>42064</v>
      </c>
    </row>
    <row r="16" spans="1:26" ht="65.25">
      <c r="A16" s="17" t="s">
        <v>99</v>
      </c>
      <c r="B16" s="18">
        <f t="shared" si="5"/>
        <v>50000</v>
      </c>
      <c r="C16" s="18">
        <f t="shared" si="5"/>
        <v>50000</v>
      </c>
      <c r="D16" s="18">
        <f t="shared" si="5"/>
        <v>50000</v>
      </c>
      <c r="E16" s="18">
        <f t="shared" si="5"/>
        <v>50000</v>
      </c>
      <c r="F16" s="17"/>
      <c r="G16" s="18">
        <f>G15</f>
        <v>0</v>
      </c>
      <c r="H16" s="17"/>
      <c r="I16" s="17"/>
      <c r="J16" s="18">
        <f t="shared" si="6"/>
        <v>0</v>
      </c>
      <c r="K16" s="18">
        <f t="shared" si="6"/>
        <v>0</v>
      </c>
      <c r="L16" s="18">
        <f t="shared" si="6"/>
        <v>0</v>
      </c>
      <c r="M16" s="18">
        <f t="shared" si="6"/>
        <v>0</v>
      </c>
      <c r="N16" s="19">
        <f t="shared" si="4"/>
        <v>0</v>
      </c>
      <c r="O16" s="19">
        <f t="shared" si="4"/>
        <v>0</v>
      </c>
      <c r="P16" s="19">
        <f>IF(E16&lt;&gt;0,L16/E16,0)*100</f>
        <v>0</v>
      </c>
      <c r="Q16" s="19">
        <f>IF(E16&lt;&gt;0,M16/E16,0)*100</f>
        <v>0</v>
      </c>
      <c r="R16" s="18">
        <f t="shared" si="7"/>
        <v>0</v>
      </c>
      <c r="S16" s="18">
        <f t="shared" si="7"/>
        <v>0</v>
      </c>
      <c r="T16" s="19">
        <f t="shared" si="7"/>
        <v>0</v>
      </c>
      <c r="U16" s="19">
        <f t="shared" si="7"/>
        <v>0</v>
      </c>
      <c r="V16" s="17"/>
      <c r="W16" s="2"/>
      <c r="X16" s="2"/>
      <c r="Y16" s="5" t="s">
        <v>31</v>
      </c>
      <c r="Z16" s="6">
        <v>42095</v>
      </c>
    </row>
    <row r="17" spans="1:26" ht="51">
      <c r="A17" s="44" t="s">
        <v>100</v>
      </c>
      <c r="B17" s="39"/>
      <c r="C17" s="39"/>
      <c r="D17" s="39"/>
      <c r="E17" s="39"/>
      <c r="F17" s="39"/>
      <c r="G17" s="39"/>
      <c r="H17" s="39"/>
      <c r="I17" s="39"/>
      <c r="J17" s="39"/>
      <c r="K17" s="39"/>
      <c r="L17" s="39"/>
      <c r="M17" s="39"/>
      <c r="N17" s="39"/>
      <c r="O17" s="39"/>
      <c r="P17" s="39"/>
      <c r="Q17" s="39"/>
      <c r="R17" s="39"/>
      <c r="S17" s="39"/>
      <c r="T17" s="39"/>
      <c r="U17" s="39"/>
      <c r="V17" s="40"/>
      <c r="W17" s="2"/>
      <c r="X17" s="2"/>
      <c r="Y17" s="5" t="s">
        <v>32</v>
      </c>
      <c r="Z17" s="6">
        <v>42125</v>
      </c>
    </row>
    <row r="18" spans="1:26" ht="51">
      <c r="A18" s="45" t="s">
        <v>176</v>
      </c>
      <c r="B18" s="39"/>
      <c r="C18" s="39"/>
      <c r="D18" s="39"/>
      <c r="E18" s="39"/>
      <c r="F18" s="39"/>
      <c r="G18" s="39"/>
      <c r="H18" s="39"/>
      <c r="I18" s="39"/>
      <c r="J18" s="39"/>
      <c r="K18" s="39"/>
      <c r="L18" s="39"/>
      <c r="M18" s="39"/>
      <c r="N18" s="39"/>
      <c r="O18" s="39"/>
      <c r="P18" s="39"/>
      <c r="Q18" s="39"/>
      <c r="R18" s="39"/>
      <c r="S18" s="39"/>
      <c r="T18" s="39"/>
      <c r="U18" s="39"/>
      <c r="V18" s="40"/>
      <c r="W18" s="2"/>
      <c r="X18" s="2"/>
      <c r="Y18" s="5" t="s">
        <v>33</v>
      </c>
      <c r="Z18" s="6">
        <v>42156</v>
      </c>
    </row>
    <row r="19" spans="1:26" ht="65.25">
      <c r="A19" s="9" t="s">
        <v>177</v>
      </c>
      <c r="B19" s="10">
        <v>90000</v>
      </c>
      <c r="C19" s="10">
        <v>90000</v>
      </c>
      <c r="D19" s="10">
        <v>90000</v>
      </c>
      <c r="E19" s="10">
        <v>90000</v>
      </c>
      <c r="F19" s="11"/>
      <c r="G19" s="12"/>
      <c r="H19" s="13"/>
      <c r="I19" s="14"/>
      <c r="J19" s="10">
        <v>0</v>
      </c>
      <c r="K19" s="10">
        <v>0</v>
      </c>
      <c r="L19" s="10">
        <v>0</v>
      </c>
      <c r="M19" s="10">
        <v>0</v>
      </c>
      <c r="N19" s="15">
        <f t="shared" ref="N19:O24" si="8">IF(D19&lt;&gt;0,J19/D19,0)*100</f>
        <v>0</v>
      </c>
      <c r="O19" s="15">
        <f t="shared" si="8"/>
        <v>0</v>
      </c>
      <c r="P19" s="15">
        <f t="shared" ref="P19:P24" si="9">IF(E19&lt;&gt;0,L19/E19,0)*100</f>
        <v>0</v>
      </c>
      <c r="Q19" s="15">
        <f t="shared" ref="Q19:Q24" si="10">IF(E19&lt;&gt;0,M19/E19,0)*100</f>
        <v>0</v>
      </c>
      <c r="R19" s="12"/>
      <c r="S19" s="12"/>
      <c r="T19" s="16">
        <v>0</v>
      </c>
      <c r="U19" s="16">
        <v>0</v>
      </c>
      <c r="V19" s="11" t="s">
        <v>895</v>
      </c>
      <c r="W19" s="2" t="s">
        <v>178</v>
      </c>
      <c r="X19" s="2" t="s">
        <v>74</v>
      </c>
      <c r="Y19" s="5" t="s">
        <v>34</v>
      </c>
      <c r="Z19" s="6">
        <v>42186</v>
      </c>
    </row>
    <row r="20" spans="1:26" ht="43.5">
      <c r="A20" s="9" t="s">
        <v>179</v>
      </c>
      <c r="B20" s="10">
        <v>10000</v>
      </c>
      <c r="C20" s="10">
        <v>10000</v>
      </c>
      <c r="D20" s="10">
        <v>10000</v>
      </c>
      <c r="E20" s="10">
        <v>10000</v>
      </c>
      <c r="F20" s="11"/>
      <c r="G20" s="12"/>
      <c r="H20" s="13"/>
      <c r="I20" s="14"/>
      <c r="J20" s="10">
        <v>0</v>
      </c>
      <c r="K20" s="10">
        <v>0</v>
      </c>
      <c r="L20" s="10">
        <v>0</v>
      </c>
      <c r="M20" s="10">
        <v>0</v>
      </c>
      <c r="N20" s="15">
        <f t="shared" si="8"/>
        <v>0</v>
      </c>
      <c r="O20" s="15">
        <f t="shared" si="8"/>
        <v>0</v>
      </c>
      <c r="P20" s="15">
        <f t="shared" si="9"/>
        <v>0</v>
      </c>
      <c r="Q20" s="15">
        <f t="shared" si="10"/>
        <v>0</v>
      </c>
      <c r="R20" s="12"/>
      <c r="S20" s="12"/>
      <c r="T20" s="16">
        <v>0</v>
      </c>
      <c r="U20" s="16">
        <v>0</v>
      </c>
      <c r="V20" s="11"/>
      <c r="W20" s="2" t="s">
        <v>180</v>
      </c>
      <c r="X20" s="2" t="s">
        <v>74</v>
      </c>
      <c r="Y20" s="5" t="s">
        <v>35</v>
      </c>
      <c r="Z20" s="6">
        <v>42217</v>
      </c>
    </row>
    <row r="21" spans="1:26" ht="65.25">
      <c r="A21" s="9" t="s">
        <v>181</v>
      </c>
      <c r="B21" s="10">
        <v>90000</v>
      </c>
      <c r="C21" s="10">
        <v>90000</v>
      </c>
      <c r="D21" s="10">
        <v>90000</v>
      </c>
      <c r="E21" s="10">
        <v>90000</v>
      </c>
      <c r="F21" s="11"/>
      <c r="G21" s="12"/>
      <c r="H21" s="13"/>
      <c r="I21" s="14"/>
      <c r="J21" s="10">
        <v>0</v>
      </c>
      <c r="K21" s="10">
        <v>0</v>
      </c>
      <c r="L21" s="10">
        <v>0</v>
      </c>
      <c r="M21" s="10">
        <v>0</v>
      </c>
      <c r="N21" s="15">
        <f t="shared" si="8"/>
        <v>0</v>
      </c>
      <c r="O21" s="15">
        <f t="shared" si="8"/>
        <v>0</v>
      </c>
      <c r="P21" s="15">
        <f t="shared" si="9"/>
        <v>0</v>
      </c>
      <c r="Q21" s="15">
        <f t="shared" si="10"/>
        <v>0</v>
      </c>
      <c r="R21" s="12"/>
      <c r="S21" s="12"/>
      <c r="T21" s="16">
        <v>0</v>
      </c>
      <c r="U21" s="16">
        <v>0</v>
      </c>
      <c r="V21" s="11" t="s">
        <v>896</v>
      </c>
      <c r="W21" s="2" t="s">
        <v>178</v>
      </c>
      <c r="X21" s="2" t="s">
        <v>74</v>
      </c>
      <c r="Y21" s="5" t="s">
        <v>36</v>
      </c>
      <c r="Z21" s="6">
        <v>42248</v>
      </c>
    </row>
    <row r="22" spans="1:26" ht="51">
      <c r="A22" s="17" t="s">
        <v>182</v>
      </c>
      <c r="B22" s="18">
        <f>SUM(B19:B21)</f>
        <v>190000</v>
      </c>
      <c r="C22" s="18">
        <f>SUM(C19:C21)</f>
        <v>190000</v>
      </c>
      <c r="D22" s="18">
        <f>SUM(D19:D21)</f>
        <v>190000</v>
      </c>
      <c r="E22" s="18">
        <f>SUM(E19:E21)</f>
        <v>190000</v>
      </c>
      <c r="F22" s="17"/>
      <c r="G22" s="18">
        <f>SUM(G19:G21)</f>
        <v>0</v>
      </c>
      <c r="H22" s="17"/>
      <c r="I22" s="17"/>
      <c r="J22" s="18">
        <f>SUM(J19:J21)</f>
        <v>0</v>
      </c>
      <c r="K22" s="18">
        <f>SUM(K19:K21)</f>
        <v>0</v>
      </c>
      <c r="L22" s="18">
        <f>SUM(L19:L21)</f>
        <v>0</v>
      </c>
      <c r="M22" s="18">
        <f>SUM(M19:M21)</f>
        <v>0</v>
      </c>
      <c r="N22" s="19">
        <f t="shared" si="8"/>
        <v>0</v>
      </c>
      <c r="O22" s="19">
        <f t="shared" si="8"/>
        <v>0</v>
      </c>
      <c r="P22" s="19">
        <f t="shared" si="9"/>
        <v>0</v>
      </c>
      <c r="Q22" s="19">
        <f t="shared" si="10"/>
        <v>0</v>
      </c>
      <c r="R22" s="18">
        <f>SUM(R19:R21)</f>
        <v>0</v>
      </c>
      <c r="S22" s="18">
        <f>SUM(S19:S21)</f>
        <v>0</v>
      </c>
      <c r="T22" s="19">
        <f t="array" ref="T22">IF(SUM(E19:E21)&lt;&gt;0,SUM(E19:E21*T19:T21)/SUM(E19:E21),0)</f>
        <v>0</v>
      </c>
      <c r="U22" s="19">
        <f t="array" ref="U22">IF(SUM(E19:E21)&lt;&gt;0,SUM(E19:E21*U19:U21)/SUM(E19:E21),0)</f>
        <v>0</v>
      </c>
      <c r="V22" s="17"/>
      <c r="W22" s="2"/>
      <c r="X22" s="2"/>
      <c r="Y22" s="5" t="s">
        <v>37</v>
      </c>
      <c r="Z22" s="6">
        <v>42278</v>
      </c>
    </row>
    <row r="23" spans="1:26" ht="49.9" customHeight="1">
      <c r="A23" s="17" t="s">
        <v>123</v>
      </c>
      <c r="B23" s="18">
        <f>B22</f>
        <v>190000</v>
      </c>
      <c r="C23" s="18">
        <f>C22</f>
        <v>190000</v>
      </c>
      <c r="D23" s="18">
        <f>D22</f>
        <v>190000</v>
      </c>
      <c r="E23" s="18">
        <f>E22</f>
        <v>190000</v>
      </c>
      <c r="F23" s="17"/>
      <c r="G23" s="18">
        <f>G22</f>
        <v>0</v>
      </c>
      <c r="H23" s="17"/>
      <c r="I23" s="17"/>
      <c r="J23" s="18">
        <f>J22</f>
        <v>0</v>
      </c>
      <c r="K23" s="18">
        <f>K22</f>
        <v>0</v>
      </c>
      <c r="L23" s="18">
        <f>L22</f>
        <v>0</v>
      </c>
      <c r="M23" s="18">
        <f>M22</f>
        <v>0</v>
      </c>
      <c r="N23" s="19">
        <f t="shared" si="8"/>
        <v>0</v>
      </c>
      <c r="O23" s="19">
        <f t="shared" si="8"/>
        <v>0</v>
      </c>
      <c r="P23" s="19">
        <f t="shared" si="9"/>
        <v>0</v>
      </c>
      <c r="Q23" s="19">
        <f t="shared" si="10"/>
        <v>0</v>
      </c>
      <c r="R23" s="18">
        <f>R22</f>
        <v>0</v>
      </c>
      <c r="S23" s="18">
        <f>S22</f>
        <v>0</v>
      </c>
      <c r="T23" s="19">
        <f>T22</f>
        <v>0</v>
      </c>
      <c r="U23" s="19">
        <f>U22</f>
        <v>0</v>
      </c>
      <c r="V23" s="17"/>
      <c r="W23" s="2"/>
      <c r="X23" s="2"/>
      <c r="Y23" s="5" t="s">
        <v>38</v>
      </c>
      <c r="Z23" s="6">
        <v>42309</v>
      </c>
    </row>
    <row r="24" spans="1:26" ht="49.9" customHeight="1">
      <c r="A24" s="17" t="s">
        <v>124</v>
      </c>
      <c r="B24" s="18">
        <f>SUM(B11,B16,B23)</f>
        <v>595800</v>
      </c>
      <c r="C24" s="18">
        <f>SUM(C11,C16,C23)</f>
        <v>595800</v>
      </c>
      <c r="D24" s="18">
        <f>SUM(D11,D16,D23)</f>
        <v>595800</v>
      </c>
      <c r="E24" s="18">
        <f>SUM(E11,E16,E23)</f>
        <v>595800</v>
      </c>
      <c r="F24" s="17"/>
      <c r="G24" s="18">
        <f>SUM(G11,G16,G23)</f>
        <v>0</v>
      </c>
      <c r="H24" s="17"/>
      <c r="I24" s="17"/>
      <c r="J24" s="18">
        <f>SUM(J11,J16,J23)</f>
        <v>0</v>
      </c>
      <c r="K24" s="18">
        <f>SUM(K11,K16,K23)</f>
        <v>0</v>
      </c>
      <c r="L24" s="18">
        <f>SUM(L11,L16,L23)</f>
        <v>0</v>
      </c>
      <c r="M24" s="18">
        <f>SUM(M11,M16,M23)</f>
        <v>0</v>
      </c>
      <c r="N24" s="19">
        <f t="shared" si="8"/>
        <v>0</v>
      </c>
      <c r="O24" s="19">
        <f t="shared" si="8"/>
        <v>0</v>
      </c>
      <c r="P24" s="19">
        <f t="shared" si="9"/>
        <v>0</v>
      </c>
      <c r="Q24" s="19">
        <f t="shared" si="10"/>
        <v>0</v>
      </c>
      <c r="R24" s="18">
        <f>SUM(R11,R16,R23)</f>
        <v>0</v>
      </c>
      <c r="S24" s="18">
        <f>SUM(S11,S16,S23)</f>
        <v>0</v>
      </c>
      <c r="T24" s="19">
        <f>IF(SUM(E11,E16,E23)&lt;&gt;0,SUM(E11*T11,E16*T16,E23*T23)/SUM(E11,E16,E23),0)</f>
        <v>0</v>
      </c>
      <c r="U24" s="19">
        <f>IF(SUM(E11,E16,E23)&lt;&gt;0,SUM(E11*U11,E16*U16,E23*U23)/SUM(E11,E16,E23),0)</f>
        <v>0</v>
      </c>
      <c r="V24" s="17"/>
      <c r="W24" s="2"/>
      <c r="X24" s="2"/>
      <c r="Y24" s="5" t="s">
        <v>39</v>
      </c>
      <c r="Z24" s="6">
        <v>42339</v>
      </c>
    </row>
    <row r="25" spans="1:26" ht="49.9" customHeight="1">
      <c r="A25" s="38" t="s">
        <v>125</v>
      </c>
      <c r="B25" s="39"/>
      <c r="C25" s="39"/>
      <c r="D25" s="39"/>
      <c r="E25" s="39"/>
      <c r="F25" s="39"/>
      <c r="G25" s="39"/>
      <c r="H25" s="39"/>
      <c r="I25" s="39"/>
      <c r="J25" s="39"/>
      <c r="K25" s="39"/>
      <c r="L25" s="39"/>
      <c r="M25" s="39"/>
      <c r="N25" s="39"/>
      <c r="O25" s="39"/>
      <c r="P25" s="39"/>
      <c r="Q25" s="39"/>
      <c r="R25" s="39"/>
      <c r="S25" s="39"/>
      <c r="T25" s="39"/>
      <c r="U25" s="39"/>
      <c r="V25" s="40"/>
      <c r="W25" s="2"/>
      <c r="X25" s="2"/>
      <c r="Y25" s="5" t="s">
        <v>40</v>
      </c>
      <c r="Z25" s="6">
        <v>42370</v>
      </c>
    </row>
    <row r="26" spans="1:26" ht="38.25">
      <c r="A26" s="44" t="s">
        <v>183</v>
      </c>
      <c r="B26" s="39"/>
      <c r="C26" s="39"/>
      <c r="D26" s="39"/>
      <c r="E26" s="39"/>
      <c r="F26" s="39"/>
      <c r="G26" s="39"/>
      <c r="H26" s="39"/>
      <c r="I26" s="39"/>
      <c r="J26" s="39"/>
      <c r="K26" s="39"/>
      <c r="L26" s="39"/>
      <c r="M26" s="39"/>
      <c r="N26" s="39"/>
      <c r="O26" s="39"/>
      <c r="P26" s="39"/>
      <c r="Q26" s="39"/>
      <c r="R26" s="39"/>
      <c r="S26" s="39"/>
      <c r="T26" s="39"/>
      <c r="U26" s="39"/>
      <c r="V26" s="40"/>
      <c r="W26" s="2"/>
      <c r="X26" s="2"/>
      <c r="Y26" s="5" t="s">
        <v>41</v>
      </c>
      <c r="Z26" s="6">
        <v>42401</v>
      </c>
    </row>
    <row r="27" spans="1:26" ht="51">
      <c r="A27" s="45" t="s">
        <v>184</v>
      </c>
      <c r="B27" s="39"/>
      <c r="C27" s="39"/>
      <c r="D27" s="39"/>
      <c r="E27" s="39"/>
      <c r="F27" s="39"/>
      <c r="G27" s="39"/>
      <c r="H27" s="39"/>
      <c r="I27" s="39"/>
      <c r="J27" s="39"/>
      <c r="K27" s="39"/>
      <c r="L27" s="39"/>
      <c r="M27" s="39"/>
      <c r="N27" s="39"/>
      <c r="O27" s="39"/>
      <c r="P27" s="39"/>
      <c r="Q27" s="39"/>
      <c r="R27" s="39"/>
      <c r="S27" s="39"/>
      <c r="T27" s="39"/>
      <c r="U27" s="39"/>
      <c r="V27" s="40"/>
      <c r="W27" s="2"/>
      <c r="X27" s="2"/>
      <c r="Y27" s="5" t="s">
        <v>42</v>
      </c>
      <c r="Z27" s="6">
        <v>42430</v>
      </c>
    </row>
    <row r="28" spans="1:26" ht="65.25">
      <c r="A28" s="9" t="s">
        <v>185</v>
      </c>
      <c r="B28" s="10">
        <v>167000</v>
      </c>
      <c r="C28" s="10">
        <v>167000</v>
      </c>
      <c r="D28" s="10">
        <v>167000</v>
      </c>
      <c r="E28" s="10">
        <v>167000</v>
      </c>
      <c r="F28" s="11"/>
      <c r="G28" s="12"/>
      <c r="H28" s="13"/>
      <c r="I28" s="14"/>
      <c r="J28" s="10">
        <v>0</v>
      </c>
      <c r="K28" s="10">
        <v>0</v>
      </c>
      <c r="L28" s="10">
        <v>0</v>
      </c>
      <c r="M28" s="10">
        <v>0</v>
      </c>
      <c r="N28" s="15">
        <f t="shared" ref="N28:O34" si="11">IF(D28&lt;&gt;0,J28/D28,0)*100</f>
        <v>0</v>
      </c>
      <c r="O28" s="15">
        <f t="shared" si="11"/>
        <v>0</v>
      </c>
      <c r="P28" s="15">
        <f t="shared" ref="P28:P34" si="12">IF(E28&lt;&gt;0,L28/E28,0)*100</f>
        <v>0</v>
      </c>
      <c r="Q28" s="15">
        <f t="shared" ref="Q28:Q34" si="13">IF(E28&lt;&gt;0,M28/E28,0)*100</f>
        <v>0</v>
      </c>
      <c r="R28" s="12"/>
      <c r="S28" s="12"/>
      <c r="T28" s="16">
        <v>0</v>
      </c>
      <c r="U28" s="16">
        <v>0</v>
      </c>
      <c r="V28" s="11" t="s">
        <v>897</v>
      </c>
      <c r="W28" s="2" t="s">
        <v>186</v>
      </c>
      <c r="X28" s="2" t="s">
        <v>74</v>
      </c>
      <c r="Y28" s="5" t="s">
        <v>43</v>
      </c>
      <c r="Z28" s="6">
        <v>42461</v>
      </c>
    </row>
    <row r="29" spans="1:26" ht="65.25">
      <c r="A29" s="9" t="s">
        <v>187</v>
      </c>
      <c r="B29" s="10">
        <v>70000</v>
      </c>
      <c r="C29" s="10">
        <v>70000</v>
      </c>
      <c r="D29" s="10">
        <v>70000</v>
      </c>
      <c r="E29" s="10">
        <v>70000</v>
      </c>
      <c r="F29" s="11"/>
      <c r="G29" s="12"/>
      <c r="H29" s="13"/>
      <c r="I29" s="14"/>
      <c r="J29" s="10">
        <v>0</v>
      </c>
      <c r="K29" s="10">
        <v>0</v>
      </c>
      <c r="L29" s="10">
        <v>0</v>
      </c>
      <c r="M29" s="10">
        <v>0</v>
      </c>
      <c r="N29" s="15">
        <f t="shared" si="11"/>
        <v>0</v>
      </c>
      <c r="O29" s="15">
        <f t="shared" si="11"/>
        <v>0</v>
      </c>
      <c r="P29" s="15">
        <f t="shared" si="12"/>
        <v>0</v>
      </c>
      <c r="Q29" s="15">
        <f t="shared" si="13"/>
        <v>0</v>
      </c>
      <c r="R29" s="12"/>
      <c r="S29" s="12"/>
      <c r="T29" s="16">
        <v>0</v>
      </c>
      <c r="U29" s="16">
        <v>0</v>
      </c>
      <c r="V29" s="11" t="s">
        <v>898</v>
      </c>
      <c r="W29" s="2" t="s">
        <v>188</v>
      </c>
      <c r="X29" s="2" t="s">
        <v>74</v>
      </c>
      <c r="Y29" s="5" t="s">
        <v>44</v>
      </c>
      <c r="Z29" s="6">
        <v>42491</v>
      </c>
    </row>
    <row r="30" spans="1:26" ht="65.25">
      <c r="A30" s="9" t="s">
        <v>189</v>
      </c>
      <c r="B30" s="10">
        <v>15000</v>
      </c>
      <c r="C30" s="10">
        <v>15000</v>
      </c>
      <c r="D30" s="10">
        <v>15000</v>
      </c>
      <c r="E30" s="10">
        <v>15000</v>
      </c>
      <c r="F30" s="11" t="s">
        <v>43</v>
      </c>
      <c r="G30" s="12"/>
      <c r="H30" s="13"/>
      <c r="I30" s="14"/>
      <c r="J30" s="10">
        <v>0</v>
      </c>
      <c r="K30" s="10">
        <v>0</v>
      </c>
      <c r="L30" s="10">
        <v>0</v>
      </c>
      <c r="M30" s="10">
        <v>0</v>
      </c>
      <c r="N30" s="15">
        <f t="shared" si="11"/>
        <v>0</v>
      </c>
      <c r="O30" s="15">
        <f t="shared" si="11"/>
        <v>0</v>
      </c>
      <c r="P30" s="15">
        <f t="shared" si="12"/>
        <v>0</v>
      </c>
      <c r="Q30" s="15">
        <f t="shared" si="13"/>
        <v>0</v>
      </c>
      <c r="R30" s="12"/>
      <c r="S30" s="12"/>
      <c r="T30" s="16">
        <v>0</v>
      </c>
      <c r="U30" s="16">
        <v>0</v>
      </c>
      <c r="V30" s="11" t="s">
        <v>899</v>
      </c>
      <c r="W30" s="2" t="s">
        <v>188</v>
      </c>
      <c r="X30" s="2" t="s">
        <v>74</v>
      </c>
      <c r="Y30" s="5" t="s">
        <v>45</v>
      </c>
      <c r="Z30" s="6">
        <v>42522</v>
      </c>
    </row>
    <row r="31" spans="1:26" ht="65.25">
      <c r="A31" s="9" t="s">
        <v>190</v>
      </c>
      <c r="B31" s="10">
        <v>346733</v>
      </c>
      <c r="C31" s="10">
        <v>346733</v>
      </c>
      <c r="D31" s="10">
        <v>346733</v>
      </c>
      <c r="E31" s="10">
        <v>346733</v>
      </c>
      <c r="F31" s="11"/>
      <c r="G31" s="12"/>
      <c r="H31" s="13"/>
      <c r="I31" s="14"/>
      <c r="J31" s="10">
        <v>0</v>
      </c>
      <c r="K31" s="10">
        <v>0</v>
      </c>
      <c r="L31" s="10">
        <v>0</v>
      </c>
      <c r="M31" s="10">
        <v>0</v>
      </c>
      <c r="N31" s="15">
        <f t="shared" si="11"/>
        <v>0</v>
      </c>
      <c r="O31" s="15">
        <f t="shared" si="11"/>
        <v>0</v>
      </c>
      <c r="P31" s="15">
        <f t="shared" si="12"/>
        <v>0</v>
      </c>
      <c r="Q31" s="15">
        <f t="shared" si="13"/>
        <v>0</v>
      </c>
      <c r="R31" s="12"/>
      <c r="S31" s="12"/>
      <c r="T31" s="16">
        <v>0</v>
      </c>
      <c r="U31" s="16">
        <v>0</v>
      </c>
      <c r="V31" s="11" t="s">
        <v>900</v>
      </c>
      <c r="W31" s="2" t="s">
        <v>188</v>
      </c>
      <c r="X31" s="2" t="s">
        <v>74</v>
      </c>
      <c r="Y31" s="5" t="s">
        <v>46</v>
      </c>
      <c r="Z31" s="6">
        <v>42552</v>
      </c>
    </row>
    <row r="32" spans="1:26" ht="65.25">
      <c r="A32" s="9" t="s">
        <v>191</v>
      </c>
      <c r="B32" s="10">
        <v>35467</v>
      </c>
      <c r="C32" s="10">
        <v>35467</v>
      </c>
      <c r="D32" s="10">
        <v>35467</v>
      </c>
      <c r="E32" s="10">
        <v>35467</v>
      </c>
      <c r="F32" s="11" t="s">
        <v>43</v>
      </c>
      <c r="G32" s="12"/>
      <c r="H32" s="13"/>
      <c r="I32" s="14"/>
      <c r="J32" s="10">
        <v>0</v>
      </c>
      <c r="K32" s="10">
        <v>0</v>
      </c>
      <c r="L32" s="10">
        <v>0</v>
      </c>
      <c r="M32" s="10">
        <v>0</v>
      </c>
      <c r="N32" s="15">
        <f t="shared" si="11"/>
        <v>0</v>
      </c>
      <c r="O32" s="15">
        <f t="shared" si="11"/>
        <v>0</v>
      </c>
      <c r="P32" s="15">
        <f t="shared" si="12"/>
        <v>0</v>
      </c>
      <c r="Q32" s="15">
        <f t="shared" si="13"/>
        <v>0</v>
      </c>
      <c r="R32" s="12"/>
      <c r="S32" s="12"/>
      <c r="T32" s="16">
        <v>0</v>
      </c>
      <c r="U32" s="16">
        <v>0</v>
      </c>
      <c r="V32" s="11" t="s">
        <v>901</v>
      </c>
      <c r="W32" s="2" t="s">
        <v>186</v>
      </c>
      <c r="X32" s="2" t="s">
        <v>74</v>
      </c>
      <c r="Y32" s="5" t="s">
        <v>47</v>
      </c>
      <c r="Z32" s="6">
        <v>42583</v>
      </c>
    </row>
    <row r="33" spans="1:26" ht="51">
      <c r="A33" s="17" t="s">
        <v>192</v>
      </c>
      <c r="B33" s="18">
        <f>SUM(B28:B32)</f>
        <v>634200</v>
      </c>
      <c r="C33" s="18">
        <f>SUM(C28:C32)</f>
        <v>634200</v>
      </c>
      <c r="D33" s="18">
        <f>SUM(D28:D32)</f>
        <v>634200</v>
      </c>
      <c r="E33" s="18">
        <f>SUM(E28:E32)</f>
        <v>634200</v>
      </c>
      <c r="F33" s="17"/>
      <c r="G33" s="18">
        <f>SUM(G28:G32)</f>
        <v>0</v>
      </c>
      <c r="H33" s="17"/>
      <c r="I33" s="17"/>
      <c r="J33" s="18">
        <f>SUM(J28:J32)</f>
        <v>0</v>
      </c>
      <c r="K33" s="18">
        <f>SUM(K28:K32)</f>
        <v>0</v>
      </c>
      <c r="L33" s="18">
        <f>SUM(L28:L32)</f>
        <v>0</v>
      </c>
      <c r="M33" s="18">
        <f>SUM(M28:M32)</f>
        <v>0</v>
      </c>
      <c r="N33" s="19">
        <f t="shared" si="11"/>
        <v>0</v>
      </c>
      <c r="O33" s="19">
        <f t="shared" si="11"/>
        <v>0</v>
      </c>
      <c r="P33" s="19">
        <f t="shared" si="12"/>
        <v>0</v>
      </c>
      <c r="Q33" s="19">
        <f t="shared" si="13"/>
        <v>0</v>
      </c>
      <c r="R33" s="18">
        <f>SUM(R28:R32)</f>
        <v>0</v>
      </c>
      <c r="S33" s="18">
        <f>SUM(S28:S32)</f>
        <v>0</v>
      </c>
      <c r="T33" s="19">
        <f t="array" ref="T33">IF(SUM(E28:E32)&lt;&gt;0,SUM(E28:E32*T28:T32)/SUM(E28:E32),0)</f>
        <v>0</v>
      </c>
      <c r="U33" s="19">
        <f t="array" ref="U33">IF(SUM(E28:E32)&lt;&gt;0,SUM(E28:E32*U28:U32)/SUM(E28:E32),0)</f>
        <v>0</v>
      </c>
      <c r="V33" s="17"/>
      <c r="W33" s="2"/>
      <c r="X33" s="2"/>
      <c r="Y33" s="5" t="s">
        <v>48</v>
      </c>
      <c r="Z33" s="6">
        <v>42614</v>
      </c>
    </row>
    <row r="34" spans="1:26" ht="43.5">
      <c r="A34" s="17" t="s">
        <v>193</v>
      </c>
      <c r="B34" s="18">
        <f>B33</f>
        <v>634200</v>
      </c>
      <c r="C34" s="18">
        <f>C33</f>
        <v>634200</v>
      </c>
      <c r="D34" s="18">
        <f>D33</f>
        <v>634200</v>
      </c>
      <c r="E34" s="18">
        <f>E33</f>
        <v>634200</v>
      </c>
      <c r="F34" s="17"/>
      <c r="G34" s="18">
        <f>G33</f>
        <v>0</v>
      </c>
      <c r="H34" s="17"/>
      <c r="I34" s="17"/>
      <c r="J34" s="18">
        <f>J33</f>
        <v>0</v>
      </c>
      <c r="K34" s="18">
        <f>K33</f>
        <v>0</v>
      </c>
      <c r="L34" s="18">
        <f>L33</f>
        <v>0</v>
      </c>
      <c r="M34" s="18">
        <f>M33</f>
        <v>0</v>
      </c>
      <c r="N34" s="19">
        <f t="shared" si="11"/>
        <v>0</v>
      </c>
      <c r="O34" s="19">
        <f t="shared" si="11"/>
        <v>0</v>
      </c>
      <c r="P34" s="19">
        <f t="shared" si="12"/>
        <v>0</v>
      </c>
      <c r="Q34" s="19">
        <f t="shared" si="13"/>
        <v>0</v>
      </c>
      <c r="R34" s="18">
        <f>R33</f>
        <v>0</v>
      </c>
      <c r="S34" s="18">
        <f>S33</f>
        <v>0</v>
      </c>
      <c r="T34" s="19">
        <f>T33</f>
        <v>0</v>
      </c>
      <c r="U34" s="19">
        <f>U33</f>
        <v>0</v>
      </c>
      <c r="V34" s="17"/>
      <c r="W34" s="2"/>
      <c r="X34" s="2"/>
      <c r="Y34" s="5" t="s">
        <v>49</v>
      </c>
      <c r="Z34" s="6">
        <v>42644</v>
      </c>
    </row>
    <row r="35" spans="1:26" ht="51">
      <c r="A35" s="44" t="s">
        <v>194</v>
      </c>
      <c r="B35" s="39"/>
      <c r="C35" s="39"/>
      <c r="D35" s="39"/>
      <c r="E35" s="39"/>
      <c r="F35" s="39"/>
      <c r="G35" s="39"/>
      <c r="H35" s="39"/>
      <c r="I35" s="39"/>
      <c r="J35" s="39"/>
      <c r="K35" s="39"/>
      <c r="L35" s="39"/>
      <c r="M35" s="39"/>
      <c r="N35" s="39"/>
      <c r="O35" s="39"/>
      <c r="P35" s="39"/>
      <c r="Q35" s="39"/>
      <c r="R35" s="39"/>
      <c r="S35" s="39"/>
      <c r="T35" s="39"/>
      <c r="U35" s="39"/>
      <c r="V35" s="40"/>
      <c r="W35" s="2"/>
      <c r="X35" s="2"/>
      <c r="Y35" s="5" t="s">
        <v>50</v>
      </c>
      <c r="Z35" s="6">
        <v>42675</v>
      </c>
    </row>
    <row r="36" spans="1:26" ht="51">
      <c r="A36" s="45" t="s">
        <v>195</v>
      </c>
      <c r="B36" s="39"/>
      <c r="C36" s="39"/>
      <c r="D36" s="39"/>
      <c r="E36" s="39"/>
      <c r="F36" s="39"/>
      <c r="G36" s="39"/>
      <c r="H36" s="39"/>
      <c r="I36" s="39"/>
      <c r="J36" s="39"/>
      <c r="K36" s="39"/>
      <c r="L36" s="39"/>
      <c r="M36" s="39"/>
      <c r="N36" s="39"/>
      <c r="O36" s="39"/>
      <c r="P36" s="39"/>
      <c r="Q36" s="39"/>
      <c r="R36" s="39"/>
      <c r="S36" s="39"/>
      <c r="T36" s="39"/>
      <c r="U36" s="39"/>
      <c r="V36" s="40"/>
      <c r="W36" s="2"/>
      <c r="X36" s="2"/>
      <c r="Y36" s="5" t="s">
        <v>51</v>
      </c>
      <c r="Z36" s="6">
        <v>42705</v>
      </c>
    </row>
    <row r="37" spans="1:26" ht="38.25">
      <c r="A37" s="9" t="s">
        <v>196</v>
      </c>
      <c r="B37" s="10">
        <v>32500</v>
      </c>
      <c r="C37" s="10">
        <v>32500</v>
      </c>
      <c r="D37" s="10">
        <v>32500</v>
      </c>
      <c r="E37" s="10">
        <v>32500</v>
      </c>
      <c r="F37" s="11"/>
      <c r="G37" s="12"/>
      <c r="H37" s="13"/>
      <c r="I37" s="14"/>
      <c r="J37" s="10">
        <v>0</v>
      </c>
      <c r="K37" s="10">
        <v>0</v>
      </c>
      <c r="L37" s="10">
        <v>0</v>
      </c>
      <c r="M37" s="10">
        <v>0</v>
      </c>
      <c r="N37" s="15">
        <f t="shared" ref="N37:O41" si="14">IF(D37&lt;&gt;0,J37/D37,0)*100</f>
        <v>0</v>
      </c>
      <c r="O37" s="15">
        <f t="shared" si="14"/>
        <v>0</v>
      </c>
      <c r="P37" s="15">
        <f>IF(E37&lt;&gt;0,L37/E37,0)*100</f>
        <v>0</v>
      </c>
      <c r="Q37" s="15">
        <f>IF(E37&lt;&gt;0,M37/E37,0)*100</f>
        <v>0</v>
      </c>
      <c r="R37" s="12"/>
      <c r="S37" s="12"/>
      <c r="T37" s="16">
        <v>0</v>
      </c>
      <c r="U37" s="16">
        <v>0</v>
      </c>
      <c r="V37" s="11"/>
      <c r="W37" s="2" t="s">
        <v>197</v>
      </c>
      <c r="X37" s="2" t="s">
        <v>74</v>
      </c>
      <c r="Y37" s="5" t="s">
        <v>52</v>
      </c>
      <c r="Z37" s="6">
        <v>42736</v>
      </c>
    </row>
    <row r="38" spans="1:26" ht="49.9" customHeight="1">
      <c r="A38" s="17" t="s">
        <v>198</v>
      </c>
      <c r="B38" s="18">
        <f t="shared" ref="B38:E39" si="15">B37</f>
        <v>32500</v>
      </c>
      <c r="C38" s="18">
        <f t="shared" si="15"/>
        <v>32500</v>
      </c>
      <c r="D38" s="18">
        <f t="shared" si="15"/>
        <v>32500</v>
      </c>
      <c r="E38" s="18">
        <f t="shared" si="15"/>
        <v>32500</v>
      </c>
      <c r="F38" s="17"/>
      <c r="G38" s="18">
        <f>G37</f>
        <v>0</v>
      </c>
      <c r="H38" s="17"/>
      <c r="I38" s="17"/>
      <c r="J38" s="18">
        <f t="shared" ref="J38:M39" si="16">J37</f>
        <v>0</v>
      </c>
      <c r="K38" s="18">
        <f t="shared" si="16"/>
        <v>0</v>
      </c>
      <c r="L38" s="18">
        <f t="shared" si="16"/>
        <v>0</v>
      </c>
      <c r="M38" s="18">
        <f t="shared" si="16"/>
        <v>0</v>
      </c>
      <c r="N38" s="19">
        <f t="shared" si="14"/>
        <v>0</v>
      </c>
      <c r="O38" s="19">
        <f t="shared" si="14"/>
        <v>0</v>
      </c>
      <c r="P38" s="19">
        <f>IF(E38&lt;&gt;0,L38/E38,0)*100</f>
        <v>0</v>
      </c>
      <c r="Q38" s="19">
        <f>IF(E38&lt;&gt;0,M38/E38,0)*100</f>
        <v>0</v>
      </c>
      <c r="R38" s="18">
        <f t="shared" ref="R38:U39" si="17">R37</f>
        <v>0</v>
      </c>
      <c r="S38" s="18">
        <f t="shared" si="17"/>
        <v>0</v>
      </c>
      <c r="T38" s="19">
        <f t="shared" si="17"/>
        <v>0</v>
      </c>
      <c r="U38" s="19">
        <f t="shared" si="17"/>
        <v>0</v>
      </c>
      <c r="V38" s="17"/>
      <c r="W38" s="2"/>
      <c r="X38" s="2"/>
      <c r="Y38" s="2"/>
      <c r="Z38" s="6">
        <v>42767</v>
      </c>
    </row>
    <row r="39" spans="1:26" ht="49.9" customHeight="1">
      <c r="A39" s="17" t="s">
        <v>199</v>
      </c>
      <c r="B39" s="18">
        <f t="shared" si="15"/>
        <v>32500</v>
      </c>
      <c r="C39" s="18">
        <f t="shared" si="15"/>
        <v>32500</v>
      </c>
      <c r="D39" s="18">
        <f t="shared" si="15"/>
        <v>32500</v>
      </c>
      <c r="E39" s="18">
        <f t="shared" si="15"/>
        <v>32500</v>
      </c>
      <c r="F39" s="17"/>
      <c r="G39" s="18">
        <f>G38</f>
        <v>0</v>
      </c>
      <c r="H39" s="17"/>
      <c r="I39" s="17"/>
      <c r="J39" s="18">
        <f t="shared" si="16"/>
        <v>0</v>
      </c>
      <c r="K39" s="18">
        <f t="shared" si="16"/>
        <v>0</v>
      </c>
      <c r="L39" s="18">
        <f t="shared" si="16"/>
        <v>0</v>
      </c>
      <c r="M39" s="18">
        <f t="shared" si="16"/>
        <v>0</v>
      </c>
      <c r="N39" s="19">
        <f t="shared" si="14"/>
        <v>0</v>
      </c>
      <c r="O39" s="19">
        <f t="shared" si="14"/>
        <v>0</v>
      </c>
      <c r="P39" s="19">
        <f>IF(E39&lt;&gt;0,L39/E39,0)*100</f>
        <v>0</v>
      </c>
      <c r="Q39" s="19">
        <f>IF(E39&lt;&gt;0,M39/E39,0)*100</f>
        <v>0</v>
      </c>
      <c r="R39" s="18">
        <f t="shared" si="17"/>
        <v>0</v>
      </c>
      <c r="S39" s="18">
        <f t="shared" si="17"/>
        <v>0</v>
      </c>
      <c r="T39" s="19">
        <f t="shared" si="17"/>
        <v>0</v>
      </c>
      <c r="U39" s="19">
        <f t="shared" si="17"/>
        <v>0</v>
      </c>
      <c r="V39" s="17"/>
      <c r="W39" s="2"/>
      <c r="X39" s="2"/>
      <c r="Y39" s="2"/>
      <c r="Z39" s="6">
        <v>42795</v>
      </c>
    </row>
    <row r="40" spans="1:26" ht="49.9" customHeight="1">
      <c r="A40" s="17" t="s">
        <v>141</v>
      </c>
      <c r="B40" s="18">
        <f>SUM(B34,B39)</f>
        <v>666700</v>
      </c>
      <c r="C40" s="18">
        <f>SUM(C34,C39)</f>
        <v>666700</v>
      </c>
      <c r="D40" s="18">
        <f>SUM(D34,D39)</f>
        <v>666700</v>
      </c>
      <c r="E40" s="18">
        <f>SUM(E34,E39)</f>
        <v>666700</v>
      </c>
      <c r="F40" s="17"/>
      <c r="G40" s="18">
        <f>SUM(G34,G39)</f>
        <v>0</v>
      </c>
      <c r="H40" s="17"/>
      <c r="I40" s="17"/>
      <c r="J40" s="18">
        <f>SUM(J34,J39)</f>
        <v>0</v>
      </c>
      <c r="K40" s="18">
        <f>SUM(K34,K39)</f>
        <v>0</v>
      </c>
      <c r="L40" s="18">
        <f>SUM(L34,L39)</f>
        <v>0</v>
      </c>
      <c r="M40" s="18">
        <f>SUM(M34,M39)</f>
        <v>0</v>
      </c>
      <c r="N40" s="19">
        <f t="shared" si="14"/>
        <v>0</v>
      </c>
      <c r="O40" s="19">
        <f t="shared" si="14"/>
        <v>0</v>
      </c>
      <c r="P40" s="19">
        <f>IF(E40&lt;&gt;0,L40/E40,0)*100</f>
        <v>0</v>
      </c>
      <c r="Q40" s="19">
        <f>IF(E40&lt;&gt;0,M40/E40,0)*100</f>
        <v>0</v>
      </c>
      <c r="R40" s="18">
        <f>SUM(R34,R39)</f>
        <v>0</v>
      </c>
      <c r="S40" s="18">
        <f>SUM(S34,S39)</f>
        <v>0</v>
      </c>
      <c r="T40" s="19">
        <f>IF(SUM(E34,E39)&lt;&gt;0,SUM(E34*T34,E39*T39)/SUM(E34,E39),0)</f>
        <v>0</v>
      </c>
      <c r="U40" s="19">
        <f>IF(SUM(E34,E39)&lt;&gt;0,SUM(E34*U34,E39*U39)/SUM(E34,E39),0)</f>
        <v>0</v>
      </c>
      <c r="V40" s="17"/>
      <c r="W40" s="2"/>
      <c r="X40" s="2"/>
      <c r="Y40" s="2"/>
      <c r="Z40" s="6">
        <v>42826</v>
      </c>
    </row>
    <row r="41" spans="1:26" ht="49.9" customHeight="1">
      <c r="A41" s="20" t="s">
        <v>200</v>
      </c>
      <c r="B41" s="21">
        <f>SUM(B24,B40)</f>
        <v>1262500</v>
      </c>
      <c r="C41" s="21">
        <f>SUM(C24,C40)</f>
        <v>1262500</v>
      </c>
      <c r="D41" s="21">
        <f>SUM(D24,D40)</f>
        <v>1262500</v>
      </c>
      <c r="E41" s="21">
        <f>SUM(E24,E40)</f>
        <v>1262500</v>
      </c>
      <c r="F41" s="20"/>
      <c r="G41" s="21">
        <f>SUM(G24,G40)</f>
        <v>0</v>
      </c>
      <c r="H41" s="20"/>
      <c r="I41" s="20"/>
      <c r="J41" s="21">
        <f>SUM(J24,J40)</f>
        <v>0</v>
      </c>
      <c r="K41" s="21">
        <f>SUM(K24,K40)</f>
        <v>0</v>
      </c>
      <c r="L41" s="21">
        <f>SUM(L24,L40)</f>
        <v>0</v>
      </c>
      <c r="M41" s="21">
        <f>SUM(M24,M40)</f>
        <v>0</v>
      </c>
      <c r="N41" s="22">
        <f t="shared" si="14"/>
        <v>0</v>
      </c>
      <c r="O41" s="22">
        <f t="shared" si="14"/>
        <v>0</v>
      </c>
      <c r="P41" s="22">
        <f>IF(E41&lt;&gt;0,L41/E41,0)*100</f>
        <v>0</v>
      </c>
      <c r="Q41" s="22">
        <f>IF(E41&lt;&gt;0,M41/E41,0)*100</f>
        <v>0</v>
      </c>
      <c r="R41" s="21">
        <f>SUM(R24,R40)</f>
        <v>0</v>
      </c>
      <c r="S41" s="21">
        <f>SUM(S24,S40)</f>
        <v>0</v>
      </c>
      <c r="T41" s="22">
        <f>IF(SUM(E24,E40)&lt;&gt;0,SUM(E24*T24,E40*T40)/SUM(E24,E40),0)</f>
        <v>0</v>
      </c>
      <c r="U41" s="22">
        <f>IF(SUM(E24,E40)&lt;&gt;0,SUM(E24*U24,E40*U40)/SUM(E24,E40),0)</f>
        <v>0</v>
      </c>
      <c r="V41" s="20"/>
      <c r="W41" s="2"/>
      <c r="X41" s="2"/>
      <c r="Y41" s="2"/>
      <c r="Z41" s="6">
        <v>42856</v>
      </c>
    </row>
    <row r="42" spans="1:26" ht="49.9" customHeight="1">
      <c r="A42" s="2"/>
      <c r="B42" s="2"/>
      <c r="C42" s="2"/>
      <c r="D42" s="2"/>
      <c r="E42" s="2"/>
      <c r="F42" s="2"/>
      <c r="G42" s="2"/>
      <c r="H42" s="2"/>
      <c r="I42" s="2"/>
      <c r="J42" s="2"/>
      <c r="K42" s="2"/>
      <c r="L42" s="2"/>
      <c r="M42" s="2"/>
      <c r="N42" s="2"/>
      <c r="O42" s="2"/>
      <c r="P42" s="2"/>
      <c r="Q42" s="2"/>
      <c r="R42" s="2"/>
      <c r="S42" s="2"/>
      <c r="T42" s="2"/>
      <c r="U42" s="2"/>
      <c r="V42" s="2"/>
      <c r="W42" s="2"/>
      <c r="X42" s="2"/>
      <c r="Y42" s="2"/>
      <c r="Z42" s="6">
        <v>42887</v>
      </c>
    </row>
    <row r="43" spans="1:26" ht="49.9" customHeight="1">
      <c r="A43" s="2"/>
      <c r="B43" s="2"/>
      <c r="C43" s="2"/>
      <c r="D43" s="2"/>
      <c r="E43" s="2"/>
      <c r="F43" s="2"/>
      <c r="G43" s="2"/>
      <c r="H43" s="2"/>
      <c r="I43" s="2"/>
      <c r="J43" s="2"/>
      <c r="K43" s="2"/>
      <c r="L43" s="2"/>
      <c r="M43" s="2"/>
      <c r="N43" s="2"/>
      <c r="O43" s="2"/>
      <c r="P43" s="2"/>
      <c r="Q43" s="2"/>
      <c r="R43" s="2"/>
      <c r="S43" s="2"/>
      <c r="T43" s="2"/>
      <c r="U43" s="2"/>
      <c r="V43" s="2"/>
      <c r="W43" s="2"/>
      <c r="X43" s="2"/>
      <c r="Y43" s="2"/>
      <c r="Z43" s="6">
        <v>42917</v>
      </c>
    </row>
    <row r="44" spans="1:26" ht="49.9" customHeight="1">
      <c r="A44" s="2"/>
      <c r="B44" s="2"/>
      <c r="C44" s="2"/>
      <c r="D44" s="2"/>
      <c r="E44" s="2"/>
      <c r="F44" s="2"/>
      <c r="G44" s="2"/>
      <c r="H44" s="2"/>
      <c r="I44" s="2"/>
      <c r="J44" s="2"/>
      <c r="K44" s="2"/>
      <c r="L44" s="2"/>
      <c r="M44" s="2"/>
      <c r="N44" s="2"/>
      <c r="O44" s="2"/>
      <c r="P44" s="2"/>
      <c r="Q44" s="2"/>
      <c r="R44" s="2"/>
      <c r="S44" s="2"/>
      <c r="T44" s="2"/>
      <c r="U44" s="2"/>
      <c r="V44" s="2"/>
      <c r="W44" s="2"/>
      <c r="X44" s="2"/>
      <c r="Y44" s="2"/>
      <c r="Z44" s="6">
        <v>42948</v>
      </c>
    </row>
    <row r="45" spans="1:26" ht="49.9" customHeight="1">
      <c r="A45" s="2"/>
      <c r="B45" s="2"/>
      <c r="C45" s="2"/>
      <c r="D45" s="2"/>
      <c r="E45" s="2"/>
      <c r="F45" s="2"/>
      <c r="G45" s="2"/>
      <c r="H45" s="2"/>
      <c r="I45" s="2"/>
      <c r="J45" s="2"/>
      <c r="K45" s="2"/>
      <c r="L45" s="2"/>
      <c r="M45" s="2"/>
      <c r="N45" s="2"/>
      <c r="O45" s="2"/>
      <c r="P45" s="2"/>
      <c r="Q45" s="2"/>
      <c r="R45" s="2"/>
      <c r="S45" s="2"/>
      <c r="T45" s="2"/>
      <c r="U45" s="2"/>
      <c r="V45" s="2"/>
      <c r="W45" s="2"/>
      <c r="X45" s="2"/>
      <c r="Y45" s="2"/>
      <c r="Z45" s="6">
        <v>42979</v>
      </c>
    </row>
    <row r="46" spans="1:26" ht="49.9" customHeight="1">
      <c r="A46" s="2"/>
      <c r="B46" s="2"/>
      <c r="C46" s="2"/>
      <c r="D46" s="2"/>
      <c r="E46" s="2"/>
      <c r="F46" s="2"/>
      <c r="G46" s="2"/>
      <c r="H46" s="2"/>
      <c r="I46" s="2"/>
      <c r="J46" s="2"/>
      <c r="K46" s="2"/>
      <c r="L46" s="2"/>
      <c r="M46" s="2"/>
      <c r="N46" s="2"/>
      <c r="O46" s="2"/>
      <c r="P46" s="2"/>
      <c r="Q46" s="2"/>
      <c r="R46" s="2"/>
      <c r="S46" s="2"/>
      <c r="T46" s="2"/>
      <c r="U46" s="2"/>
      <c r="V46" s="2"/>
      <c r="W46" s="2"/>
      <c r="X46" s="2"/>
      <c r="Y46" s="2"/>
      <c r="Z46" s="6">
        <v>43009</v>
      </c>
    </row>
    <row r="47" spans="1:26" ht="49.9" customHeight="1">
      <c r="A47" s="2"/>
      <c r="B47" s="2"/>
      <c r="C47" s="2"/>
      <c r="D47" s="2"/>
      <c r="E47" s="2"/>
      <c r="F47" s="2"/>
      <c r="G47" s="2"/>
      <c r="H47" s="2"/>
      <c r="I47" s="2"/>
      <c r="J47" s="2"/>
      <c r="K47" s="2"/>
      <c r="L47" s="2"/>
      <c r="M47" s="2"/>
      <c r="N47" s="2"/>
      <c r="O47" s="2"/>
      <c r="P47" s="2"/>
      <c r="Q47" s="2"/>
      <c r="R47" s="2"/>
      <c r="S47" s="2"/>
      <c r="T47" s="2"/>
      <c r="U47" s="2"/>
      <c r="V47" s="2"/>
      <c r="W47" s="2"/>
      <c r="X47" s="2"/>
      <c r="Y47" s="2"/>
      <c r="Z47" s="6">
        <v>43040</v>
      </c>
    </row>
    <row r="48" spans="1:26" ht="49.9" customHeight="1">
      <c r="A48" s="2"/>
      <c r="B48" s="2"/>
      <c r="C48" s="2"/>
      <c r="D48" s="2"/>
      <c r="E48" s="2"/>
      <c r="F48" s="2"/>
      <c r="G48" s="2"/>
      <c r="H48" s="2"/>
      <c r="I48" s="2"/>
      <c r="J48" s="2"/>
      <c r="K48" s="2"/>
      <c r="L48" s="2"/>
      <c r="M48" s="2"/>
      <c r="N48" s="2"/>
      <c r="O48" s="2"/>
      <c r="P48" s="2"/>
      <c r="Q48" s="2"/>
      <c r="R48" s="2"/>
      <c r="S48" s="2"/>
      <c r="T48" s="2"/>
      <c r="U48" s="2"/>
      <c r="V48" s="2"/>
      <c r="W48" s="2"/>
      <c r="X48" s="2"/>
      <c r="Y48" s="2"/>
      <c r="Z48" s="6">
        <v>43070</v>
      </c>
    </row>
    <row r="49" spans="1:26" ht="49.9" customHeight="1">
      <c r="A49" s="2"/>
      <c r="B49" s="2"/>
      <c r="C49" s="2"/>
      <c r="D49" s="2"/>
      <c r="E49" s="2"/>
      <c r="F49" s="2"/>
      <c r="G49" s="2"/>
      <c r="H49" s="2"/>
      <c r="I49" s="2"/>
      <c r="J49" s="2"/>
      <c r="K49" s="2"/>
      <c r="L49" s="2"/>
      <c r="M49" s="2"/>
      <c r="N49" s="2"/>
      <c r="O49" s="2"/>
      <c r="P49" s="2"/>
      <c r="Q49" s="2"/>
      <c r="R49" s="2"/>
      <c r="S49" s="2"/>
      <c r="T49" s="2"/>
      <c r="U49" s="2"/>
      <c r="V49" s="2"/>
      <c r="W49" s="2"/>
      <c r="X49" s="2"/>
      <c r="Y49" s="2"/>
      <c r="Z49" s="6">
        <v>43101</v>
      </c>
    </row>
    <row r="50" spans="1:26" ht="49.9" customHeight="1">
      <c r="A50" s="2"/>
      <c r="B50" s="2"/>
      <c r="C50" s="2"/>
      <c r="D50" s="2"/>
      <c r="E50" s="2"/>
      <c r="F50" s="2"/>
      <c r="G50" s="2"/>
      <c r="H50" s="2"/>
      <c r="I50" s="2"/>
      <c r="J50" s="2"/>
      <c r="K50" s="2"/>
      <c r="L50" s="2"/>
      <c r="M50" s="2"/>
      <c r="N50" s="2"/>
      <c r="O50" s="2"/>
      <c r="P50" s="2"/>
      <c r="Q50" s="2"/>
      <c r="R50" s="2"/>
      <c r="S50" s="2"/>
      <c r="T50" s="2"/>
      <c r="U50" s="2"/>
      <c r="V50" s="2"/>
      <c r="W50" s="2"/>
      <c r="X50" s="2"/>
      <c r="Y50" s="2"/>
      <c r="Z50" s="6">
        <v>43132</v>
      </c>
    </row>
    <row r="51" spans="1:26" ht="49.9" customHeight="1">
      <c r="A51" s="2"/>
      <c r="B51" s="2"/>
      <c r="C51" s="2"/>
      <c r="D51" s="2"/>
      <c r="E51" s="2"/>
      <c r="F51" s="2"/>
      <c r="G51" s="2"/>
      <c r="H51" s="2"/>
      <c r="I51" s="2"/>
      <c r="J51" s="2"/>
      <c r="K51" s="2"/>
      <c r="L51" s="2"/>
      <c r="M51" s="2"/>
      <c r="N51" s="2"/>
      <c r="O51" s="2"/>
      <c r="P51" s="2"/>
      <c r="Q51" s="2"/>
      <c r="R51" s="2"/>
      <c r="S51" s="2"/>
      <c r="T51" s="2"/>
      <c r="U51" s="2"/>
      <c r="V51" s="2"/>
      <c r="W51" s="2"/>
      <c r="X51" s="2"/>
      <c r="Y51" s="2"/>
      <c r="Z51" s="6">
        <v>43160</v>
      </c>
    </row>
    <row r="52" spans="1:26" ht="49.9" customHeight="1">
      <c r="A52" s="2"/>
      <c r="B52" s="2"/>
      <c r="C52" s="2"/>
      <c r="D52" s="2"/>
      <c r="E52" s="2"/>
      <c r="F52" s="2"/>
      <c r="G52" s="2"/>
      <c r="H52" s="2"/>
      <c r="I52" s="2"/>
      <c r="J52" s="2"/>
      <c r="K52" s="2"/>
      <c r="L52" s="2"/>
      <c r="M52" s="2"/>
      <c r="N52" s="2"/>
      <c r="O52" s="2"/>
      <c r="P52" s="2"/>
      <c r="Q52" s="2"/>
      <c r="R52" s="2"/>
      <c r="S52" s="2"/>
      <c r="T52" s="2"/>
      <c r="U52" s="2"/>
      <c r="V52" s="2"/>
      <c r="W52" s="2"/>
      <c r="X52" s="2"/>
      <c r="Y52" s="2"/>
      <c r="Z52" s="6">
        <v>43191</v>
      </c>
    </row>
    <row r="53" spans="1:26" ht="49.9" customHeight="1">
      <c r="A53" s="2"/>
      <c r="B53" s="2"/>
      <c r="C53" s="2"/>
      <c r="D53" s="2"/>
      <c r="E53" s="2"/>
      <c r="F53" s="2"/>
      <c r="G53" s="2"/>
      <c r="H53" s="2"/>
      <c r="I53" s="2"/>
      <c r="J53" s="2"/>
      <c r="K53" s="2"/>
      <c r="L53" s="2"/>
      <c r="M53" s="2"/>
      <c r="N53" s="2"/>
      <c r="O53" s="2"/>
      <c r="P53" s="2"/>
      <c r="Q53" s="2"/>
      <c r="R53" s="2"/>
      <c r="S53" s="2"/>
      <c r="T53" s="2"/>
      <c r="U53" s="2"/>
      <c r="V53" s="2"/>
      <c r="W53" s="2"/>
      <c r="X53" s="2"/>
      <c r="Y53" s="2"/>
      <c r="Z53" s="6">
        <v>43221</v>
      </c>
    </row>
    <row r="54" spans="1:26" ht="49.9" customHeight="1">
      <c r="A54" s="2"/>
      <c r="B54" s="2"/>
      <c r="C54" s="2"/>
      <c r="D54" s="2"/>
      <c r="E54" s="2"/>
      <c r="F54" s="2"/>
      <c r="G54" s="2"/>
      <c r="H54" s="2"/>
      <c r="I54" s="2"/>
      <c r="J54" s="2"/>
      <c r="K54" s="2"/>
      <c r="L54" s="2"/>
      <c r="M54" s="2"/>
      <c r="N54" s="2"/>
      <c r="O54" s="2"/>
      <c r="P54" s="2"/>
      <c r="Q54" s="2"/>
      <c r="R54" s="2"/>
      <c r="S54" s="2"/>
      <c r="T54" s="2"/>
      <c r="U54" s="2"/>
      <c r="V54" s="2"/>
      <c r="W54" s="2"/>
      <c r="X54" s="2"/>
      <c r="Y54" s="2"/>
      <c r="Z54" s="6">
        <v>43252</v>
      </c>
    </row>
    <row r="55" spans="1:26" ht="49.9" customHeight="1">
      <c r="A55" s="2"/>
      <c r="B55" s="2"/>
      <c r="C55" s="2"/>
      <c r="D55" s="2"/>
      <c r="E55" s="2"/>
      <c r="F55" s="2"/>
      <c r="G55" s="2"/>
      <c r="H55" s="2"/>
      <c r="I55" s="2"/>
      <c r="J55" s="2"/>
      <c r="K55" s="2"/>
      <c r="L55" s="2"/>
      <c r="M55" s="2"/>
      <c r="N55" s="2"/>
      <c r="O55" s="2"/>
      <c r="P55" s="2"/>
      <c r="Q55" s="2"/>
      <c r="R55" s="2"/>
      <c r="S55" s="2"/>
      <c r="T55" s="2"/>
      <c r="U55" s="2"/>
      <c r="V55" s="2"/>
      <c r="W55" s="2"/>
      <c r="X55" s="2"/>
      <c r="Y55" s="2"/>
      <c r="Z55" s="6">
        <v>43282</v>
      </c>
    </row>
    <row r="56" spans="1:26" ht="49.9" customHeight="1">
      <c r="A56" s="2"/>
      <c r="B56" s="2"/>
      <c r="C56" s="2"/>
      <c r="D56" s="2"/>
      <c r="E56" s="2"/>
      <c r="F56" s="2"/>
      <c r="G56" s="2"/>
      <c r="H56" s="2"/>
      <c r="I56" s="2"/>
      <c r="J56" s="2"/>
      <c r="K56" s="2"/>
      <c r="L56" s="2"/>
      <c r="M56" s="2"/>
      <c r="N56" s="2"/>
      <c r="O56" s="2"/>
      <c r="P56" s="2"/>
      <c r="Q56" s="2"/>
      <c r="R56" s="2"/>
      <c r="S56" s="2"/>
      <c r="T56" s="2"/>
      <c r="U56" s="2"/>
      <c r="V56" s="2"/>
      <c r="W56" s="2"/>
      <c r="X56" s="2"/>
      <c r="Y56" s="2"/>
      <c r="Z56" s="6">
        <v>43313</v>
      </c>
    </row>
    <row r="57" spans="1:26" ht="49.9" customHeight="1">
      <c r="A57" s="2"/>
      <c r="B57" s="2"/>
      <c r="C57" s="2"/>
      <c r="D57" s="2"/>
      <c r="E57" s="2"/>
      <c r="F57" s="2"/>
      <c r="G57" s="2"/>
      <c r="H57" s="2"/>
      <c r="I57" s="2"/>
      <c r="J57" s="2"/>
      <c r="K57" s="2"/>
      <c r="L57" s="2"/>
      <c r="M57" s="2"/>
      <c r="N57" s="2"/>
      <c r="O57" s="2"/>
      <c r="P57" s="2"/>
      <c r="Q57" s="2"/>
      <c r="R57" s="2"/>
      <c r="S57" s="2"/>
      <c r="T57" s="2"/>
      <c r="U57" s="2"/>
      <c r="V57" s="2"/>
      <c r="W57" s="2"/>
      <c r="X57" s="2"/>
      <c r="Y57" s="2"/>
      <c r="Z57" s="6">
        <v>43344</v>
      </c>
    </row>
    <row r="58" spans="1:26" ht="49.9" customHeight="1">
      <c r="A58" s="2"/>
      <c r="B58" s="2"/>
      <c r="C58" s="2"/>
      <c r="D58" s="2"/>
      <c r="E58" s="2"/>
      <c r="F58" s="2"/>
      <c r="G58" s="2"/>
      <c r="H58" s="2"/>
      <c r="I58" s="2"/>
      <c r="J58" s="2"/>
      <c r="K58" s="2"/>
      <c r="L58" s="2"/>
      <c r="M58" s="2"/>
      <c r="N58" s="2"/>
      <c r="O58" s="2"/>
      <c r="P58" s="2"/>
      <c r="Q58" s="2"/>
      <c r="R58" s="2"/>
      <c r="S58" s="2"/>
      <c r="T58" s="2"/>
      <c r="U58" s="2"/>
      <c r="V58" s="2"/>
      <c r="W58" s="2"/>
      <c r="X58" s="2"/>
      <c r="Y58" s="2"/>
      <c r="Z58" s="6">
        <v>43374</v>
      </c>
    </row>
    <row r="59" spans="1:26" ht="49.9" customHeight="1">
      <c r="A59" s="2"/>
      <c r="B59" s="2"/>
      <c r="C59" s="2"/>
      <c r="D59" s="2"/>
      <c r="E59" s="2"/>
      <c r="F59" s="2"/>
      <c r="G59" s="2"/>
      <c r="H59" s="2"/>
      <c r="I59" s="2"/>
      <c r="J59" s="2"/>
      <c r="K59" s="2"/>
      <c r="L59" s="2"/>
      <c r="M59" s="2"/>
      <c r="N59" s="2"/>
      <c r="O59" s="2"/>
      <c r="P59" s="2"/>
      <c r="Q59" s="2"/>
      <c r="R59" s="2"/>
      <c r="S59" s="2"/>
      <c r="T59" s="2"/>
      <c r="U59" s="2"/>
      <c r="V59" s="2"/>
      <c r="W59" s="2"/>
      <c r="X59" s="2"/>
      <c r="Y59" s="2"/>
      <c r="Z59" s="6">
        <v>43405</v>
      </c>
    </row>
    <row r="60" spans="1:26" ht="49.9" customHeight="1">
      <c r="A60" s="2"/>
      <c r="B60" s="2"/>
      <c r="C60" s="2"/>
      <c r="D60" s="2"/>
      <c r="E60" s="2"/>
      <c r="F60" s="2"/>
      <c r="G60" s="2"/>
      <c r="H60" s="2"/>
      <c r="I60" s="2"/>
      <c r="J60" s="2"/>
      <c r="K60" s="2"/>
      <c r="L60" s="2"/>
      <c r="M60" s="2"/>
      <c r="N60" s="2"/>
      <c r="O60" s="2"/>
      <c r="P60" s="2"/>
      <c r="Q60" s="2"/>
      <c r="R60" s="2"/>
      <c r="S60" s="2"/>
      <c r="T60" s="2"/>
      <c r="U60" s="2"/>
      <c r="V60" s="2"/>
      <c r="W60" s="2"/>
      <c r="X60" s="2"/>
      <c r="Y60" s="2"/>
      <c r="Z60" s="6">
        <v>43435</v>
      </c>
    </row>
    <row r="61" spans="1:26" ht="49.9" customHeight="1">
      <c r="A61" s="2"/>
      <c r="B61" s="2"/>
      <c r="C61" s="2"/>
      <c r="D61" s="2"/>
      <c r="E61" s="2"/>
      <c r="F61" s="2"/>
      <c r="G61" s="2"/>
      <c r="H61" s="2"/>
      <c r="I61" s="2"/>
      <c r="J61" s="2"/>
      <c r="K61" s="2"/>
      <c r="L61" s="2"/>
      <c r="M61" s="2"/>
      <c r="N61" s="2"/>
      <c r="O61" s="2"/>
      <c r="P61" s="2"/>
      <c r="Q61" s="2"/>
      <c r="R61" s="2"/>
      <c r="S61" s="2"/>
      <c r="T61" s="2"/>
      <c r="U61" s="2"/>
      <c r="V61" s="2"/>
      <c r="W61" s="2"/>
      <c r="X61" s="2"/>
      <c r="Y61" s="2"/>
      <c r="Z61" s="6">
        <v>43466</v>
      </c>
    </row>
    <row r="62" spans="1:26" ht="49.9" customHeight="1">
      <c r="A62" s="2"/>
      <c r="B62" s="2"/>
      <c r="C62" s="2"/>
      <c r="D62" s="2"/>
      <c r="E62" s="2"/>
      <c r="F62" s="2"/>
      <c r="G62" s="2"/>
      <c r="H62" s="2"/>
      <c r="I62" s="2"/>
      <c r="J62" s="2"/>
      <c r="K62" s="2"/>
      <c r="L62" s="2"/>
      <c r="M62" s="2"/>
      <c r="N62" s="2"/>
      <c r="O62" s="2"/>
      <c r="P62" s="2"/>
      <c r="Q62" s="2"/>
      <c r="R62" s="2"/>
      <c r="S62" s="2"/>
      <c r="T62" s="2"/>
      <c r="U62" s="2"/>
      <c r="V62" s="2"/>
      <c r="W62" s="2"/>
      <c r="X62" s="2"/>
      <c r="Y62" s="2"/>
      <c r="Z62" s="6">
        <v>43497</v>
      </c>
    </row>
    <row r="63" spans="1:26" ht="49.9" customHeight="1">
      <c r="A63" s="2"/>
      <c r="B63" s="2"/>
      <c r="C63" s="2"/>
      <c r="D63" s="2"/>
      <c r="E63" s="2"/>
      <c r="F63" s="2"/>
      <c r="G63" s="2"/>
      <c r="H63" s="2"/>
      <c r="I63" s="2"/>
      <c r="J63" s="2"/>
      <c r="K63" s="2"/>
      <c r="L63" s="2"/>
      <c r="M63" s="2"/>
      <c r="N63" s="2"/>
      <c r="O63" s="2"/>
      <c r="P63" s="2"/>
      <c r="Q63" s="2"/>
      <c r="R63" s="2"/>
      <c r="S63" s="2"/>
      <c r="T63" s="2"/>
      <c r="U63" s="2"/>
      <c r="V63" s="2"/>
      <c r="W63" s="2"/>
      <c r="X63" s="2"/>
      <c r="Y63" s="2"/>
      <c r="Z63" s="6">
        <v>43525</v>
      </c>
    </row>
    <row r="64" spans="1:26" ht="49.9" customHeight="1">
      <c r="A64" s="2"/>
      <c r="B64" s="2"/>
      <c r="C64" s="2"/>
      <c r="D64" s="2"/>
      <c r="E64" s="2"/>
      <c r="F64" s="2"/>
      <c r="G64" s="2"/>
      <c r="H64" s="2"/>
      <c r="I64" s="2"/>
      <c r="J64" s="2"/>
      <c r="K64" s="2"/>
      <c r="L64" s="2"/>
      <c r="M64" s="2"/>
      <c r="N64" s="2"/>
      <c r="O64" s="2"/>
      <c r="P64" s="2"/>
      <c r="Q64" s="2"/>
      <c r="R64" s="2"/>
      <c r="S64" s="2"/>
      <c r="T64" s="2"/>
      <c r="U64" s="2"/>
      <c r="V64" s="2"/>
      <c r="W64" s="2"/>
      <c r="X64" s="2"/>
      <c r="Y64" s="2"/>
      <c r="Z64" s="6">
        <v>43556</v>
      </c>
    </row>
    <row r="65" spans="1:26" ht="49.9" customHeight="1">
      <c r="A65" s="2"/>
      <c r="B65" s="2"/>
      <c r="C65" s="2"/>
      <c r="D65" s="2"/>
      <c r="E65" s="2"/>
      <c r="F65" s="2"/>
      <c r="G65" s="2"/>
      <c r="H65" s="2"/>
      <c r="I65" s="2"/>
      <c r="J65" s="2"/>
      <c r="K65" s="2"/>
      <c r="L65" s="2"/>
      <c r="M65" s="2"/>
      <c r="N65" s="2"/>
      <c r="O65" s="2"/>
      <c r="P65" s="2"/>
      <c r="Q65" s="2"/>
      <c r="R65" s="2"/>
      <c r="S65" s="2"/>
      <c r="T65" s="2"/>
      <c r="U65" s="2"/>
      <c r="V65" s="2"/>
      <c r="W65" s="2"/>
      <c r="X65" s="2"/>
      <c r="Y65" s="2"/>
      <c r="Z65" s="6">
        <v>43586</v>
      </c>
    </row>
    <row r="66" spans="1:26" ht="49.9" customHeight="1">
      <c r="A66" s="2"/>
      <c r="B66" s="2"/>
      <c r="C66" s="2"/>
      <c r="D66" s="2"/>
      <c r="E66" s="2"/>
      <c r="F66" s="2"/>
      <c r="G66" s="2"/>
      <c r="H66" s="2"/>
      <c r="I66" s="2"/>
      <c r="J66" s="2"/>
      <c r="K66" s="2"/>
      <c r="L66" s="2"/>
      <c r="M66" s="2"/>
      <c r="N66" s="2"/>
      <c r="O66" s="2"/>
      <c r="P66" s="2"/>
      <c r="Q66" s="2"/>
      <c r="R66" s="2"/>
      <c r="S66" s="2"/>
      <c r="T66" s="2"/>
      <c r="U66" s="2"/>
      <c r="V66" s="2"/>
      <c r="W66" s="2"/>
      <c r="X66" s="2"/>
      <c r="Y66" s="2"/>
      <c r="Z66" s="6">
        <v>43617</v>
      </c>
    </row>
    <row r="67" spans="1:26" ht="49.9" customHeight="1">
      <c r="A67" s="2"/>
      <c r="B67" s="2"/>
      <c r="C67" s="2"/>
      <c r="D67" s="2"/>
      <c r="E67" s="2"/>
      <c r="F67" s="2"/>
      <c r="G67" s="2"/>
      <c r="H67" s="2"/>
      <c r="I67" s="2"/>
      <c r="J67" s="2"/>
      <c r="K67" s="2"/>
      <c r="L67" s="2"/>
      <c r="M67" s="2"/>
      <c r="N67" s="2"/>
      <c r="O67" s="2"/>
      <c r="P67" s="2"/>
      <c r="Q67" s="2"/>
      <c r="R67" s="2"/>
      <c r="S67" s="2"/>
      <c r="T67" s="2"/>
      <c r="U67" s="2"/>
      <c r="V67" s="2"/>
      <c r="W67" s="2"/>
      <c r="X67" s="2"/>
      <c r="Y67" s="2"/>
      <c r="Z67" s="6">
        <v>43647</v>
      </c>
    </row>
    <row r="68" spans="1:26" ht="49.9" customHeight="1">
      <c r="A68" s="2"/>
      <c r="B68" s="2"/>
      <c r="C68" s="2"/>
      <c r="D68" s="2"/>
      <c r="E68" s="2"/>
      <c r="F68" s="2"/>
      <c r="G68" s="2"/>
      <c r="H68" s="2"/>
      <c r="I68" s="2"/>
      <c r="J68" s="2"/>
      <c r="K68" s="2"/>
      <c r="L68" s="2"/>
      <c r="M68" s="2"/>
      <c r="N68" s="2"/>
      <c r="O68" s="2"/>
      <c r="P68" s="2"/>
      <c r="Q68" s="2"/>
      <c r="R68" s="2"/>
      <c r="S68" s="2"/>
      <c r="T68" s="2"/>
      <c r="U68" s="2"/>
      <c r="V68" s="2"/>
      <c r="W68" s="2"/>
      <c r="X68" s="2"/>
      <c r="Y68" s="2"/>
      <c r="Z68" s="6">
        <v>43678</v>
      </c>
    </row>
    <row r="69" spans="1:26" ht="49.9" customHeight="1">
      <c r="A69" s="2"/>
      <c r="B69" s="2"/>
      <c r="C69" s="2"/>
      <c r="D69" s="2"/>
      <c r="E69" s="2"/>
      <c r="F69" s="2"/>
      <c r="G69" s="2"/>
      <c r="H69" s="2"/>
      <c r="I69" s="2"/>
      <c r="J69" s="2"/>
      <c r="K69" s="2"/>
      <c r="L69" s="2"/>
      <c r="M69" s="2"/>
      <c r="N69" s="2"/>
      <c r="O69" s="2"/>
      <c r="P69" s="2"/>
      <c r="Q69" s="2"/>
      <c r="R69" s="2"/>
      <c r="S69" s="2"/>
      <c r="T69" s="2"/>
      <c r="U69" s="2"/>
      <c r="V69" s="2"/>
      <c r="W69" s="2"/>
      <c r="X69" s="2"/>
      <c r="Y69" s="2"/>
      <c r="Z69" s="6">
        <v>43709</v>
      </c>
    </row>
    <row r="70" spans="1:26" ht="49.9" customHeight="1">
      <c r="A70" s="2"/>
      <c r="B70" s="2"/>
      <c r="C70" s="2"/>
      <c r="D70" s="2"/>
      <c r="E70" s="2"/>
      <c r="F70" s="2"/>
      <c r="G70" s="2"/>
      <c r="H70" s="2"/>
      <c r="I70" s="2"/>
      <c r="J70" s="2"/>
      <c r="K70" s="2"/>
      <c r="L70" s="2"/>
      <c r="M70" s="2"/>
      <c r="N70" s="2"/>
      <c r="O70" s="2"/>
      <c r="P70" s="2"/>
      <c r="Q70" s="2"/>
      <c r="R70" s="2"/>
      <c r="S70" s="2"/>
      <c r="T70" s="2"/>
      <c r="U70" s="2"/>
      <c r="V70" s="2"/>
      <c r="W70" s="2"/>
      <c r="X70" s="2"/>
      <c r="Y70" s="2"/>
      <c r="Z70" s="6">
        <v>43739</v>
      </c>
    </row>
    <row r="71" spans="1:26" ht="49.9" customHeight="1">
      <c r="A71" s="2"/>
      <c r="B71" s="2"/>
      <c r="C71" s="2"/>
      <c r="D71" s="2"/>
      <c r="E71" s="2"/>
      <c r="F71" s="2"/>
      <c r="G71" s="2"/>
      <c r="H71" s="2"/>
      <c r="I71" s="2"/>
      <c r="J71" s="2"/>
      <c r="K71" s="2"/>
      <c r="L71" s="2"/>
      <c r="M71" s="2"/>
      <c r="N71" s="2"/>
      <c r="O71" s="2"/>
      <c r="P71" s="2"/>
      <c r="Q71" s="2"/>
      <c r="R71" s="2"/>
      <c r="S71" s="2"/>
      <c r="T71" s="2"/>
      <c r="U71" s="2"/>
      <c r="V71" s="2"/>
      <c r="W71" s="2"/>
      <c r="X71" s="2"/>
      <c r="Y71" s="2"/>
      <c r="Z71" s="6">
        <v>43770</v>
      </c>
    </row>
    <row r="72" spans="1:26" ht="49.9" customHeight="1">
      <c r="A72" s="2"/>
      <c r="B72" s="2"/>
      <c r="C72" s="2"/>
      <c r="D72" s="2"/>
      <c r="E72" s="2"/>
      <c r="F72" s="2"/>
      <c r="G72" s="2"/>
      <c r="H72" s="2"/>
      <c r="I72" s="2"/>
      <c r="J72" s="2"/>
      <c r="K72" s="2"/>
      <c r="L72" s="2"/>
      <c r="M72" s="2"/>
      <c r="N72" s="2"/>
      <c r="O72" s="2"/>
      <c r="P72" s="2"/>
      <c r="Q72" s="2"/>
      <c r="R72" s="2"/>
      <c r="S72" s="2"/>
      <c r="T72" s="2"/>
      <c r="U72" s="2"/>
      <c r="V72" s="2"/>
      <c r="W72" s="2"/>
      <c r="X72" s="2"/>
      <c r="Y72" s="2"/>
      <c r="Z72" s="6">
        <v>43800</v>
      </c>
    </row>
    <row r="73" spans="1:26" ht="49.9" customHeight="1">
      <c r="A73" s="2"/>
      <c r="B73" s="2"/>
      <c r="C73" s="2"/>
      <c r="D73" s="2"/>
      <c r="E73" s="2"/>
      <c r="F73" s="2"/>
      <c r="G73" s="2"/>
      <c r="H73" s="2"/>
      <c r="I73" s="2"/>
      <c r="J73" s="2"/>
      <c r="K73" s="2"/>
      <c r="L73" s="2"/>
      <c r="M73" s="2"/>
      <c r="N73" s="2"/>
      <c r="O73" s="2"/>
      <c r="P73" s="2"/>
      <c r="Q73" s="2"/>
      <c r="R73" s="2"/>
      <c r="S73" s="2"/>
      <c r="T73" s="2"/>
      <c r="U73" s="2"/>
      <c r="V73" s="2"/>
      <c r="W73" s="2"/>
      <c r="X73" s="2"/>
      <c r="Y73" s="2"/>
      <c r="Z73" s="6">
        <v>43831</v>
      </c>
    </row>
    <row r="74" spans="1:26" ht="49.9" customHeight="1">
      <c r="A74" s="2"/>
      <c r="B74" s="2"/>
      <c r="C74" s="2"/>
      <c r="D74" s="2"/>
      <c r="E74" s="2"/>
      <c r="F74" s="2"/>
      <c r="G74" s="2"/>
      <c r="H74" s="2"/>
      <c r="I74" s="2"/>
      <c r="J74" s="2"/>
      <c r="K74" s="2"/>
      <c r="L74" s="2"/>
      <c r="M74" s="2"/>
      <c r="N74" s="2"/>
      <c r="O74" s="2"/>
      <c r="P74" s="2"/>
      <c r="Q74" s="2"/>
      <c r="R74" s="2"/>
      <c r="S74" s="2"/>
      <c r="T74" s="2"/>
      <c r="U74" s="2"/>
      <c r="V74" s="2"/>
      <c r="W74" s="2"/>
      <c r="X74" s="2"/>
      <c r="Y74" s="2"/>
      <c r="Z74" s="6">
        <v>43862</v>
      </c>
    </row>
    <row r="75" spans="1:26" ht="49.9" customHeight="1">
      <c r="A75" s="2"/>
      <c r="B75" s="2"/>
      <c r="C75" s="2"/>
      <c r="D75" s="2"/>
      <c r="E75" s="2"/>
      <c r="F75" s="2"/>
      <c r="G75" s="2"/>
      <c r="H75" s="2"/>
      <c r="I75" s="2"/>
      <c r="J75" s="2"/>
      <c r="K75" s="2"/>
      <c r="L75" s="2"/>
      <c r="M75" s="2"/>
      <c r="N75" s="2"/>
      <c r="O75" s="2"/>
      <c r="P75" s="2"/>
      <c r="Q75" s="2"/>
      <c r="R75" s="2"/>
      <c r="S75" s="2"/>
      <c r="T75" s="2"/>
      <c r="U75" s="2"/>
      <c r="V75" s="2"/>
      <c r="W75" s="2"/>
      <c r="X75" s="2"/>
      <c r="Y75" s="2"/>
      <c r="Z75" s="6">
        <v>43891</v>
      </c>
    </row>
    <row r="76" spans="1:26" ht="49.9" customHeight="1">
      <c r="A76" s="2"/>
      <c r="B76" s="2"/>
      <c r="C76" s="2"/>
      <c r="D76" s="2"/>
      <c r="E76" s="2"/>
      <c r="F76" s="2"/>
      <c r="G76" s="2"/>
      <c r="H76" s="2"/>
      <c r="I76" s="2"/>
      <c r="J76" s="2"/>
      <c r="K76" s="2"/>
      <c r="L76" s="2"/>
      <c r="M76" s="2"/>
      <c r="N76" s="2"/>
      <c r="O76" s="2"/>
      <c r="P76" s="2"/>
      <c r="Q76" s="2"/>
      <c r="R76" s="2"/>
      <c r="S76" s="2"/>
      <c r="T76" s="2"/>
      <c r="U76" s="2"/>
      <c r="V76" s="2"/>
      <c r="W76" s="2"/>
      <c r="X76" s="2"/>
      <c r="Y76" s="2"/>
      <c r="Z76" s="6">
        <v>43922</v>
      </c>
    </row>
    <row r="77" spans="1:26" ht="49.9" customHeight="1">
      <c r="A77" s="2"/>
      <c r="B77" s="2"/>
      <c r="C77" s="2"/>
      <c r="D77" s="2"/>
      <c r="E77" s="2"/>
      <c r="F77" s="2"/>
      <c r="G77" s="2"/>
      <c r="H77" s="2"/>
      <c r="I77" s="2"/>
      <c r="J77" s="2"/>
      <c r="K77" s="2"/>
      <c r="L77" s="2"/>
      <c r="M77" s="2"/>
      <c r="N77" s="2"/>
      <c r="O77" s="2"/>
      <c r="P77" s="2"/>
      <c r="Q77" s="2"/>
      <c r="R77" s="2"/>
      <c r="S77" s="2"/>
      <c r="T77" s="2"/>
      <c r="U77" s="2"/>
      <c r="V77" s="2"/>
      <c r="W77" s="2"/>
      <c r="X77" s="2"/>
      <c r="Y77" s="2"/>
      <c r="Z77" s="6">
        <v>43952</v>
      </c>
    </row>
    <row r="78" spans="1:26" ht="49.9" customHeight="1">
      <c r="A78" s="2"/>
      <c r="B78" s="2"/>
      <c r="C78" s="2"/>
      <c r="D78" s="2"/>
      <c r="E78" s="2"/>
      <c r="F78" s="2"/>
      <c r="G78" s="2"/>
      <c r="H78" s="2"/>
      <c r="I78" s="2"/>
      <c r="J78" s="2"/>
      <c r="K78" s="2"/>
      <c r="L78" s="2"/>
      <c r="M78" s="2"/>
      <c r="N78" s="2"/>
      <c r="O78" s="2"/>
      <c r="P78" s="2"/>
      <c r="Q78" s="2"/>
      <c r="R78" s="2"/>
      <c r="S78" s="2"/>
      <c r="T78" s="2"/>
      <c r="U78" s="2"/>
      <c r="V78" s="2"/>
      <c r="W78" s="2"/>
      <c r="X78" s="2"/>
      <c r="Y78" s="2"/>
      <c r="Z78" s="6">
        <v>43983</v>
      </c>
    </row>
    <row r="79" spans="1:26" ht="49.9" customHeight="1">
      <c r="A79" s="2"/>
      <c r="B79" s="2"/>
      <c r="C79" s="2"/>
      <c r="D79" s="2"/>
      <c r="E79" s="2"/>
      <c r="F79" s="2"/>
      <c r="G79" s="2"/>
      <c r="H79" s="2"/>
      <c r="I79" s="2"/>
      <c r="J79" s="2"/>
      <c r="K79" s="2"/>
      <c r="L79" s="2"/>
      <c r="M79" s="2"/>
      <c r="N79" s="2"/>
      <c r="O79" s="2"/>
      <c r="P79" s="2"/>
      <c r="Q79" s="2"/>
      <c r="R79" s="2"/>
      <c r="S79" s="2"/>
      <c r="T79" s="2"/>
      <c r="U79" s="2"/>
      <c r="V79" s="2"/>
      <c r="W79" s="2"/>
      <c r="X79" s="2"/>
      <c r="Y79" s="2"/>
      <c r="Z79" s="6">
        <v>44013</v>
      </c>
    </row>
    <row r="80" spans="1:26" ht="49.9" customHeight="1">
      <c r="A80" s="2"/>
      <c r="B80" s="2"/>
      <c r="C80" s="2"/>
      <c r="D80" s="2"/>
      <c r="E80" s="2"/>
      <c r="F80" s="2"/>
      <c r="G80" s="2"/>
      <c r="H80" s="2"/>
      <c r="I80" s="2"/>
      <c r="J80" s="2"/>
      <c r="K80" s="2"/>
      <c r="L80" s="2"/>
      <c r="M80" s="2"/>
      <c r="N80" s="2"/>
      <c r="O80" s="2"/>
      <c r="P80" s="2"/>
      <c r="Q80" s="2"/>
      <c r="R80" s="2"/>
      <c r="S80" s="2"/>
      <c r="T80" s="2"/>
      <c r="U80" s="2"/>
      <c r="V80" s="2"/>
      <c r="W80" s="2"/>
      <c r="X80" s="2"/>
      <c r="Y80" s="2"/>
      <c r="Z80" s="6">
        <v>44044</v>
      </c>
    </row>
    <row r="81" spans="1:26" ht="49.9" customHeight="1">
      <c r="A81" s="2"/>
      <c r="B81" s="2"/>
      <c r="C81" s="2"/>
      <c r="D81" s="2"/>
      <c r="E81" s="2"/>
      <c r="F81" s="2"/>
      <c r="G81" s="2"/>
      <c r="H81" s="2"/>
      <c r="I81" s="2"/>
      <c r="J81" s="2"/>
      <c r="K81" s="2"/>
      <c r="L81" s="2"/>
      <c r="M81" s="2"/>
      <c r="N81" s="2"/>
      <c r="O81" s="2"/>
      <c r="P81" s="2"/>
      <c r="Q81" s="2"/>
      <c r="R81" s="2"/>
      <c r="S81" s="2"/>
      <c r="T81" s="2"/>
      <c r="U81" s="2"/>
      <c r="V81" s="2"/>
      <c r="W81" s="2"/>
      <c r="X81" s="2"/>
      <c r="Y81" s="2"/>
      <c r="Z81" s="6">
        <v>44075</v>
      </c>
    </row>
    <row r="82" spans="1:26" ht="49.9" customHeight="1">
      <c r="A82" s="2"/>
      <c r="B82" s="2"/>
      <c r="C82" s="2"/>
      <c r="D82" s="2"/>
      <c r="E82" s="2"/>
      <c r="F82" s="2"/>
      <c r="G82" s="2"/>
      <c r="H82" s="2"/>
      <c r="I82" s="2"/>
      <c r="J82" s="2"/>
      <c r="K82" s="2"/>
      <c r="L82" s="2"/>
      <c r="M82" s="2"/>
      <c r="N82" s="2"/>
      <c r="O82" s="2"/>
      <c r="P82" s="2"/>
      <c r="Q82" s="2"/>
      <c r="R82" s="2"/>
      <c r="S82" s="2"/>
      <c r="T82" s="2"/>
      <c r="U82" s="2"/>
      <c r="V82" s="2"/>
      <c r="W82" s="2"/>
      <c r="X82" s="2"/>
      <c r="Y82" s="2"/>
      <c r="Z82" s="6">
        <v>44105</v>
      </c>
    </row>
    <row r="83" spans="1:26" ht="49.9" customHeight="1">
      <c r="A83" s="2"/>
      <c r="B83" s="2"/>
      <c r="C83" s="2"/>
      <c r="D83" s="2"/>
      <c r="E83" s="2"/>
      <c r="F83" s="2"/>
      <c r="G83" s="2"/>
      <c r="H83" s="2"/>
      <c r="I83" s="2"/>
      <c r="J83" s="2"/>
      <c r="K83" s="2"/>
      <c r="L83" s="2"/>
      <c r="M83" s="2"/>
      <c r="N83" s="2"/>
      <c r="O83" s="2"/>
      <c r="P83" s="2"/>
      <c r="Q83" s="2"/>
      <c r="R83" s="2"/>
      <c r="S83" s="2"/>
      <c r="T83" s="2"/>
      <c r="U83" s="2"/>
      <c r="V83" s="2"/>
      <c r="W83" s="2"/>
      <c r="X83" s="2"/>
      <c r="Y83" s="2"/>
      <c r="Z83" s="6">
        <v>44136</v>
      </c>
    </row>
    <row r="84" spans="1:26" ht="49.9" customHeight="1">
      <c r="A84" s="2"/>
      <c r="B84" s="2"/>
      <c r="C84" s="2"/>
      <c r="D84" s="2"/>
      <c r="E84" s="2"/>
      <c r="F84" s="2"/>
      <c r="G84" s="2"/>
      <c r="H84" s="2"/>
      <c r="I84" s="2"/>
      <c r="J84" s="2"/>
      <c r="K84" s="2"/>
      <c r="L84" s="2"/>
      <c r="M84" s="2"/>
      <c r="N84" s="2"/>
      <c r="O84" s="2"/>
      <c r="P84" s="2"/>
      <c r="Q84" s="2"/>
      <c r="R84" s="2"/>
      <c r="S84" s="2"/>
      <c r="T84" s="2"/>
      <c r="U84" s="2"/>
      <c r="V84" s="2"/>
      <c r="W84" s="2"/>
      <c r="X84" s="2"/>
      <c r="Y84" s="2"/>
      <c r="Z84" s="6">
        <v>44166</v>
      </c>
    </row>
    <row r="85" spans="1:26" ht="49.9" customHeight="1">
      <c r="A85" s="2"/>
      <c r="B85" s="2"/>
      <c r="C85" s="2"/>
      <c r="D85" s="2"/>
      <c r="E85" s="2"/>
      <c r="F85" s="2"/>
      <c r="G85" s="2"/>
      <c r="H85" s="2"/>
      <c r="I85" s="2"/>
      <c r="J85" s="2"/>
      <c r="K85" s="2"/>
      <c r="L85" s="2"/>
      <c r="M85" s="2"/>
      <c r="N85" s="2"/>
      <c r="O85" s="2"/>
      <c r="P85" s="2"/>
      <c r="Q85" s="2"/>
      <c r="R85" s="2"/>
      <c r="S85" s="2"/>
      <c r="T85" s="2"/>
      <c r="U85" s="2"/>
      <c r="V85" s="2"/>
      <c r="W85" s="2"/>
      <c r="X85" s="2"/>
      <c r="Y85" s="2"/>
      <c r="Z85" s="6">
        <v>44197</v>
      </c>
    </row>
    <row r="86" spans="1:26" ht="49.9" customHeight="1">
      <c r="A86" s="2"/>
      <c r="B86" s="2"/>
      <c r="C86" s="2"/>
      <c r="D86" s="2"/>
      <c r="E86" s="2"/>
      <c r="F86" s="2"/>
      <c r="G86" s="2"/>
      <c r="H86" s="2"/>
      <c r="I86" s="2"/>
      <c r="J86" s="2"/>
      <c r="K86" s="2"/>
      <c r="L86" s="2"/>
      <c r="M86" s="2"/>
      <c r="N86" s="2"/>
      <c r="O86" s="2"/>
      <c r="P86" s="2"/>
      <c r="Q86" s="2"/>
      <c r="R86" s="2"/>
      <c r="S86" s="2"/>
      <c r="T86" s="2"/>
      <c r="U86" s="2"/>
      <c r="V86" s="2"/>
      <c r="W86" s="2"/>
      <c r="X86" s="2"/>
      <c r="Y86" s="2"/>
      <c r="Z86" s="6">
        <v>44228</v>
      </c>
    </row>
    <row r="87" spans="1:26" ht="49.9" customHeight="1">
      <c r="A87" s="2"/>
      <c r="B87" s="2"/>
      <c r="C87" s="2"/>
      <c r="D87" s="2"/>
      <c r="E87" s="2"/>
      <c r="F87" s="2"/>
      <c r="G87" s="2"/>
      <c r="H87" s="2"/>
      <c r="I87" s="2"/>
      <c r="J87" s="2"/>
      <c r="K87" s="2"/>
      <c r="L87" s="2"/>
      <c r="M87" s="2"/>
      <c r="N87" s="2"/>
      <c r="O87" s="2"/>
      <c r="P87" s="2"/>
      <c r="Q87" s="2"/>
      <c r="R87" s="2"/>
      <c r="S87" s="2"/>
      <c r="T87" s="2"/>
      <c r="U87" s="2"/>
      <c r="V87" s="2"/>
      <c r="W87" s="2"/>
      <c r="X87" s="2"/>
      <c r="Y87" s="2"/>
      <c r="Z87" s="6">
        <v>44256</v>
      </c>
    </row>
    <row r="88" spans="1:26" ht="49.9" customHeight="1">
      <c r="A88" s="2"/>
      <c r="B88" s="2"/>
      <c r="C88" s="2"/>
      <c r="D88" s="2"/>
      <c r="E88" s="2"/>
      <c r="F88" s="2"/>
      <c r="G88" s="2"/>
      <c r="H88" s="2"/>
      <c r="I88" s="2"/>
      <c r="J88" s="2"/>
      <c r="K88" s="2"/>
      <c r="L88" s="2"/>
      <c r="M88" s="2"/>
      <c r="N88" s="2"/>
      <c r="O88" s="2"/>
      <c r="P88" s="2"/>
      <c r="Q88" s="2"/>
      <c r="R88" s="2"/>
      <c r="S88" s="2"/>
      <c r="T88" s="2"/>
      <c r="U88" s="2"/>
      <c r="V88" s="2"/>
      <c r="W88" s="2"/>
      <c r="X88" s="2"/>
      <c r="Y88" s="2"/>
      <c r="Z88" s="6">
        <v>44287</v>
      </c>
    </row>
    <row r="89" spans="1:26" ht="49.9" customHeight="1">
      <c r="A89" s="2"/>
      <c r="B89" s="2"/>
      <c r="C89" s="2"/>
      <c r="D89" s="2"/>
      <c r="E89" s="2"/>
      <c r="F89" s="2"/>
      <c r="G89" s="2"/>
      <c r="H89" s="2"/>
      <c r="I89" s="2"/>
      <c r="J89" s="2"/>
      <c r="K89" s="2"/>
      <c r="L89" s="2"/>
      <c r="M89" s="2"/>
      <c r="N89" s="2"/>
      <c r="O89" s="2"/>
      <c r="P89" s="2"/>
      <c r="Q89" s="2"/>
      <c r="R89" s="2"/>
      <c r="S89" s="2"/>
      <c r="T89" s="2"/>
      <c r="U89" s="2"/>
      <c r="V89" s="2"/>
      <c r="W89" s="2"/>
      <c r="X89" s="2"/>
      <c r="Y89" s="2"/>
      <c r="Z89" s="6">
        <v>44317</v>
      </c>
    </row>
    <row r="90" spans="1:26" ht="49.9" customHeight="1">
      <c r="A90" s="2"/>
      <c r="B90" s="2"/>
      <c r="C90" s="2"/>
      <c r="D90" s="2"/>
      <c r="E90" s="2"/>
      <c r="F90" s="2"/>
      <c r="G90" s="2"/>
      <c r="H90" s="2"/>
      <c r="I90" s="2"/>
      <c r="J90" s="2"/>
      <c r="K90" s="2"/>
      <c r="L90" s="2"/>
      <c r="M90" s="2"/>
      <c r="N90" s="2"/>
      <c r="O90" s="2"/>
      <c r="P90" s="2"/>
      <c r="Q90" s="2"/>
      <c r="R90" s="2"/>
      <c r="S90" s="2"/>
      <c r="T90" s="2"/>
      <c r="U90" s="2"/>
      <c r="V90" s="2"/>
      <c r="W90" s="2"/>
      <c r="X90" s="2"/>
      <c r="Y90" s="2"/>
      <c r="Z90" s="6">
        <v>44348</v>
      </c>
    </row>
    <row r="91" spans="1:26" ht="49.9" customHeight="1">
      <c r="A91" s="2"/>
      <c r="B91" s="2"/>
      <c r="C91" s="2"/>
      <c r="D91" s="2"/>
      <c r="E91" s="2"/>
      <c r="F91" s="2"/>
      <c r="G91" s="2"/>
      <c r="H91" s="2"/>
      <c r="I91" s="2"/>
      <c r="J91" s="2"/>
      <c r="K91" s="2"/>
      <c r="L91" s="2"/>
      <c r="M91" s="2"/>
      <c r="N91" s="2"/>
      <c r="O91" s="2"/>
      <c r="P91" s="2"/>
      <c r="Q91" s="2"/>
      <c r="R91" s="2"/>
      <c r="S91" s="2"/>
      <c r="T91" s="2"/>
      <c r="U91" s="2"/>
      <c r="V91" s="2"/>
      <c r="W91" s="2"/>
      <c r="X91" s="2"/>
      <c r="Y91" s="2"/>
      <c r="Z91" s="6">
        <v>44378</v>
      </c>
    </row>
    <row r="92" spans="1:26" ht="49.9" customHeight="1">
      <c r="A92" s="2"/>
      <c r="B92" s="2"/>
      <c r="C92" s="2"/>
      <c r="D92" s="2"/>
      <c r="E92" s="2"/>
      <c r="F92" s="2"/>
      <c r="G92" s="2"/>
      <c r="H92" s="2"/>
      <c r="I92" s="2"/>
      <c r="J92" s="2"/>
      <c r="K92" s="2"/>
      <c r="L92" s="2"/>
      <c r="M92" s="2"/>
      <c r="N92" s="2"/>
      <c r="O92" s="2"/>
      <c r="P92" s="2"/>
      <c r="Q92" s="2"/>
      <c r="R92" s="2"/>
      <c r="S92" s="2"/>
      <c r="T92" s="2"/>
      <c r="U92" s="2"/>
      <c r="V92" s="2"/>
      <c r="W92" s="2"/>
      <c r="X92" s="2"/>
      <c r="Y92" s="2"/>
      <c r="Z92" s="6">
        <v>44409</v>
      </c>
    </row>
    <row r="93" spans="1:26" ht="49.9" customHeight="1">
      <c r="A93" s="2"/>
      <c r="B93" s="2"/>
      <c r="C93" s="2"/>
      <c r="D93" s="2"/>
      <c r="E93" s="2"/>
      <c r="F93" s="2"/>
      <c r="G93" s="2"/>
      <c r="H93" s="2"/>
      <c r="I93" s="2"/>
      <c r="J93" s="2"/>
      <c r="K93" s="2"/>
      <c r="L93" s="2"/>
      <c r="M93" s="2"/>
      <c r="N93" s="2"/>
      <c r="O93" s="2"/>
      <c r="P93" s="2"/>
      <c r="Q93" s="2"/>
      <c r="R93" s="2"/>
      <c r="S93" s="2"/>
      <c r="T93" s="2"/>
      <c r="U93" s="2"/>
      <c r="V93" s="2"/>
      <c r="W93" s="2"/>
      <c r="X93" s="2"/>
      <c r="Y93" s="2"/>
      <c r="Z93" s="6">
        <v>44440</v>
      </c>
    </row>
    <row r="94" spans="1:26" ht="49.9" customHeight="1">
      <c r="A94" s="2"/>
      <c r="B94" s="2"/>
      <c r="C94" s="2"/>
      <c r="D94" s="2"/>
      <c r="E94" s="2"/>
      <c r="F94" s="2"/>
      <c r="G94" s="2"/>
      <c r="H94" s="2"/>
      <c r="I94" s="2"/>
      <c r="J94" s="2"/>
      <c r="K94" s="2"/>
      <c r="L94" s="2"/>
      <c r="M94" s="2"/>
      <c r="N94" s="2"/>
      <c r="O94" s="2"/>
      <c r="P94" s="2"/>
      <c r="Q94" s="2"/>
      <c r="R94" s="2"/>
      <c r="S94" s="2"/>
      <c r="T94" s="2"/>
      <c r="U94" s="2"/>
      <c r="V94" s="2"/>
      <c r="W94" s="2"/>
      <c r="X94" s="2"/>
      <c r="Y94" s="2"/>
      <c r="Z94" s="6">
        <v>44470</v>
      </c>
    </row>
    <row r="95" spans="1:26" ht="49.9" customHeight="1">
      <c r="A95" s="2"/>
      <c r="B95" s="2"/>
      <c r="C95" s="2"/>
      <c r="D95" s="2"/>
      <c r="E95" s="2"/>
      <c r="F95" s="2"/>
      <c r="G95" s="2"/>
      <c r="H95" s="2"/>
      <c r="I95" s="2"/>
      <c r="J95" s="2"/>
      <c r="K95" s="2"/>
      <c r="L95" s="2"/>
      <c r="M95" s="2"/>
      <c r="N95" s="2"/>
      <c r="O95" s="2"/>
      <c r="P95" s="2"/>
      <c r="Q95" s="2"/>
      <c r="R95" s="2"/>
      <c r="S95" s="2"/>
      <c r="T95" s="2"/>
      <c r="U95" s="2"/>
      <c r="V95" s="2"/>
      <c r="W95" s="2"/>
      <c r="X95" s="2"/>
      <c r="Y95" s="2"/>
      <c r="Z95" s="6">
        <v>44501</v>
      </c>
    </row>
    <row r="96" spans="1:26" ht="49.9" customHeight="1">
      <c r="A96" s="2"/>
      <c r="B96" s="2"/>
      <c r="C96" s="2"/>
      <c r="D96" s="2"/>
      <c r="E96" s="2"/>
      <c r="F96" s="2"/>
      <c r="G96" s="2"/>
      <c r="H96" s="2"/>
      <c r="I96" s="2"/>
      <c r="J96" s="2"/>
      <c r="K96" s="2"/>
      <c r="L96" s="2"/>
      <c r="M96" s="2"/>
      <c r="N96" s="2"/>
      <c r="O96" s="2"/>
      <c r="P96" s="2"/>
      <c r="Q96" s="2"/>
      <c r="R96" s="2"/>
      <c r="S96" s="2"/>
      <c r="T96" s="2"/>
      <c r="U96" s="2"/>
      <c r="V96" s="2"/>
      <c r="W96" s="2"/>
      <c r="X96" s="2"/>
      <c r="Y96" s="2"/>
      <c r="Z96" s="6">
        <v>44531</v>
      </c>
    </row>
    <row r="97" spans="1:26" ht="49.9" customHeight="1">
      <c r="A97" s="2"/>
      <c r="B97" s="2"/>
      <c r="C97" s="2"/>
      <c r="D97" s="2"/>
      <c r="E97" s="2"/>
      <c r="F97" s="2"/>
      <c r="G97" s="2"/>
      <c r="H97" s="2"/>
      <c r="I97" s="2"/>
      <c r="J97" s="2"/>
      <c r="K97" s="2"/>
      <c r="L97" s="2"/>
      <c r="M97" s="2"/>
      <c r="N97" s="2"/>
      <c r="O97" s="2"/>
      <c r="P97" s="2"/>
      <c r="Q97" s="2"/>
      <c r="R97" s="2"/>
      <c r="S97" s="2"/>
      <c r="T97" s="2"/>
      <c r="U97" s="2"/>
      <c r="V97" s="2"/>
      <c r="W97" s="2"/>
      <c r="X97" s="2"/>
      <c r="Y97" s="2"/>
      <c r="Z97" s="6">
        <v>44562</v>
      </c>
    </row>
    <row r="98" spans="1:26" ht="49.9" customHeight="1">
      <c r="A98" s="2"/>
      <c r="B98" s="2"/>
      <c r="C98" s="2"/>
      <c r="D98" s="2"/>
      <c r="E98" s="2"/>
      <c r="F98" s="2"/>
      <c r="G98" s="2"/>
      <c r="H98" s="2"/>
      <c r="I98" s="2"/>
      <c r="J98" s="2"/>
      <c r="K98" s="2"/>
      <c r="L98" s="2"/>
      <c r="M98" s="2"/>
      <c r="N98" s="2"/>
      <c r="O98" s="2"/>
      <c r="P98" s="2"/>
      <c r="Q98" s="2"/>
      <c r="R98" s="2"/>
      <c r="S98" s="2"/>
      <c r="T98" s="2"/>
      <c r="U98" s="2"/>
      <c r="V98" s="2"/>
      <c r="W98" s="2"/>
      <c r="X98" s="2"/>
      <c r="Y98" s="2"/>
      <c r="Z98" s="6">
        <v>44593</v>
      </c>
    </row>
    <row r="99" spans="1:26" ht="49.9" customHeight="1">
      <c r="A99" s="2"/>
      <c r="B99" s="2"/>
      <c r="C99" s="2"/>
      <c r="D99" s="2"/>
      <c r="E99" s="2"/>
      <c r="F99" s="2"/>
      <c r="G99" s="2"/>
      <c r="H99" s="2"/>
      <c r="I99" s="2"/>
      <c r="J99" s="2"/>
      <c r="K99" s="2"/>
      <c r="L99" s="2"/>
      <c r="M99" s="2"/>
      <c r="N99" s="2"/>
      <c r="O99" s="2"/>
      <c r="P99" s="2"/>
      <c r="Q99" s="2"/>
      <c r="R99" s="2"/>
      <c r="S99" s="2"/>
      <c r="T99" s="2"/>
      <c r="U99" s="2"/>
      <c r="V99" s="2"/>
      <c r="W99" s="2"/>
      <c r="X99" s="2"/>
      <c r="Y99" s="2"/>
      <c r="Z99" s="6">
        <v>44621</v>
      </c>
    </row>
    <row r="100" spans="1:26" ht="49.9"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6">
        <v>44652</v>
      </c>
    </row>
    <row r="101" spans="1:26" ht="49.9"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6">
        <v>44682</v>
      </c>
    </row>
    <row r="102" spans="1:26" ht="49.9"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6">
        <v>44713</v>
      </c>
    </row>
    <row r="103" spans="1:26" ht="49.9"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6">
        <v>44743</v>
      </c>
    </row>
    <row r="104" spans="1:26" ht="49.9"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6">
        <v>44774</v>
      </c>
    </row>
    <row r="105" spans="1:26" ht="49.9"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6">
        <v>44805</v>
      </c>
    </row>
    <row r="106" spans="1:26" ht="49.9"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6">
        <v>44835</v>
      </c>
    </row>
    <row r="107" spans="1:26" ht="49.9"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6">
        <v>44866</v>
      </c>
    </row>
    <row r="108" spans="1:26" ht="49.9"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6">
        <v>44896</v>
      </c>
    </row>
    <row r="109" spans="1:26" ht="49.9"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6">
        <v>44927</v>
      </c>
    </row>
    <row r="110" spans="1:26" ht="49.9"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6">
        <v>44958</v>
      </c>
    </row>
    <row r="111" spans="1:26" ht="49.9"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6">
        <v>44986</v>
      </c>
    </row>
    <row r="112" spans="1:26" ht="49.9"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6">
        <v>45017</v>
      </c>
    </row>
    <row r="113" spans="1:26" ht="49.9"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6">
        <v>45047</v>
      </c>
    </row>
    <row r="114" spans="1:26" ht="49.9"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6">
        <v>45078</v>
      </c>
    </row>
    <row r="115" spans="1:26" ht="49.9"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6">
        <v>45108</v>
      </c>
    </row>
    <row r="116" spans="1:26" ht="49.9"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6">
        <v>45139</v>
      </c>
    </row>
    <row r="117" spans="1:26" ht="49.9"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6">
        <v>45170</v>
      </c>
    </row>
    <row r="118" spans="1:26" ht="49.9"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6">
        <v>45200</v>
      </c>
    </row>
    <row r="119" spans="1:26" ht="49.9"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6">
        <v>45231</v>
      </c>
    </row>
    <row r="120" spans="1:26" ht="49.9"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6">
        <v>45261</v>
      </c>
    </row>
    <row r="121" spans="1:26" ht="49.9"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6">
        <v>45292</v>
      </c>
    </row>
    <row r="122" spans="1:26" ht="49.9"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6">
        <v>45323</v>
      </c>
    </row>
    <row r="123" spans="1:26" ht="49.9"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6">
        <v>45352</v>
      </c>
    </row>
    <row r="124" spans="1:26" ht="49.9"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6">
        <v>45383</v>
      </c>
    </row>
    <row r="125" spans="1:26" ht="49.9"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6">
        <v>45413</v>
      </c>
    </row>
    <row r="126" spans="1:26" ht="49.9"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6">
        <v>45444</v>
      </c>
    </row>
    <row r="127" spans="1:26" ht="49.9"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6">
        <v>45474</v>
      </c>
    </row>
    <row r="128" spans="1:26" ht="49.9"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6">
        <v>45505</v>
      </c>
    </row>
    <row r="129" spans="1:26" ht="49.9"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6">
        <v>45536</v>
      </c>
    </row>
    <row r="130" spans="1:26" ht="49.9"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6">
        <v>45566</v>
      </c>
    </row>
    <row r="131" spans="1:26" ht="49.9"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6">
        <v>45597</v>
      </c>
    </row>
    <row r="132" spans="1:26" ht="49.9"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6">
        <v>45627</v>
      </c>
    </row>
    <row r="133" spans="1:26" ht="49.9"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6">
        <v>45658</v>
      </c>
    </row>
  </sheetData>
  <sheetProtection algorithmName="SHA-512" hashValue="yeOjLFo/ANH+y+rQvGmviFr7p+LkU1Dde29MzX5IRSaixEOzNevTNpbUlEBe4AS6rCYCs6lfn9tZZb4EsaOLJg==" saltValue="OmgFkWt8RSJenloLZjRoXQ==" spinCount="100000" sheet="1" objects="1" scenarios="1"/>
  <mergeCells count="28">
    <mergeCell ref="A5:V5"/>
    <mergeCell ref="A1:V1"/>
    <mergeCell ref="A2:A3"/>
    <mergeCell ref="B2:C2"/>
    <mergeCell ref="D2:E2"/>
    <mergeCell ref="F2:I2"/>
    <mergeCell ref="J2:K2"/>
    <mergeCell ref="N2:O2"/>
    <mergeCell ref="L2:L3"/>
    <mergeCell ref="P2:P3"/>
    <mergeCell ref="M2:M3"/>
    <mergeCell ref="Q2:Q3"/>
    <mergeCell ref="R2:S2"/>
    <mergeCell ref="T2:U2"/>
    <mergeCell ref="V2:V3"/>
    <mergeCell ref="A4:V4"/>
    <mergeCell ref="A36:V36"/>
    <mergeCell ref="A6:V6"/>
    <mergeCell ref="A7:V7"/>
    <mergeCell ref="A8:V8"/>
    <mergeCell ref="A12:V12"/>
    <mergeCell ref="A13:V13"/>
    <mergeCell ref="A17:V17"/>
    <mergeCell ref="A18:V18"/>
    <mergeCell ref="A25:V25"/>
    <mergeCell ref="A26:V26"/>
    <mergeCell ref="A27:V27"/>
    <mergeCell ref="A35:V35"/>
  </mergeCells>
  <dataValidations count="22">
    <dataValidation type="list" allowBlank="1" showInputMessage="1" showErrorMessage="1" errorTitle="Erreur de saisie" error="Veuillez choisir/saisir un élément de la liste" promptTitle="Consigne" prompt="Veuillez choisir/saisir un élément de la liste" sqref="F9">
      <formula1>$Y$1:$Y$37</formula1>
    </dataValidation>
    <dataValidation type="list" allowBlank="1" showInputMessage="1" showErrorMessage="1" errorTitle="Erreur de saisie" error="Veuillez choisir/saisir un élément de la liste" promptTitle="Consigne" prompt="Veuillez choisir/saisir un élément de la liste" sqref="H9">
      <formula1>$Z$1:$Z$133</formula1>
    </dataValidation>
    <dataValidation type="list" allowBlank="1" showInputMessage="1" showErrorMessage="1" errorTitle="Erreur de saisie" error="Veuillez choisir/saisir un élément de la liste" promptTitle="Consigne" prompt="Veuillez choisir/saisir un élément de la liste" sqref="F14">
      <formula1>$Y$1:$Y$37</formula1>
    </dataValidation>
    <dataValidation type="list" allowBlank="1" showInputMessage="1" showErrorMessage="1" errorTitle="Erreur de saisie" error="Veuillez choisir/saisir un élément de la liste" promptTitle="Consigne" prompt="Veuillez choisir/saisir un élément de la liste" sqref="H14">
      <formula1>$Z$1:$Z$133</formula1>
    </dataValidation>
    <dataValidation type="list" allowBlank="1" showInputMessage="1" showErrorMessage="1" errorTitle="Erreur de saisie" error="Veuillez choisir/saisir un élément de la liste" promptTitle="Consigne" prompt="Veuillez choisir/saisir un élément de la liste" sqref="F19">
      <formula1>$Y$1:$Y$37</formula1>
    </dataValidation>
    <dataValidation type="list" allowBlank="1" showInputMessage="1" showErrorMessage="1" errorTitle="Erreur de saisie" error="Veuillez choisir/saisir un élément de la liste" promptTitle="Consigne" prompt="Veuillez choisir/saisir un élément de la liste" sqref="H19">
      <formula1>$Z$1:$Z$133</formula1>
    </dataValidation>
    <dataValidation type="list" allowBlank="1" showInputMessage="1" showErrorMessage="1" errorTitle="Erreur de saisie" error="Veuillez choisir/saisir un élément de la liste" promptTitle="Consigne" prompt="Veuillez choisir/saisir un élément de la liste" sqref="F20">
      <formula1>$Y$1:$Y$37</formula1>
    </dataValidation>
    <dataValidation type="list" allowBlank="1" showInputMessage="1" showErrorMessage="1" errorTitle="Erreur de saisie" error="Veuillez choisir/saisir un élément de la liste" promptTitle="Consigne" prompt="Veuillez choisir/saisir un élément de la liste" sqref="H20">
      <formula1>$Z$1:$Z$133</formula1>
    </dataValidation>
    <dataValidation type="list" allowBlank="1" showInputMessage="1" showErrorMessage="1" errorTitle="Erreur de saisie" error="Veuillez choisir/saisir un élément de la liste" promptTitle="Consigne" prompt="Veuillez choisir/saisir un élément de la liste" sqref="F21">
      <formula1>$Y$1:$Y$37</formula1>
    </dataValidation>
    <dataValidation type="list" allowBlank="1" showInputMessage="1" showErrorMessage="1" errorTitle="Erreur de saisie" error="Veuillez choisir/saisir un élément de la liste" promptTitle="Consigne" prompt="Veuillez choisir/saisir un élément de la liste" sqref="H21">
      <formula1>$Z$1:$Z$133</formula1>
    </dataValidation>
    <dataValidation type="list" allowBlank="1" showInputMessage="1" showErrorMessage="1" errorTitle="Erreur de saisie" error="Veuillez choisir/saisir un élément de la liste" promptTitle="Consigne" prompt="Veuillez choisir/saisir un élément de la liste" sqref="F28">
      <formula1>$Y$1:$Y$37</formula1>
    </dataValidation>
    <dataValidation type="list" allowBlank="1" showInputMessage="1" showErrorMessage="1" errorTitle="Erreur de saisie" error="Veuillez choisir/saisir un élément de la liste" promptTitle="Consigne" prompt="Veuillez choisir/saisir un élément de la liste" sqref="H28">
      <formula1>$Z$1:$Z$133</formula1>
    </dataValidation>
    <dataValidation type="list" allowBlank="1" showInputMessage="1" showErrorMessage="1" errorTitle="Erreur de saisie" error="Veuillez choisir/saisir un élément de la liste" promptTitle="Consigne" prompt="Veuillez choisir/saisir un élément de la liste" sqref="F29">
      <formula1>$Y$1:$Y$37</formula1>
    </dataValidation>
    <dataValidation type="list" allowBlank="1" showInputMessage="1" showErrorMessage="1" errorTitle="Erreur de saisie" error="Veuillez choisir/saisir un élément de la liste" promptTitle="Consigne" prompt="Veuillez choisir/saisir un élément de la liste" sqref="H29">
      <formula1>$Z$1:$Z$133</formula1>
    </dataValidation>
    <dataValidation type="list" allowBlank="1" showInputMessage="1" showErrorMessage="1" errorTitle="Erreur de saisie" error="Veuillez choisir/saisir un élément de la liste" promptTitle="Consigne" prompt="Veuillez choisir/saisir un élément de la liste" sqref="F30">
      <formula1>$Y$1:$Y$37</formula1>
    </dataValidation>
    <dataValidation type="list" allowBlank="1" showInputMessage="1" showErrorMessage="1" errorTitle="Erreur de saisie" error="Veuillez choisir/saisir un élément de la liste" promptTitle="Consigne" prompt="Veuillez choisir/saisir un élément de la liste" sqref="H30">
      <formula1>$Z$1:$Z$133</formula1>
    </dataValidation>
    <dataValidation type="list" allowBlank="1" showInputMessage="1" showErrorMessage="1" errorTitle="Erreur de saisie" error="Veuillez choisir/saisir un élément de la liste" promptTitle="Consigne" prompt="Veuillez choisir/saisir un élément de la liste" sqref="F31">
      <formula1>$Y$1:$Y$37</formula1>
    </dataValidation>
    <dataValidation type="list" allowBlank="1" showInputMessage="1" showErrorMessage="1" errorTitle="Erreur de saisie" error="Veuillez choisir/saisir un élément de la liste" promptTitle="Consigne" prompt="Veuillez choisir/saisir un élément de la liste" sqref="H31">
      <formula1>$Z$1:$Z$133</formula1>
    </dataValidation>
    <dataValidation type="list" allowBlank="1" showInputMessage="1" showErrorMessage="1" errorTitle="Erreur de saisie" error="Veuillez choisir/saisir un élément de la liste" promptTitle="Consigne" prompt="Veuillez choisir/saisir un élément de la liste" sqref="F32">
      <formula1>$Y$1:$Y$37</formula1>
    </dataValidation>
    <dataValidation type="list" allowBlank="1" showInputMessage="1" showErrorMessage="1" errorTitle="Erreur de saisie" error="Veuillez choisir/saisir un élément de la liste" promptTitle="Consigne" prompt="Veuillez choisir/saisir un élément de la liste" sqref="H32">
      <formula1>$Z$1:$Z$133</formula1>
    </dataValidation>
    <dataValidation type="list" allowBlank="1" showInputMessage="1" showErrorMessage="1" errorTitle="Erreur de saisie" error="Veuillez choisir/saisir un élément de la liste" promptTitle="Consigne" prompt="Veuillez choisir/saisir un élément de la liste" sqref="F37">
      <formula1>$Y$1:$Y$37</formula1>
    </dataValidation>
    <dataValidation type="list" allowBlank="1" showInputMessage="1" showErrorMessage="1" errorTitle="Erreur de saisie" error="Veuillez choisir/saisir un élément de la liste" promptTitle="Consigne" prompt="Veuillez choisir/saisir un élément de la liste" sqref="H37">
      <formula1>$Z$1:$Z$133</formula1>
    </dataValidation>
  </dataValidations>
  <printOptions horizontalCentered="1"/>
  <pageMargins left="0.11811023622047245" right="0.11811023622047245" top="0.59055118110236227" bottom="0.59055118110236227" header="0.31496062992125984" footer="0.31496062992125984"/>
  <pageSetup paperSize="9" scale="24"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4" tint="-0.499984740745262"/>
    <pageSetUpPr fitToPage="1"/>
  </sheetPr>
  <dimension ref="A1:Z182"/>
  <sheetViews>
    <sheetView showGridLines="0" view="pageBreakPreview" zoomScale="70" zoomScaleNormal="100" zoomScaleSheetLayoutView="70" workbookViewId="0">
      <pane ySplit="3" topLeftCell="A41" activePane="bottomLeft" state="frozen"/>
      <selection pane="bottomLeft" activeCell="F178" sqref="F178"/>
    </sheetView>
  </sheetViews>
  <sheetFormatPr baseColWidth="10" defaultColWidth="8" defaultRowHeight="12.75"/>
  <cols>
    <col min="1" max="1" width="90.75" style="1" customWidth="1"/>
    <col min="2" max="5" width="19.75" style="1" customWidth="1"/>
    <col min="6" max="9" width="25.75" style="1" customWidth="1"/>
    <col min="10" max="21" width="19.75" style="1" customWidth="1"/>
    <col min="22" max="22" width="50.75" style="1" customWidth="1"/>
    <col min="23" max="26" width="0" style="1" hidden="1" customWidth="1"/>
    <col min="27" max="16384" width="8" style="1"/>
  </cols>
  <sheetData>
    <row r="1" spans="1:26" ht="25.5">
      <c r="A1" s="41" t="s">
        <v>0</v>
      </c>
      <c r="B1" s="41"/>
      <c r="C1" s="41"/>
      <c r="D1" s="41"/>
      <c r="E1" s="41"/>
      <c r="F1" s="41"/>
      <c r="G1" s="41"/>
      <c r="H1" s="41"/>
      <c r="I1" s="41"/>
      <c r="J1" s="41"/>
      <c r="K1" s="41"/>
      <c r="L1" s="41"/>
      <c r="M1" s="41"/>
      <c r="N1" s="41"/>
      <c r="O1" s="41"/>
      <c r="P1" s="41"/>
      <c r="Q1" s="41"/>
      <c r="R1" s="41"/>
      <c r="S1" s="41"/>
      <c r="T1" s="41"/>
      <c r="U1" s="41"/>
      <c r="V1" s="41"/>
      <c r="W1" s="2"/>
      <c r="X1" s="2"/>
      <c r="Y1" s="5" t="s">
        <v>16</v>
      </c>
      <c r="Z1" s="6">
        <v>41640</v>
      </c>
    </row>
    <row r="2" spans="1:26" ht="70.150000000000006" customHeight="1">
      <c r="A2" s="42" t="s">
        <v>53</v>
      </c>
      <c r="B2" s="42" t="s">
        <v>9</v>
      </c>
      <c r="C2" s="42"/>
      <c r="D2" s="42" t="s">
        <v>10</v>
      </c>
      <c r="E2" s="42"/>
      <c r="F2" s="42" t="s">
        <v>65</v>
      </c>
      <c r="G2" s="42"/>
      <c r="H2" s="42"/>
      <c r="I2" s="42"/>
      <c r="J2" s="42" t="s">
        <v>11</v>
      </c>
      <c r="K2" s="42"/>
      <c r="L2" s="42" t="s">
        <v>4</v>
      </c>
      <c r="M2" s="42" t="s">
        <v>5</v>
      </c>
      <c r="N2" s="42" t="s">
        <v>12</v>
      </c>
      <c r="O2" s="42"/>
      <c r="P2" s="42" t="s">
        <v>6</v>
      </c>
      <c r="Q2" s="42" t="s">
        <v>7</v>
      </c>
      <c r="R2" s="42" t="s">
        <v>66</v>
      </c>
      <c r="S2" s="42"/>
      <c r="T2" s="42" t="s">
        <v>67</v>
      </c>
      <c r="U2" s="42"/>
      <c r="V2" s="42" t="s">
        <v>54</v>
      </c>
      <c r="W2" s="3" t="s">
        <v>55</v>
      </c>
      <c r="X2" s="3" t="s">
        <v>56</v>
      </c>
      <c r="Y2" s="7" t="s">
        <v>17</v>
      </c>
      <c r="Z2" s="8">
        <v>41671</v>
      </c>
    </row>
    <row r="3" spans="1:26" ht="70.150000000000006" customHeight="1">
      <c r="A3" s="42"/>
      <c r="B3" s="4" t="s">
        <v>2</v>
      </c>
      <c r="C3" s="4" t="s">
        <v>3</v>
      </c>
      <c r="D3" s="4" t="s">
        <v>2</v>
      </c>
      <c r="E3" s="4" t="s">
        <v>3</v>
      </c>
      <c r="F3" s="4" t="s">
        <v>57</v>
      </c>
      <c r="G3" s="4" t="s">
        <v>58</v>
      </c>
      <c r="H3" s="4" t="s">
        <v>59</v>
      </c>
      <c r="I3" s="4" t="s">
        <v>60</v>
      </c>
      <c r="J3" s="4" t="s">
        <v>2</v>
      </c>
      <c r="K3" s="4" t="s">
        <v>3</v>
      </c>
      <c r="L3" s="42"/>
      <c r="M3" s="42"/>
      <c r="N3" s="4" t="s">
        <v>2</v>
      </c>
      <c r="O3" s="4" t="s">
        <v>3</v>
      </c>
      <c r="P3" s="42"/>
      <c r="Q3" s="42"/>
      <c r="R3" s="4" t="s">
        <v>61</v>
      </c>
      <c r="S3" s="4" t="s">
        <v>62</v>
      </c>
      <c r="T3" s="4" t="s">
        <v>63</v>
      </c>
      <c r="U3" s="4" t="s">
        <v>64</v>
      </c>
      <c r="V3" s="42"/>
      <c r="W3" s="3"/>
      <c r="X3" s="3"/>
      <c r="Y3" s="7" t="s">
        <v>18</v>
      </c>
      <c r="Z3" s="8">
        <v>41699</v>
      </c>
    </row>
    <row r="4" spans="1:26" ht="76.5">
      <c r="A4" s="43" t="s">
        <v>13</v>
      </c>
      <c r="B4" s="39"/>
      <c r="C4" s="39"/>
      <c r="D4" s="39"/>
      <c r="E4" s="39"/>
      <c r="F4" s="39"/>
      <c r="G4" s="39"/>
      <c r="H4" s="39"/>
      <c r="I4" s="39"/>
      <c r="J4" s="39"/>
      <c r="K4" s="39"/>
      <c r="L4" s="39"/>
      <c r="M4" s="39"/>
      <c r="N4" s="39"/>
      <c r="O4" s="39"/>
      <c r="P4" s="39"/>
      <c r="Q4" s="39"/>
      <c r="R4" s="39"/>
      <c r="S4" s="39"/>
      <c r="T4" s="39"/>
      <c r="U4" s="39"/>
      <c r="V4" s="40"/>
      <c r="W4" s="2"/>
      <c r="X4" s="2"/>
      <c r="Y4" s="5" t="s">
        <v>19</v>
      </c>
      <c r="Z4" s="6">
        <v>41730</v>
      </c>
    </row>
    <row r="5" spans="1:26" ht="38.25">
      <c r="A5" s="46" t="s">
        <v>206</v>
      </c>
      <c r="B5" s="39"/>
      <c r="C5" s="39"/>
      <c r="D5" s="39"/>
      <c r="E5" s="39"/>
      <c r="F5" s="39"/>
      <c r="G5" s="39"/>
      <c r="H5" s="39"/>
      <c r="I5" s="39"/>
      <c r="J5" s="39"/>
      <c r="K5" s="39"/>
      <c r="L5" s="39"/>
      <c r="M5" s="39"/>
      <c r="N5" s="39"/>
      <c r="O5" s="39"/>
      <c r="P5" s="39"/>
      <c r="Q5" s="39"/>
      <c r="R5" s="39"/>
      <c r="S5" s="39"/>
      <c r="T5" s="39"/>
      <c r="U5" s="39"/>
      <c r="V5" s="40"/>
      <c r="W5" s="2"/>
      <c r="X5" s="2"/>
      <c r="Y5" s="5" t="s">
        <v>20</v>
      </c>
      <c r="Z5" s="6">
        <v>41760</v>
      </c>
    </row>
    <row r="6" spans="1:26" ht="38.25">
      <c r="A6" s="38" t="s">
        <v>69</v>
      </c>
      <c r="B6" s="39"/>
      <c r="C6" s="39"/>
      <c r="D6" s="39"/>
      <c r="E6" s="39"/>
      <c r="F6" s="39"/>
      <c r="G6" s="39"/>
      <c r="H6" s="39"/>
      <c r="I6" s="39"/>
      <c r="J6" s="39"/>
      <c r="K6" s="39"/>
      <c r="L6" s="39"/>
      <c r="M6" s="39"/>
      <c r="N6" s="39"/>
      <c r="O6" s="39"/>
      <c r="P6" s="39"/>
      <c r="Q6" s="39"/>
      <c r="R6" s="39"/>
      <c r="S6" s="39"/>
      <c r="T6" s="39"/>
      <c r="U6" s="39"/>
      <c r="V6" s="40"/>
      <c r="W6" s="2"/>
      <c r="X6" s="2"/>
      <c r="Y6" s="5" t="s">
        <v>21</v>
      </c>
      <c r="Z6" s="6">
        <v>41791</v>
      </c>
    </row>
    <row r="7" spans="1:26" ht="49.9" customHeight="1">
      <c r="A7" s="44" t="s">
        <v>70</v>
      </c>
      <c r="B7" s="39"/>
      <c r="C7" s="39"/>
      <c r="D7" s="39"/>
      <c r="E7" s="39"/>
      <c r="F7" s="39"/>
      <c r="G7" s="39"/>
      <c r="H7" s="39"/>
      <c r="I7" s="39"/>
      <c r="J7" s="39"/>
      <c r="K7" s="39"/>
      <c r="L7" s="39"/>
      <c r="M7" s="39"/>
      <c r="N7" s="39"/>
      <c r="O7" s="39"/>
      <c r="P7" s="39"/>
      <c r="Q7" s="39"/>
      <c r="R7" s="39"/>
      <c r="S7" s="39"/>
      <c r="T7" s="39"/>
      <c r="U7" s="39"/>
      <c r="V7" s="40"/>
      <c r="W7" s="2"/>
      <c r="X7" s="2"/>
      <c r="Y7" s="5" t="s">
        <v>22</v>
      </c>
      <c r="Z7" s="6">
        <v>41821</v>
      </c>
    </row>
    <row r="8" spans="1:26" ht="51">
      <c r="A8" s="45" t="s">
        <v>76</v>
      </c>
      <c r="B8" s="39"/>
      <c r="C8" s="39"/>
      <c r="D8" s="39"/>
      <c r="E8" s="39"/>
      <c r="F8" s="39"/>
      <c r="G8" s="39"/>
      <c r="H8" s="39"/>
      <c r="I8" s="39"/>
      <c r="J8" s="39"/>
      <c r="K8" s="39"/>
      <c r="L8" s="39"/>
      <c r="M8" s="39"/>
      <c r="N8" s="39"/>
      <c r="O8" s="39"/>
      <c r="P8" s="39"/>
      <c r="Q8" s="39"/>
      <c r="R8" s="39"/>
      <c r="S8" s="39"/>
      <c r="T8" s="39"/>
      <c r="U8" s="39"/>
      <c r="V8" s="40"/>
      <c r="W8" s="2"/>
      <c r="X8" s="2"/>
      <c r="Y8" s="5" t="s">
        <v>23</v>
      </c>
      <c r="Z8" s="6">
        <v>41852</v>
      </c>
    </row>
    <row r="9" spans="1:26" ht="87">
      <c r="A9" s="9" t="s">
        <v>207</v>
      </c>
      <c r="B9" s="10">
        <v>120000</v>
      </c>
      <c r="C9" s="10">
        <v>120000</v>
      </c>
      <c r="D9" s="10">
        <v>120000</v>
      </c>
      <c r="E9" s="10">
        <v>120000</v>
      </c>
      <c r="F9" s="11" t="s">
        <v>43</v>
      </c>
      <c r="G9" s="12"/>
      <c r="H9" s="13"/>
      <c r="I9" s="14"/>
      <c r="J9" s="10">
        <v>0</v>
      </c>
      <c r="K9" s="10">
        <v>0</v>
      </c>
      <c r="L9" s="10">
        <v>0</v>
      </c>
      <c r="M9" s="10">
        <v>0</v>
      </c>
      <c r="N9" s="15">
        <f t="shared" ref="N9:O15" si="0">IF(D9&lt;&gt;0,J9/D9,0)*100</f>
        <v>0</v>
      </c>
      <c r="O9" s="15">
        <f t="shared" si="0"/>
        <v>0</v>
      </c>
      <c r="P9" s="15">
        <f t="shared" ref="P9:P15" si="1">IF(E9&lt;&gt;0,L9/E9,0)*100</f>
        <v>0</v>
      </c>
      <c r="Q9" s="15">
        <f t="shared" ref="Q9:Q15" si="2">IF(E9&lt;&gt;0,M9/E9,0)*100</f>
        <v>0</v>
      </c>
      <c r="R9" s="12"/>
      <c r="S9" s="12"/>
      <c r="T9" s="16">
        <v>0</v>
      </c>
      <c r="U9" s="16">
        <v>0</v>
      </c>
      <c r="V9" s="11" t="s">
        <v>885</v>
      </c>
      <c r="W9" s="2" t="s">
        <v>208</v>
      </c>
      <c r="X9" s="2" t="s">
        <v>74</v>
      </c>
      <c r="Y9" s="5" t="s">
        <v>24</v>
      </c>
      <c r="Z9" s="6">
        <v>41883</v>
      </c>
    </row>
    <row r="10" spans="1:26" ht="51">
      <c r="A10" s="9" t="s">
        <v>209</v>
      </c>
      <c r="B10" s="10">
        <v>100000</v>
      </c>
      <c r="C10" s="10">
        <v>100000</v>
      </c>
      <c r="D10" s="10">
        <v>100000</v>
      </c>
      <c r="E10" s="10">
        <v>100000</v>
      </c>
      <c r="F10" s="11" t="s">
        <v>23</v>
      </c>
      <c r="G10" s="12"/>
      <c r="H10" s="13"/>
      <c r="I10" s="14"/>
      <c r="J10" s="10">
        <v>0</v>
      </c>
      <c r="K10" s="10">
        <v>0</v>
      </c>
      <c r="L10" s="10">
        <v>0</v>
      </c>
      <c r="M10" s="10">
        <v>0</v>
      </c>
      <c r="N10" s="15">
        <f t="shared" si="0"/>
        <v>0</v>
      </c>
      <c r="O10" s="15">
        <f t="shared" si="0"/>
        <v>0</v>
      </c>
      <c r="P10" s="15">
        <f t="shared" si="1"/>
        <v>0</v>
      </c>
      <c r="Q10" s="15">
        <f t="shared" si="2"/>
        <v>0</v>
      </c>
      <c r="R10" s="12"/>
      <c r="S10" s="12"/>
      <c r="T10" s="16">
        <v>0</v>
      </c>
      <c r="U10" s="16">
        <v>0</v>
      </c>
      <c r="V10" s="11"/>
      <c r="W10" s="2" t="s">
        <v>210</v>
      </c>
      <c r="X10" s="2" t="s">
        <v>74</v>
      </c>
      <c r="Y10" s="5" t="s">
        <v>25</v>
      </c>
      <c r="Z10" s="6">
        <v>41913</v>
      </c>
    </row>
    <row r="11" spans="1:26" ht="51">
      <c r="A11" s="9" t="s">
        <v>211</v>
      </c>
      <c r="B11" s="10">
        <v>58000</v>
      </c>
      <c r="C11" s="10">
        <v>58000</v>
      </c>
      <c r="D11" s="10">
        <v>58000</v>
      </c>
      <c r="E11" s="10">
        <v>58000</v>
      </c>
      <c r="F11" s="11" t="s">
        <v>23</v>
      </c>
      <c r="G11" s="12"/>
      <c r="H11" s="13"/>
      <c r="I11" s="14"/>
      <c r="J11" s="10">
        <v>0</v>
      </c>
      <c r="K11" s="10">
        <v>0</v>
      </c>
      <c r="L11" s="10">
        <v>0</v>
      </c>
      <c r="M11" s="10">
        <v>0</v>
      </c>
      <c r="N11" s="15">
        <f t="shared" si="0"/>
        <v>0</v>
      </c>
      <c r="O11" s="15">
        <f t="shared" si="0"/>
        <v>0</v>
      </c>
      <c r="P11" s="15">
        <f t="shared" si="1"/>
        <v>0</v>
      </c>
      <c r="Q11" s="15">
        <f t="shared" si="2"/>
        <v>0</v>
      </c>
      <c r="R11" s="12"/>
      <c r="S11" s="12"/>
      <c r="T11" s="16">
        <v>0</v>
      </c>
      <c r="U11" s="16">
        <v>0</v>
      </c>
      <c r="V11" s="11"/>
      <c r="W11" s="2" t="s">
        <v>78</v>
      </c>
      <c r="X11" s="2" t="s">
        <v>74</v>
      </c>
      <c r="Y11" s="5" t="s">
        <v>26</v>
      </c>
      <c r="Z11" s="6">
        <v>41944</v>
      </c>
    </row>
    <row r="12" spans="1:26" ht="65.25">
      <c r="A12" s="9" t="s">
        <v>212</v>
      </c>
      <c r="B12" s="10">
        <v>25000</v>
      </c>
      <c r="C12" s="10">
        <v>25000</v>
      </c>
      <c r="D12" s="10">
        <v>25000</v>
      </c>
      <c r="E12" s="10">
        <v>25000</v>
      </c>
      <c r="F12" s="11" t="s">
        <v>23</v>
      </c>
      <c r="G12" s="12"/>
      <c r="H12" s="13"/>
      <c r="I12" s="14"/>
      <c r="J12" s="10">
        <v>0</v>
      </c>
      <c r="K12" s="10">
        <v>0</v>
      </c>
      <c r="L12" s="10">
        <v>0</v>
      </c>
      <c r="M12" s="10">
        <v>0</v>
      </c>
      <c r="N12" s="15">
        <f t="shared" si="0"/>
        <v>0</v>
      </c>
      <c r="O12" s="15">
        <f t="shared" si="0"/>
        <v>0</v>
      </c>
      <c r="P12" s="15">
        <f t="shared" si="1"/>
        <v>0</v>
      </c>
      <c r="Q12" s="15">
        <f t="shared" si="2"/>
        <v>0</v>
      </c>
      <c r="R12" s="12"/>
      <c r="S12" s="12"/>
      <c r="T12" s="16">
        <v>0</v>
      </c>
      <c r="U12" s="16">
        <v>0</v>
      </c>
      <c r="V12" s="11"/>
      <c r="W12" s="2" t="s">
        <v>78</v>
      </c>
      <c r="X12" s="2" t="s">
        <v>74</v>
      </c>
      <c r="Y12" s="5" t="s">
        <v>27</v>
      </c>
      <c r="Z12" s="6">
        <v>41974</v>
      </c>
    </row>
    <row r="13" spans="1:26" ht="43.5">
      <c r="A13" s="9" t="s">
        <v>213</v>
      </c>
      <c r="B13" s="10">
        <v>75000</v>
      </c>
      <c r="C13" s="10">
        <v>75000</v>
      </c>
      <c r="D13" s="10">
        <v>75000</v>
      </c>
      <c r="E13" s="10">
        <v>75000</v>
      </c>
      <c r="F13" s="11"/>
      <c r="G13" s="12"/>
      <c r="H13" s="13"/>
      <c r="I13" s="14"/>
      <c r="J13" s="10">
        <v>0</v>
      </c>
      <c r="K13" s="10">
        <v>0</v>
      </c>
      <c r="L13" s="10">
        <v>0</v>
      </c>
      <c r="M13" s="10">
        <v>0</v>
      </c>
      <c r="N13" s="15">
        <f t="shared" si="0"/>
        <v>0</v>
      </c>
      <c r="O13" s="15">
        <f t="shared" si="0"/>
        <v>0</v>
      </c>
      <c r="P13" s="15">
        <f t="shared" si="1"/>
        <v>0</v>
      </c>
      <c r="Q13" s="15">
        <f t="shared" si="2"/>
        <v>0</v>
      </c>
      <c r="R13" s="12"/>
      <c r="S13" s="12"/>
      <c r="T13" s="16">
        <v>0</v>
      </c>
      <c r="U13" s="16">
        <v>0</v>
      </c>
      <c r="V13" s="11" t="s">
        <v>886</v>
      </c>
      <c r="W13" s="2" t="s">
        <v>214</v>
      </c>
      <c r="X13" s="2" t="s">
        <v>74</v>
      </c>
      <c r="Y13" s="5" t="s">
        <v>28</v>
      </c>
      <c r="Z13" s="6">
        <v>42005</v>
      </c>
    </row>
    <row r="14" spans="1:26" ht="49.9" customHeight="1">
      <c r="A14" s="17" t="s">
        <v>79</v>
      </c>
      <c r="B14" s="18">
        <f>SUM(B9:B13)</f>
        <v>378000</v>
      </c>
      <c r="C14" s="18">
        <f>SUM(C9:C13)</f>
        <v>378000</v>
      </c>
      <c r="D14" s="18">
        <f>SUM(D9:D13)</f>
        <v>378000</v>
      </c>
      <c r="E14" s="18">
        <f>SUM(E9:E13)</f>
        <v>378000</v>
      </c>
      <c r="F14" s="17"/>
      <c r="G14" s="18">
        <f>SUM(G9:G13)</f>
        <v>0</v>
      </c>
      <c r="H14" s="17"/>
      <c r="I14" s="17"/>
      <c r="J14" s="18">
        <f>SUM(J9:J13)</f>
        <v>0</v>
      </c>
      <c r="K14" s="18">
        <f>SUM(K9:K13)</f>
        <v>0</v>
      </c>
      <c r="L14" s="18">
        <f>SUM(L9:L13)</f>
        <v>0</v>
      </c>
      <c r="M14" s="18">
        <f>SUM(M9:M13)</f>
        <v>0</v>
      </c>
      <c r="N14" s="19">
        <f t="shared" si="0"/>
        <v>0</v>
      </c>
      <c r="O14" s="19">
        <f t="shared" si="0"/>
        <v>0</v>
      </c>
      <c r="P14" s="19">
        <f t="shared" si="1"/>
        <v>0</v>
      </c>
      <c r="Q14" s="19">
        <f t="shared" si="2"/>
        <v>0</v>
      </c>
      <c r="R14" s="18">
        <f>SUM(R9:R13)</f>
        <v>0</v>
      </c>
      <c r="S14" s="18">
        <f>SUM(S9:S13)</f>
        <v>0</v>
      </c>
      <c r="T14" s="19">
        <f t="array" ref="T14">IF(SUM(E9:E13)&lt;&gt;0,SUM(E9:E13*T9:T13)/SUM(E9:E13),0)</f>
        <v>0</v>
      </c>
      <c r="U14" s="19">
        <f t="array" ref="U14">IF(SUM(E9:E13)&lt;&gt;0,SUM(E9:E13*U9:U13)/SUM(E9:E13),0)</f>
        <v>0</v>
      </c>
      <c r="V14" s="17"/>
      <c r="W14" s="2"/>
      <c r="X14" s="2"/>
      <c r="Y14" s="5" t="s">
        <v>29</v>
      </c>
      <c r="Z14" s="6">
        <v>42036</v>
      </c>
    </row>
    <row r="15" spans="1:26" ht="63.75">
      <c r="A15" s="17" t="s">
        <v>80</v>
      </c>
      <c r="B15" s="18">
        <f>B14</f>
        <v>378000</v>
      </c>
      <c r="C15" s="18">
        <f>C14</f>
        <v>378000</v>
      </c>
      <c r="D15" s="18">
        <f>D14</f>
        <v>378000</v>
      </c>
      <c r="E15" s="18">
        <f>E14</f>
        <v>378000</v>
      </c>
      <c r="F15" s="17"/>
      <c r="G15" s="18">
        <f>G14</f>
        <v>0</v>
      </c>
      <c r="H15" s="17"/>
      <c r="I15" s="17"/>
      <c r="J15" s="18">
        <f>J14</f>
        <v>0</v>
      </c>
      <c r="K15" s="18">
        <f>K14</f>
        <v>0</v>
      </c>
      <c r="L15" s="18">
        <f>L14</f>
        <v>0</v>
      </c>
      <c r="M15" s="18">
        <f>M14</f>
        <v>0</v>
      </c>
      <c r="N15" s="19">
        <f t="shared" si="0"/>
        <v>0</v>
      </c>
      <c r="O15" s="19">
        <f t="shared" si="0"/>
        <v>0</v>
      </c>
      <c r="P15" s="19">
        <f t="shared" si="1"/>
        <v>0</v>
      </c>
      <c r="Q15" s="19">
        <f t="shared" si="2"/>
        <v>0</v>
      </c>
      <c r="R15" s="18">
        <f>R14</f>
        <v>0</v>
      </c>
      <c r="S15" s="18">
        <f>S14</f>
        <v>0</v>
      </c>
      <c r="T15" s="19">
        <f>T14</f>
        <v>0</v>
      </c>
      <c r="U15" s="19">
        <f>U14</f>
        <v>0</v>
      </c>
      <c r="V15" s="17"/>
      <c r="W15" s="2"/>
      <c r="X15" s="2"/>
      <c r="Y15" s="5" t="s">
        <v>30</v>
      </c>
      <c r="Z15" s="6">
        <v>42064</v>
      </c>
    </row>
    <row r="16" spans="1:26" ht="49.9" customHeight="1">
      <c r="A16" s="44" t="s">
        <v>81</v>
      </c>
      <c r="B16" s="39"/>
      <c r="C16" s="39"/>
      <c r="D16" s="39"/>
      <c r="E16" s="39"/>
      <c r="F16" s="39"/>
      <c r="G16" s="39"/>
      <c r="H16" s="39"/>
      <c r="I16" s="39"/>
      <c r="J16" s="39"/>
      <c r="K16" s="39"/>
      <c r="L16" s="39"/>
      <c r="M16" s="39"/>
      <c r="N16" s="39"/>
      <c r="O16" s="39"/>
      <c r="P16" s="39"/>
      <c r="Q16" s="39"/>
      <c r="R16" s="39"/>
      <c r="S16" s="39"/>
      <c r="T16" s="39"/>
      <c r="U16" s="39"/>
      <c r="V16" s="40"/>
      <c r="W16" s="2"/>
      <c r="X16" s="2"/>
      <c r="Y16" s="5" t="s">
        <v>31</v>
      </c>
      <c r="Z16" s="6">
        <v>42095</v>
      </c>
    </row>
    <row r="17" spans="1:26" ht="51">
      <c r="A17" s="45" t="s">
        <v>215</v>
      </c>
      <c r="B17" s="39"/>
      <c r="C17" s="39"/>
      <c r="D17" s="39"/>
      <c r="E17" s="39"/>
      <c r="F17" s="39"/>
      <c r="G17" s="39"/>
      <c r="H17" s="39"/>
      <c r="I17" s="39"/>
      <c r="J17" s="39"/>
      <c r="K17" s="39"/>
      <c r="L17" s="39"/>
      <c r="M17" s="39"/>
      <c r="N17" s="39"/>
      <c r="O17" s="39"/>
      <c r="P17" s="39"/>
      <c r="Q17" s="39"/>
      <c r="R17" s="39"/>
      <c r="S17" s="39"/>
      <c r="T17" s="39"/>
      <c r="U17" s="39"/>
      <c r="V17" s="40"/>
      <c r="W17" s="2"/>
      <c r="X17" s="2"/>
      <c r="Y17" s="5" t="s">
        <v>32</v>
      </c>
      <c r="Z17" s="6">
        <v>42125</v>
      </c>
    </row>
    <row r="18" spans="1:26" ht="51">
      <c r="A18" s="9" t="s">
        <v>216</v>
      </c>
      <c r="B18" s="10">
        <v>15000</v>
      </c>
      <c r="C18" s="10">
        <v>15000</v>
      </c>
      <c r="D18" s="10">
        <v>15000</v>
      </c>
      <c r="E18" s="10">
        <v>15000</v>
      </c>
      <c r="F18" s="11" t="s">
        <v>42</v>
      </c>
      <c r="G18" s="12"/>
      <c r="H18" s="13"/>
      <c r="I18" s="14"/>
      <c r="J18" s="10">
        <v>0</v>
      </c>
      <c r="K18" s="10">
        <v>0</v>
      </c>
      <c r="L18" s="10">
        <v>0</v>
      </c>
      <c r="M18" s="10">
        <v>0</v>
      </c>
      <c r="N18" s="15">
        <f>IF(D18&lt;&gt;0,J18/D18,0)*100</f>
        <v>0</v>
      </c>
      <c r="O18" s="15">
        <f>IF(E18&lt;&gt;0,K18/E18,0)*100</f>
        <v>0</v>
      </c>
      <c r="P18" s="15">
        <f>IF(E18&lt;&gt;0,L18/E18,0)*100</f>
        <v>0</v>
      </c>
      <c r="Q18" s="15">
        <f>IF(E18&lt;&gt;0,M18/E18,0)*100</f>
        <v>0</v>
      </c>
      <c r="R18" s="12"/>
      <c r="S18" s="12"/>
      <c r="T18" s="16">
        <v>0</v>
      </c>
      <c r="U18" s="16">
        <v>0</v>
      </c>
      <c r="V18" s="11"/>
      <c r="W18" s="2" t="s">
        <v>217</v>
      </c>
      <c r="X18" s="2" t="s">
        <v>74</v>
      </c>
      <c r="Y18" s="5" t="s">
        <v>33</v>
      </c>
      <c r="Z18" s="6">
        <v>42156</v>
      </c>
    </row>
    <row r="19" spans="1:26" ht="49.9" customHeight="1">
      <c r="A19" s="17" t="s">
        <v>218</v>
      </c>
      <c r="B19" s="18">
        <f>B18</f>
        <v>15000</v>
      </c>
      <c r="C19" s="18">
        <f>C18</f>
        <v>15000</v>
      </c>
      <c r="D19" s="18">
        <f>D18</f>
        <v>15000</v>
      </c>
      <c r="E19" s="18">
        <f>E18</f>
        <v>15000</v>
      </c>
      <c r="F19" s="17"/>
      <c r="G19" s="18">
        <f>G18</f>
        <v>0</v>
      </c>
      <c r="H19" s="17"/>
      <c r="I19" s="17"/>
      <c r="J19" s="18">
        <f>J18</f>
        <v>0</v>
      </c>
      <c r="K19" s="18">
        <f>K18</f>
        <v>0</v>
      </c>
      <c r="L19" s="18">
        <f>L18</f>
        <v>0</v>
      </c>
      <c r="M19" s="18">
        <f>M18</f>
        <v>0</v>
      </c>
      <c r="N19" s="19">
        <f>IF(D19&lt;&gt;0,J19/D19,0)*100</f>
        <v>0</v>
      </c>
      <c r="O19" s="19">
        <f>IF(E19&lt;&gt;0,K19/E19,0)*100</f>
        <v>0</v>
      </c>
      <c r="P19" s="19">
        <f>IF(E19&lt;&gt;0,L19/E19,0)*100</f>
        <v>0</v>
      </c>
      <c r="Q19" s="19">
        <f>IF(E19&lt;&gt;0,M19/E19,0)*100</f>
        <v>0</v>
      </c>
      <c r="R19" s="18">
        <f>R18</f>
        <v>0</v>
      </c>
      <c r="S19" s="18">
        <f>S18</f>
        <v>0</v>
      </c>
      <c r="T19" s="19">
        <f>T18</f>
        <v>0</v>
      </c>
      <c r="U19" s="19">
        <f>U18</f>
        <v>0</v>
      </c>
      <c r="V19" s="17"/>
      <c r="W19" s="2"/>
      <c r="X19" s="2"/>
      <c r="Y19" s="5" t="s">
        <v>34</v>
      </c>
      <c r="Z19" s="6">
        <v>42186</v>
      </c>
    </row>
    <row r="20" spans="1:26" ht="49.9" customHeight="1">
      <c r="A20" s="45" t="s">
        <v>219</v>
      </c>
      <c r="B20" s="39"/>
      <c r="C20" s="39"/>
      <c r="D20" s="39"/>
      <c r="E20" s="39"/>
      <c r="F20" s="39"/>
      <c r="G20" s="39"/>
      <c r="H20" s="39"/>
      <c r="I20" s="39"/>
      <c r="J20" s="39"/>
      <c r="K20" s="39"/>
      <c r="L20" s="39"/>
      <c r="M20" s="39"/>
      <c r="N20" s="39"/>
      <c r="O20" s="39"/>
      <c r="P20" s="39"/>
      <c r="Q20" s="39"/>
      <c r="R20" s="39"/>
      <c r="S20" s="39"/>
      <c r="T20" s="39"/>
      <c r="U20" s="39"/>
      <c r="V20" s="40"/>
      <c r="W20" s="2"/>
      <c r="X20" s="2"/>
      <c r="Y20" s="5" t="s">
        <v>35</v>
      </c>
      <c r="Z20" s="6">
        <v>42217</v>
      </c>
    </row>
    <row r="21" spans="1:26" ht="65.25">
      <c r="A21" s="9" t="s">
        <v>220</v>
      </c>
      <c r="B21" s="10">
        <v>50000</v>
      </c>
      <c r="C21" s="10">
        <v>50000</v>
      </c>
      <c r="D21" s="10">
        <v>50000</v>
      </c>
      <c r="E21" s="10">
        <v>50000</v>
      </c>
      <c r="F21" s="11" t="s">
        <v>42</v>
      </c>
      <c r="G21" s="12"/>
      <c r="H21" s="13"/>
      <c r="I21" s="14"/>
      <c r="J21" s="10">
        <v>0</v>
      </c>
      <c r="K21" s="10">
        <v>0</v>
      </c>
      <c r="L21" s="10">
        <v>0</v>
      </c>
      <c r="M21" s="10">
        <v>0</v>
      </c>
      <c r="N21" s="15">
        <f>IF(D21&lt;&gt;0,J21/D21,0)*100</f>
        <v>0</v>
      </c>
      <c r="O21" s="15">
        <f>IF(E21&lt;&gt;0,K21/E21,0)*100</f>
        <v>0</v>
      </c>
      <c r="P21" s="15">
        <f>IF(E21&lt;&gt;0,L21/E21,0)*100</f>
        <v>0</v>
      </c>
      <c r="Q21" s="15">
        <f>IF(E21&lt;&gt;0,M21/E21,0)*100</f>
        <v>0</v>
      </c>
      <c r="R21" s="12"/>
      <c r="S21" s="12"/>
      <c r="T21" s="16">
        <v>0</v>
      </c>
      <c r="U21" s="16">
        <v>0</v>
      </c>
      <c r="V21" s="11"/>
      <c r="W21" s="2" t="s">
        <v>221</v>
      </c>
      <c r="X21" s="2" t="s">
        <v>74</v>
      </c>
      <c r="Y21" s="5" t="s">
        <v>36</v>
      </c>
      <c r="Z21" s="6">
        <v>42248</v>
      </c>
    </row>
    <row r="22" spans="1:26" ht="65.25">
      <c r="A22" s="17" t="s">
        <v>222</v>
      </c>
      <c r="B22" s="18">
        <f>B21</f>
        <v>50000</v>
      </c>
      <c r="C22" s="18">
        <f>C21</f>
        <v>50000</v>
      </c>
      <c r="D22" s="18">
        <f>D21</f>
        <v>50000</v>
      </c>
      <c r="E22" s="18">
        <f>E21</f>
        <v>50000</v>
      </c>
      <c r="F22" s="17"/>
      <c r="G22" s="18">
        <f>G21</f>
        <v>0</v>
      </c>
      <c r="H22" s="17"/>
      <c r="I22" s="17"/>
      <c r="J22" s="18">
        <f>J21</f>
        <v>0</v>
      </c>
      <c r="K22" s="18">
        <f>K21</f>
        <v>0</v>
      </c>
      <c r="L22" s="18">
        <f>L21</f>
        <v>0</v>
      </c>
      <c r="M22" s="18">
        <f>M21</f>
        <v>0</v>
      </c>
      <c r="N22" s="19">
        <f>IF(D22&lt;&gt;0,J22/D22,0)*100</f>
        <v>0</v>
      </c>
      <c r="O22" s="19">
        <f>IF(E22&lt;&gt;0,K22/E22,0)*100</f>
        <v>0</v>
      </c>
      <c r="P22" s="19">
        <f>IF(E22&lt;&gt;0,L22/E22,0)*100</f>
        <v>0</v>
      </c>
      <c r="Q22" s="19">
        <f>IF(E22&lt;&gt;0,M22/E22,0)*100</f>
        <v>0</v>
      </c>
      <c r="R22" s="18">
        <f>R21</f>
        <v>0</v>
      </c>
      <c r="S22" s="18">
        <f>S21</f>
        <v>0</v>
      </c>
      <c r="T22" s="19">
        <f>T21</f>
        <v>0</v>
      </c>
      <c r="U22" s="19">
        <f>U21</f>
        <v>0</v>
      </c>
      <c r="V22" s="17"/>
      <c r="W22" s="2"/>
      <c r="X22" s="2"/>
      <c r="Y22" s="5" t="s">
        <v>37</v>
      </c>
      <c r="Z22" s="6">
        <v>42278</v>
      </c>
    </row>
    <row r="23" spans="1:26" ht="49.9" customHeight="1">
      <c r="A23" s="45" t="s">
        <v>223</v>
      </c>
      <c r="B23" s="39"/>
      <c r="C23" s="39"/>
      <c r="D23" s="39"/>
      <c r="E23" s="39"/>
      <c r="F23" s="39"/>
      <c r="G23" s="39"/>
      <c r="H23" s="39"/>
      <c r="I23" s="39"/>
      <c r="J23" s="39"/>
      <c r="K23" s="39"/>
      <c r="L23" s="39"/>
      <c r="M23" s="39"/>
      <c r="N23" s="39"/>
      <c r="O23" s="39"/>
      <c r="P23" s="39"/>
      <c r="Q23" s="39"/>
      <c r="R23" s="39"/>
      <c r="S23" s="39"/>
      <c r="T23" s="39"/>
      <c r="U23" s="39"/>
      <c r="V23" s="40"/>
      <c r="W23" s="2"/>
      <c r="X23" s="2"/>
      <c r="Y23" s="5" t="s">
        <v>38</v>
      </c>
      <c r="Z23" s="6">
        <v>42309</v>
      </c>
    </row>
    <row r="24" spans="1:26" ht="43.5">
      <c r="A24" s="9" t="s">
        <v>224</v>
      </c>
      <c r="B24" s="10">
        <v>20000</v>
      </c>
      <c r="C24" s="10">
        <v>20000</v>
      </c>
      <c r="D24" s="10">
        <v>20000</v>
      </c>
      <c r="E24" s="10">
        <v>20000</v>
      </c>
      <c r="F24" s="11" t="s">
        <v>42</v>
      </c>
      <c r="G24" s="12"/>
      <c r="H24" s="13"/>
      <c r="I24" s="14"/>
      <c r="J24" s="10">
        <v>0</v>
      </c>
      <c r="K24" s="10">
        <v>0</v>
      </c>
      <c r="L24" s="10">
        <v>0</v>
      </c>
      <c r="M24" s="10">
        <v>0</v>
      </c>
      <c r="N24" s="15">
        <f t="shared" ref="N24:O27" si="3">IF(D24&lt;&gt;0,J24/D24,0)*100</f>
        <v>0</v>
      </c>
      <c r="O24" s="15">
        <f t="shared" si="3"/>
        <v>0</v>
      </c>
      <c r="P24" s="15">
        <f>IF(E24&lt;&gt;0,L24/E24,0)*100</f>
        <v>0</v>
      </c>
      <c r="Q24" s="15">
        <f>IF(E24&lt;&gt;0,M24/E24,0)*100</f>
        <v>0</v>
      </c>
      <c r="R24" s="12"/>
      <c r="S24" s="12"/>
      <c r="T24" s="16">
        <v>0</v>
      </c>
      <c r="U24" s="16">
        <v>0</v>
      </c>
      <c r="V24" s="11"/>
      <c r="W24" s="2" t="s">
        <v>217</v>
      </c>
      <c r="X24" s="2" t="s">
        <v>74</v>
      </c>
      <c r="Y24" s="5" t="s">
        <v>39</v>
      </c>
      <c r="Z24" s="6">
        <v>42339</v>
      </c>
    </row>
    <row r="25" spans="1:26" ht="43.5">
      <c r="A25" s="9" t="s">
        <v>225</v>
      </c>
      <c r="B25" s="10">
        <v>30000</v>
      </c>
      <c r="C25" s="10">
        <v>30000</v>
      </c>
      <c r="D25" s="10">
        <v>30000</v>
      </c>
      <c r="E25" s="10">
        <v>30000</v>
      </c>
      <c r="F25" s="11" t="s">
        <v>42</v>
      </c>
      <c r="G25" s="12"/>
      <c r="H25" s="13"/>
      <c r="I25" s="14"/>
      <c r="J25" s="10">
        <v>0</v>
      </c>
      <c r="K25" s="10">
        <v>0</v>
      </c>
      <c r="L25" s="10">
        <v>0</v>
      </c>
      <c r="M25" s="10">
        <v>0</v>
      </c>
      <c r="N25" s="15">
        <f t="shared" si="3"/>
        <v>0</v>
      </c>
      <c r="O25" s="15">
        <f t="shared" si="3"/>
        <v>0</v>
      </c>
      <c r="P25" s="15">
        <f>IF(E25&lt;&gt;0,L25/E25,0)*100</f>
        <v>0</v>
      </c>
      <c r="Q25" s="15">
        <f>IF(E25&lt;&gt;0,M25/E25,0)*100</f>
        <v>0</v>
      </c>
      <c r="R25" s="12"/>
      <c r="S25" s="12"/>
      <c r="T25" s="16">
        <v>0</v>
      </c>
      <c r="U25" s="16">
        <v>0</v>
      </c>
      <c r="V25" s="11"/>
      <c r="W25" s="2" t="s">
        <v>217</v>
      </c>
      <c r="X25" s="2" t="s">
        <v>74</v>
      </c>
      <c r="Y25" s="5" t="s">
        <v>40</v>
      </c>
      <c r="Z25" s="6">
        <v>42370</v>
      </c>
    </row>
    <row r="26" spans="1:26" ht="43.5">
      <c r="A26" s="17" t="s">
        <v>226</v>
      </c>
      <c r="B26" s="18">
        <f>SUM(B24:B25)</f>
        <v>50000</v>
      </c>
      <c r="C26" s="18">
        <f>SUM(C24:C25)</f>
        <v>50000</v>
      </c>
      <c r="D26" s="18">
        <f>SUM(D24:D25)</f>
        <v>50000</v>
      </c>
      <c r="E26" s="18">
        <f>SUM(E24:E25)</f>
        <v>50000</v>
      </c>
      <c r="F26" s="17"/>
      <c r="G26" s="18">
        <f>SUM(G24:G25)</f>
        <v>0</v>
      </c>
      <c r="H26" s="17"/>
      <c r="I26" s="17"/>
      <c r="J26" s="18">
        <f>SUM(J24:J25)</f>
        <v>0</v>
      </c>
      <c r="K26" s="18">
        <f>SUM(K24:K25)</f>
        <v>0</v>
      </c>
      <c r="L26" s="18">
        <f>SUM(L24:L25)</f>
        <v>0</v>
      </c>
      <c r="M26" s="18">
        <f>SUM(M24:M25)</f>
        <v>0</v>
      </c>
      <c r="N26" s="19">
        <f t="shared" si="3"/>
        <v>0</v>
      </c>
      <c r="O26" s="19">
        <f t="shared" si="3"/>
        <v>0</v>
      </c>
      <c r="P26" s="19">
        <f>IF(E26&lt;&gt;0,L26/E26,0)*100</f>
        <v>0</v>
      </c>
      <c r="Q26" s="19">
        <f>IF(E26&lt;&gt;0,M26/E26,0)*100</f>
        <v>0</v>
      </c>
      <c r="R26" s="18">
        <f>SUM(R24:R25)</f>
        <v>0</v>
      </c>
      <c r="S26" s="18">
        <f>SUM(S24:S25)</f>
        <v>0</v>
      </c>
      <c r="T26" s="19">
        <f t="array" ref="T26">IF(SUM(E24:E25)&lt;&gt;0,SUM(E24:E25*T24:T25)/SUM(E24:E25),0)</f>
        <v>0</v>
      </c>
      <c r="U26" s="19">
        <f t="array" ref="U26">IF(SUM(E24:E25)&lt;&gt;0,SUM(E24:E25*U24:U25)/SUM(E24:E25),0)</f>
        <v>0</v>
      </c>
      <c r="V26" s="17"/>
      <c r="W26" s="2"/>
      <c r="X26" s="2"/>
      <c r="Y26" s="5" t="s">
        <v>41</v>
      </c>
      <c r="Z26" s="6">
        <v>42401</v>
      </c>
    </row>
    <row r="27" spans="1:26" ht="51">
      <c r="A27" s="17" t="s">
        <v>86</v>
      </c>
      <c r="B27" s="18">
        <f>SUM(B19,B22,B26)</f>
        <v>115000</v>
      </c>
      <c r="C27" s="18">
        <f>SUM(C19,C22,C26)</f>
        <v>115000</v>
      </c>
      <c r="D27" s="18">
        <f>SUM(D19,D22,D26)</f>
        <v>115000</v>
      </c>
      <c r="E27" s="18">
        <f>SUM(E19,E22,E26)</f>
        <v>115000</v>
      </c>
      <c r="F27" s="17"/>
      <c r="G27" s="18">
        <f>SUM(G19,G22,G26)</f>
        <v>0</v>
      </c>
      <c r="H27" s="17"/>
      <c r="I27" s="17"/>
      <c r="J27" s="18">
        <f>SUM(J19,J22,J26)</f>
        <v>0</v>
      </c>
      <c r="K27" s="18">
        <f>SUM(K19,K22,K26)</f>
        <v>0</v>
      </c>
      <c r="L27" s="18">
        <f>SUM(L19,L22,L26)</f>
        <v>0</v>
      </c>
      <c r="M27" s="18">
        <f>SUM(M19,M22,M26)</f>
        <v>0</v>
      </c>
      <c r="N27" s="19">
        <f t="shared" si="3"/>
        <v>0</v>
      </c>
      <c r="O27" s="19">
        <f t="shared" si="3"/>
        <v>0</v>
      </c>
      <c r="P27" s="19">
        <f>IF(E27&lt;&gt;0,L27/E27,0)*100</f>
        <v>0</v>
      </c>
      <c r="Q27" s="19">
        <f>IF(E27&lt;&gt;0,M27/E27,0)*100</f>
        <v>0</v>
      </c>
      <c r="R27" s="18">
        <f>SUM(R19,R22,R26)</f>
        <v>0</v>
      </c>
      <c r="S27" s="18">
        <f>SUM(S19,S22,S26)</f>
        <v>0</v>
      </c>
      <c r="T27" s="19">
        <f>IF(SUM(E19,E22,E26)&lt;&gt;0,SUM(E19*T19,E22*T22,E26*T26)/SUM(E19,E22,E26),0)</f>
        <v>0</v>
      </c>
      <c r="U27" s="19">
        <f>IF(SUM(E19,E22,E26)&lt;&gt;0,SUM(E19*U19,E22*U22,E26*U26)/SUM(E19,E22,E26),0)</f>
        <v>0</v>
      </c>
      <c r="V27" s="17"/>
      <c r="W27" s="2"/>
      <c r="X27" s="2"/>
      <c r="Y27" s="5" t="s">
        <v>42</v>
      </c>
      <c r="Z27" s="6">
        <v>42430</v>
      </c>
    </row>
    <row r="28" spans="1:26" ht="49.9" customHeight="1">
      <c r="A28" s="44" t="s">
        <v>227</v>
      </c>
      <c r="B28" s="39"/>
      <c r="C28" s="39"/>
      <c r="D28" s="39"/>
      <c r="E28" s="39"/>
      <c r="F28" s="39"/>
      <c r="G28" s="39"/>
      <c r="H28" s="39"/>
      <c r="I28" s="39"/>
      <c r="J28" s="39"/>
      <c r="K28" s="39"/>
      <c r="L28" s="39"/>
      <c r="M28" s="39"/>
      <c r="N28" s="39"/>
      <c r="O28" s="39"/>
      <c r="P28" s="39"/>
      <c r="Q28" s="39"/>
      <c r="R28" s="39"/>
      <c r="S28" s="39"/>
      <c r="T28" s="39"/>
      <c r="U28" s="39"/>
      <c r="V28" s="40"/>
      <c r="W28" s="2"/>
      <c r="X28" s="2"/>
      <c r="Y28" s="5" t="s">
        <v>43</v>
      </c>
      <c r="Z28" s="6">
        <v>42461</v>
      </c>
    </row>
    <row r="29" spans="1:26" ht="25.5">
      <c r="A29" s="45" t="s">
        <v>228</v>
      </c>
      <c r="B29" s="39"/>
      <c r="C29" s="39"/>
      <c r="D29" s="39"/>
      <c r="E29" s="39"/>
      <c r="F29" s="39"/>
      <c r="G29" s="39"/>
      <c r="H29" s="39"/>
      <c r="I29" s="39"/>
      <c r="J29" s="39"/>
      <c r="K29" s="39"/>
      <c r="L29" s="39"/>
      <c r="M29" s="39"/>
      <c r="N29" s="39"/>
      <c r="O29" s="39"/>
      <c r="P29" s="39"/>
      <c r="Q29" s="39"/>
      <c r="R29" s="39"/>
      <c r="S29" s="39"/>
      <c r="T29" s="39"/>
      <c r="U29" s="39"/>
      <c r="V29" s="40"/>
      <c r="W29" s="2"/>
      <c r="X29" s="2"/>
      <c r="Y29" s="5" t="s">
        <v>44</v>
      </c>
      <c r="Z29" s="6">
        <v>42491</v>
      </c>
    </row>
    <row r="30" spans="1:26" ht="43.5">
      <c r="A30" s="9" t="s">
        <v>229</v>
      </c>
      <c r="B30" s="10">
        <v>404260</v>
      </c>
      <c r="C30" s="10">
        <v>404260</v>
      </c>
      <c r="D30" s="10">
        <v>404260</v>
      </c>
      <c r="E30" s="10">
        <v>404260</v>
      </c>
      <c r="F30" s="11" t="s">
        <v>42</v>
      </c>
      <c r="G30" s="12"/>
      <c r="H30" s="13"/>
      <c r="I30" s="14"/>
      <c r="J30" s="10">
        <v>0</v>
      </c>
      <c r="K30" s="10">
        <v>0</v>
      </c>
      <c r="L30" s="10">
        <v>0</v>
      </c>
      <c r="M30" s="10">
        <v>0</v>
      </c>
      <c r="N30" s="15">
        <f t="shared" ref="N30:O32" si="4">IF(D30&lt;&gt;0,J30/D30,0)*100</f>
        <v>0</v>
      </c>
      <c r="O30" s="15">
        <f t="shared" si="4"/>
        <v>0</v>
      </c>
      <c r="P30" s="15">
        <f>IF(E30&lt;&gt;0,L30/E30,0)*100</f>
        <v>0</v>
      </c>
      <c r="Q30" s="15">
        <f>IF(E30&lt;&gt;0,M30/E30,0)*100</f>
        <v>0</v>
      </c>
      <c r="R30" s="12"/>
      <c r="S30" s="12"/>
      <c r="T30" s="16">
        <v>0</v>
      </c>
      <c r="U30" s="16">
        <v>0</v>
      </c>
      <c r="V30" s="11"/>
      <c r="W30" s="2" t="s">
        <v>230</v>
      </c>
      <c r="X30" s="2" t="s">
        <v>74</v>
      </c>
      <c r="Y30" s="5" t="s">
        <v>45</v>
      </c>
      <c r="Z30" s="6">
        <v>42522</v>
      </c>
    </row>
    <row r="31" spans="1:26" ht="49.9" customHeight="1">
      <c r="A31" s="17" t="s">
        <v>231</v>
      </c>
      <c r="B31" s="18">
        <f t="shared" ref="B31:E32" si="5">B30</f>
        <v>404260</v>
      </c>
      <c r="C31" s="18">
        <f t="shared" si="5"/>
        <v>404260</v>
      </c>
      <c r="D31" s="18">
        <f t="shared" si="5"/>
        <v>404260</v>
      </c>
      <c r="E31" s="18">
        <f t="shared" si="5"/>
        <v>404260</v>
      </c>
      <c r="F31" s="17"/>
      <c r="G31" s="18">
        <f>G30</f>
        <v>0</v>
      </c>
      <c r="H31" s="17"/>
      <c r="I31" s="17"/>
      <c r="J31" s="18">
        <f t="shared" ref="J31:M32" si="6">J30</f>
        <v>0</v>
      </c>
      <c r="K31" s="18">
        <f t="shared" si="6"/>
        <v>0</v>
      </c>
      <c r="L31" s="18">
        <f t="shared" si="6"/>
        <v>0</v>
      </c>
      <c r="M31" s="18">
        <f t="shared" si="6"/>
        <v>0</v>
      </c>
      <c r="N31" s="19">
        <f t="shared" si="4"/>
        <v>0</v>
      </c>
      <c r="O31" s="19">
        <f t="shared" si="4"/>
        <v>0</v>
      </c>
      <c r="P31" s="19">
        <f>IF(E31&lt;&gt;0,L31/E31,0)*100</f>
        <v>0</v>
      </c>
      <c r="Q31" s="19">
        <f>IF(E31&lt;&gt;0,M31/E31,0)*100</f>
        <v>0</v>
      </c>
      <c r="R31" s="18">
        <f t="shared" ref="R31:U32" si="7">R30</f>
        <v>0</v>
      </c>
      <c r="S31" s="18">
        <f t="shared" si="7"/>
        <v>0</v>
      </c>
      <c r="T31" s="19">
        <f t="shared" si="7"/>
        <v>0</v>
      </c>
      <c r="U31" s="19">
        <f t="shared" si="7"/>
        <v>0</v>
      </c>
      <c r="V31" s="17"/>
      <c r="W31" s="2"/>
      <c r="X31" s="2"/>
      <c r="Y31" s="5" t="s">
        <v>46</v>
      </c>
      <c r="Z31" s="6">
        <v>42552</v>
      </c>
    </row>
    <row r="32" spans="1:26" ht="63.75">
      <c r="A32" s="17" t="s">
        <v>232</v>
      </c>
      <c r="B32" s="18">
        <f t="shared" si="5"/>
        <v>404260</v>
      </c>
      <c r="C32" s="18">
        <f t="shared" si="5"/>
        <v>404260</v>
      </c>
      <c r="D32" s="18">
        <f t="shared" si="5"/>
        <v>404260</v>
      </c>
      <c r="E32" s="18">
        <f t="shared" si="5"/>
        <v>404260</v>
      </c>
      <c r="F32" s="17"/>
      <c r="G32" s="18">
        <f>G31</f>
        <v>0</v>
      </c>
      <c r="H32" s="17"/>
      <c r="I32" s="17"/>
      <c r="J32" s="18">
        <f t="shared" si="6"/>
        <v>0</v>
      </c>
      <c r="K32" s="18">
        <f t="shared" si="6"/>
        <v>0</v>
      </c>
      <c r="L32" s="18">
        <f t="shared" si="6"/>
        <v>0</v>
      </c>
      <c r="M32" s="18">
        <f t="shared" si="6"/>
        <v>0</v>
      </c>
      <c r="N32" s="19">
        <f t="shared" si="4"/>
        <v>0</v>
      </c>
      <c r="O32" s="19">
        <f t="shared" si="4"/>
        <v>0</v>
      </c>
      <c r="P32" s="19">
        <f>IF(E32&lt;&gt;0,L32/E32,0)*100</f>
        <v>0</v>
      </c>
      <c r="Q32" s="19">
        <f>IF(E32&lt;&gt;0,M32/E32,0)*100</f>
        <v>0</v>
      </c>
      <c r="R32" s="18">
        <f t="shared" si="7"/>
        <v>0</v>
      </c>
      <c r="S32" s="18">
        <f t="shared" si="7"/>
        <v>0</v>
      </c>
      <c r="T32" s="19">
        <f t="shared" si="7"/>
        <v>0</v>
      </c>
      <c r="U32" s="19">
        <f t="shared" si="7"/>
        <v>0</v>
      </c>
      <c r="V32" s="17"/>
      <c r="W32" s="2"/>
      <c r="X32" s="2"/>
      <c r="Y32" s="5" t="s">
        <v>47</v>
      </c>
      <c r="Z32" s="6">
        <v>42583</v>
      </c>
    </row>
    <row r="33" spans="1:26" ht="51">
      <c r="A33" s="44" t="s">
        <v>87</v>
      </c>
      <c r="B33" s="39"/>
      <c r="C33" s="39"/>
      <c r="D33" s="39"/>
      <c r="E33" s="39"/>
      <c r="F33" s="39"/>
      <c r="G33" s="39"/>
      <c r="H33" s="39"/>
      <c r="I33" s="39"/>
      <c r="J33" s="39"/>
      <c r="K33" s="39"/>
      <c r="L33" s="39"/>
      <c r="M33" s="39"/>
      <c r="N33" s="39"/>
      <c r="O33" s="39"/>
      <c r="P33" s="39"/>
      <c r="Q33" s="39"/>
      <c r="R33" s="39"/>
      <c r="S33" s="39"/>
      <c r="T33" s="39"/>
      <c r="U33" s="39"/>
      <c r="V33" s="40"/>
      <c r="W33" s="2"/>
      <c r="X33" s="2"/>
      <c r="Y33" s="5" t="s">
        <v>48</v>
      </c>
      <c r="Z33" s="6">
        <v>42614</v>
      </c>
    </row>
    <row r="34" spans="1:26" ht="38.25">
      <c r="A34" s="45" t="s">
        <v>233</v>
      </c>
      <c r="B34" s="39"/>
      <c r="C34" s="39"/>
      <c r="D34" s="39"/>
      <c r="E34" s="39"/>
      <c r="F34" s="39"/>
      <c r="G34" s="39"/>
      <c r="H34" s="39"/>
      <c r="I34" s="39"/>
      <c r="J34" s="39"/>
      <c r="K34" s="39"/>
      <c r="L34" s="39"/>
      <c r="M34" s="39"/>
      <c r="N34" s="39"/>
      <c r="O34" s="39"/>
      <c r="P34" s="39"/>
      <c r="Q34" s="39"/>
      <c r="R34" s="39"/>
      <c r="S34" s="39"/>
      <c r="T34" s="39"/>
      <c r="U34" s="39"/>
      <c r="V34" s="40"/>
      <c r="W34" s="2"/>
      <c r="X34" s="2"/>
      <c r="Y34" s="5" t="s">
        <v>49</v>
      </c>
      <c r="Z34" s="6">
        <v>42644</v>
      </c>
    </row>
    <row r="35" spans="1:26" ht="51">
      <c r="A35" s="9" t="s">
        <v>234</v>
      </c>
      <c r="B35" s="10">
        <v>32000</v>
      </c>
      <c r="C35" s="10">
        <v>32000</v>
      </c>
      <c r="D35" s="10">
        <v>32000</v>
      </c>
      <c r="E35" s="10">
        <v>32000</v>
      </c>
      <c r="F35" s="11" t="s">
        <v>23</v>
      </c>
      <c r="G35" s="12"/>
      <c r="H35" s="13"/>
      <c r="I35" s="14"/>
      <c r="J35" s="10">
        <v>0</v>
      </c>
      <c r="K35" s="10">
        <v>0</v>
      </c>
      <c r="L35" s="10">
        <v>0</v>
      </c>
      <c r="M35" s="10">
        <v>0</v>
      </c>
      <c r="N35" s="15">
        <f>IF(D35&lt;&gt;0,J35/D35,0)*100</f>
        <v>0</v>
      </c>
      <c r="O35" s="15">
        <f>IF(E35&lt;&gt;0,K35/E35,0)*100</f>
        <v>0</v>
      </c>
      <c r="P35" s="15">
        <f>IF(E35&lt;&gt;0,L35/E35,0)*100</f>
        <v>0</v>
      </c>
      <c r="Q35" s="15">
        <f>IF(E35&lt;&gt;0,M35/E35,0)*100</f>
        <v>0</v>
      </c>
      <c r="R35" s="12"/>
      <c r="S35" s="12"/>
      <c r="T35" s="16">
        <v>0</v>
      </c>
      <c r="U35" s="16">
        <v>0</v>
      </c>
      <c r="V35" s="11"/>
      <c r="W35" s="2" t="s">
        <v>90</v>
      </c>
      <c r="X35" s="2" t="s">
        <v>74</v>
      </c>
      <c r="Y35" s="5" t="s">
        <v>50</v>
      </c>
      <c r="Z35" s="6">
        <v>42675</v>
      </c>
    </row>
    <row r="36" spans="1:26" ht="51">
      <c r="A36" s="17" t="s">
        <v>235</v>
      </c>
      <c r="B36" s="18">
        <f>B35</f>
        <v>32000</v>
      </c>
      <c r="C36" s="18">
        <f>C35</f>
        <v>32000</v>
      </c>
      <c r="D36" s="18">
        <f>D35</f>
        <v>32000</v>
      </c>
      <c r="E36" s="18">
        <f>E35</f>
        <v>32000</v>
      </c>
      <c r="F36" s="17"/>
      <c r="G36" s="18">
        <f>G35</f>
        <v>0</v>
      </c>
      <c r="H36" s="17"/>
      <c r="I36" s="17"/>
      <c r="J36" s="18">
        <f>J35</f>
        <v>0</v>
      </c>
      <c r="K36" s="18">
        <f>K35</f>
        <v>0</v>
      </c>
      <c r="L36" s="18">
        <f>L35</f>
        <v>0</v>
      </c>
      <c r="M36" s="18">
        <f>M35</f>
        <v>0</v>
      </c>
      <c r="N36" s="19">
        <f>IF(D36&lt;&gt;0,J36/D36,0)*100</f>
        <v>0</v>
      </c>
      <c r="O36" s="19">
        <f>IF(E36&lt;&gt;0,K36/E36,0)*100</f>
        <v>0</v>
      </c>
      <c r="P36" s="19">
        <f>IF(E36&lt;&gt;0,L36/E36,0)*100</f>
        <v>0</v>
      </c>
      <c r="Q36" s="19">
        <f>IF(E36&lt;&gt;0,M36/E36,0)*100</f>
        <v>0</v>
      </c>
      <c r="R36" s="18">
        <f>R35</f>
        <v>0</v>
      </c>
      <c r="S36" s="18">
        <f>S35</f>
        <v>0</v>
      </c>
      <c r="T36" s="19">
        <f>T35</f>
        <v>0</v>
      </c>
      <c r="U36" s="19">
        <f>U35</f>
        <v>0</v>
      </c>
      <c r="V36" s="17"/>
      <c r="W36" s="2"/>
      <c r="X36" s="2"/>
      <c r="Y36" s="5" t="s">
        <v>51</v>
      </c>
      <c r="Z36" s="6">
        <v>42705</v>
      </c>
    </row>
    <row r="37" spans="1:26" ht="49.9" customHeight="1">
      <c r="A37" s="45" t="s">
        <v>236</v>
      </c>
      <c r="B37" s="39"/>
      <c r="C37" s="39"/>
      <c r="D37" s="39"/>
      <c r="E37" s="39"/>
      <c r="F37" s="39"/>
      <c r="G37" s="39"/>
      <c r="H37" s="39"/>
      <c r="I37" s="39"/>
      <c r="J37" s="39"/>
      <c r="K37" s="39"/>
      <c r="L37" s="39"/>
      <c r="M37" s="39"/>
      <c r="N37" s="39"/>
      <c r="O37" s="39"/>
      <c r="P37" s="39"/>
      <c r="Q37" s="39"/>
      <c r="R37" s="39"/>
      <c r="S37" s="39"/>
      <c r="T37" s="39"/>
      <c r="U37" s="39"/>
      <c r="V37" s="40"/>
      <c r="W37" s="2"/>
      <c r="X37" s="2"/>
      <c r="Y37" s="5" t="s">
        <v>52</v>
      </c>
      <c r="Z37" s="6">
        <v>42736</v>
      </c>
    </row>
    <row r="38" spans="1:26" ht="65.25">
      <c r="A38" s="9" t="s">
        <v>237</v>
      </c>
      <c r="B38" s="10">
        <v>35000</v>
      </c>
      <c r="C38" s="10">
        <v>35000</v>
      </c>
      <c r="D38" s="10">
        <v>35000</v>
      </c>
      <c r="E38" s="10">
        <v>35000</v>
      </c>
      <c r="F38" s="11" t="s">
        <v>42</v>
      </c>
      <c r="G38" s="12"/>
      <c r="H38" s="13"/>
      <c r="I38" s="14"/>
      <c r="J38" s="10">
        <v>0</v>
      </c>
      <c r="K38" s="10">
        <v>0</v>
      </c>
      <c r="L38" s="10">
        <v>0</v>
      </c>
      <c r="M38" s="10">
        <v>0</v>
      </c>
      <c r="N38" s="15">
        <f t="shared" ref="N38:O41" si="8">IF(D38&lt;&gt;0,J38/D38,0)*100</f>
        <v>0</v>
      </c>
      <c r="O38" s="15">
        <f t="shared" si="8"/>
        <v>0</v>
      </c>
      <c r="P38" s="15">
        <f>IF(E38&lt;&gt;0,L38/E38,0)*100</f>
        <v>0</v>
      </c>
      <c r="Q38" s="15">
        <f>IF(E38&lt;&gt;0,M38/E38,0)*100</f>
        <v>0</v>
      </c>
      <c r="R38" s="12"/>
      <c r="S38" s="12"/>
      <c r="T38" s="16">
        <v>0</v>
      </c>
      <c r="U38" s="16">
        <v>0</v>
      </c>
      <c r="V38" s="11"/>
      <c r="W38" s="2" t="s">
        <v>90</v>
      </c>
      <c r="X38" s="2" t="s">
        <v>74</v>
      </c>
      <c r="Y38" s="2"/>
      <c r="Z38" s="6">
        <v>42767</v>
      </c>
    </row>
    <row r="39" spans="1:26" ht="43.5">
      <c r="A39" s="9" t="s">
        <v>238</v>
      </c>
      <c r="B39" s="10">
        <v>37000</v>
      </c>
      <c r="C39" s="10">
        <v>37000</v>
      </c>
      <c r="D39" s="10">
        <v>37000</v>
      </c>
      <c r="E39" s="10">
        <v>37000</v>
      </c>
      <c r="F39" s="11" t="s">
        <v>42</v>
      </c>
      <c r="G39" s="12"/>
      <c r="H39" s="13"/>
      <c r="I39" s="14"/>
      <c r="J39" s="10">
        <v>0</v>
      </c>
      <c r="K39" s="10">
        <v>0</v>
      </c>
      <c r="L39" s="10">
        <v>0</v>
      </c>
      <c r="M39" s="10">
        <v>0</v>
      </c>
      <c r="N39" s="15">
        <f t="shared" si="8"/>
        <v>0</v>
      </c>
      <c r="O39" s="15">
        <f t="shared" si="8"/>
        <v>0</v>
      </c>
      <c r="P39" s="15">
        <f>IF(E39&lt;&gt;0,L39/E39,0)*100</f>
        <v>0</v>
      </c>
      <c r="Q39" s="15">
        <f>IF(E39&lt;&gt;0,M39/E39,0)*100</f>
        <v>0</v>
      </c>
      <c r="R39" s="12"/>
      <c r="S39" s="12"/>
      <c r="T39" s="16">
        <v>0</v>
      </c>
      <c r="U39" s="16">
        <v>0</v>
      </c>
      <c r="V39" s="11"/>
      <c r="W39" s="2" t="s">
        <v>90</v>
      </c>
      <c r="X39" s="2" t="s">
        <v>74</v>
      </c>
      <c r="Y39" s="2"/>
      <c r="Z39" s="6">
        <v>42795</v>
      </c>
    </row>
    <row r="40" spans="1:26" ht="65.25">
      <c r="A40" s="17" t="s">
        <v>239</v>
      </c>
      <c r="B40" s="18">
        <f>SUM(B38:B39)</f>
        <v>72000</v>
      </c>
      <c r="C40" s="18">
        <f>SUM(C38:C39)</f>
        <v>72000</v>
      </c>
      <c r="D40" s="18">
        <f>SUM(D38:D39)</f>
        <v>72000</v>
      </c>
      <c r="E40" s="18">
        <f>SUM(E38:E39)</f>
        <v>72000</v>
      </c>
      <c r="F40" s="17"/>
      <c r="G40" s="18">
        <f>SUM(G38:G39)</f>
        <v>0</v>
      </c>
      <c r="H40" s="17"/>
      <c r="I40" s="17"/>
      <c r="J40" s="18">
        <f>SUM(J38:J39)</f>
        <v>0</v>
      </c>
      <c r="K40" s="18">
        <f>SUM(K38:K39)</f>
        <v>0</v>
      </c>
      <c r="L40" s="18">
        <f>SUM(L38:L39)</f>
        <v>0</v>
      </c>
      <c r="M40" s="18">
        <f>SUM(M38:M39)</f>
        <v>0</v>
      </c>
      <c r="N40" s="19">
        <f t="shared" si="8"/>
        <v>0</v>
      </c>
      <c r="O40" s="19">
        <f t="shared" si="8"/>
        <v>0</v>
      </c>
      <c r="P40" s="19">
        <f>IF(E40&lt;&gt;0,L40/E40,0)*100</f>
        <v>0</v>
      </c>
      <c r="Q40" s="19">
        <f>IF(E40&lt;&gt;0,M40/E40,0)*100</f>
        <v>0</v>
      </c>
      <c r="R40" s="18">
        <f>SUM(R38:R39)</f>
        <v>0</v>
      </c>
      <c r="S40" s="18">
        <f>SUM(S38:S39)</f>
        <v>0</v>
      </c>
      <c r="T40" s="19">
        <f t="array" ref="T40">IF(SUM(E38:E39)&lt;&gt;0,SUM(E38:E39*T38:T39)/SUM(E38:E39),0)</f>
        <v>0</v>
      </c>
      <c r="U40" s="19">
        <f t="array" ref="U40">IF(SUM(E38:E39)&lt;&gt;0,SUM(E38:E39*U38:U39)/SUM(E38:E39),0)</f>
        <v>0</v>
      </c>
      <c r="V40" s="17"/>
      <c r="W40" s="2"/>
      <c r="X40" s="2"/>
      <c r="Y40" s="2"/>
      <c r="Z40" s="6">
        <v>42826</v>
      </c>
    </row>
    <row r="41" spans="1:26" ht="65.25">
      <c r="A41" s="17" t="s">
        <v>99</v>
      </c>
      <c r="B41" s="18">
        <f>SUM(B36,B40)</f>
        <v>104000</v>
      </c>
      <c r="C41" s="18">
        <f>SUM(C36,C40)</f>
        <v>104000</v>
      </c>
      <c r="D41" s="18">
        <f>SUM(D36,D40)</f>
        <v>104000</v>
      </c>
      <c r="E41" s="18">
        <f>SUM(E36,E40)</f>
        <v>104000</v>
      </c>
      <c r="F41" s="17"/>
      <c r="G41" s="18">
        <f>SUM(G36,G40)</f>
        <v>0</v>
      </c>
      <c r="H41" s="17"/>
      <c r="I41" s="17"/>
      <c r="J41" s="18">
        <f>SUM(J36,J40)</f>
        <v>0</v>
      </c>
      <c r="K41" s="18">
        <f>SUM(K36,K40)</f>
        <v>0</v>
      </c>
      <c r="L41" s="18">
        <f>SUM(L36,L40)</f>
        <v>0</v>
      </c>
      <c r="M41" s="18">
        <f>SUM(M36,M40)</f>
        <v>0</v>
      </c>
      <c r="N41" s="19">
        <f t="shared" si="8"/>
        <v>0</v>
      </c>
      <c r="O41" s="19">
        <f t="shared" si="8"/>
        <v>0</v>
      </c>
      <c r="P41" s="19">
        <f>IF(E41&lt;&gt;0,L41/E41,0)*100</f>
        <v>0</v>
      </c>
      <c r="Q41" s="19">
        <f>IF(E41&lt;&gt;0,M41/E41,0)*100</f>
        <v>0</v>
      </c>
      <c r="R41" s="18">
        <f>SUM(R36,R40)</f>
        <v>0</v>
      </c>
      <c r="S41" s="18">
        <f>SUM(S36,S40)</f>
        <v>0</v>
      </c>
      <c r="T41" s="19">
        <f>IF(SUM(E36,E40)&lt;&gt;0,SUM(E36*T36,E40*T40)/SUM(E36,E40),0)</f>
        <v>0</v>
      </c>
      <c r="U41" s="19">
        <f>IF(SUM(E36,E40)&lt;&gt;0,SUM(E36*U36,E40*U40)/SUM(E36,E40),0)</f>
        <v>0</v>
      </c>
      <c r="V41" s="17"/>
      <c r="W41" s="2"/>
      <c r="X41" s="2"/>
      <c r="Y41" s="2"/>
      <c r="Z41" s="6">
        <v>42856</v>
      </c>
    </row>
    <row r="42" spans="1:26" ht="49.9" customHeight="1">
      <c r="A42" s="44" t="s">
        <v>100</v>
      </c>
      <c r="B42" s="39"/>
      <c r="C42" s="39"/>
      <c r="D42" s="39"/>
      <c r="E42" s="39"/>
      <c r="F42" s="39"/>
      <c r="G42" s="39"/>
      <c r="H42" s="39"/>
      <c r="I42" s="39"/>
      <c r="J42" s="39"/>
      <c r="K42" s="39"/>
      <c r="L42" s="39"/>
      <c r="M42" s="39"/>
      <c r="N42" s="39"/>
      <c r="O42" s="39"/>
      <c r="P42" s="39"/>
      <c r="Q42" s="39"/>
      <c r="R42" s="39"/>
      <c r="S42" s="39"/>
      <c r="T42" s="39"/>
      <c r="U42" s="39"/>
      <c r="V42" s="40"/>
      <c r="W42" s="2"/>
      <c r="X42" s="2"/>
      <c r="Y42" s="2"/>
      <c r="Z42" s="6">
        <v>42887</v>
      </c>
    </row>
    <row r="43" spans="1:26" ht="49.9" customHeight="1">
      <c r="A43" s="45" t="s">
        <v>240</v>
      </c>
      <c r="B43" s="39"/>
      <c r="C43" s="39"/>
      <c r="D43" s="39"/>
      <c r="E43" s="39"/>
      <c r="F43" s="39"/>
      <c r="G43" s="39"/>
      <c r="H43" s="39"/>
      <c r="I43" s="39"/>
      <c r="J43" s="39"/>
      <c r="K43" s="39"/>
      <c r="L43" s="39"/>
      <c r="M43" s="39"/>
      <c r="N43" s="39"/>
      <c r="O43" s="39"/>
      <c r="P43" s="39"/>
      <c r="Q43" s="39"/>
      <c r="R43" s="39"/>
      <c r="S43" s="39"/>
      <c r="T43" s="39"/>
      <c r="U43" s="39"/>
      <c r="V43" s="40"/>
      <c r="W43" s="2"/>
      <c r="X43" s="2"/>
      <c r="Y43" s="2"/>
      <c r="Z43" s="6">
        <v>42917</v>
      </c>
    </row>
    <row r="44" spans="1:26" ht="43.5">
      <c r="A44" s="9" t="s">
        <v>241</v>
      </c>
      <c r="B44" s="10">
        <v>794745</v>
      </c>
      <c r="C44" s="10">
        <v>794745</v>
      </c>
      <c r="D44" s="10">
        <v>794745</v>
      </c>
      <c r="E44" s="10">
        <v>794745</v>
      </c>
      <c r="F44" s="11" t="s">
        <v>36</v>
      </c>
      <c r="G44" s="12"/>
      <c r="H44" s="13"/>
      <c r="I44" s="14"/>
      <c r="J44" s="10">
        <v>0</v>
      </c>
      <c r="K44" s="10">
        <v>0</v>
      </c>
      <c r="L44" s="10">
        <v>0</v>
      </c>
      <c r="M44" s="10">
        <v>0</v>
      </c>
      <c r="N44" s="15">
        <f t="shared" ref="N44:O46" si="9">IF(D44&lt;&gt;0,J44/D44,0)*100</f>
        <v>0</v>
      </c>
      <c r="O44" s="15">
        <f t="shared" si="9"/>
        <v>0</v>
      </c>
      <c r="P44" s="15">
        <f>IF(E44&lt;&gt;0,L44/E44,0)*100</f>
        <v>0</v>
      </c>
      <c r="Q44" s="15">
        <f>IF(E44&lt;&gt;0,M44/E44,0)*100</f>
        <v>0</v>
      </c>
      <c r="R44" s="12"/>
      <c r="S44" s="12"/>
      <c r="T44" s="16">
        <v>0</v>
      </c>
      <c r="U44" s="16">
        <v>0</v>
      </c>
      <c r="V44" s="11"/>
      <c r="W44" s="2" t="s">
        <v>242</v>
      </c>
      <c r="X44" s="2" t="s">
        <v>74</v>
      </c>
      <c r="Y44" s="2"/>
      <c r="Z44" s="6">
        <v>42948</v>
      </c>
    </row>
    <row r="45" spans="1:26" ht="87">
      <c r="A45" s="9" t="s">
        <v>243</v>
      </c>
      <c r="B45" s="10">
        <v>50000</v>
      </c>
      <c r="C45" s="10">
        <v>50000</v>
      </c>
      <c r="D45" s="10">
        <v>50000</v>
      </c>
      <c r="E45" s="10">
        <v>50000</v>
      </c>
      <c r="F45" s="11" t="s">
        <v>36</v>
      </c>
      <c r="G45" s="12"/>
      <c r="H45" s="13"/>
      <c r="I45" s="14"/>
      <c r="J45" s="10">
        <v>0</v>
      </c>
      <c r="K45" s="10">
        <v>0</v>
      </c>
      <c r="L45" s="10">
        <v>0</v>
      </c>
      <c r="M45" s="10">
        <v>0</v>
      </c>
      <c r="N45" s="15">
        <f t="shared" si="9"/>
        <v>0</v>
      </c>
      <c r="O45" s="15">
        <f t="shared" si="9"/>
        <v>0</v>
      </c>
      <c r="P45" s="15">
        <f>IF(E45&lt;&gt;0,L45/E45,0)*100</f>
        <v>0</v>
      </c>
      <c r="Q45" s="15">
        <f>IF(E45&lt;&gt;0,M45/E45,0)*100</f>
        <v>0</v>
      </c>
      <c r="R45" s="12"/>
      <c r="S45" s="12"/>
      <c r="T45" s="16">
        <v>0</v>
      </c>
      <c r="U45" s="16">
        <v>0</v>
      </c>
      <c r="V45" s="11"/>
      <c r="W45" s="2" t="s">
        <v>114</v>
      </c>
      <c r="X45" s="2" t="s">
        <v>74</v>
      </c>
      <c r="Y45" s="2"/>
      <c r="Z45" s="6">
        <v>42979</v>
      </c>
    </row>
    <row r="46" spans="1:26" ht="49.9" customHeight="1">
      <c r="A46" s="17" t="s">
        <v>244</v>
      </c>
      <c r="B46" s="18">
        <f>SUM(B44:B45)</f>
        <v>844745</v>
      </c>
      <c r="C46" s="18">
        <f>SUM(C44:C45)</f>
        <v>844745</v>
      </c>
      <c r="D46" s="18">
        <f>SUM(D44:D45)</f>
        <v>844745</v>
      </c>
      <c r="E46" s="18">
        <f>SUM(E44:E45)</f>
        <v>844745</v>
      </c>
      <c r="F46" s="17"/>
      <c r="G46" s="18">
        <f>SUM(G44:G45)</f>
        <v>0</v>
      </c>
      <c r="H46" s="17"/>
      <c r="I46" s="17"/>
      <c r="J46" s="18">
        <f>SUM(J44:J45)</f>
        <v>0</v>
      </c>
      <c r="K46" s="18">
        <f>SUM(K44:K45)</f>
        <v>0</v>
      </c>
      <c r="L46" s="18">
        <f>SUM(L44:L45)</f>
        <v>0</v>
      </c>
      <c r="M46" s="18">
        <f>SUM(M44:M45)</f>
        <v>0</v>
      </c>
      <c r="N46" s="19">
        <f t="shared" si="9"/>
        <v>0</v>
      </c>
      <c r="O46" s="19">
        <f t="shared" si="9"/>
        <v>0</v>
      </c>
      <c r="P46" s="19">
        <f>IF(E46&lt;&gt;0,L46/E46,0)*100</f>
        <v>0</v>
      </c>
      <c r="Q46" s="19">
        <f>IF(E46&lt;&gt;0,M46/E46,0)*100</f>
        <v>0</v>
      </c>
      <c r="R46" s="18">
        <f>SUM(R44:R45)</f>
        <v>0</v>
      </c>
      <c r="S46" s="18">
        <f>SUM(S44:S45)</f>
        <v>0</v>
      </c>
      <c r="T46" s="19">
        <f t="array" ref="T46">IF(SUM(E44:E45)&lt;&gt;0,SUM(E44:E45*T44:T45)/SUM(E44:E45),0)</f>
        <v>0</v>
      </c>
      <c r="U46" s="19">
        <f t="array" ref="U46">IF(SUM(E44:E45)&lt;&gt;0,SUM(E44:E45*U44:U45)/SUM(E44:E45),0)</f>
        <v>0</v>
      </c>
      <c r="V46" s="17"/>
      <c r="W46" s="2"/>
      <c r="X46" s="2"/>
      <c r="Y46" s="2"/>
      <c r="Z46" s="6">
        <v>43009</v>
      </c>
    </row>
    <row r="47" spans="1:26" ht="49.9" customHeight="1">
      <c r="A47" s="45" t="s">
        <v>176</v>
      </c>
      <c r="B47" s="39"/>
      <c r="C47" s="39"/>
      <c r="D47" s="39"/>
      <c r="E47" s="39"/>
      <c r="F47" s="39"/>
      <c r="G47" s="39"/>
      <c r="H47" s="39"/>
      <c r="I47" s="39"/>
      <c r="J47" s="39"/>
      <c r="K47" s="39"/>
      <c r="L47" s="39"/>
      <c r="M47" s="39"/>
      <c r="N47" s="39"/>
      <c r="O47" s="39"/>
      <c r="P47" s="39"/>
      <c r="Q47" s="39"/>
      <c r="R47" s="39"/>
      <c r="S47" s="39"/>
      <c r="T47" s="39"/>
      <c r="U47" s="39"/>
      <c r="V47" s="40"/>
      <c r="W47" s="2"/>
      <c r="X47" s="2"/>
      <c r="Y47" s="2"/>
      <c r="Z47" s="6">
        <v>43040</v>
      </c>
    </row>
    <row r="48" spans="1:26" ht="87">
      <c r="A48" s="9" t="s">
        <v>245</v>
      </c>
      <c r="B48" s="10">
        <v>140000</v>
      </c>
      <c r="C48" s="10">
        <v>140000</v>
      </c>
      <c r="D48" s="10">
        <v>140000</v>
      </c>
      <c r="E48" s="10">
        <v>140000</v>
      </c>
      <c r="F48" s="11"/>
      <c r="G48" s="12"/>
      <c r="H48" s="13"/>
      <c r="I48" s="14"/>
      <c r="J48" s="10">
        <v>0</v>
      </c>
      <c r="K48" s="10">
        <v>0</v>
      </c>
      <c r="L48" s="10">
        <v>0</v>
      </c>
      <c r="M48" s="10">
        <v>0</v>
      </c>
      <c r="N48" s="15">
        <f t="shared" ref="N48:N58" si="10">IF(D48&lt;&gt;0,J48/D48,0)*100</f>
        <v>0</v>
      </c>
      <c r="O48" s="15">
        <f t="shared" ref="O48:O58" si="11">IF(E48&lt;&gt;0,K48/E48,0)*100</f>
        <v>0</v>
      </c>
      <c r="P48" s="15">
        <f t="shared" ref="P48:P58" si="12">IF(E48&lt;&gt;0,L48/E48,0)*100</f>
        <v>0</v>
      </c>
      <c r="Q48" s="15">
        <f t="shared" ref="Q48:Q58" si="13">IF(E48&lt;&gt;0,M48/E48,0)*100</f>
        <v>0</v>
      </c>
      <c r="R48" s="12"/>
      <c r="S48" s="12"/>
      <c r="T48" s="16">
        <v>0</v>
      </c>
      <c r="U48" s="16">
        <v>0</v>
      </c>
      <c r="V48" s="11" t="s">
        <v>891</v>
      </c>
      <c r="W48" s="2" t="s">
        <v>107</v>
      </c>
      <c r="X48" s="2" t="s">
        <v>74</v>
      </c>
      <c r="Y48" s="2"/>
      <c r="Z48" s="6">
        <v>43070</v>
      </c>
    </row>
    <row r="49" spans="1:26" ht="65.25">
      <c r="A49" s="9" t="s">
        <v>246</v>
      </c>
      <c r="B49" s="10">
        <v>90000</v>
      </c>
      <c r="C49" s="10">
        <v>90000</v>
      </c>
      <c r="D49" s="10">
        <v>90000</v>
      </c>
      <c r="E49" s="10">
        <v>90000</v>
      </c>
      <c r="F49" s="11"/>
      <c r="G49" s="12"/>
      <c r="H49" s="13"/>
      <c r="I49" s="14"/>
      <c r="J49" s="10">
        <v>0</v>
      </c>
      <c r="K49" s="10">
        <v>0</v>
      </c>
      <c r="L49" s="10">
        <v>0</v>
      </c>
      <c r="M49" s="10">
        <v>0</v>
      </c>
      <c r="N49" s="15">
        <f t="shared" si="10"/>
        <v>0</v>
      </c>
      <c r="O49" s="15">
        <f t="shared" si="11"/>
        <v>0</v>
      </c>
      <c r="P49" s="15">
        <f t="shared" si="12"/>
        <v>0</v>
      </c>
      <c r="Q49" s="15">
        <f t="shared" si="13"/>
        <v>0</v>
      </c>
      <c r="R49" s="12"/>
      <c r="S49" s="12"/>
      <c r="T49" s="16">
        <v>0</v>
      </c>
      <c r="U49" s="16">
        <v>0</v>
      </c>
      <c r="V49" s="11" t="s">
        <v>891</v>
      </c>
      <c r="W49" s="2" t="s">
        <v>107</v>
      </c>
      <c r="X49" s="2" t="s">
        <v>74</v>
      </c>
      <c r="Y49" s="2"/>
      <c r="Z49" s="6">
        <v>43101</v>
      </c>
    </row>
    <row r="50" spans="1:26" ht="65.25">
      <c r="A50" s="9" t="s">
        <v>247</v>
      </c>
      <c r="B50" s="10">
        <v>10000</v>
      </c>
      <c r="C50" s="10">
        <v>10000</v>
      </c>
      <c r="D50" s="10">
        <v>10000</v>
      </c>
      <c r="E50" s="10">
        <v>10000</v>
      </c>
      <c r="F50" s="11"/>
      <c r="G50" s="12"/>
      <c r="H50" s="13"/>
      <c r="I50" s="14"/>
      <c r="J50" s="10">
        <v>0</v>
      </c>
      <c r="K50" s="10">
        <v>0</v>
      </c>
      <c r="L50" s="10">
        <v>0</v>
      </c>
      <c r="M50" s="10">
        <v>0</v>
      </c>
      <c r="N50" s="15">
        <f t="shared" si="10"/>
        <v>0</v>
      </c>
      <c r="O50" s="15">
        <f t="shared" si="11"/>
        <v>0</v>
      </c>
      <c r="P50" s="15">
        <f t="shared" si="12"/>
        <v>0</v>
      </c>
      <c r="Q50" s="15">
        <f t="shared" si="13"/>
        <v>0</v>
      </c>
      <c r="R50" s="12"/>
      <c r="S50" s="12"/>
      <c r="T50" s="16">
        <v>0</v>
      </c>
      <c r="U50" s="16">
        <v>0</v>
      </c>
      <c r="V50" s="11" t="s">
        <v>891</v>
      </c>
      <c r="W50" s="2" t="s">
        <v>107</v>
      </c>
      <c r="X50" s="2" t="s">
        <v>74</v>
      </c>
      <c r="Y50" s="2"/>
      <c r="Z50" s="6">
        <v>43132</v>
      </c>
    </row>
    <row r="51" spans="1:26" ht="65.25">
      <c r="A51" s="9" t="s">
        <v>248</v>
      </c>
      <c r="B51" s="10">
        <v>90000</v>
      </c>
      <c r="C51" s="10">
        <v>90000</v>
      </c>
      <c r="D51" s="10">
        <v>90000</v>
      </c>
      <c r="E51" s="10">
        <v>90000</v>
      </c>
      <c r="F51" s="11"/>
      <c r="G51" s="12"/>
      <c r="H51" s="13"/>
      <c r="I51" s="14"/>
      <c r="J51" s="10">
        <v>0</v>
      </c>
      <c r="K51" s="10">
        <v>0</v>
      </c>
      <c r="L51" s="10">
        <v>0</v>
      </c>
      <c r="M51" s="10">
        <v>0</v>
      </c>
      <c r="N51" s="15">
        <f t="shared" si="10"/>
        <v>0</v>
      </c>
      <c r="O51" s="15">
        <f t="shared" si="11"/>
        <v>0</v>
      </c>
      <c r="P51" s="15">
        <f t="shared" si="12"/>
        <v>0</v>
      </c>
      <c r="Q51" s="15">
        <f t="shared" si="13"/>
        <v>0</v>
      </c>
      <c r="R51" s="12"/>
      <c r="S51" s="12"/>
      <c r="T51" s="16">
        <v>0</v>
      </c>
      <c r="U51" s="16">
        <v>0</v>
      </c>
      <c r="V51" s="11" t="s">
        <v>891</v>
      </c>
      <c r="W51" s="2" t="s">
        <v>107</v>
      </c>
      <c r="X51" s="2" t="s">
        <v>74</v>
      </c>
      <c r="Y51" s="2"/>
      <c r="Z51" s="6">
        <v>43160</v>
      </c>
    </row>
    <row r="52" spans="1:26" ht="43.5">
      <c r="A52" s="9" t="s">
        <v>249</v>
      </c>
      <c r="B52" s="10">
        <v>30000</v>
      </c>
      <c r="C52" s="10">
        <v>30000</v>
      </c>
      <c r="D52" s="10">
        <v>30000</v>
      </c>
      <c r="E52" s="10">
        <v>30000</v>
      </c>
      <c r="F52" s="11" t="s">
        <v>36</v>
      </c>
      <c r="G52" s="12"/>
      <c r="H52" s="13"/>
      <c r="I52" s="14"/>
      <c r="J52" s="10">
        <v>0</v>
      </c>
      <c r="K52" s="10">
        <v>0</v>
      </c>
      <c r="L52" s="10">
        <v>0</v>
      </c>
      <c r="M52" s="10">
        <v>0</v>
      </c>
      <c r="N52" s="15">
        <f t="shared" si="10"/>
        <v>0</v>
      </c>
      <c r="O52" s="15">
        <f t="shared" si="11"/>
        <v>0</v>
      </c>
      <c r="P52" s="15">
        <f t="shared" si="12"/>
        <v>0</v>
      </c>
      <c r="Q52" s="15">
        <f t="shared" si="13"/>
        <v>0</v>
      </c>
      <c r="R52" s="12"/>
      <c r="S52" s="12"/>
      <c r="T52" s="16">
        <v>0</v>
      </c>
      <c r="U52" s="16">
        <v>0</v>
      </c>
      <c r="V52" s="11"/>
      <c r="W52" s="2" t="s">
        <v>250</v>
      </c>
      <c r="X52" s="2" t="s">
        <v>74</v>
      </c>
      <c r="Y52" s="2"/>
      <c r="Z52" s="6">
        <v>43191</v>
      </c>
    </row>
    <row r="53" spans="1:26" ht="43.5">
      <c r="A53" s="9" t="s">
        <v>251</v>
      </c>
      <c r="B53" s="10">
        <v>20000</v>
      </c>
      <c r="C53" s="10">
        <v>20000</v>
      </c>
      <c r="D53" s="10">
        <v>20000</v>
      </c>
      <c r="E53" s="10">
        <v>20000</v>
      </c>
      <c r="F53" s="11" t="s">
        <v>36</v>
      </c>
      <c r="G53" s="12"/>
      <c r="H53" s="13"/>
      <c r="I53" s="14"/>
      <c r="J53" s="10">
        <v>0</v>
      </c>
      <c r="K53" s="10">
        <v>0</v>
      </c>
      <c r="L53" s="10">
        <v>0</v>
      </c>
      <c r="M53" s="10">
        <v>0</v>
      </c>
      <c r="N53" s="15">
        <f t="shared" si="10"/>
        <v>0</v>
      </c>
      <c r="O53" s="15">
        <f t="shared" si="11"/>
        <v>0</v>
      </c>
      <c r="P53" s="15">
        <f t="shared" si="12"/>
        <v>0</v>
      </c>
      <c r="Q53" s="15">
        <f t="shared" si="13"/>
        <v>0</v>
      </c>
      <c r="R53" s="12"/>
      <c r="S53" s="12"/>
      <c r="T53" s="16">
        <v>0</v>
      </c>
      <c r="U53" s="16">
        <v>0</v>
      </c>
      <c r="V53" s="11"/>
      <c r="W53" s="2" t="s">
        <v>250</v>
      </c>
      <c r="X53" s="2" t="s">
        <v>74</v>
      </c>
      <c r="Y53" s="2"/>
      <c r="Z53" s="6">
        <v>43221</v>
      </c>
    </row>
    <row r="54" spans="1:26" ht="43.5">
      <c r="A54" s="9" t="s">
        <v>252</v>
      </c>
      <c r="B54" s="10">
        <v>200000</v>
      </c>
      <c r="C54" s="10">
        <v>200000</v>
      </c>
      <c r="D54" s="10">
        <v>200000</v>
      </c>
      <c r="E54" s="10">
        <v>200000</v>
      </c>
      <c r="F54" s="11" t="s">
        <v>42</v>
      </c>
      <c r="G54" s="12"/>
      <c r="H54" s="13"/>
      <c r="I54" s="14"/>
      <c r="J54" s="10">
        <v>0</v>
      </c>
      <c r="K54" s="10">
        <v>0</v>
      </c>
      <c r="L54" s="10">
        <v>0</v>
      </c>
      <c r="M54" s="10">
        <v>0</v>
      </c>
      <c r="N54" s="15">
        <f t="shared" si="10"/>
        <v>0</v>
      </c>
      <c r="O54" s="15">
        <f t="shared" si="11"/>
        <v>0</v>
      </c>
      <c r="P54" s="15">
        <f t="shared" si="12"/>
        <v>0</v>
      </c>
      <c r="Q54" s="15">
        <f t="shared" si="13"/>
        <v>0</v>
      </c>
      <c r="R54" s="12"/>
      <c r="S54" s="12"/>
      <c r="T54" s="16">
        <v>0</v>
      </c>
      <c r="U54" s="16">
        <v>0</v>
      </c>
      <c r="V54" s="11"/>
      <c r="W54" s="2" t="s">
        <v>253</v>
      </c>
      <c r="X54" s="2" t="s">
        <v>74</v>
      </c>
      <c r="Y54" s="2"/>
      <c r="Z54" s="6">
        <v>43252</v>
      </c>
    </row>
    <row r="55" spans="1:26" ht="43.5">
      <c r="A55" s="9" t="s">
        <v>254</v>
      </c>
      <c r="B55" s="10">
        <v>183000</v>
      </c>
      <c r="C55" s="10">
        <v>183000</v>
      </c>
      <c r="D55" s="10">
        <v>183000</v>
      </c>
      <c r="E55" s="10">
        <v>183000</v>
      </c>
      <c r="F55" s="11" t="s">
        <v>36</v>
      </c>
      <c r="G55" s="12"/>
      <c r="H55" s="13"/>
      <c r="I55" s="14"/>
      <c r="J55" s="10">
        <v>0</v>
      </c>
      <c r="K55" s="10">
        <v>0</v>
      </c>
      <c r="L55" s="10">
        <v>0</v>
      </c>
      <c r="M55" s="10">
        <v>0</v>
      </c>
      <c r="N55" s="15">
        <f t="shared" si="10"/>
        <v>0</v>
      </c>
      <c r="O55" s="15">
        <f t="shared" si="11"/>
        <v>0</v>
      </c>
      <c r="P55" s="15">
        <f t="shared" si="12"/>
        <v>0</v>
      </c>
      <c r="Q55" s="15">
        <f t="shared" si="13"/>
        <v>0</v>
      </c>
      <c r="R55" s="12"/>
      <c r="S55" s="12"/>
      <c r="T55" s="16">
        <v>0</v>
      </c>
      <c r="U55" s="16">
        <v>0</v>
      </c>
      <c r="V55" s="11"/>
      <c r="W55" s="2" t="s">
        <v>255</v>
      </c>
      <c r="X55" s="2" t="s">
        <v>74</v>
      </c>
      <c r="Y55" s="2"/>
      <c r="Z55" s="6">
        <v>43282</v>
      </c>
    </row>
    <row r="56" spans="1:26" ht="43.5">
      <c r="A56" s="9" t="s">
        <v>256</v>
      </c>
      <c r="B56" s="10">
        <v>57116</v>
      </c>
      <c r="C56" s="10">
        <v>57116</v>
      </c>
      <c r="D56" s="10">
        <v>57116</v>
      </c>
      <c r="E56" s="10">
        <v>57116</v>
      </c>
      <c r="F56" s="11" t="s">
        <v>36</v>
      </c>
      <c r="G56" s="12"/>
      <c r="H56" s="13"/>
      <c r="I56" s="14"/>
      <c r="J56" s="10">
        <v>0</v>
      </c>
      <c r="K56" s="10">
        <v>0</v>
      </c>
      <c r="L56" s="10">
        <v>0</v>
      </c>
      <c r="M56" s="10">
        <v>0</v>
      </c>
      <c r="N56" s="15">
        <f t="shared" si="10"/>
        <v>0</v>
      </c>
      <c r="O56" s="15">
        <f t="shared" si="11"/>
        <v>0</v>
      </c>
      <c r="P56" s="15">
        <f t="shared" si="12"/>
        <v>0</v>
      </c>
      <c r="Q56" s="15">
        <f t="shared" si="13"/>
        <v>0</v>
      </c>
      <c r="R56" s="12"/>
      <c r="S56" s="12"/>
      <c r="T56" s="16">
        <v>0</v>
      </c>
      <c r="U56" s="16">
        <v>0</v>
      </c>
      <c r="V56" s="11"/>
      <c r="W56" s="2" t="s">
        <v>255</v>
      </c>
      <c r="X56" s="2" t="s">
        <v>74</v>
      </c>
      <c r="Y56" s="2"/>
      <c r="Z56" s="6">
        <v>43313</v>
      </c>
    </row>
    <row r="57" spans="1:26" ht="49.9" customHeight="1">
      <c r="A57" s="17" t="s">
        <v>182</v>
      </c>
      <c r="B57" s="18">
        <f>SUM(B48:B56)</f>
        <v>820116</v>
      </c>
      <c r="C57" s="18">
        <f>SUM(C48:C56)</f>
        <v>820116</v>
      </c>
      <c r="D57" s="18">
        <f>SUM(D48:D56)</f>
        <v>820116</v>
      </c>
      <c r="E57" s="18">
        <f>SUM(E48:E56)</f>
        <v>820116</v>
      </c>
      <c r="F57" s="17"/>
      <c r="G57" s="18">
        <f>SUM(G48:G56)</f>
        <v>0</v>
      </c>
      <c r="H57" s="17"/>
      <c r="I57" s="17"/>
      <c r="J57" s="18">
        <f>SUM(J48:J56)</f>
        <v>0</v>
      </c>
      <c r="K57" s="18">
        <f>SUM(K48:K56)</f>
        <v>0</v>
      </c>
      <c r="L57" s="18">
        <f>SUM(L48:L56)</f>
        <v>0</v>
      </c>
      <c r="M57" s="18">
        <f>SUM(M48:M56)</f>
        <v>0</v>
      </c>
      <c r="N57" s="19">
        <f t="shared" si="10"/>
        <v>0</v>
      </c>
      <c r="O57" s="19">
        <f t="shared" si="11"/>
        <v>0</v>
      </c>
      <c r="P57" s="19">
        <f t="shared" si="12"/>
        <v>0</v>
      </c>
      <c r="Q57" s="19">
        <f t="shared" si="13"/>
        <v>0</v>
      </c>
      <c r="R57" s="18">
        <f>SUM(R48:R56)</f>
        <v>0</v>
      </c>
      <c r="S57" s="18">
        <f>SUM(S48:S56)</f>
        <v>0</v>
      </c>
      <c r="T57" s="19">
        <f t="array" ref="T57">IF(SUM(E48:E56)&lt;&gt;0,SUM(E48:E56*T48:T56)/SUM(E48:E56),0)</f>
        <v>0</v>
      </c>
      <c r="U57" s="19">
        <f t="array" ref="U57">IF(SUM(E48:E56)&lt;&gt;0,SUM(E48:E56*U48:U56)/SUM(E48:E56),0)</f>
        <v>0</v>
      </c>
      <c r="V57" s="17"/>
      <c r="W57" s="2"/>
      <c r="X57" s="2"/>
      <c r="Y57" s="2"/>
      <c r="Z57" s="6">
        <v>43344</v>
      </c>
    </row>
    <row r="58" spans="1:26" ht="49.9" customHeight="1">
      <c r="A58" s="17" t="s">
        <v>123</v>
      </c>
      <c r="B58" s="18">
        <f>SUM(B46,B57)</f>
        <v>1664861</v>
      </c>
      <c r="C58" s="18">
        <f>SUM(C46,C57)</f>
        <v>1664861</v>
      </c>
      <c r="D58" s="18">
        <f>SUM(D46,D57)</f>
        <v>1664861</v>
      </c>
      <c r="E58" s="18">
        <f>SUM(E46,E57)</f>
        <v>1664861</v>
      </c>
      <c r="F58" s="17"/>
      <c r="G58" s="18">
        <f>SUM(G46,G57)</f>
        <v>0</v>
      </c>
      <c r="H58" s="17"/>
      <c r="I58" s="17"/>
      <c r="J58" s="18">
        <f>SUM(J46,J57)</f>
        <v>0</v>
      </c>
      <c r="K58" s="18">
        <f>SUM(K46,K57)</f>
        <v>0</v>
      </c>
      <c r="L58" s="18">
        <f>SUM(L46,L57)</f>
        <v>0</v>
      </c>
      <c r="M58" s="18">
        <f>SUM(M46,M57)</f>
        <v>0</v>
      </c>
      <c r="N58" s="19">
        <f t="shared" si="10"/>
        <v>0</v>
      </c>
      <c r="O58" s="19">
        <f t="shared" si="11"/>
        <v>0</v>
      </c>
      <c r="P58" s="19">
        <f t="shared" si="12"/>
        <v>0</v>
      </c>
      <c r="Q58" s="19">
        <f t="shared" si="13"/>
        <v>0</v>
      </c>
      <c r="R58" s="18">
        <f>SUM(R46,R57)</f>
        <v>0</v>
      </c>
      <c r="S58" s="18">
        <f>SUM(S46,S57)</f>
        <v>0</v>
      </c>
      <c r="T58" s="19">
        <f>IF(SUM(E46,E57)&lt;&gt;0,SUM(E46*T46,E57*T57)/SUM(E46,E57),0)</f>
        <v>0</v>
      </c>
      <c r="U58" s="19">
        <f>IF(SUM(E46,E57)&lt;&gt;0,SUM(E46*U46,E57*U57)/SUM(E46,E57),0)</f>
        <v>0</v>
      </c>
      <c r="V58" s="17"/>
      <c r="W58" s="2"/>
      <c r="X58" s="2"/>
      <c r="Y58" s="2"/>
      <c r="Z58" s="6">
        <v>43374</v>
      </c>
    </row>
    <row r="59" spans="1:26" ht="49.9" customHeight="1">
      <c r="A59" s="44" t="s">
        <v>257</v>
      </c>
      <c r="B59" s="39"/>
      <c r="C59" s="39"/>
      <c r="D59" s="39"/>
      <c r="E59" s="39"/>
      <c r="F59" s="39"/>
      <c r="G59" s="39"/>
      <c r="H59" s="39"/>
      <c r="I59" s="39"/>
      <c r="J59" s="39"/>
      <c r="K59" s="39"/>
      <c r="L59" s="39"/>
      <c r="M59" s="39"/>
      <c r="N59" s="39"/>
      <c r="O59" s="39"/>
      <c r="P59" s="39"/>
      <c r="Q59" s="39"/>
      <c r="R59" s="39"/>
      <c r="S59" s="39"/>
      <c r="T59" s="39"/>
      <c r="U59" s="39"/>
      <c r="V59" s="40"/>
      <c r="W59" s="2"/>
      <c r="X59" s="2"/>
      <c r="Y59" s="2"/>
      <c r="Z59" s="6">
        <v>43405</v>
      </c>
    </row>
    <row r="60" spans="1:26" ht="49.9" customHeight="1">
      <c r="A60" s="45" t="s">
        <v>258</v>
      </c>
      <c r="B60" s="39"/>
      <c r="C60" s="39"/>
      <c r="D60" s="39"/>
      <c r="E60" s="39"/>
      <c r="F60" s="39"/>
      <c r="G60" s="39"/>
      <c r="H60" s="39"/>
      <c r="I60" s="39"/>
      <c r="J60" s="39"/>
      <c r="K60" s="39"/>
      <c r="L60" s="39"/>
      <c r="M60" s="39"/>
      <c r="N60" s="39"/>
      <c r="O60" s="39"/>
      <c r="P60" s="39"/>
      <c r="Q60" s="39"/>
      <c r="R60" s="39"/>
      <c r="S60" s="39"/>
      <c r="T60" s="39"/>
      <c r="U60" s="39"/>
      <c r="V60" s="40"/>
      <c r="W60" s="2"/>
      <c r="X60" s="2"/>
      <c r="Y60" s="2"/>
      <c r="Z60" s="6">
        <v>43435</v>
      </c>
    </row>
    <row r="61" spans="1:26" ht="43.5">
      <c r="A61" s="9" t="s">
        <v>259</v>
      </c>
      <c r="B61" s="10">
        <v>100000</v>
      </c>
      <c r="C61" s="10">
        <v>100000</v>
      </c>
      <c r="D61" s="10">
        <v>100000</v>
      </c>
      <c r="E61" s="10">
        <v>100000</v>
      </c>
      <c r="F61" s="11" t="s">
        <v>36</v>
      </c>
      <c r="G61" s="12">
        <v>8125749</v>
      </c>
      <c r="H61" s="13">
        <v>42491</v>
      </c>
      <c r="I61" s="14">
        <v>16</v>
      </c>
      <c r="J61" s="10">
        <v>0</v>
      </c>
      <c r="K61" s="10">
        <v>0</v>
      </c>
      <c r="L61" s="10">
        <v>0</v>
      </c>
      <c r="M61" s="10">
        <v>0</v>
      </c>
      <c r="N61" s="15">
        <f t="shared" ref="N61:N70" si="14">IF(D61&lt;&gt;0,J61/D61,0)*100</f>
        <v>0</v>
      </c>
      <c r="O61" s="15">
        <f t="shared" ref="O61:O70" si="15">IF(E61&lt;&gt;0,K61/E61,0)*100</f>
        <v>0</v>
      </c>
      <c r="P61" s="15">
        <f t="shared" ref="P61:P70" si="16">IF(E61&lt;&gt;0,L61/E61,0)*100</f>
        <v>0</v>
      </c>
      <c r="Q61" s="15">
        <f t="shared" ref="Q61:Q70" si="17">IF(E61&lt;&gt;0,M61/E61,0)*100</f>
        <v>0</v>
      </c>
      <c r="R61" s="12"/>
      <c r="S61" s="12"/>
      <c r="T61" s="16">
        <v>25.12</v>
      </c>
      <c r="U61" s="16">
        <v>35.479999999999997</v>
      </c>
      <c r="V61" s="11" t="s">
        <v>892</v>
      </c>
      <c r="W61" s="2" t="s">
        <v>260</v>
      </c>
      <c r="X61" s="2" t="s">
        <v>74</v>
      </c>
      <c r="Y61" s="2"/>
      <c r="Z61" s="6">
        <v>43466</v>
      </c>
    </row>
    <row r="62" spans="1:26" ht="65.25">
      <c r="A62" s="9" t="s">
        <v>261</v>
      </c>
      <c r="B62" s="10">
        <v>100000</v>
      </c>
      <c r="C62" s="10">
        <v>100000</v>
      </c>
      <c r="D62" s="10">
        <v>100000</v>
      </c>
      <c r="E62" s="10">
        <v>100000</v>
      </c>
      <c r="F62" s="11" t="s">
        <v>36</v>
      </c>
      <c r="G62" s="12">
        <v>9175963</v>
      </c>
      <c r="H62" s="13">
        <v>42767</v>
      </c>
      <c r="I62" s="14">
        <v>14</v>
      </c>
      <c r="J62" s="10">
        <v>0</v>
      </c>
      <c r="K62" s="10">
        <v>0</v>
      </c>
      <c r="L62" s="10">
        <v>0</v>
      </c>
      <c r="M62" s="10">
        <v>0</v>
      </c>
      <c r="N62" s="15">
        <f t="shared" si="14"/>
        <v>0</v>
      </c>
      <c r="O62" s="15">
        <f t="shared" si="15"/>
        <v>0</v>
      </c>
      <c r="P62" s="15">
        <f t="shared" si="16"/>
        <v>0</v>
      </c>
      <c r="Q62" s="15">
        <f t="shared" si="17"/>
        <v>0</v>
      </c>
      <c r="R62" s="12"/>
      <c r="S62" s="12"/>
      <c r="T62" s="16">
        <v>75.209999999999994</v>
      </c>
      <c r="U62" s="16">
        <v>89.23</v>
      </c>
      <c r="V62" s="11" t="s">
        <v>892</v>
      </c>
      <c r="W62" s="2" t="s">
        <v>260</v>
      </c>
      <c r="X62" s="2" t="s">
        <v>74</v>
      </c>
      <c r="Y62" s="2"/>
      <c r="Z62" s="6">
        <v>43497</v>
      </c>
    </row>
    <row r="63" spans="1:26" ht="43.5">
      <c r="A63" s="9" t="s">
        <v>262</v>
      </c>
      <c r="B63" s="10">
        <v>100000</v>
      </c>
      <c r="C63" s="10">
        <v>100000</v>
      </c>
      <c r="D63" s="10">
        <v>100000</v>
      </c>
      <c r="E63" s="10">
        <v>100000</v>
      </c>
      <c r="F63" s="11" t="s">
        <v>36</v>
      </c>
      <c r="G63" s="12">
        <v>865420</v>
      </c>
      <c r="H63" s="13">
        <v>42522</v>
      </c>
      <c r="I63" s="14">
        <v>24</v>
      </c>
      <c r="J63" s="10">
        <v>0</v>
      </c>
      <c r="K63" s="10">
        <v>0</v>
      </c>
      <c r="L63" s="10">
        <v>0</v>
      </c>
      <c r="M63" s="10">
        <v>0</v>
      </c>
      <c r="N63" s="15">
        <f t="shared" si="14"/>
        <v>0</v>
      </c>
      <c r="O63" s="15">
        <f t="shared" si="15"/>
        <v>0</v>
      </c>
      <c r="P63" s="15">
        <f t="shared" si="16"/>
        <v>0</v>
      </c>
      <c r="Q63" s="15">
        <f t="shared" si="17"/>
        <v>0</v>
      </c>
      <c r="R63" s="12"/>
      <c r="S63" s="12"/>
      <c r="T63" s="16">
        <v>36.25</v>
      </c>
      <c r="U63" s="16">
        <v>48.37</v>
      </c>
      <c r="V63" s="11" t="s">
        <v>892</v>
      </c>
      <c r="W63" s="2" t="s">
        <v>263</v>
      </c>
      <c r="X63" s="2" t="s">
        <v>74</v>
      </c>
      <c r="Y63" s="2"/>
      <c r="Z63" s="6">
        <v>43525</v>
      </c>
    </row>
    <row r="64" spans="1:26" ht="65.25">
      <c r="A64" s="9" t="s">
        <v>264</v>
      </c>
      <c r="B64" s="10">
        <v>200000</v>
      </c>
      <c r="C64" s="10">
        <v>200000</v>
      </c>
      <c r="D64" s="10">
        <v>200000</v>
      </c>
      <c r="E64" s="10">
        <v>200000</v>
      </c>
      <c r="F64" s="11" t="s">
        <v>36</v>
      </c>
      <c r="G64" s="12">
        <v>1593247</v>
      </c>
      <c r="H64" s="13">
        <v>42522</v>
      </c>
      <c r="I64" s="14">
        <v>36</v>
      </c>
      <c r="J64" s="10">
        <v>0</v>
      </c>
      <c r="K64" s="10">
        <v>0</v>
      </c>
      <c r="L64" s="10">
        <v>0</v>
      </c>
      <c r="M64" s="10">
        <v>0</v>
      </c>
      <c r="N64" s="15">
        <f t="shared" si="14"/>
        <v>0</v>
      </c>
      <c r="O64" s="15">
        <f t="shared" si="15"/>
        <v>0</v>
      </c>
      <c r="P64" s="15">
        <f t="shared" si="16"/>
        <v>0</v>
      </c>
      <c r="Q64" s="15">
        <f t="shared" si="17"/>
        <v>0</v>
      </c>
      <c r="R64" s="12"/>
      <c r="S64" s="12"/>
      <c r="T64" s="16">
        <v>77.14</v>
      </c>
      <c r="U64" s="16">
        <v>82.23</v>
      </c>
      <c r="V64" s="11" t="s">
        <v>892</v>
      </c>
      <c r="W64" s="2" t="s">
        <v>265</v>
      </c>
      <c r="X64" s="2" t="s">
        <v>74</v>
      </c>
      <c r="Y64" s="2"/>
      <c r="Z64" s="6">
        <v>43556</v>
      </c>
    </row>
    <row r="65" spans="1:26" ht="43.5">
      <c r="A65" s="9" t="s">
        <v>266</v>
      </c>
      <c r="B65" s="10">
        <v>40000</v>
      </c>
      <c r="C65" s="10">
        <v>40000</v>
      </c>
      <c r="D65" s="10">
        <v>40000</v>
      </c>
      <c r="E65" s="10">
        <v>40000</v>
      </c>
      <c r="F65" s="11" t="s">
        <v>36</v>
      </c>
      <c r="G65" s="12">
        <v>1156726</v>
      </c>
      <c r="H65" s="13">
        <v>43497</v>
      </c>
      <c r="I65" s="14">
        <v>14</v>
      </c>
      <c r="J65" s="10">
        <v>0</v>
      </c>
      <c r="K65" s="10">
        <v>0</v>
      </c>
      <c r="L65" s="10">
        <v>0</v>
      </c>
      <c r="M65" s="10">
        <v>0</v>
      </c>
      <c r="N65" s="15">
        <f t="shared" si="14"/>
        <v>0</v>
      </c>
      <c r="O65" s="15">
        <f t="shared" si="15"/>
        <v>0</v>
      </c>
      <c r="P65" s="15">
        <f t="shared" si="16"/>
        <v>0</v>
      </c>
      <c r="Q65" s="15">
        <f t="shared" si="17"/>
        <v>0</v>
      </c>
      <c r="R65" s="12"/>
      <c r="S65" s="12"/>
      <c r="T65" s="16">
        <v>63.14</v>
      </c>
      <c r="U65" s="16">
        <v>78.319999999999993</v>
      </c>
      <c r="V65" s="11" t="s">
        <v>892</v>
      </c>
      <c r="W65" s="2" t="s">
        <v>265</v>
      </c>
      <c r="X65" s="2" t="s">
        <v>74</v>
      </c>
      <c r="Y65" s="2"/>
      <c r="Z65" s="6">
        <v>43586</v>
      </c>
    </row>
    <row r="66" spans="1:26" ht="43.5">
      <c r="A66" s="9" t="s">
        <v>267</v>
      </c>
      <c r="B66" s="10">
        <v>100000</v>
      </c>
      <c r="C66" s="10">
        <v>100000</v>
      </c>
      <c r="D66" s="10">
        <v>100000</v>
      </c>
      <c r="E66" s="10">
        <v>100000</v>
      </c>
      <c r="F66" s="11" t="s">
        <v>36</v>
      </c>
      <c r="G66" s="12">
        <v>2567412</v>
      </c>
      <c r="H66" s="13">
        <v>42979</v>
      </c>
      <c r="I66" s="14">
        <v>18</v>
      </c>
      <c r="J66" s="10">
        <v>0</v>
      </c>
      <c r="K66" s="10">
        <v>0</v>
      </c>
      <c r="L66" s="10">
        <v>0</v>
      </c>
      <c r="M66" s="10">
        <v>0</v>
      </c>
      <c r="N66" s="15">
        <f t="shared" si="14"/>
        <v>0</v>
      </c>
      <c r="O66" s="15">
        <f t="shared" si="15"/>
        <v>0</v>
      </c>
      <c r="P66" s="15">
        <f t="shared" si="16"/>
        <v>0</v>
      </c>
      <c r="Q66" s="15">
        <f t="shared" si="17"/>
        <v>0</v>
      </c>
      <c r="R66" s="12"/>
      <c r="S66" s="12"/>
      <c r="T66" s="16">
        <v>65.34</v>
      </c>
      <c r="U66" s="16">
        <v>78.97</v>
      </c>
      <c r="V66" s="11" t="s">
        <v>892</v>
      </c>
      <c r="W66" s="2" t="s">
        <v>265</v>
      </c>
      <c r="X66" s="2" t="s">
        <v>74</v>
      </c>
      <c r="Y66" s="2"/>
      <c r="Z66" s="6">
        <v>43617</v>
      </c>
    </row>
    <row r="67" spans="1:26" ht="65.25">
      <c r="A67" s="9" t="s">
        <v>268</v>
      </c>
      <c r="B67" s="10">
        <v>1250000</v>
      </c>
      <c r="C67" s="10">
        <v>1250000</v>
      </c>
      <c r="D67" s="10">
        <v>1250000</v>
      </c>
      <c r="E67" s="10">
        <v>1250000</v>
      </c>
      <c r="F67" s="11" t="s">
        <v>36</v>
      </c>
      <c r="G67" s="12">
        <v>30145963</v>
      </c>
      <c r="H67" s="13">
        <v>43739</v>
      </c>
      <c r="I67" s="14">
        <v>36</v>
      </c>
      <c r="J67" s="10">
        <v>0</v>
      </c>
      <c r="K67" s="10">
        <v>0</v>
      </c>
      <c r="L67" s="10">
        <v>0</v>
      </c>
      <c r="M67" s="10">
        <v>0</v>
      </c>
      <c r="N67" s="15">
        <f t="shared" si="14"/>
        <v>0</v>
      </c>
      <c r="O67" s="15">
        <f t="shared" si="15"/>
        <v>0</v>
      </c>
      <c r="P67" s="15">
        <f t="shared" si="16"/>
        <v>0</v>
      </c>
      <c r="Q67" s="15">
        <f t="shared" si="17"/>
        <v>0</v>
      </c>
      <c r="R67" s="12"/>
      <c r="S67" s="12"/>
      <c r="T67" s="16">
        <v>62.56</v>
      </c>
      <c r="U67" s="16">
        <v>79.569999999999993</v>
      </c>
      <c r="V67" s="11" t="s">
        <v>892</v>
      </c>
      <c r="W67" s="2" t="s">
        <v>263</v>
      </c>
      <c r="X67" s="2" t="s">
        <v>74</v>
      </c>
      <c r="Y67" s="2"/>
      <c r="Z67" s="6">
        <v>43647</v>
      </c>
    </row>
    <row r="68" spans="1:26" ht="43.5">
      <c r="A68" s="9" t="s">
        <v>269</v>
      </c>
      <c r="B68" s="10">
        <v>100000</v>
      </c>
      <c r="C68" s="10">
        <v>100000</v>
      </c>
      <c r="D68" s="10">
        <v>100000</v>
      </c>
      <c r="E68" s="10">
        <v>100000</v>
      </c>
      <c r="F68" s="11" t="s">
        <v>36</v>
      </c>
      <c r="G68" s="12">
        <v>3895233</v>
      </c>
      <c r="H68" s="13">
        <v>43497</v>
      </c>
      <c r="I68" s="14">
        <v>14</v>
      </c>
      <c r="J68" s="10">
        <v>0</v>
      </c>
      <c r="K68" s="10">
        <v>0</v>
      </c>
      <c r="L68" s="10">
        <v>0</v>
      </c>
      <c r="M68" s="10">
        <v>0</v>
      </c>
      <c r="N68" s="15">
        <f t="shared" si="14"/>
        <v>0</v>
      </c>
      <c r="O68" s="15">
        <f t="shared" si="15"/>
        <v>0</v>
      </c>
      <c r="P68" s="15">
        <f t="shared" si="16"/>
        <v>0</v>
      </c>
      <c r="Q68" s="15">
        <f t="shared" si="17"/>
        <v>0</v>
      </c>
      <c r="R68" s="12"/>
      <c r="S68" s="12"/>
      <c r="T68" s="16">
        <v>48.24</v>
      </c>
      <c r="U68" s="16">
        <v>64.39</v>
      </c>
      <c r="V68" s="11" t="s">
        <v>892</v>
      </c>
      <c r="W68" s="2" t="s">
        <v>263</v>
      </c>
      <c r="X68" s="2" t="s">
        <v>74</v>
      </c>
      <c r="Y68" s="2"/>
      <c r="Z68" s="6">
        <v>43678</v>
      </c>
    </row>
    <row r="69" spans="1:26" ht="43.5">
      <c r="A69" s="9" t="s">
        <v>270</v>
      </c>
      <c r="B69" s="10">
        <v>689000</v>
      </c>
      <c r="C69" s="10">
        <v>689000</v>
      </c>
      <c r="D69" s="10">
        <v>689000</v>
      </c>
      <c r="E69" s="10">
        <v>689000</v>
      </c>
      <c r="F69" s="11" t="s">
        <v>36</v>
      </c>
      <c r="G69" s="12">
        <v>14752369</v>
      </c>
      <c r="H69" s="13">
        <v>44228</v>
      </c>
      <c r="I69" s="14">
        <v>18</v>
      </c>
      <c r="J69" s="10">
        <v>0</v>
      </c>
      <c r="K69" s="10">
        <v>0</v>
      </c>
      <c r="L69" s="10">
        <v>0</v>
      </c>
      <c r="M69" s="10">
        <v>0</v>
      </c>
      <c r="N69" s="15">
        <f t="shared" si="14"/>
        <v>0</v>
      </c>
      <c r="O69" s="15">
        <f t="shared" si="15"/>
        <v>0</v>
      </c>
      <c r="P69" s="15">
        <f t="shared" si="16"/>
        <v>0</v>
      </c>
      <c r="Q69" s="15">
        <f t="shared" si="17"/>
        <v>0</v>
      </c>
      <c r="R69" s="12"/>
      <c r="S69" s="12"/>
      <c r="T69" s="16">
        <v>35.14</v>
      </c>
      <c r="U69" s="16">
        <v>52.37</v>
      </c>
      <c r="V69" s="11" t="s">
        <v>892</v>
      </c>
      <c r="W69" s="2" t="s">
        <v>271</v>
      </c>
      <c r="X69" s="2" t="s">
        <v>74</v>
      </c>
      <c r="Y69" s="2"/>
      <c r="Z69" s="6">
        <v>43709</v>
      </c>
    </row>
    <row r="70" spans="1:26" ht="49.9" customHeight="1">
      <c r="A70" s="17" t="s">
        <v>272</v>
      </c>
      <c r="B70" s="18">
        <f>SUM(B61:B69)</f>
        <v>2679000</v>
      </c>
      <c r="C70" s="18">
        <f>SUM(C61:C69)</f>
        <v>2679000</v>
      </c>
      <c r="D70" s="18">
        <f>SUM(D61:D69)</f>
        <v>2679000</v>
      </c>
      <c r="E70" s="18">
        <f>SUM(E61:E69)</f>
        <v>2679000</v>
      </c>
      <c r="F70" s="17"/>
      <c r="G70" s="18">
        <f>SUM(G61:G69)</f>
        <v>72278082</v>
      </c>
      <c r="H70" s="17"/>
      <c r="I70" s="17"/>
      <c r="J70" s="18">
        <f>SUM(J61:J69)</f>
        <v>0</v>
      </c>
      <c r="K70" s="18">
        <f>SUM(K61:K69)</f>
        <v>0</v>
      </c>
      <c r="L70" s="18">
        <f>SUM(L61:L69)</f>
        <v>0</v>
      </c>
      <c r="M70" s="18">
        <f>SUM(M61:M69)</f>
        <v>0</v>
      </c>
      <c r="N70" s="19">
        <f t="shared" si="14"/>
        <v>0</v>
      </c>
      <c r="O70" s="19">
        <f t="shared" si="15"/>
        <v>0</v>
      </c>
      <c r="P70" s="19">
        <f t="shared" si="16"/>
        <v>0</v>
      </c>
      <c r="Q70" s="19">
        <f t="shared" si="17"/>
        <v>0</v>
      </c>
      <c r="R70" s="18">
        <f>SUM(R61:R69)</f>
        <v>0</v>
      </c>
      <c r="S70" s="18">
        <f>SUM(S61:S69)</f>
        <v>0</v>
      </c>
      <c r="T70" s="19">
        <f t="array" ref="T70">IF(SUM(E61:E69)&lt;&gt;0,SUM(E61:E69*T61:T69)/SUM(E61:E69),0)</f>
        <v>54.266913027248975</v>
      </c>
      <c r="U70" s="19">
        <f t="array" ref="U70">IF(SUM(E61:E69)&lt;&gt;0,SUM(E61:E69*U61:U69)/SUM(E61:E69),0)</f>
        <v>69.715651362448668</v>
      </c>
      <c r="V70" s="17"/>
      <c r="W70" s="2"/>
      <c r="X70" s="2"/>
      <c r="Y70" s="2"/>
      <c r="Z70" s="6">
        <v>43739</v>
      </c>
    </row>
    <row r="71" spans="1:26" ht="49.9" customHeight="1">
      <c r="A71" s="45" t="s">
        <v>273</v>
      </c>
      <c r="B71" s="39"/>
      <c r="C71" s="39"/>
      <c r="D71" s="39"/>
      <c r="E71" s="39"/>
      <c r="F71" s="39"/>
      <c r="G71" s="39"/>
      <c r="H71" s="39"/>
      <c r="I71" s="39"/>
      <c r="J71" s="39"/>
      <c r="K71" s="39"/>
      <c r="L71" s="39"/>
      <c r="M71" s="39"/>
      <c r="N71" s="39"/>
      <c r="O71" s="39"/>
      <c r="P71" s="39"/>
      <c r="Q71" s="39"/>
      <c r="R71" s="39"/>
      <c r="S71" s="39"/>
      <c r="T71" s="39"/>
      <c r="U71" s="39"/>
      <c r="V71" s="40"/>
      <c r="W71" s="2"/>
      <c r="X71" s="2"/>
      <c r="Y71" s="2"/>
      <c r="Z71" s="6">
        <v>43770</v>
      </c>
    </row>
    <row r="72" spans="1:26" ht="43.5">
      <c r="A72" s="9" t="s">
        <v>274</v>
      </c>
      <c r="B72" s="10">
        <v>203255</v>
      </c>
      <c r="C72" s="10">
        <v>203255</v>
      </c>
      <c r="D72" s="10">
        <v>203255</v>
      </c>
      <c r="E72" s="10">
        <v>203255</v>
      </c>
      <c r="F72" s="11" t="s">
        <v>36</v>
      </c>
      <c r="G72" s="12"/>
      <c r="H72" s="13"/>
      <c r="I72" s="14"/>
      <c r="J72" s="10">
        <v>0</v>
      </c>
      <c r="K72" s="10">
        <v>0</v>
      </c>
      <c r="L72" s="10">
        <v>0</v>
      </c>
      <c r="M72" s="10">
        <v>0</v>
      </c>
      <c r="N72" s="15">
        <f t="shared" ref="N72:N87" si="18">IF(D72&lt;&gt;0,J72/D72,0)*100</f>
        <v>0</v>
      </c>
      <c r="O72" s="15">
        <f t="shared" ref="O72:O87" si="19">IF(E72&lt;&gt;0,K72/E72,0)*100</f>
        <v>0</v>
      </c>
      <c r="P72" s="15">
        <f t="shared" ref="P72:P87" si="20">IF(E72&lt;&gt;0,L72/E72,0)*100</f>
        <v>0</v>
      </c>
      <c r="Q72" s="15">
        <f t="shared" ref="Q72:Q87" si="21">IF(E72&lt;&gt;0,M72/E72,0)*100</f>
        <v>0</v>
      </c>
      <c r="R72" s="12"/>
      <c r="S72" s="12"/>
      <c r="T72" s="16">
        <v>0</v>
      </c>
      <c r="U72" s="16">
        <v>0</v>
      </c>
      <c r="V72" s="11"/>
      <c r="W72" s="2" t="s">
        <v>265</v>
      </c>
      <c r="X72" s="2" t="s">
        <v>74</v>
      </c>
      <c r="Y72" s="2"/>
      <c r="Z72" s="6">
        <v>43800</v>
      </c>
    </row>
    <row r="73" spans="1:26" ht="43.5">
      <c r="A73" s="9" t="s">
        <v>275</v>
      </c>
      <c r="B73" s="10">
        <v>10000</v>
      </c>
      <c r="C73" s="10">
        <v>10000</v>
      </c>
      <c r="D73" s="10">
        <v>10000</v>
      </c>
      <c r="E73" s="10">
        <v>10000</v>
      </c>
      <c r="F73" s="11" t="s">
        <v>36</v>
      </c>
      <c r="G73" s="12"/>
      <c r="H73" s="13"/>
      <c r="I73" s="14"/>
      <c r="J73" s="10">
        <v>0</v>
      </c>
      <c r="K73" s="10">
        <v>0</v>
      </c>
      <c r="L73" s="10">
        <v>0</v>
      </c>
      <c r="M73" s="10">
        <v>0</v>
      </c>
      <c r="N73" s="15">
        <f t="shared" si="18"/>
        <v>0</v>
      </c>
      <c r="O73" s="15">
        <f t="shared" si="19"/>
        <v>0</v>
      </c>
      <c r="P73" s="15">
        <f t="shared" si="20"/>
        <v>0</v>
      </c>
      <c r="Q73" s="15">
        <f t="shared" si="21"/>
        <v>0</v>
      </c>
      <c r="R73" s="12"/>
      <c r="S73" s="12"/>
      <c r="T73" s="16">
        <v>0</v>
      </c>
      <c r="U73" s="16">
        <v>0</v>
      </c>
      <c r="V73" s="11"/>
      <c r="W73" s="2" t="s">
        <v>276</v>
      </c>
      <c r="X73" s="2" t="s">
        <v>74</v>
      </c>
      <c r="Y73" s="2"/>
      <c r="Z73" s="6">
        <v>43831</v>
      </c>
    </row>
    <row r="74" spans="1:26" ht="43.5">
      <c r="A74" s="9" t="s">
        <v>277</v>
      </c>
      <c r="B74" s="10">
        <v>13863</v>
      </c>
      <c r="C74" s="10">
        <v>13863</v>
      </c>
      <c r="D74" s="10">
        <v>13863</v>
      </c>
      <c r="E74" s="10">
        <v>13863</v>
      </c>
      <c r="F74" s="11" t="s">
        <v>36</v>
      </c>
      <c r="G74" s="12"/>
      <c r="H74" s="13"/>
      <c r="I74" s="14"/>
      <c r="J74" s="10">
        <v>0</v>
      </c>
      <c r="K74" s="10">
        <v>0</v>
      </c>
      <c r="L74" s="10">
        <v>0</v>
      </c>
      <c r="M74" s="10">
        <v>0</v>
      </c>
      <c r="N74" s="15">
        <f t="shared" si="18"/>
        <v>0</v>
      </c>
      <c r="O74" s="15">
        <f t="shared" si="19"/>
        <v>0</v>
      </c>
      <c r="P74" s="15">
        <f t="shared" si="20"/>
        <v>0</v>
      </c>
      <c r="Q74" s="15">
        <f t="shared" si="21"/>
        <v>0</v>
      </c>
      <c r="R74" s="12"/>
      <c r="S74" s="12"/>
      <c r="T74" s="16">
        <v>0</v>
      </c>
      <c r="U74" s="16">
        <v>0</v>
      </c>
      <c r="V74" s="11"/>
      <c r="W74" s="2" t="s">
        <v>265</v>
      </c>
      <c r="X74" s="2" t="s">
        <v>74</v>
      </c>
      <c r="Y74" s="2"/>
      <c r="Z74" s="6">
        <v>43862</v>
      </c>
    </row>
    <row r="75" spans="1:26" ht="65.25">
      <c r="A75" s="9" t="s">
        <v>278</v>
      </c>
      <c r="B75" s="10">
        <v>5000</v>
      </c>
      <c r="C75" s="10">
        <v>5000</v>
      </c>
      <c r="D75" s="10">
        <v>5000</v>
      </c>
      <c r="E75" s="10">
        <v>5000</v>
      </c>
      <c r="F75" s="11" t="s">
        <v>36</v>
      </c>
      <c r="G75" s="12"/>
      <c r="H75" s="13"/>
      <c r="I75" s="14"/>
      <c r="J75" s="10">
        <v>0</v>
      </c>
      <c r="K75" s="10">
        <v>0</v>
      </c>
      <c r="L75" s="10">
        <v>0</v>
      </c>
      <c r="M75" s="10">
        <v>0</v>
      </c>
      <c r="N75" s="15">
        <f t="shared" si="18"/>
        <v>0</v>
      </c>
      <c r="O75" s="15">
        <f t="shared" si="19"/>
        <v>0</v>
      </c>
      <c r="P75" s="15">
        <f t="shared" si="20"/>
        <v>0</v>
      </c>
      <c r="Q75" s="15">
        <f t="shared" si="21"/>
        <v>0</v>
      </c>
      <c r="R75" s="12"/>
      <c r="S75" s="12"/>
      <c r="T75" s="16">
        <v>0</v>
      </c>
      <c r="U75" s="16">
        <v>0</v>
      </c>
      <c r="V75" s="11"/>
      <c r="W75" s="2" t="s">
        <v>265</v>
      </c>
      <c r="X75" s="2" t="s">
        <v>74</v>
      </c>
      <c r="Y75" s="2"/>
      <c r="Z75" s="6">
        <v>43891</v>
      </c>
    </row>
    <row r="76" spans="1:26" ht="65.25">
      <c r="A76" s="9" t="s">
        <v>279</v>
      </c>
      <c r="B76" s="10">
        <v>5000</v>
      </c>
      <c r="C76" s="10">
        <v>5000</v>
      </c>
      <c r="D76" s="10">
        <v>5000</v>
      </c>
      <c r="E76" s="10">
        <v>5000</v>
      </c>
      <c r="F76" s="11" t="s">
        <v>36</v>
      </c>
      <c r="G76" s="12"/>
      <c r="H76" s="13"/>
      <c r="I76" s="14"/>
      <c r="J76" s="10">
        <v>0</v>
      </c>
      <c r="K76" s="10">
        <v>0</v>
      </c>
      <c r="L76" s="10">
        <v>0</v>
      </c>
      <c r="M76" s="10">
        <v>0</v>
      </c>
      <c r="N76" s="15">
        <f t="shared" si="18"/>
        <v>0</v>
      </c>
      <c r="O76" s="15">
        <f t="shared" si="19"/>
        <v>0</v>
      </c>
      <c r="P76" s="15">
        <f t="shared" si="20"/>
        <v>0</v>
      </c>
      <c r="Q76" s="15">
        <f t="shared" si="21"/>
        <v>0</v>
      </c>
      <c r="R76" s="12"/>
      <c r="S76" s="12"/>
      <c r="T76" s="16">
        <v>0</v>
      </c>
      <c r="U76" s="16">
        <v>0</v>
      </c>
      <c r="V76" s="11"/>
      <c r="W76" s="2" t="s">
        <v>265</v>
      </c>
      <c r="X76" s="2" t="s">
        <v>74</v>
      </c>
      <c r="Y76" s="2"/>
      <c r="Z76" s="6">
        <v>43922</v>
      </c>
    </row>
    <row r="77" spans="1:26" ht="65.25">
      <c r="A77" s="9" t="s">
        <v>280</v>
      </c>
      <c r="B77" s="10">
        <v>5000</v>
      </c>
      <c r="C77" s="10">
        <v>5000</v>
      </c>
      <c r="D77" s="10">
        <v>5000</v>
      </c>
      <c r="E77" s="10">
        <v>5000</v>
      </c>
      <c r="F77" s="11" t="s">
        <v>36</v>
      </c>
      <c r="G77" s="12"/>
      <c r="H77" s="13"/>
      <c r="I77" s="14"/>
      <c r="J77" s="10">
        <v>0</v>
      </c>
      <c r="K77" s="10">
        <v>0</v>
      </c>
      <c r="L77" s="10">
        <v>0</v>
      </c>
      <c r="M77" s="10">
        <v>0</v>
      </c>
      <c r="N77" s="15">
        <f t="shared" si="18"/>
        <v>0</v>
      </c>
      <c r="O77" s="15">
        <f t="shared" si="19"/>
        <v>0</v>
      </c>
      <c r="P77" s="15">
        <f t="shared" si="20"/>
        <v>0</v>
      </c>
      <c r="Q77" s="15">
        <f t="shared" si="21"/>
        <v>0</v>
      </c>
      <c r="R77" s="12"/>
      <c r="S77" s="12"/>
      <c r="T77" s="16">
        <v>0</v>
      </c>
      <c r="U77" s="16">
        <v>0</v>
      </c>
      <c r="V77" s="11"/>
      <c r="W77" s="2" t="s">
        <v>265</v>
      </c>
      <c r="X77" s="2" t="s">
        <v>74</v>
      </c>
      <c r="Y77" s="2"/>
      <c r="Z77" s="6">
        <v>43952</v>
      </c>
    </row>
    <row r="78" spans="1:26" ht="65.25">
      <c r="A78" s="9" t="s">
        <v>281</v>
      </c>
      <c r="B78" s="10">
        <v>5000</v>
      </c>
      <c r="C78" s="10">
        <v>5000</v>
      </c>
      <c r="D78" s="10">
        <v>5000</v>
      </c>
      <c r="E78" s="10">
        <v>5000</v>
      </c>
      <c r="F78" s="11" t="s">
        <v>36</v>
      </c>
      <c r="G78" s="12"/>
      <c r="H78" s="13"/>
      <c r="I78" s="14"/>
      <c r="J78" s="10">
        <v>0</v>
      </c>
      <c r="K78" s="10">
        <v>0</v>
      </c>
      <c r="L78" s="10">
        <v>0</v>
      </c>
      <c r="M78" s="10">
        <v>0</v>
      </c>
      <c r="N78" s="15">
        <f t="shared" si="18"/>
        <v>0</v>
      </c>
      <c r="O78" s="15">
        <f t="shared" si="19"/>
        <v>0</v>
      </c>
      <c r="P78" s="15">
        <f t="shared" si="20"/>
        <v>0</v>
      </c>
      <c r="Q78" s="15">
        <f t="shared" si="21"/>
        <v>0</v>
      </c>
      <c r="R78" s="12"/>
      <c r="S78" s="12"/>
      <c r="T78" s="16">
        <v>0</v>
      </c>
      <c r="U78" s="16">
        <v>0</v>
      </c>
      <c r="V78" s="11"/>
      <c r="W78" s="2" t="s">
        <v>265</v>
      </c>
      <c r="X78" s="2" t="s">
        <v>74</v>
      </c>
      <c r="Y78" s="2"/>
      <c r="Z78" s="6">
        <v>43983</v>
      </c>
    </row>
    <row r="79" spans="1:26" ht="43.5">
      <c r="A79" s="9" t="s">
        <v>282</v>
      </c>
      <c r="B79" s="10">
        <v>1353000</v>
      </c>
      <c r="C79" s="10">
        <v>350000</v>
      </c>
      <c r="D79" s="10">
        <v>1353000</v>
      </c>
      <c r="E79" s="10">
        <v>350000</v>
      </c>
      <c r="F79" s="11" t="s">
        <v>29</v>
      </c>
      <c r="G79" s="12">
        <v>1352000</v>
      </c>
      <c r="H79" s="13">
        <v>45292</v>
      </c>
      <c r="I79" s="14">
        <v>24</v>
      </c>
      <c r="J79" s="10">
        <v>0</v>
      </c>
      <c r="K79" s="10">
        <v>0</v>
      </c>
      <c r="L79" s="10">
        <v>0</v>
      </c>
      <c r="M79" s="10">
        <v>0</v>
      </c>
      <c r="N79" s="15">
        <f t="shared" si="18"/>
        <v>0</v>
      </c>
      <c r="O79" s="15">
        <f t="shared" si="19"/>
        <v>0</v>
      </c>
      <c r="P79" s="15">
        <f t="shared" si="20"/>
        <v>0</v>
      </c>
      <c r="Q79" s="15">
        <f t="shared" si="21"/>
        <v>0</v>
      </c>
      <c r="R79" s="12"/>
      <c r="S79" s="12"/>
      <c r="T79" s="16">
        <v>0</v>
      </c>
      <c r="U79" s="16">
        <v>0</v>
      </c>
      <c r="V79" s="11"/>
      <c r="W79" s="2" t="s">
        <v>283</v>
      </c>
      <c r="X79" s="2" t="s">
        <v>74</v>
      </c>
      <c r="Y79" s="2"/>
      <c r="Z79" s="6">
        <v>44013</v>
      </c>
    </row>
    <row r="80" spans="1:26" ht="43.5">
      <c r="A80" s="9" t="s">
        <v>284</v>
      </c>
      <c r="B80" s="10">
        <v>50092</v>
      </c>
      <c r="C80" s="10">
        <v>50092</v>
      </c>
      <c r="D80" s="10">
        <v>50092</v>
      </c>
      <c r="E80" s="10">
        <v>50092</v>
      </c>
      <c r="F80" s="11" t="s">
        <v>36</v>
      </c>
      <c r="G80" s="12"/>
      <c r="H80" s="13"/>
      <c r="I80" s="14"/>
      <c r="J80" s="10">
        <v>0</v>
      </c>
      <c r="K80" s="10">
        <v>0</v>
      </c>
      <c r="L80" s="10">
        <v>0</v>
      </c>
      <c r="M80" s="10">
        <v>0</v>
      </c>
      <c r="N80" s="15">
        <f t="shared" si="18"/>
        <v>0</v>
      </c>
      <c r="O80" s="15">
        <f t="shared" si="19"/>
        <v>0</v>
      </c>
      <c r="P80" s="15">
        <f t="shared" si="20"/>
        <v>0</v>
      </c>
      <c r="Q80" s="15">
        <f t="shared" si="21"/>
        <v>0</v>
      </c>
      <c r="R80" s="12"/>
      <c r="S80" s="12"/>
      <c r="T80" s="16">
        <v>0</v>
      </c>
      <c r="U80" s="16">
        <v>0</v>
      </c>
      <c r="V80" s="11"/>
      <c r="W80" s="2" t="s">
        <v>285</v>
      </c>
      <c r="X80" s="2" t="s">
        <v>74</v>
      </c>
      <c r="Y80" s="2"/>
      <c r="Z80" s="6">
        <v>44044</v>
      </c>
    </row>
    <row r="81" spans="1:26" ht="65.25">
      <c r="A81" s="9" t="s">
        <v>286</v>
      </c>
      <c r="B81" s="10">
        <v>10000</v>
      </c>
      <c r="C81" s="10">
        <v>10000</v>
      </c>
      <c r="D81" s="10">
        <v>10000</v>
      </c>
      <c r="E81" s="10">
        <v>10000</v>
      </c>
      <c r="F81" s="11" t="s">
        <v>36</v>
      </c>
      <c r="G81" s="12"/>
      <c r="H81" s="13"/>
      <c r="I81" s="14"/>
      <c r="J81" s="10">
        <v>0</v>
      </c>
      <c r="K81" s="10">
        <v>0</v>
      </c>
      <c r="L81" s="10">
        <v>0</v>
      </c>
      <c r="M81" s="10">
        <v>0</v>
      </c>
      <c r="N81" s="15">
        <f t="shared" si="18"/>
        <v>0</v>
      </c>
      <c r="O81" s="15">
        <f t="shared" si="19"/>
        <v>0</v>
      </c>
      <c r="P81" s="15">
        <f t="shared" si="20"/>
        <v>0</v>
      </c>
      <c r="Q81" s="15">
        <f t="shared" si="21"/>
        <v>0</v>
      </c>
      <c r="R81" s="12"/>
      <c r="S81" s="12"/>
      <c r="T81" s="16">
        <v>0</v>
      </c>
      <c r="U81" s="16">
        <v>0</v>
      </c>
      <c r="V81" s="11"/>
      <c r="W81" s="2" t="s">
        <v>287</v>
      </c>
      <c r="X81" s="2" t="s">
        <v>74</v>
      </c>
      <c r="Y81" s="2"/>
      <c r="Z81" s="6">
        <v>44075</v>
      </c>
    </row>
    <row r="82" spans="1:26" ht="65.25">
      <c r="A82" s="9" t="s">
        <v>288</v>
      </c>
      <c r="B82" s="10">
        <v>10000</v>
      </c>
      <c r="C82" s="10">
        <v>10000</v>
      </c>
      <c r="D82" s="10">
        <v>10000</v>
      </c>
      <c r="E82" s="10">
        <v>10000</v>
      </c>
      <c r="F82" s="11" t="s">
        <v>36</v>
      </c>
      <c r="G82" s="12"/>
      <c r="H82" s="13"/>
      <c r="I82" s="14"/>
      <c r="J82" s="10">
        <v>0</v>
      </c>
      <c r="K82" s="10">
        <v>0</v>
      </c>
      <c r="L82" s="10">
        <v>0</v>
      </c>
      <c r="M82" s="10">
        <v>0</v>
      </c>
      <c r="N82" s="15">
        <f t="shared" si="18"/>
        <v>0</v>
      </c>
      <c r="O82" s="15">
        <f t="shared" si="19"/>
        <v>0</v>
      </c>
      <c r="P82" s="15">
        <f t="shared" si="20"/>
        <v>0</v>
      </c>
      <c r="Q82" s="15">
        <f t="shared" si="21"/>
        <v>0</v>
      </c>
      <c r="R82" s="12"/>
      <c r="S82" s="12"/>
      <c r="T82" s="16">
        <v>0</v>
      </c>
      <c r="U82" s="16">
        <v>0</v>
      </c>
      <c r="V82" s="11"/>
      <c r="W82" s="2" t="s">
        <v>287</v>
      </c>
      <c r="X82" s="2" t="s">
        <v>74</v>
      </c>
      <c r="Y82" s="2"/>
      <c r="Z82" s="6">
        <v>44105</v>
      </c>
    </row>
    <row r="83" spans="1:26" ht="65.25">
      <c r="A83" s="9" t="s">
        <v>289</v>
      </c>
      <c r="B83" s="10">
        <v>10000</v>
      </c>
      <c r="C83" s="10">
        <v>10000</v>
      </c>
      <c r="D83" s="10">
        <v>10000</v>
      </c>
      <c r="E83" s="10">
        <v>10000</v>
      </c>
      <c r="F83" s="11" t="s">
        <v>36</v>
      </c>
      <c r="G83" s="12"/>
      <c r="H83" s="13"/>
      <c r="I83" s="14"/>
      <c r="J83" s="10">
        <v>0</v>
      </c>
      <c r="K83" s="10">
        <v>0</v>
      </c>
      <c r="L83" s="10">
        <v>0</v>
      </c>
      <c r="M83" s="10">
        <v>0</v>
      </c>
      <c r="N83" s="15">
        <f t="shared" si="18"/>
        <v>0</v>
      </c>
      <c r="O83" s="15">
        <f t="shared" si="19"/>
        <v>0</v>
      </c>
      <c r="P83" s="15">
        <f t="shared" si="20"/>
        <v>0</v>
      </c>
      <c r="Q83" s="15">
        <f t="shared" si="21"/>
        <v>0</v>
      </c>
      <c r="R83" s="12"/>
      <c r="S83" s="12"/>
      <c r="T83" s="16">
        <v>0</v>
      </c>
      <c r="U83" s="16">
        <v>0</v>
      </c>
      <c r="V83" s="11"/>
      <c r="W83" s="2" t="s">
        <v>287</v>
      </c>
      <c r="X83" s="2" t="s">
        <v>74</v>
      </c>
      <c r="Y83" s="2"/>
      <c r="Z83" s="6">
        <v>44136</v>
      </c>
    </row>
    <row r="84" spans="1:26" ht="65.25">
      <c r="A84" s="9" t="s">
        <v>290</v>
      </c>
      <c r="B84" s="10">
        <v>10000</v>
      </c>
      <c r="C84" s="10">
        <v>10000</v>
      </c>
      <c r="D84" s="10">
        <v>10000</v>
      </c>
      <c r="E84" s="10">
        <v>10000</v>
      </c>
      <c r="F84" s="11" t="s">
        <v>36</v>
      </c>
      <c r="G84" s="12"/>
      <c r="H84" s="13"/>
      <c r="I84" s="14"/>
      <c r="J84" s="10">
        <v>0</v>
      </c>
      <c r="K84" s="10">
        <v>0</v>
      </c>
      <c r="L84" s="10">
        <v>0</v>
      </c>
      <c r="M84" s="10">
        <v>0</v>
      </c>
      <c r="N84" s="15">
        <f t="shared" si="18"/>
        <v>0</v>
      </c>
      <c r="O84" s="15">
        <f t="shared" si="19"/>
        <v>0</v>
      </c>
      <c r="P84" s="15">
        <f t="shared" si="20"/>
        <v>0</v>
      </c>
      <c r="Q84" s="15">
        <f t="shared" si="21"/>
        <v>0</v>
      </c>
      <c r="R84" s="12"/>
      <c r="S84" s="12"/>
      <c r="T84" s="16">
        <v>0</v>
      </c>
      <c r="U84" s="16">
        <v>0</v>
      </c>
      <c r="V84" s="11"/>
      <c r="W84" s="2" t="s">
        <v>287</v>
      </c>
      <c r="X84" s="2" t="s">
        <v>74</v>
      </c>
      <c r="Y84" s="2"/>
      <c r="Z84" s="6">
        <v>44166</v>
      </c>
    </row>
    <row r="85" spans="1:26" ht="43.5">
      <c r="A85" s="9" t="s">
        <v>291</v>
      </c>
      <c r="B85" s="10">
        <v>155669</v>
      </c>
      <c r="C85" s="10">
        <v>155669</v>
      </c>
      <c r="D85" s="10">
        <v>155669</v>
      </c>
      <c r="E85" s="10">
        <v>155669</v>
      </c>
      <c r="F85" s="11" t="s">
        <v>36</v>
      </c>
      <c r="G85" s="12"/>
      <c r="H85" s="13"/>
      <c r="I85" s="14"/>
      <c r="J85" s="10">
        <v>0</v>
      </c>
      <c r="K85" s="10">
        <v>0</v>
      </c>
      <c r="L85" s="10">
        <v>0</v>
      </c>
      <c r="M85" s="10">
        <v>0</v>
      </c>
      <c r="N85" s="15">
        <f t="shared" si="18"/>
        <v>0</v>
      </c>
      <c r="O85" s="15">
        <f t="shared" si="19"/>
        <v>0</v>
      </c>
      <c r="P85" s="15">
        <f t="shared" si="20"/>
        <v>0</v>
      </c>
      <c r="Q85" s="15">
        <f t="shared" si="21"/>
        <v>0</v>
      </c>
      <c r="R85" s="12"/>
      <c r="S85" s="12"/>
      <c r="T85" s="16">
        <v>0</v>
      </c>
      <c r="U85" s="16">
        <v>0</v>
      </c>
      <c r="V85" s="11"/>
      <c r="W85" s="2" t="s">
        <v>292</v>
      </c>
      <c r="X85" s="2" t="s">
        <v>74</v>
      </c>
      <c r="Y85" s="2"/>
      <c r="Z85" s="6">
        <v>44197</v>
      </c>
    </row>
    <row r="86" spans="1:26" ht="49.9" customHeight="1">
      <c r="A86" s="17" t="s">
        <v>293</v>
      </c>
      <c r="B86" s="18">
        <f>SUM(B72:B85)</f>
        <v>1845879</v>
      </c>
      <c r="C86" s="18">
        <f>SUM(C72:C85)</f>
        <v>842879</v>
      </c>
      <c r="D86" s="18">
        <f>SUM(D72:D85)</f>
        <v>1845879</v>
      </c>
      <c r="E86" s="18">
        <f>SUM(E72:E85)</f>
        <v>842879</v>
      </c>
      <c r="F86" s="17"/>
      <c r="G86" s="18">
        <f>SUM(G72:G85)</f>
        <v>1352000</v>
      </c>
      <c r="H86" s="17"/>
      <c r="I86" s="17"/>
      <c r="J86" s="18">
        <f>SUM(J72:J85)</f>
        <v>0</v>
      </c>
      <c r="K86" s="18">
        <f>SUM(K72:K85)</f>
        <v>0</v>
      </c>
      <c r="L86" s="18">
        <f>SUM(L72:L85)</f>
        <v>0</v>
      </c>
      <c r="M86" s="18">
        <f>SUM(M72:M85)</f>
        <v>0</v>
      </c>
      <c r="N86" s="19">
        <f t="shared" si="18"/>
        <v>0</v>
      </c>
      <c r="O86" s="19">
        <f t="shared" si="19"/>
        <v>0</v>
      </c>
      <c r="P86" s="19">
        <f t="shared" si="20"/>
        <v>0</v>
      </c>
      <c r="Q86" s="19">
        <f t="shared" si="21"/>
        <v>0</v>
      </c>
      <c r="R86" s="18">
        <f>SUM(R72:R85)</f>
        <v>0</v>
      </c>
      <c r="S86" s="18">
        <f>SUM(S72:S85)</f>
        <v>0</v>
      </c>
      <c r="T86" s="19">
        <f t="array" ref="T86">IF(SUM(E72:E85)&lt;&gt;0,SUM(E72:E85*T72:T85)/SUM(E72:E85),0)</f>
        <v>0</v>
      </c>
      <c r="U86" s="19">
        <f t="array" ref="U86">IF(SUM(E72:E85)&lt;&gt;0,SUM(E72:E85*U72:U85)/SUM(E72:E85),0)</f>
        <v>0</v>
      </c>
      <c r="V86" s="17"/>
      <c r="W86" s="2"/>
      <c r="X86" s="2"/>
      <c r="Y86" s="2"/>
      <c r="Z86" s="6">
        <v>44228</v>
      </c>
    </row>
    <row r="87" spans="1:26" ht="49.9" customHeight="1">
      <c r="A87" s="17" t="s">
        <v>294</v>
      </c>
      <c r="B87" s="18">
        <f>SUM(B70,B86)</f>
        <v>4524879</v>
      </c>
      <c r="C87" s="18">
        <f>SUM(C70,C86)</f>
        <v>3521879</v>
      </c>
      <c r="D87" s="18">
        <f>SUM(D70,D86)</f>
        <v>4524879</v>
      </c>
      <c r="E87" s="18">
        <f>SUM(E70,E86)</f>
        <v>3521879</v>
      </c>
      <c r="F87" s="17"/>
      <c r="G87" s="18">
        <f>SUM(G70,G86)</f>
        <v>73630082</v>
      </c>
      <c r="H87" s="17"/>
      <c r="I87" s="17"/>
      <c r="J87" s="18">
        <f>SUM(J70,J86)</f>
        <v>0</v>
      </c>
      <c r="K87" s="18">
        <f>SUM(K70,K86)</f>
        <v>0</v>
      </c>
      <c r="L87" s="18">
        <f>SUM(L70,L86)</f>
        <v>0</v>
      </c>
      <c r="M87" s="18">
        <f>SUM(M70,M86)</f>
        <v>0</v>
      </c>
      <c r="N87" s="19">
        <f t="shared" si="18"/>
        <v>0</v>
      </c>
      <c r="O87" s="19">
        <f t="shared" si="19"/>
        <v>0</v>
      </c>
      <c r="P87" s="19">
        <f t="shared" si="20"/>
        <v>0</v>
      </c>
      <c r="Q87" s="19">
        <f t="shared" si="21"/>
        <v>0</v>
      </c>
      <c r="R87" s="18">
        <f>SUM(R70,R86)</f>
        <v>0</v>
      </c>
      <c r="S87" s="18">
        <f>SUM(S70,S86)</f>
        <v>0</v>
      </c>
      <c r="T87" s="19">
        <f>IF(SUM(E70,E86)&lt;&gt;0,SUM(E70*T70,E86*T86)/SUM(E70,E86),0)</f>
        <v>41.279402273615872</v>
      </c>
      <c r="U87" s="19">
        <f>IF(SUM(E70,E86)&lt;&gt;0,SUM(E70*U70,E86*U86)/SUM(E70,E86),0)</f>
        <v>53.030848021752014</v>
      </c>
      <c r="V87" s="17"/>
      <c r="W87" s="2"/>
      <c r="X87" s="2"/>
      <c r="Y87" s="2"/>
      <c r="Z87" s="6">
        <v>44256</v>
      </c>
    </row>
    <row r="88" spans="1:26" ht="49.9" customHeight="1">
      <c r="A88" s="44" t="s">
        <v>295</v>
      </c>
      <c r="B88" s="39"/>
      <c r="C88" s="39"/>
      <c r="D88" s="39"/>
      <c r="E88" s="39"/>
      <c r="F88" s="39"/>
      <c r="G88" s="39"/>
      <c r="H88" s="39"/>
      <c r="I88" s="39"/>
      <c r="J88" s="39"/>
      <c r="K88" s="39"/>
      <c r="L88" s="39"/>
      <c r="M88" s="39"/>
      <c r="N88" s="39"/>
      <c r="O88" s="39"/>
      <c r="P88" s="39"/>
      <c r="Q88" s="39"/>
      <c r="R88" s="39"/>
      <c r="S88" s="39"/>
      <c r="T88" s="39"/>
      <c r="U88" s="39"/>
      <c r="V88" s="40"/>
      <c r="W88" s="2"/>
      <c r="X88" s="2"/>
      <c r="Y88" s="2"/>
      <c r="Z88" s="6">
        <v>44287</v>
      </c>
    </row>
    <row r="89" spans="1:26" ht="49.9" customHeight="1">
      <c r="A89" s="45" t="s">
        <v>296</v>
      </c>
      <c r="B89" s="39"/>
      <c r="C89" s="39"/>
      <c r="D89" s="39"/>
      <c r="E89" s="39"/>
      <c r="F89" s="39"/>
      <c r="G89" s="39"/>
      <c r="H89" s="39"/>
      <c r="I89" s="39"/>
      <c r="J89" s="39"/>
      <c r="K89" s="39"/>
      <c r="L89" s="39"/>
      <c r="M89" s="39"/>
      <c r="N89" s="39"/>
      <c r="O89" s="39"/>
      <c r="P89" s="39"/>
      <c r="Q89" s="39"/>
      <c r="R89" s="39"/>
      <c r="S89" s="39"/>
      <c r="T89" s="39"/>
      <c r="U89" s="39"/>
      <c r="V89" s="40"/>
      <c r="W89" s="2"/>
      <c r="X89" s="2"/>
      <c r="Y89" s="2"/>
      <c r="Z89" s="6">
        <v>44317</v>
      </c>
    </row>
    <row r="90" spans="1:26" ht="38.25">
      <c r="A90" s="9" t="s">
        <v>297</v>
      </c>
      <c r="B90" s="10">
        <v>98000</v>
      </c>
      <c r="C90" s="10">
        <v>98000</v>
      </c>
      <c r="D90" s="10">
        <v>98000</v>
      </c>
      <c r="E90" s="10">
        <v>98000</v>
      </c>
      <c r="F90" s="11"/>
      <c r="G90" s="12"/>
      <c r="H90" s="13"/>
      <c r="I90" s="14"/>
      <c r="J90" s="10">
        <v>0</v>
      </c>
      <c r="K90" s="10">
        <v>0</v>
      </c>
      <c r="L90" s="10">
        <v>0</v>
      </c>
      <c r="M90" s="10">
        <v>0</v>
      </c>
      <c r="N90" s="15">
        <f t="shared" ref="N90:O94" si="22">IF(D90&lt;&gt;0,J90/D90,0)*100</f>
        <v>0</v>
      </c>
      <c r="O90" s="15">
        <f t="shared" si="22"/>
        <v>0</v>
      </c>
      <c r="P90" s="15">
        <f>IF(E90&lt;&gt;0,L90/E90,0)*100</f>
        <v>0</v>
      </c>
      <c r="Q90" s="15">
        <f>IF(E90&lt;&gt;0,M90/E90,0)*100</f>
        <v>0</v>
      </c>
      <c r="R90" s="12"/>
      <c r="S90" s="12"/>
      <c r="T90" s="16">
        <v>0</v>
      </c>
      <c r="U90" s="16">
        <v>0</v>
      </c>
      <c r="V90" s="11" t="s">
        <v>887</v>
      </c>
      <c r="W90" s="2" t="s">
        <v>298</v>
      </c>
      <c r="X90" s="2" t="s">
        <v>74</v>
      </c>
      <c r="Y90" s="2"/>
      <c r="Z90" s="6">
        <v>44348</v>
      </c>
    </row>
    <row r="91" spans="1:26" ht="43.5">
      <c r="A91" s="9" t="s">
        <v>299</v>
      </c>
      <c r="B91" s="10">
        <v>99000</v>
      </c>
      <c r="C91" s="10">
        <v>99000</v>
      </c>
      <c r="D91" s="10">
        <v>99000</v>
      </c>
      <c r="E91" s="10">
        <v>99000</v>
      </c>
      <c r="F91" s="11"/>
      <c r="G91" s="12"/>
      <c r="H91" s="13"/>
      <c r="I91" s="14"/>
      <c r="J91" s="10">
        <v>0</v>
      </c>
      <c r="K91" s="10">
        <v>0</v>
      </c>
      <c r="L91" s="10">
        <v>0</v>
      </c>
      <c r="M91" s="10">
        <v>0</v>
      </c>
      <c r="N91" s="15">
        <f t="shared" si="22"/>
        <v>0</v>
      </c>
      <c r="O91" s="15">
        <f t="shared" si="22"/>
        <v>0</v>
      </c>
      <c r="P91" s="15">
        <f>IF(E91&lt;&gt;0,L91/E91,0)*100</f>
        <v>0</v>
      </c>
      <c r="Q91" s="15">
        <f>IF(E91&lt;&gt;0,M91/E91,0)*100</f>
        <v>0</v>
      </c>
      <c r="R91" s="12"/>
      <c r="S91" s="12"/>
      <c r="T91" s="16">
        <v>0</v>
      </c>
      <c r="U91" s="16">
        <v>0</v>
      </c>
      <c r="V91" s="11" t="s">
        <v>887</v>
      </c>
      <c r="W91" s="2" t="s">
        <v>298</v>
      </c>
      <c r="X91" s="2" t="s">
        <v>74</v>
      </c>
      <c r="Y91" s="2"/>
      <c r="Z91" s="6">
        <v>44378</v>
      </c>
    </row>
    <row r="92" spans="1:26" ht="49.9" customHeight="1">
      <c r="A92" s="17" t="s">
        <v>300</v>
      </c>
      <c r="B92" s="18">
        <f>SUM(B90:B91)</f>
        <v>197000</v>
      </c>
      <c r="C92" s="18">
        <f>SUM(C90:C91)</f>
        <v>197000</v>
      </c>
      <c r="D92" s="18">
        <f>SUM(D90:D91)</f>
        <v>197000</v>
      </c>
      <c r="E92" s="18">
        <f>SUM(E90:E91)</f>
        <v>197000</v>
      </c>
      <c r="F92" s="17"/>
      <c r="G92" s="18">
        <f>SUM(G90:G91)</f>
        <v>0</v>
      </c>
      <c r="H92" s="17"/>
      <c r="I92" s="17"/>
      <c r="J92" s="18">
        <f>SUM(J90:J91)</f>
        <v>0</v>
      </c>
      <c r="K92" s="18">
        <f>SUM(K90:K91)</f>
        <v>0</v>
      </c>
      <c r="L92" s="18">
        <f>SUM(L90:L91)</f>
        <v>0</v>
      </c>
      <c r="M92" s="18">
        <f>SUM(M90:M91)</f>
        <v>0</v>
      </c>
      <c r="N92" s="19">
        <f t="shared" si="22"/>
        <v>0</v>
      </c>
      <c r="O92" s="19">
        <f t="shared" si="22"/>
        <v>0</v>
      </c>
      <c r="P92" s="19">
        <f>IF(E92&lt;&gt;0,L92/E92,0)*100</f>
        <v>0</v>
      </c>
      <c r="Q92" s="19">
        <f>IF(E92&lt;&gt;0,M92/E92,0)*100</f>
        <v>0</v>
      </c>
      <c r="R92" s="18">
        <f>SUM(R90:R91)</f>
        <v>0</v>
      </c>
      <c r="S92" s="18">
        <f>SUM(S90:S91)</f>
        <v>0</v>
      </c>
      <c r="T92" s="19">
        <f t="array" ref="T92">IF(SUM(E90:E91)&lt;&gt;0,SUM(E90:E91*T90:T91)/SUM(E90:E91),0)</f>
        <v>0</v>
      </c>
      <c r="U92" s="19">
        <f t="array" ref="U92">IF(SUM(E90:E91)&lt;&gt;0,SUM(E90:E91*U90:U91)/SUM(E90:E91),0)</f>
        <v>0</v>
      </c>
      <c r="V92" s="17"/>
      <c r="W92" s="2"/>
      <c r="X92" s="2"/>
      <c r="Y92" s="2"/>
      <c r="Z92" s="6">
        <v>44409</v>
      </c>
    </row>
    <row r="93" spans="1:26" ht="49.9" customHeight="1">
      <c r="A93" s="17" t="s">
        <v>301</v>
      </c>
      <c r="B93" s="18">
        <f>B92</f>
        <v>197000</v>
      </c>
      <c r="C93" s="18">
        <f>C92</f>
        <v>197000</v>
      </c>
      <c r="D93" s="18">
        <f>D92</f>
        <v>197000</v>
      </c>
      <c r="E93" s="18">
        <f>E92</f>
        <v>197000</v>
      </c>
      <c r="F93" s="17"/>
      <c r="G93" s="18">
        <f>G92</f>
        <v>0</v>
      </c>
      <c r="H93" s="17"/>
      <c r="I93" s="17"/>
      <c r="J93" s="18">
        <f>J92</f>
        <v>0</v>
      </c>
      <c r="K93" s="18">
        <f>K92</f>
        <v>0</v>
      </c>
      <c r="L93" s="18">
        <f>L92</f>
        <v>0</v>
      </c>
      <c r="M93" s="18">
        <f>M92</f>
        <v>0</v>
      </c>
      <c r="N93" s="19">
        <f t="shared" si="22"/>
        <v>0</v>
      </c>
      <c r="O93" s="19">
        <f t="shared" si="22"/>
        <v>0</v>
      </c>
      <c r="P93" s="19">
        <f>IF(E93&lt;&gt;0,L93/E93,0)*100</f>
        <v>0</v>
      </c>
      <c r="Q93" s="19">
        <f>IF(E93&lt;&gt;0,M93/E93,0)*100</f>
        <v>0</v>
      </c>
      <c r="R93" s="18">
        <f>R92</f>
        <v>0</v>
      </c>
      <c r="S93" s="18">
        <f>S92</f>
        <v>0</v>
      </c>
      <c r="T93" s="19">
        <f>T92</f>
        <v>0</v>
      </c>
      <c r="U93" s="19">
        <f>U92</f>
        <v>0</v>
      </c>
      <c r="V93" s="17"/>
      <c r="W93" s="2"/>
      <c r="X93" s="2"/>
      <c r="Y93" s="2"/>
      <c r="Z93" s="6">
        <v>44440</v>
      </c>
    </row>
    <row r="94" spans="1:26" ht="49.9" customHeight="1">
      <c r="A94" s="17" t="s">
        <v>124</v>
      </c>
      <c r="B94" s="18">
        <f>SUM(B15,B27,B32,B41,B58,B87,B93)</f>
        <v>7388000</v>
      </c>
      <c r="C94" s="18">
        <f>SUM(C15,C27,C32,C41,C58,C87,C93)</f>
        <v>6385000</v>
      </c>
      <c r="D94" s="18">
        <f>SUM(D15,D27,D32,D41,D58,D87,D93)</f>
        <v>7388000</v>
      </c>
      <c r="E94" s="18">
        <f>SUM(E15,E27,E32,E41,E58,E87,E93)</f>
        <v>6385000</v>
      </c>
      <c r="F94" s="17"/>
      <c r="G94" s="18">
        <f>SUM(G15,G27,G32,G41,G58,G87,G93)</f>
        <v>73630082</v>
      </c>
      <c r="H94" s="17"/>
      <c r="I94" s="17"/>
      <c r="J94" s="18">
        <f>SUM(J15,J27,J32,J41,J58,J87,J93)</f>
        <v>0</v>
      </c>
      <c r="K94" s="18">
        <f>SUM(K15,K27,K32,K41,K58,K87,K93)</f>
        <v>0</v>
      </c>
      <c r="L94" s="18">
        <f>SUM(L15,L27,L32,L41,L58,L87,L93)</f>
        <v>0</v>
      </c>
      <c r="M94" s="18">
        <f>SUM(M15,M27,M32,M41,M58,M87,M93)</f>
        <v>0</v>
      </c>
      <c r="N94" s="19">
        <f t="shared" si="22"/>
        <v>0</v>
      </c>
      <c r="O94" s="19">
        <f t="shared" si="22"/>
        <v>0</v>
      </c>
      <c r="P94" s="19">
        <f>IF(E94&lt;&gt;0,L94/E94,0)*100</f>
        <v>0</v>
      </c>
      <c r="Q94" s="19">
        <f>IF(E94&lt;&gt;0,M94/E94,0)*100</f>
        <v>0</v>
      </c>
      <c r="R94" s="18">
        <f>SUM(R15,R27,R32,R41,R58,R87,R93)</f>
        <v>0</v>
      </c>
      <c r="S94" s="18">
        <f>SUM(S15,S27,S32,S41,S58,S87,S93)</f>
        <v>0</v>
      </c>
      <c r="T94" s="19">
        <f>IF(SUM(E15,E27,E32,E41,E58,E87,E93)&lt;&gt;0,SUM(E15*T15,E27*T27,E32*T32,E41*T41,E58*T58,E87*T87,E93*T93)/SUM(E15,E27,E32,E41,E58,E87,E93),0)</f>
        <v>22.769155833985906</v>
      </c>
      <c r="U94" s="19">
        <f>IF(SUM(E15,E27,E32,E41,E58,E87,E93)&lt;&gt;0,SUM(E15*U15,E27*U27,E32*U32,E41*U41,E58*U58,E87*U87,E93*U93)/SUM(E15,E27,E32,E41,E58,E87,E93),0)</f>
        <v>29.251093187157394</v>
      </c>
      <c r="V94" s="17"/>
      <c r="W94" s="2"/>
      <c r="X94" s="2"/>
      <c r="Y94" s="2"/>
      <c r="Z94" s="6">
        <v>44470</v>
      </c>
    </row>
    <row r="95" spans="1:26" ht="49.9" customHeight="1">
      <c r="A95" s="38" t="s">
        <v>125</v>
      </c>
      <c r="B95" s="39"/>
      <c r="C95" s="39"/>
      <c r="D95" s="39"/>
      <c r="E95" s="39"/>
      <c r="F95" s="39"/>
      <c r="G95" s="39"/>
      <c r="H95" s="39"/>
      <c r="I95" s="39"/>
      <c r="J95" s="39"/>
      <c r="K95" s="39"/>
      <c r="L95" s="39"/>
      <c r="M95" s="39"/>
      <c r="N95" s="39"/>
      <c r="O95" s="39"/>
      <c r="P95" s="39"/>
      <c r="Q95" s="39"/>
      <c r="R95" s="39"/>
      <c r="S95" s="39"/>
      <c r="T95" s="39"/>
      <c r="U95" s="39"/>
      <c r="V95" s="40"/>
      <c r="W95" s="2"/>
      <c r="X95" s="2"/>
      <c r="Y95" s="2"/>
      <c r="Z95" s="6">
        <v>44501</v>
      </c>
    </row>
    <row r="96" spans="1:26" ht="49.9" customHeight="1">
      <c r="A96" s="44" t="s">
        <v>183</v>
      </c>
      <c r="B96" s="39"/>
      <c r="C96" s="39"/>
      <c r="D96" s="39"/>
      <c r="E96" s="39"/>
      <c r="F96" s="39"/>
      <c r="G96" s="39"/>
      <c r="H96" s="39"/>
      <c r="I96" s="39"/>
      <c r="J96" s="39"/>
      <c r="K96" s="39"/>
      <c r="L96" s="39"/>
      <c r="M96" s="39"/>
      <c r="N96" s="39"/>
      <c r="O96" s="39"/>
      <c r="P96" s="39"/>
      <c r="Q96" s="39"/>
      <c r="R96" s="39"/>
      <c r="S96" s="39"/>
      <c r="T96" s="39"/>
      <c r="U96" s="39"/>
      <c r="V96" s="40"/>
      <c r="W96" s="2"/>
      <c r="X96" s="2"/>
      <c r="Y96" s="2"/>
      <c r="Z96" s="6">
        <v>44531</v>
      </c>
    </row>
    <row r="97" spans="1:26" ht="49.9" customHeight="1">
      <c r="A97" s="45" t="s">
        <v>302</v>
      </c>
      <c r="B97" s="39"/>
      <c r="C97" s="39"/>
      <c r="D97" s="39"/>
      <c r="E97" s="39"/>
      <c r="F97" s="39"/>
      <c r="G97" s="39"/>
      <c r="H97" s="39"/>
      <c r="I97" s="39"/>
      <c r="J97" s="39"/>
      <c r="K97" s="39"/>
      <c r="L97" s="39"/>
      <c r="M97" s="39"/>
      <c r="N97" s="39"/>
      <c r="O97" s="39"/>
      <c r="P97" s="39"/>
      <c r="Q97" s="39"/>
      <c r="R97" s="39"/>
      <c r="S97" s="39"/>
      <c r="T97" s="39"/>
      <c r="U97" s="39"/>
      <c r="V97" s="40"/>
      <c r="W97" s="2"/>
      <c r="X97" s="2"/>
      <c r="Y97" s="2"/>
      <c r="Z97" s="6">
        <v>44562</v>
      </c>
    </row>
    <row r="98" spans="1:26" ht="43.5">
      <c r="A98" s="9" t="s">
        <v>303</v>
      </c>
      <c r="B98" s="10">
        <v>120000</v>
      </c>
      <c r="C98" s="10">
        <v>120000</v>
      </c>
      <c r="D98" s="10">
        <v>120000</v>
      </c>
      <c r="E98" s="10">
        <v>120000</v>
      </c>
      <c r="F98" s="11" t="s">
        <v>42</v>
      </c>
      <c r="G98" s="12"/>
      <c r="H98" s="13"/>
      <c r="I98" s="14"/>
      <c r="J98" s="10">
        <v>0</v>
      </c>
      <c r="K98" s="10">
        <v>0</v>
      </c>
      <c r="L98" s="10">
        <v>0</v>
      </c>
      <c r="M98" s="10">
        <v>0</v>
      </c>
      <c r="N98" s="15">
        <f>IF(D98&lt;&gt;0,J98/D98,0)*100</f>
        <v>0</v>
      </c>
      <c r="O98" s="15">
        <f>IF(E98&lt;&gt;0,K98/E98,0)*100</f>
        <v>0</v>
      </c>
      <c r="P98" s="15">
        <f>IF(E98&lt;&gt;0,L98/E98,0)*100</f>
        <v>0</v>
      </c>
      <c r="Q98" s="15">
        <f>IF(E98&lt;&gt;0,M98/E98,0)*100</f>
        <v>0</v>
      </c>
      <c r="R98" s="12"/>
      <c r="S98" s="12"/>
      <c r="T98" s="16">
        <v>0</v>
      </c>
      <c r="U98" s="16">
        <v>0</v>
      </c>
      <c r="V98" s="11"/>
      <c r="W98" s="2" t="s">
        <v>304</v>
      </c>
      <c r="X98" s="2" t="s">
        <v>74</v>
      </c>
      <c r="Y98" s="2"/>
      <c r="Z98" s="6">
        <v>44593</v>
      </c>
    </row>
    <row r="99" spans="1:26" ht="49.9" customHeight="1">
      <c r="A99" s="17" t="s">
        <v>305</v>
      </c>
      <c r="B99" s="18">
        <f>B98</f>
        <v>120000</v>
      </c>
      <c r="C99" s="18">
        <f>C98</f>
        <v>120000</v>
      </c>
      <c r="D99" s="18">
        <f>D98</f>
        <v>120000</v>
      </c>
      <c r="E99" s="18">
        <f>E98</f>
        <v>120000</v>
      </c>
      <c r="F99" s="17"/>
      <c r="G99" s="18">
        <f>G98</f>
        <v>0</v>
      </c>
      <c r="H99" s="17"/>
      <c r="I99" s="17"/>
      <c r="J99" s="18">
        <f>J98</f>
        <v>0</v>
      </c>
      <c r="K99" s="18">
        <f>K98</f>
        <v>0</v>
      </c>
      <c r="L99" s="18">
        <f>L98</f>
        <v>0</v>
      </c>
      <c r="M99" s="18">
        <f>M98</f>
        <v>0</v>
      </c>
      <c r="N99" s="19">
        <f>IF(D99&lt;&gt;0,J99/D99,0)*100</f>
        <v>0</v>
      </c>
      <c r="O99" s="19">
        <f>IF(E99&lt;&gt;0,K99/E99,0)*100</f>
        <v>0</v>
      </c>
      <c r="P99" s="19">
        <f>IF(E99&lt;&gt;0,L99/E99,0)*100</f>
        <v>0</v>
      </c>
      <c r="Q99" s="19">
        <f>IF(E99&lt;&gt;0,M99/E99,0)*100</f>
        <v>0</v>
      </c>
      <c r="R99" s="18">
        <f>R98</f>
        <v>0</v>
      </c>
      <c r="S99" s="18">
        <f>S98</f>
        <v>0</v>
      </c>
      <c r="T99" s="19">
        <f>T98</f>
        <v>0</v>
      </c>
      <c r="U99" s="19">
        <f>U98</f>
        <v>0</v>
      </c>
      <c r="V99" s="17"/>
      <c r="W99" s="2"/>
      <c r="X99" s="2"/>
      <c r="Y99" s="2"/>
      <c r="Z99" s="6">
        <v>44621</v>
      </c>
    </row>
    <row r="100" spans="1:26" ht="49.9" customHeight="1">
      <c r="A100" s="45" t="s">
        <v>306</v>
      </c>
      <c r="B100" s="39"/>
      <c r="C100" s="39"/>
      <c r="D100" s="39"/>
      <c r="E100" s="39"/>
      <c r="F100" s="39"/>
      <c r="G100" s="39"/>
      <c r="H100" s="39"/>
      <c r="I100" s="39"/>
      <c r="J100" s="39"/>
      <c r="K100" s="39"/>
      <c r="L100" s="39"/>
      <c r="M100" s="39"/>
      <c r="N100" s="39"/>
      <c r="O100" s="39"/>
      <c r="P100" s="39"/>
      <c r="Q100" s="39"/>
      <c r="R100" s="39"/>
      <c r="S100" s="39"/>
      <c r="T100" s="39"/>
      <c r="U100" s="39"/>
      <c r="V100" s="40"/>
      <c r="W100" s="2"/>
      <c r="X100" s="2"/>
      <c r="Y100" s="2"/>
      <c r="Z100" s="6">
        <v>44652</v>
      </c>
    </row>
    <row r="101" spans="1:26" ht="43.5">
      <c r="A101" s="9" t="s">
        <v>307</v>
      </c>
      <c r="B101" s="10">
        <v>130000</v>
      </c>
      <c r="C101" s="10">
        <v>130000</v>
      </c>
      <c r="D101" s="10">
        <v>130000</v>
      </c>
      <c r="E101" s="10">
        <v>130000</v>
      </c>
      <c r="F101" s="11" t="s">
        <v>23</v>
      </c>
      <c r="G101" s="12"/>
      <c r="H101" s="13"/>
      <c r="I101" s="14"/>
      <c r="J101" s="10">
        <v>0</v>
      </c>
      <c r="K101" s="10">
        <v>0</v>
      </c>
      <c r="L101" s="10">
        <v>0</v>
      </c>
      <c r="M101" s="10">
        <v>0</v>
      </c>
      <c r="N101" s="15">
        <f t="shared" ref="N101:O103" si="23">IF(D101&lt;&gt;0,J101/D101,0)*100</f>
        <v>0</v>
      </c>
      <c r="O101" s="15">
        <f t="shared" si="23"/>
        <v>0</v>
      </c>
      <c r="P101" s="15">
        <f>IF(E101&lt;&gt;0,L101/E101,0)*100</f>
        <v>0</v>
      </c>
      <c r="Q101" s="15">
        <f>IF(E101&lt;&gt;0,M101/E101,0)*100</f>
        <v>0</v>
      </c>
      <c r="R101" s="12"/>
      <c r="S101" s="12"/>
      <c r="T101" s="16">
        <v>0</v>
      </c>
      <c r="U101" s="16">
        <v>0</v>
      </c>
      <c r="V101" s="11"/>
      <c r="W101" s="2" t="s">
        <v>308</v>
      </c>
      <c r="X101" s="2" t="s">
        <v>74</v>
      </c>
      <c r="Y101" s="2"/>
      <c r="Z101" s="6">
        <v>44682</v>
      </c>
    </row>
    <row r="102" spans="1:26" ht="49.9" customHeight="1">
      <c r="A102" s="17" t="s">
        <v>309</v>
      </c>
      <c r="B102" s="18">
        <f>B101</f>
        <v>130000</v>
      </c>
      <c r="C102" s="18">
        <f>C101</f>
        <v>130000</v>
      </c>
      <c r="D102" s="18">
        <f>D101</f>
        <v>130000</v>
      </c>
      <c r="E102" s="18">
        <f>E101</f>
        <v>130000</v>
      </c>
      <c r="F102" s="17"/>
      <c r="G102" s="18">
        <f>G101</f>
        <v>0</v>
      </c>
      <c r="H102" s="17"/>
      <c r="I102" s="17"/>
      <c r="J102" s="18">
        <f>J101</f>
        <v>0</v>
      </c>
      <c r="K102" s="18">
        <f>K101</f>
        <v>0</v>
      </c>
      <c r="L102" s="18">
        <f>L101</f>
        <v>0</v>
      </c>
      <c r="M102" s="18">
        <f>M101</f>
        <v>0</v>
      </c>
      <c r="N102" s="19">
        <f t="shared" si="23"/>
        <v>0</v>
      </c>
      <c r="O102" s="19">
        <f t="shared" si="23"/>
        <v>0</v>
      </c>
      <c r="P102" s="19">
        <f>IF(E102&lt;&gt;0,L102/E102,0)*100</f>
        <v>0</v>
      </c>
      <c r="Q102" s="19">
        <f>IF(E102&lt;&gt;0,M102/E102,0)*100</f>
        <v>0</v>
      </c>
      <c r="R102" s="18">
        <f>R101</f>
        <v>0</v>
      </c>
      <c r="S102" s="18">
        <f>S101</f>
        <v>0</v>
      </c>
      <c r="T102" s="19">
        <f>T101</f>
        <v>0</v>
      </c>
      <c r="U102" s="19">
        <f>U101</f>
        <v>0</v>
      </c>
      <c r="V102" s="17"/>
      <c r="W102" s="2"/>
      <c r="X102" s="2"/>
      <c r="Y102" s="2"/>
      <c r="Z102" s="6">
        <v>44713</v>
      </c>
    </row>
    <row r="103" spans="1:26" ht="49.9" customHeight="1">
      <c r="A103" s="17" t="s">
        <v>193</v>
      </c>
      <c r="B103" s="18">
        <f>SUM(B99,B102)</f>
        <v>250000</v>
      </c>
      <c r="C103" s="18">
        <f>SUM(C99,C102)</f>
        <v>250000</v>
      </c>
      <c r="D103" s="18">
        <f>SUM(D99,D102)</f>
        <v>250000</v>
      </c>
      <c r="E103" s="18">
        <f>SUM(E99,E102)</f>
        <v>250000</v>
      </c>
      <c r="F103" s="17"/>
      <c r="G103" s="18">
        <f>SUM(G99,G102)</f>
        <v>0</v>
      </c>
      <c r="H103" s="17"/>
      <c r="I103" s="17"/>
      <c r="J103" s="18">
        <f>SUM(J99,J102)</f>
        <v>0</v>
      </c>
      <c r="K103" s="18">
        <f>SUM(K99,K102)</f>
        <v>0</v>
      </c>
      <c r="L103" s="18">
        <f>SUM(L99,L102)</f>
        <v>0</v>
      </c>
      <c r="M103" s="18">
        <f>SUM(M99,M102)</f>
        <v>0</v>
      </c>
      <c r="N103" s="19">
        <f t="shared" si="23"/>
        <v>0</v>
      </c>
      <c r="O103" s="19">
        <f t="shared" si="23"/>
        <v>0</v>
      </c>
      <c r="P103" s="19">
        <f>IF(E103&lt;&gt;0,L103/E103,0)*100</f>
        <v>0</v>
      </c>
      <c r="Q103" s="19">
        <f>IF(E103&lt;&gt;0,M103/E103,0)*100</f>
        <v>0</v>
      </c>
      <c r="R103" s="18">
        <f>SUM(R99,R102)</f>
        <v>0</v>
      </c>
      <c r="S103" s="18">
        <f>SUM(S99,S102)</f>
        <v>0</v>
      </c>
      <c r="T103" s="19">
        <f>IF(SUM(E99,E102)&lt;&gt;0,SUM(E99*T99,E102*T102)/SUM(E99,E102),0)</f>
        <v>0</v>
      </c>
      <c r="U103" s="19">
        <f>IF(SUM(E99,E102)&lt;&gt;0,SUM(E99*U99,E102*U102)/SUM(E99,E102),0)</f>
        <v>0</v>
      </c>
      <c r="V103" s="17"/>
      <c r="W103" s="2"/>
      <c r="X103" s="2"/>
      <c r="Y103" s="2"/>
      <c r="Z103" s="6">
        <v>44743</v>
      </c>
    </row>
    <row r="104" spans="1:26" ht="49.9" customHeight="1">
      <c r="A104" s="44" t="s">
        <v>126</v>
      </c>
      <c r="B104" s="39"/>
      <c r="C104" s="39"/>
      <c r="D104" s="39"/>
      <c r="E104" s="39"/>
      <c r="F104" s="39"/>
      <c r="G104" s="39"/>
      <c r="H104" s="39"/>
      <c r="I104" s="39"/>
      <c r="J104" s="39"/>
      <c r="K104" s="39"/>
      <c r="L104" s="39"/>
      <c r="M104" s="39"/>
      <c r="N104" s="39"/>
      <c r="O104" s="39"/>
      <c r="P104" s="39"/>
      <c r="Q104" s="39"/>
      <c r="R104" s="39"/>
      <c r="S104" s="39"/>
      <c r="T104" s="39"/>
      <c r="U104" s="39"/>
      <c r="V104" s="40"/>
      <c r="W104" s="2"/>
      <c r="X104" s="2"/>
      <c r="Y104" s="2"/>
      <c r="Z104" s="6">
        <v>44774</v>
      </c>
    </row>
    <row r="105" spans="1:26" ht="49.9" customHeight="1">
      <c r="A105" s="45" t="s">
        <v>310</v>
      </c>
      <c r="B105" s="39"/>
      <c r="C105" s="39"/>
      <c r="D105" s="39"/>
      <c r="E105" s="39"/>
      <c r="F105" s="39"/>
      <c r="G105" s="39"/>
      <c r="H105" s="39"/>
      <c r="I105" s="39"/>
      <c r="J105" s="39"/>
      <c r="K105" s="39"/>
      <c r="L105" s="39"/>
      <c r="M105" s="39"/>
      <c r="N105" s="39"/>
      <c r="O105" s="39"/>
      <c r="P105" s="39"/>
      <c r="Q105" s="39"/>
      <c r="R105" s="39"/>
      <c r="S105" s="39"/>
      <c r="T105" s="39"/>
      <c r="U105" s="39"/>
      <c r="V105" s="40"/>
      <c r="W105" s="2"/>
      <c r="X105" s="2"/>
      <c r="Y105" s="2"/>
      <c r="Z105" s="6">
        <v>44805</v>
      </c>
    </row>
    <row r="106" spans="1:26" ht="65.25">
      <c r="A106" s="9" t="s">
        <v>311</v>
      </c>
      <c r="B106" s="10">
        <v>37259</v>
      </c>
      <c r="C106" s="10">
        <v>37259</v>
      </c>
      <c r="D106" s="10">
        <v>37259</v>
      </c>
      <c r="E106" s="10">
        <v>37259</v>
      </c>
      <c r="F106" s="11" t="s">
        <v>42</v>
      </c>
      <c r="G106" s="12"/>
      <c r="H106" s="13"/>
      <c r="I106" s="14"/>
      <c r="J106" s="10">
        <v>0</v>
      </c>
      <c r="K106" s="10">
        <v>0</v>
      </c>
      <c r="L106" s="10">
        <v>0</v>
      </c>
      <c r="M106" s="10">
        <v>0</v>
      </c>
      <c r="N106" s="15">
        <f t="shared" ref="N106:N122" si="24">IF(D106&lt;&gt;0,J106/D106,0)*100</f>
        <v>0</v>
      </c>
      <c r="O106" s="15">
        <f t="shared" ref="O106:O122" si="25">IF(E106&lt;&gt;0,K106/E106,0)*100</f>
        <v>0</v>
      </c>
      <c r="P106" s="15">
        <f t="shared" ref="P106:P122" si="26">IF(E106&lt;&gt;0,L106/E106,0)*100</f>
        <v>0</v>
      </c>
      <c r="Q106" s="15">
        <f t="shared" ref="Q106:Q122" si="27">IF(E106&lt;&gt;0,M106/E106,0)*100</f>
        <v>0</v>
      </c>
      <c r="R106" s="12"/>
      <c r="S106" s="12"/>
      <c r="T106" s="16">
        <v>0</v>
      </c>
      <c r="U106" s="16">
        <v>0</v>
      </c>
      <c r="V106" s="11"/>
      <c r="W106" s="2" t="s">
        <v>312</v>
      </c>
      <c r="X106" s="2" t="s">
        <v>74</v>
      </c>
      <c r="Y106" s="2"/>
      <c r="Z106" s="6">
        <v>44835</v>
      </c>
    </row>
    <row r="107" spans="1:26" ht="38.25">
      <c r="A107" s="9" t="s">
        <v>313</v>
      </c>
      <c r="B107" s="10">
        <v>30000</v>
      </c>
      <c r="C107" s="10">
        <v>30000</v>
      </c>
      <c r="D107" s="10">
        <v>30000</v>
      </c>
      <c r="E107" s="10">
        <v>30000</v>
      </c>
      <c r="F107" s="11"/>
      <c r="G107" s="12"/>
      <c r="H107" s="13"/>
      <c r="I107" s="14"/>
      <c r="J107" s="10">
        <v>0</v>
      </c>
      <c r="K107" s="10">
        <v>0</v>
      </c>
      <c r="L107" s="10">
        <v>0</v>
      </c>
      <c r="M107" s="10">
        <v>0</v>
      </c>
      <c r="N107" s="15">
        <f t="shared" si="24"/>
        <v>0</v>
      </c>
      <c r="O107" s="15">
        <f t="shared" si="25"/>
        <v>0</v>
      </c>
      <c r="P107" s="15">
        <f t="shared" si="26"/>
        <v>0</v>
      </c>
      <c r="Q107" s="15">
        <f t="shared" si="27"/>
        <v>0</v>
      </c>
      <c r="R107" s="12"/>
      <c r="S107" s="12"/>
      <c r="T107" s="16">
        <v>0</v>
      </c>
      <c r="U107" s="16">
        <v>0</v>
      </c>
      <c r="V107" s="11"/>
      <c r="W107" s="2" t="s">
        <v>314</v>
      </c>
      <c r="X107" s="2" t="s">
        <v>74</v>
      </c>
      <c r="Y107" s="2"/>
      <c r="Z107" s="6">
        <v>44866</v>
      </c>
    </row>
    <row r="108" spans="1:26" ht="38.25">
      <c r="A108" s="9" t="s">
        <v>315</v>
      </c>
      <c r="B108" s="10">
        <v>30000</v>
      </c>
      <c r="C108" s="10">
        <v>30000</v>
      </c>
      <c r="D108" s="10">
        <v>30000</v>
      </c>
      <c r="E108" s="10">
        <v>30000</v>
      </c>
      <c r="F108" s="11"/>
      <c r="G108" s="12"/>
      <c r="H108" s="13"/>
      <c r="I108" s="14"/>
      <c r="J108" s="10">
        <v>0</v>
      </c>
      <c r="K108" s="10">
        <v>0</v>
      </c>
      <c r="L108" s="10">
        <v>0</v>
      </c>
      <c r="M108" s="10">
        <v>0</v>
      </c>
      <c r="N108" s="15">
        <f t="shared" si="24"/>
        <v>0</v>
      </c>
      <c r="O108" s="15">
        <f t="shared" si="25"/>
        <v>0</v>
      </c>
      <c r="P108" s="15">
        <f t="shared" si="26"/>
        <v>0</v>
      </c>
      <c r="Q108" s="15">
        <f t="shared" si="27"/>
        <v>0</v>
      </c>
      <c r="R108" s="12"/>
      <c r="S108" s="12"/>
      <c r="T108" s="16">
        <v>0</v>
      </c>
      <c r="U108" s="16">
        <v>0</v>
      </c>
      <c r="V108" s="11"/>
      <c r="W108" s="2" t="s">
        <v>316</v>
      </c>
      <c r="X108" s="2" t="s">
        <v>74</v>
      </c>
      <c r="Y108" s="2"/>
      <c r="Z108" s="6">
        <v>44896</v>
      </c>
    </row>
    <row r="109" spans="1:26" ht="38.25">
      <c r="A109" s="9" t="s">
        <v>317</v>
      </c>
      <c r="B109" s="10">
        <v>50000</v>
      </c>
      <c r="C109" s="10">
        <v>50000</v>
      </c>
      <c r="D109" s="10">
        <v>50000</v>
      </c>
      <c r="E109" s="10">
        <v>50000</v>
      </c>
      <c r="F109" s="11"/>
      <c r="G109" s="12"/>
      <c r="H109" s="13"/>
      <c r="I109" s="14"/>
      <c r="J109" s="10">
        <v>0</v>
      </c>
      <c r="K109" s="10">
        <v>0</v>
      </c>
      <c r="L109" s="10">
        <v>0</v>
      </c>
      <c r="M109" s="10">
        <v>0</v>
      </c>
      <c r="N109" s="15">
        <f t="shared" si="24"/>
        <v>0</v>
      </c>
      <c r="O109" s="15">
        <f t="shared" si="25"/>
        <v>0</v>
      </c>
      <c r="P109" s="15">
        <f t="shared" si="26"/>
        <v>0</v>
      </c>
      <c r="Q109" s="15">
        <f t="shared" si="27"/>
        <v>0</v>
      </c>
      <c r="R109" s="12"/>
      <c r="S109" s="12"/>
      <c r="T109" s="16">
        <v>0</v>
      </c>
      <c r="U109" s="16">
        <v>0</v>
      </c>
      <c r="V109" s="11"/>
      <c r="W109" s="2" t="s">
        <v>316</v>
      </c>
      <c r="X109" s="2" t="s">
        <v>74</v>
      </c>
      <c r="Y109" s="2"/>
      <c r="Z109" s="6">
        <v>44927</v>
      </c>
    </row>
    <row r="110" spans="1:26" ht="38.25">
      <c r="A110" s="9" t="s">
        <v>318</v>
      </c>
      <c r="B110" s="10">
        <v>11241</v>
      </c>
      <c r="C110" s="10">
        <v>11241</v>
      </c>
      <c r="D110" s="10">
        <v>11241</v>
      </c>
      <c r="E110" s="10">
        <v>11241</v>
      </c>
      <c r="F110" s="11"/>
      <c r="G110" s="12"/>
      <c r="H110" s="13"/>
      <c r="I110" s="14"/>
      <c r="J110" s="10">
        <v>0</v>
      </c>
      <c r="K110" s="10">
        <v>0</v>
      </c>
      <c r="L110" s="10">
        <v>0</v>
      </c>
      <c r="M110" s="10">
        <v>0</v>
      </c>
      <c r="N110" s="15">
        <f t="shared" si="24"/>
        <v>0</v>
      </c>
      <c r="O110" s="15">
        <f t="shared" si="25"/>
        <v>0</v>
      </c>
      <c r="P110" s="15">
        <f t="shared" si="26"/>
        <v>0</v>
      </c>
      <c r="Q110" s="15">
        <f t="shared" si="27"/>
        <v>0</v>
      </c>
      <c r="R110" s="12"/>
      <c r="S110" s="12"/>
      <c r="T110" s="16">
        <v>0</v>
      </c>
      <c r="U110" s="16">
        <v>0</v>
      </c>
      <c r="V110" s="11"/>
      <c r="W110" s="2" t="s">
        <v>319</v>
      </c>
      <c r="X110" s="2" t="s">
        <v>74</v>
      </c>
      <c r="Y110" s="2"/>
      <c r="Z110" s="6">
        <v>44958</v>
      </c>
    </row>
    <row r="111" spans="1:26" ht="43.5">
      <c r="A111" s="9" t="s">
        <v>320</v>
      </c>
      <c r="B111" s="10">
        <v>49000</v>
      </c>
      <c r="C111" s="10">
        <v>49000</v>
      </c>
      <c r="D111" s="10">
        <v>49000</v>
      </c>
      <c r="E111" s="10">
        <v>49000</v>
      </c>
      <c r="F111" s="11" t="s">
        <v>42</v>
      </c>
      <c r="G111" s="12"/>
      <c r="H111" s="13"/>
      <c r="I111" s="14"/>
      <c r="J111" s="10">
        <v>0</v>
      </c>
      <c r="K111" s="10">
        <v>0</v>
      </c>
      <c r="L111" s="10">
        <v>0</v>
      </c>
      <c r="M111" s="10">
        <v>0</v>
      </c>
      <c r="N111" s="15">
        <f t="shared" si="24"/>
        <v>0</v>
      </c>
      <c r="O111" s="15">
        <f t="shared" si="25"/>
        <v>0</v>
      </c>
      <c r="P111" s="15">
        <f t="shared" si="26"/>
        <v>0</v>
      </c>
      <c r="Q111" s="15">
        <f t="shared" si="27"/>
        <v>0</v>
      </c>
      <c r="R111" s="12"/>
      <c r="S111" s="12"/>
      <c r="T111" s="16">
        <v>0</v>
      </c>
      <c r="U111" s="16">
        <v>0</v>
      </c>
      <c r="V111" s="11"/>
      <c r="W111" s="2" t="s">
        <v>321</v>
      </c>
      <c r="X111" s="2" t="s">
        <v>74</v>
      </c>
      <c r="Y111" s="2"/>
      <c r="Z111" s="6">
        <v>44986</v>
      </c>
    </row>
    <row r="112" spans="1:26" ht="43.5">
      <c r="A112" s="9" t="s">
        <v>322</v>
      </c>
      <c r="B112" s="10">
        <v>20000</v>
      </c>
      <c r="C112" s="10">
        <v>20000</v>
      </c>
      <c r="D112" s="10">
        <v>20000</v>
      </c>
      <c r="E112" s="10">
        <v>20000</v>
      </c>
      <c r="F112" s="11" t="s">
        <v>43</v>
      </c>
      <c r="G112" s="12"/>
      <c r="H112" s="13"/>
      <c r="I112" s="14"/>
      <c r="J112" s="10">
        <v>0</v>
      </c>
      <c r="K112" s="10">
        <v>0</v>
      </c>
      <c r="L112" s="10">
        <v>0</v>
      </c>
      <c r="M112" s="10">
        <v>0</v>
      </c>
      <c r="N112" s="15">
        <f t="shared" si="24"/>
        <v>0</v>
      </c>
      <c r="O112" s="15">
        <f t="shared" si="25"/>
        <v>0</v>
      </c>
      <c r="P112" s="15">
        <f t="shared" si="26"/>
        <v>0</v>
      </c>
      <c r="Q112" s="15">
        <f t="shared" si="27"/>
        <v>0</v>
      </c>
      <c r="R112" s="12"/>
      <c r="S112" s="12"/>
      <c r="T112" s="16">
        <v>0</v>
      </c>
      <c r="U112" s="16">
        <v>0</v>
      </c>
      <c r="V112" s="11" t="s">
        <v>893</v>
      </c>
      <c r="W112" s="2" t="s">
        <v>321</v>
      </c>
      <c r="X112" s="2" t="s">
        <v>74</v>
      </c>
      <c r="Y112" s="2"/>
      <c r="Z112" s="6">
        <v>45017</v>
      </c>
    </row>
    <row r="113" spans="1:26" ht="65.25">
      <c r="A113" s="9" t="s">
        <v>323</v>
      </c>
      <c r="B113" s="10">
        <v>200000</v>
      </c>
      <c r="C113" s="10">
        <v>200000</v>
      </c>
      <c r="D113" s="10">
        <v>200000</v>
      </c>
      <c r="E113" s="10">
        <v>200000</v>
      </c>
      <c r="F113" s="11"/>
      <c r="G113" s="12"/>
      <c r="H113" s="13"/>
      <c r="I113" s="14"/>
      <c r="J113" s="10">
        <v>0</v>
      </c>
      <c r="K113" s="10">
        <v>0</v>
      </c>
      <c r="L113" s="10">
        <v>0</v>
      </c>
      <c r="M113" s="10">
        <v>0</v>
      </c>
      <c r="N113" s="15">
        <f t="shared" si="24"/>
        <v>0</v>
      </c>
      <c r="O113" s="15">
        <f t="shared" si="25"/>
        <v>0</v>
      </c>
      <c r="P113" s="15">
        <f t="shared" si="26"/>
        <v>0</v>
      </c>
      <c r="Q113" s="15">
        <f t="shared" si="27"/>
        <v>0</v>
      </c>
      <c r="R113" s="12"/>
      <c r="S113" s="12"/>
      <c r="T113" s="16">
        <v>0</v>
      </c>
      <c r="U113" s="16">
        <v>0</v>
      </c>
      <c r="V113" s="11" t="s">
        <v>888</v>
      </c>
      <c r="W113" s="2" t="s">
        <v>324</v>
      </c>
      <c r="X113" s="2" t="s">
        <v>74</v>
      </c>
      <c r="Y113" s="2"/>
      <c r="Z113" s="6">
        <v>45047</v>
      </c>
    </row>
    <row r="114" spans="1:26" ht="65.25">
      <c r="A114" s="9" t="s">
        <v>325</v>
      </c>
      <c r="B114" s="10">
        <v>20000</v>
      </c>
      <c r="C114" s="10">
        <v>20000</v>
      </c>
      <c r="D114" s="10">
        <v>20000</v>
      </c>
      <c r="E114" s="10">
        <v>20000</v>
      </c>
      <c r="F114" s="11" t="s">
        <v>42</v>
      </c>
      <c r="G114" s="12"/>
      <c r="H114" s="13"/>
      <c r="I114" s="14"/>
      <c r="J114" s="10">
        <v>0</v>
      </c>
      <c r="K114" s="10">
        <v>0</v>
      </c>
      <c r="L114" s="10">
        <v>0</v>
      </c>
      <c r="M114" s="10">
        <v>0</v>
      </c>
      <c r="N114" s="15">
        <f t="shared" si="24"/>
        <v>0</v>
      </c>
      <c r="O114" s="15">
        <f t="shared" si="25"/>
        <v>0</v>
      </c>
      <c r="P114" s="15">
        <f t="shared" si="26"/>
        <v>0</v>
      </c>
      <c r="Q114" s="15">
        <f t="shared" si="27"/>
        <v>0</v>
      </c>
      <c r="R114" s="12"/>
      <c r="S114" s="12"/>
      <c r="T114" s="16">
        <v>0</v>
      </c>
      <c r="U114" s="16">
        <v>0</v>
      </c>
      <c r="V114" s="11"/>
      <c r="W114" s="2" t="s">
        <v>129</v>
      </c>
      <c r="X114" s="2" t="s">
        <v>74</v>
      </c>
      <c r="Y114" s="2"/>
      <c r="Z114" s="6">
        <v>45078</v>
      </c>
    </row>
    <row r="115" spans="1:26" ht="65.25">
      <c r="A115" s="9" t="s">
        <v>326</v>
      </c>
      <c r="B115" s="10">
        <v>20000</v>
      </c>
      <c r="C115" s="10">
        <v>20000</v>
      </c>
      <c r="D115" s="10">
        <v>20000</v>
      </c>
      <c r="E115" s="10">
        <v>20000</v>
      </c>
      <c r="F115" s="11" t="s">
        <v>42</v>
      </c>
      <c r="G115" s="12"/>
      <c r="H115" s="13"/>
      <c r="I115" s="14"/>
      <c r="J115" s="10">
        <v>0</v>
      </c>
      <c r="K115" s="10">
        <v>0</v>
      </c>
      <c r="L115" s="10">
        <v>0</v>
      </c>
      <c r="M115" s="10">
        <v>0</v>
      </c>
      <c r="N115" s="15">
        <f t="shared" si="24"/>
        <v>0</v>
      </c>
      <c r="O115" s="15">
        <f t="shared" si="25"/>
        <v>0</v>
      </c>
      <c r="P115" s="15">
        <f t="shared" si="26"/>
        <v>0</v>
      </c>
      <c r="Q115" s="15">
        <f t="shared" si="27"/>
        <v>0</v>
      </c>
      <c r="R115" s="12"/>
      <c r="S115" s="12"/>
      <c r="T115" s="16">
        <v>0</v>
      </c>
      <c r="U115" s="16">
        <v>0</v>
      </c>
      <c r="V115" s="11"/>
      <c r="W115" s="2" t="s">
        <v>129</v>
      </c>
      <c r="X115" s="2" t="s">
        <v>74</v>
      </c>
      <c r="Y115" s="2"/>
      <c r="Z115" s="6">
        <v>45108</v>
      </c>
    </row>
    <row r="116" spans="1:26" ht="43.5">
      <c r="A116" s="9" t="s">
        <v>327</v>
      </c>
      <c r="B116" s="10">
        <v>20000</v>
      </c>
      <c r="C116" s="10">
        <v>20000</v>
      </c>
      <c r="D116" s="10">
        <v>20000</v>
      </c>
      <c r="E116" s="10">
        <v>20000</v>
      </c>
      <c r="F116" s="11" t="s">
        <v>43</v>
      </c>
      <c r="G116" s="12"/>
      <c r="H116" s="13"/>
      <c r="I116" s="14"/>
      <c r="J116" s="10">
        <v>0</v>
      </c>
      <c r="K116" s="10">
        <v>0</v>
      </c>
      <c r="L116" s="10">
        <v>0</v>
      </c>
      <c r="M116" s="10">
        <v>0</v>
      </c>
      <c r="N116" s="15">
        <f t="shared" si="24"/>
        <v>0</v>
      </c>
      <c r="O116" s="15">
        <f t="shared" si="25"/>
        <v>0</v>
      </c>
      <c r="P116" s="15">
        <f t="shared" si="26"/>
        <v>0</v>
      </c>
      <c r="Q116" s="15">
        <f t="shared" si="27"/>
        <v>0</v>
      </c>
      <c r="R116" s="12"/>
      <c r="S116" s="12"/>
      <c r="T116" s="16">
        <v>0</v>
      </c>
      <c r="U116" s="16">
        <v>0</v>
      </c>
      <c r="V116" s="11" t="s">
        <v>893</v>
      </c>
      <c r="W116" s="2" t="s">
        <v>312</v>
      </c>
      <c r="X116" s="2" t="s">
        <v>74</v>
      </c>
      <c r="Y116" s="2"/>
      <c r="Z116" s="6">
        <v>45139</v>
      </c>
    </row>
    <row r="117" spans="1:26" ht="65.25">
      <c r="A117" s="9" t="s">
        <v>328</v>
      </c>
      <c r="B117" s="10">
        <v>33500</v>
      </c>
      <c r="C117" s="10">
        <v>33500</v>
      </c>
      <c r="D117" s="10">
        <v>33500</v>
      </c>
      <c r="E117" s="10">
        <v>33500</v>
      </c>
      <c r="F117" s="11" t="s">
        <v>43</v>
      </c>
      <c r="G117" s="12"/>
      <c r="H117" s="13"/>
      <c r="I117" s="14"/>
      <c r="J117" s="10">
        <v>0</v>
      </c>
      <c r="K117" s="10">
        <v>0</v>
      </c>
      <c r="L117" s="10">
        <v>0</v>
      </c>
      <c r="M117" s="10">
        <v>0</v>
      </c>
      <c r="N117" s="15">
        <f t="shared" si="24"/>
        <v>0</v>
      </c>
      <c r="O117" s="15">
        <f t="shared" si="25"/>
        <v>0</v>
      </c>
      <c r="P117" s="15">
        <f t="shared" si="26"/>
        <v>0</v>
      </c>
      <c r="Q117" s="15">
        <f t="shared" si="27"/>
        <v>0</v>
      </c>
      <c r="R117" s="12"/>
      <c r="S117" s="12"/>
      <c r="T117" s="16">
        <v>0</v>
      </c>
      <c r="U117" s="16">
        <v>0</v>
      </c>
      <c r="V117" s="11" t="s">
        <v>893</v>
      </c>
      <c r="W117" s="2" t="s">
        <v>312</v>
      </c>
      <c r="X117" s="2" t="s">
        <v>74</v>
      </c>
      <c r="Y117" s="2"/>
      <c r="Z117" s="6">
        <v>45170</v>
      </c>
    </row>
    <row r="118" spans="1:26" ht="43.5">
      <c r="A118" s="9" t="s">
        <v>329</v>
      </c>
      <c r="B118" s="10">
        <v>22500</v>
      </c>
      <c r="C118" s="10">
        <v>22500</v>
      </c>
      <c r="D118" s="10">
        <v>22500</v>
      </c>
      <c r="E118" s="10">
        <v>22500</v>
      </c>
      <c r="F118" s="11" t="s">
        <v>42</v>
      </c>
      <c r="G118" s="12"/>
      <c r="H118" s="13"/>
      <c r="I118" s="14"/>
      <c r="J118" s="10">
        <v>0</v>
      </c>
      <c r="K118" s="10">
        <v>0</v>
      </c>
      <c r="L118" s="10">
        <v>0</v>
      </c>
      <c r="M118" s="10">
        <v>0</v>
      </c>
      <c r="N118" s="15">
        <f t="shared" si="24"/>
        <v>0</v>
      </c>
      <c r="O118" s="15">
        <f t="shared" si="25"/>
        <v>0</v>
      </c>
      <c r="P118" s="15">
        <f t="shared" si="26"/>
        <v>0</v>
      </c>
      <c r="Q118" s="15">
        <f t="shared" si="27"/>
        <v>0</v>
      </c>
      <c r="R118" s="12"/>
      <c r="S118" s="12"/>
      <c r="T118" s="16">
        <v>0</v>
      </c>
      <c r="U118" s="16">
        <v>0</v>
      </c>
      <c r="V118" s="11"/>
      <c r="W118" s="2" t="s">
        <v>129</v>
      </c>
      <c r="X118" s="2" t="s">
        <v>74</v>
      </c>
      <c r="Y118" s="2"/>
      <c r="Z118" s="6">
        <v>45200</v>
      </c>
    </row>
    <row r="119" spans="1:26" ht="43.5">
      <c r="A119" s="9" t="s">
        <v>330</v>
      </c>
      <c r="B119" s="10">
        <v>10000</v>
      </c>
      <c r="C119" s="10">
        <v>10000</v>
      </c>
      <c r="D119" s="10">
        <v>10000</v>
      </c>
      <c r="E119" s="10">
        <v>10000</v>
      </c>
      <c r="F119" s="11" t="s">
        <v>42</v>
      </c>
      <c r="G119" s="12"/>
      <c r="H119" s="13"/>
      <c r="I119" s="14"/>
      <c r="J119" s="10">
        <v>0</v>
      </c>
      <c r="K119" s="10">
        <v>0</v>
      </c>
      <c r="L119" s="10">
        <v>0</v>
      </c>
      <c r="M119" s="10">
        <v>0</v>
      </c>
      <c r="N119" s="15">
        <f t="shared" si="24"/>
        <v>0</v>
      </c>
      <c r="O119" s="15">
        <f t="shared" si="25"/>
        <v>0</v>
      </c>
      <c r="P119" s="15">
        <f t="shared" si="26"/>
        <v>0</v>
      </c>
      <c r="Q119" s="15">
        <f t="shared" si="27"/>
        <v>0</v>
      </c>
      <c r="R119" s="12"/>
      <c r="S119" s="12"/>
      <c r="T119" s="16">
        <v>0</v>
      </c>
      <c r="U119" s="16">
        <v>0</v>
      </c>
      <c r="V119" s="11"/>
      <c r="W119" s="2" t="s">
        <v>321</v>
      </c>
      <c r="X119" s="2" t="s">
        <v>74</v>
      </c>
      <c r="Y119" s="2"/>
      <c r="Z119" s="6">
        <v>45231</v>
      </c>
    </row>
    <row r="120" spans="1:26" ht="43.5">
      <c r="A120" s="9" t="s">
        <v>331</v>
      </c>
      <c r="B120" s="10">
        <v>80000</v>
      </c>
      <c r="C120" s="10">
        <v>80000</v>
      </c>
      <c r="D120" s="10">
        <v>80000</v>
      </c>
      <c r="E120" s="10">
        <v>80000</v>
      </c>
      <c r="F120" s="11" t="s">
        <v>42</v>
      </c>
      <c r="G120" s="12"/>
      <c r="H120" s="13"/>
      <c r="I120" s="14"/>
      <c r="J120" s="10">
        <v>0</v>
      </c>
      <c r="K120" s="10">
        <v>0</v>
      </c>
      <c r="L120" s="10">
        <v>0</v>
      </c>
      <c r="M120" s="10">
        <v>0</v>
      </c>
      <c r="N120" s="15">
        <f t="shared" si="24"/>
        <v>0</v>
      </c>
      <c r="O120" s="15">
        <f t="shared" si="25"/>
        <v>0</v>
      </c>
      <c r="P120" s="15">
        <f t="shared" si="26"/>
        <v>0</v>
      </c>
      <c r="Q120" s="15">
        <f t="shared" si="27"/>
        <v>0</v>
      </c>
      <c r="R120" s="12"/>
      <c r="S120" s="12"/>
      <c r="T120" s="16">
        <v>0</v>
      </c>
      <c r="U120" s="16">
        <v>0</v>
      </c>
      <c r="V120" s="11"/>
      <c r="W120" s="2" t="s">
        <v>332</v>
      </c>
      <c r="X120" s="2" t="s">
        <v>74</v>
      </c>
      <c r="Y120" s="2"/>
      <c r="Z120" s="6">
        <v>45261</v>
      </c>
    </row>
    <row r="121" spans="1:26" ht="43.5">
      <c r="A121" s="9" t="s">
        <v>333</v>
      </c>
      <c r="B121" s="10">
        <v>10000</v>
      </c>
      <c r="C121" s="10">
        <v>10000</v>
      </c>
      <c r="D121" s="10">
        <v>10000</v>
      </c>
      <c r="E121" s="10">
        <v>10000</v>
      </c>
      <c r="F121" s="11" t="s">
        <v>42</v>
      </c>
      <c r="G121" s="12"/>
      <c r="H121" s="13"/>
      <c r="I121" s="14"/>
      <c r="J121" s="10">
        <v>0</v>
      </c>
      <c r="K121" s="10">
        <v>0</v>
      </c>
      <c r="L121" s="10">
        <v>0</v>
      </c>
      <c r="M121" s="10">
        <v>0</v>
      </c>
      <c r="N121" s="15">
        <f t="shared" si="24"/>
        <v>0</v>
      </c>
      <c r="O121" s="15">
        <f t="shared" si="25"/>
        <v>0</v>
      </c>
      <c r="P121" s="15">
        <f t="shared" si="26"/>
        <v>0</v>
      </c>
      <c r="Q121" s="15">
        <f t="shared" si="27"/>
        <v>0</v>
      </c>
      <c r="R121" s="12"/>
      <c r="S121" s="12"/>
      <c r="T121" s="16">
        <v>0</v>
      </c>
      <c r="U121" s="16">
        <v>0</v>
      </c>
      <c r="V121" s="11"/>
      <c r="W121" s="2" t="s">
        <v>332</v>
      </c>
      <c r="X121" s="2" t="s">
        <v>74</v>
      </c>
      <c r="Y121" s="2"/>
      <c r="Z121" s="6">
        <v>45292</v>
      </c>
    </row>
    <row r="122" spans="1:26" ht="65.25">
      <c r="A122" s="17" t="s">
        <v>334</v>
      </c>
      <c r="B122" s="18">
        <f>SUM(B106:B121)</f>
        <v>643500</v>
      </c>
      <c r="C122" s="18">
        <f>SUM(C106:C121)</f>
        <v>643500</v>
      </c>
      <c r="D122" s="18">
        <f>SUM(D106:D121)</f>
        <v>643500</v>
      </c>
      <c r="E122" s="18">
        <f>SUM(E106:E121)</f>
        <v>643500</v>
      </c>
      <c r="F122" s="17"/>
      <c r="G122" s="18">
        <f>SUM(G106:G121)</f>
        <v>0</v>
      </c>
      <c r="H122" s="17"/>
      <c r="I122" s="17"/>
      <c r="J122" s="18">
        <f>SUM(J106:J121)</f>
        <v>0</v>
      </c>
      <c r="K122" s="18">
        <f>SUM(K106:K121)</f>
        <v>0</v>
      </c>
      <c r="L122" s="18">
        <f>SUM(L106:L121)</f>
        <v>0</v>
      </c>
      <c r="M122" s="18">
        <f>SUM(M106:M121)</f>
        <v>0</v>
      </c>
      <c r="N122" s="19">
        <f t="shared" si="24"/>
        <v>0</v>
      </c>
      <c r="O122" s="19">
        <f t="shared" si="25"/>
        <v>0</v>
      </c>
      <c r="P122" s="19">
        <f t="shared" si="26"/>
        <v>0</v>
      </c>
      <c r="Q122" s="19">
        <f t="shared" si="27"/>
        <v>0</v>
      </c>
      <c r="R122" s="18">
        <f>SUM(R106:R121)</f>
        <v>0</v>
      </c>
      <c r="S122" s="18">
        <f>SUM(S106:S121)</f>
        <v>0</v>
      </c>
      <c r="T122" s="19">
        <f t="array" ref="T122">IF(SUM(E106:E121)&lt;&gt;0,SUM(E106:E121*T106:T121)/SUM(E106:E121),0)</f>
        <v>0</v>
      </c>
      <c r="U122" s="19">
        <f t="array" ref="U122">IF(SUM(E106:E121)&lt;&gt;0,SUM(E106:E121*U106:U121)/SUM(E106:E121),0)</f>
        <v>0</v>
      </c>
      <c r="V122" s="17"/>
      <c r="W122" s="2"/>
      <c r="X122" s="2"/>
      <c r="Y122" s="2"/>
      <c r="Z122" s="6">
        <v>45323</v>
      </c>
    </row>
    <row r="123" spans="1:26" ht="49.9" customHeight="1">
      <c r="A123" s="45" t="s">
        <v>335</v>
      </c>
      <c r="B123" s="39"/>
      <c r="C123" s="39"/>
      <c r="D123" s="39"/>
      <c r="E123" s="39"/>
      <c r="F123" s="39"/>
      <c r="G123" s="39"/>
      <c r="H123" s="39"/>
      <c r="I123" s="39"/>
      <c r="J123" s="39"/>
      <c r="K123" s="39"/>
      <c r="L123" s="39"/>
      <c r="M123" s="39"/>
      <c r="N123" s="39"/>
      <c r="O123" s="39"/>
      <c r="P123" s="39"/>
      <c r="Q123" s="39"/>
      <c r="R123" s="39"/>
      <c r="S123" s="39"/>
      <c r="T123" s="39"/>
      <c r="U123" s="39"/>
      <c r="V123" s="40"/>
      <c r="W123" s="2"/>
      <c r="X123" s="2"/>
      <c r="Y123" s="2"/>
      <c r="Z123" s="6">
        <v>45352</v>
      </c>
    </row>
    <row r="124" spans="1:26" ht="43.5">
      <c r="A124" s="9" t="s">
        <v>336</v>
      </c>
      <c r="B124" s="10">
        <v>215000</v>
      </c>
      <c r="C124" s="10">
        <v>215000</v>
      </c>
      <c r="D124" s="10">
        <v>215000</v>
      </c>
      <c r="E124" s="10">
        <v>215000</v>
      </c>
      <c r="F124" s="11" t="s">
        <v>42</v>
      </c>
      <c r="G124" s="12"/>
      <c r="H124" s="13"/>
      <c r="I124" s="14"/>
      <c r="J124" s="10">
        <v>0</v>
      </c>
      <c r="K124" s="10">
        <v>0</v>
      </c>
      <c r="L124" s="10">
        <v>0</v>
      </c>
      <c r="M124" s="10">
        <v>0</v>
      </c>
      <c r="N124" s="15">
        <f t="shared" ref="N124:O126" si="28">IF(D124&lt;&gt;0,J124/D124,0)*100</f>
        <v>0</v>
      </c>
      <c r="O124" s="15">
        <f t="shared" si="28"/>
        <v>0</v>
      </c>
      <c r="P124" s="15">
        <f>IF(E124&lt;&gt;0,L124/E124,0)*100</f>
        <v>0</v>
      </c>
      <c r="Q124" s="15">
        <f>IF(E124&lt;&gt;0,M124/E124,0)*100</f>
        <v>0</v>
      </c>
      <c r="R124" s="12"/>
      <c r="S124" s="12"/>
      <c r="T124" s="16">
        <v>0</v>
      </c>
      <c r="U124" s="16">
        <v>0</v>
      </c>
      <c r="V124" s="11"/>
      <c r="W124" s="2" t="s">
        <v>321</v>
      </c>
      <c r="X124" s="2" t="s">
        <v>74</v>
      </c>
      <c r="Y124" s="2"/>
      <c r="Z124" s="6">
        <v>45383</v>
      </c>
    </row>
    <row r="125" spans="1:26" ht="49.9" customHeight="1">
      <c r="A125" s="17" t="s">
        <v>337</v>
      </c>
      <c r="B125" s="18">
        <f>B124</f>
        <v>215000</v>
      </c>
      <c r="C125" s="18">
        <f>C124</f>
        <v>215000</v>
      </c>
      <c r="D125" s="18">
        <f>D124</f>
        <v>215000</v>
      </c>
      <c r="E125" s="18">
        <f>E124</f>
        <v>215000</v>
      </c>
      <c r="F125" s="17"/>
      <c r="G125" s="18">
        <f>G124</f>
        <v>0</v>
      </c>
      <c r="H125" s="17"/>
      <c r="I125" s="17"/>
      <c r="J125" s="18">
        <f>J124</f>
        <v>0</v>
      </c>
      <c r="K125" s="18">
        <f>K124</f>
        <v>0</v>
      </c>
      <c r="L125" s="18">
        <f>L124</f>
        <v>0</v>
      </c>
      <c r="M125" s="18">
        <f>M124</f>
        <v>0</v>
      </c>
      <c r="N125" s="19">
        <f t="shared" si="28"/>
        <v>0</v>
      </c>
      <c r="O125" s="19">
        <f t="shared" si="28"/>
        <v>0</v>
      </c>
      <c r="P125" s="19">
        <f>IF(E125&lt;&gt;0,L125/E125,0)*100</f>
        <v>0</v>
      </c>
      <c r="Q125" s="19">
        <f>IF(E125&lt;&gt;0,M125/E125,0)*100</f>
        <v>0</v>
      </c>
      <c r="R125" s="18">
        <f>R124</f>
        <v>0</v>
      </c>
      <c r="S125" s="18">
        <f>S124</f>
        <v>0</v>
      </c>
      <c r="T125" s="19">
        <f>T124</f>
        <v>0</v>
      </c>
      <c r="U125" s="19">
        <f>U124</f>
        <v>0</v>
      </c>
      <c r="V125" s="17"/>
      <c r="W125" s="2"/>
      <c r="X125" s="2"/>
      <c r="Y125" s="2"/>
      <c r="Z125" s="6">
        <v>45413</v>
      </c>
    </row>
    <row r="126" spans="1:26" ht="49.9" customHeight="1">
      <c r="A126" s="17" t="s">
        <v>134</v>
      </c>
      <c r="B126" s="18">
        <f>SUM(B122,B125)</f>
        <v>858500</v>
      </c>
      <c r="C126" s="18">
        <f>SUM(C122,C125)</f>
        <v>858500</v>
      </c>
      <c r="D126" s="18">
        <f>SUM(D122,D125)</f>
        <v>858500</v>
      </c>
      <c r="E126" s="18">
        <f>SUM(E122,E125)</f>
        <v>858500</v>
      </c>
      <c r="F126" s="17"/>
      <c r="G126" s="18">
        <f>SUM(G122,G125)</f>
        <v>0</v>
      </c>
      <c r="H126" s="17"/>
      <c r="I126" s="17"/>
      <c r="J126" s="18">
        <f>SUM(J122,J125)</f>
        <v>0</v>
      </c>
      <c r="K126" s="18">
        <f>SUM(K122,K125)</f>
        <v>0</v>
      </c>
      <c r="L126" s="18">
        <f>SUM(L122,L125)</f>
        <v>0</v>
      </c>
      <c r="M126" s="18">
        <f>SUM(M122,M125)</f>
        <v>0</v>
      </c>
      <c r="N126" s="19">
        <f t="shared" si="28"/>
        <v>0</v>
      </c>
      <c r="O126" s="19">
        <f t="shared" si="28"/>
        <v>0</v>
      </c>
      <c r="P126" s="19">
        <f>IF(E126&lt;&gt;0,L126/E126,0)*100</f>
        <v>0</v>
      </c>
      <c r="Q126" s="19">
        <f>IF(E126&lt;&gt;0,M126/E126,0)*100</f>
        <v>0</v>
      </c>
      <c r="R126" s="18">
        <f>SUM(R122,R125)</f>
        <v>0</v>
      </c>
      <c r="S126" s="18">
        <f>SUM(S122,S125)</f>
        <v>0</v>
      </c>
      <c r="T126" s="19">
        <f>IF(SUM(E122,E125)&lt;&gt;0,SUM(E122*T122,E125*T125)/SUM(E122,E125),0)</f>
        <v>0</v>
      </c>
      <c r="U126" s="19">
        <f>IF(SUM(E122,E125)&lt;&gt;0,SUM(E122*U122,E125*U125)/SUM(E122,E125),0)</f>
        <v>0</v>
      </c>
      <c r="V126" s="17"/>
      <c r="W126" s="2"/>
      <c r="X126" s="2"/>
      <c r="Y126" s="2"/>
      <c r="Z126" s="6">
        <v>45444</v>
      </c>
    </row>
    <row r="127" spans="1:26" ht="49.9" customHeight="1">
      <c r="A127" s="44" t="s">
        <v>135</v>
      </c>
      <c r="B127" s="39"/>
      <c r="C127" s="39"/>
      <c r="D127" s="39"/>
      <c r="E127" s="39"/>
      <c r="F127" s="39"/>
      <c r="G127" s="39"/>
      <c r="H127" s="39"/>
      <c r="I127" s="39"/>
      <c r="J127" s="39"/>
      <c r="K127" s="39"/>
      <c r="L127" s="39"/>
      <c r="M127" s="39"/>
      <c r="N127" s="39"/>
      <c r="O127" s="39"/>
      <c r="P127" s="39"/>
      <c r="Q127" s="39"/>
      <c r="R127" s="39"/>
      <c r="S127" s="39"/>
      <c r="T127" s="39"/>
      <c r="U127" s="39"/>
      <c r="V127" s="40"/>
      <c r="W127" s="2"/>
      <c r="X127" s="2"/>
      <c r="Y127" s="2"/>
      <c r="Z127" s="6">
        <v>45474</v>
      </c>
    </row>
    <row r="128" spans="1:26" ht="49.9" customHeight="1">
      <c r="A128" s="45" t="s">
        <v>338</v>
      </c>
      <c r="B128" s="39"/>
      <c r="C128" s="39"/>
      <c r="D128" s="39"/>
      <c r="E128" s="39"/>
      <c r="F128" s="39"/>
      <c r="G128" s="39"/>
      <c r="H128" s="39"/>
      <c r="I128" s="39"/>
      <c r="J128" s="39"/>
      <c r="K128" s="39"/>
      <c r="L128" s="39"/>
      <c r="M128" s="39"/>
      <c r="N128" s="39"/>
      <c r="O128" s="39"/>
      <c r="P128" s="39"/>
      <c r="Q128" s="39"/>
      <c r="R128" s="39"/>
      <c r="S128" s="39"/>
      <c r="T128" s="39"/>
      <c r="U128" s="39"/>
      <c r="V128" s="40"/>
      <c r="W128" s="2"/>
      <c r="X128" s="2"/>
      <c r="Y128" s="2"/>
      <c r="Z128" s="6">
        <v>45505</v>
      </c>
    </row>
    <row r="129" spans="1:26" ht="43.5">
      <c r="A129" s="9" t="s">
        <v>339</v>
      </c>
      <c r="B129" s="10">
        <v>80000</v>
      </c>
      <c r="C129" s="10">
        <v>80000</v>
      </c>
      <c r="D129" s="10">
        <v>80000</v>
      </c>
      <c r="E129" s="10">
        <v>80000</v>
      </c>
      <c r="F129" s="11" t="s">
        <v>23</v>
      </c>
      <c r="G129" s="12"/>
      <c r="H129" s="13"/>
      <c r="I129" s="14"/>
      <c r="J129" s="10">
        <v>0</v>
      </c>
      <c r="K129" s="10">
        <v>0</v>
      </c>
      <c r="L129" s="10">
        <v>0</v>
      </c>
      <c r="M129" s="10">
        <v>0</v>
      </c>
      <c r="N129" s="15">
        <f t="shared" ref="N129:O134" si="29">IF(D129&lt;&gt;0,J129/D129,0)*100</f>
        <v>0</v>
      </c>
      <c r="O129" s="15">
        <f t="shared" si="29"/>
        <v>0</v>
      </c>
      <c r="P129" s="15">
        <f t="shared" ref="P129:P134" si="30">IF(E129&lt;&gt;0,L129/E129,0)*100</f>
        <v>0</v>
      </c>
      <c r="Q129" s="15">
        <f t="shared" ref="Q129:Q134" si="31">IF(E129&lt;&gt;0,M129/E129,0)*100</f>
        <v>0</v>
      </c>
      <c r="R129" s="12"/>
      <c r="S129" s="12"/>
      <c r="T129" s="16">
        <v>0</v>
      </c>
      <c r="U129" s="16">
        <v>0</v>
      </c>
      <c r="V129" s="11"/>
      <c r="W129" s="2" t="s">
        <v>340</v>
      </c>
      <c r="X129" s="2" t="s">
        <v>74</v>
      </c>
      <c r="Y129" s="2"/>
      <c r="Z129" s="6">
        <v>45536</v>
      </c>
    </row>
    <row r="130" spans="1:26" ht="43.5">
      <c r="A130" s="9" t="s">
        <v>341</v>
      </c>
      <c r="B130" s="10">
        <v>60000</v>
      </c>
      <c r="C130" s="10">
        <v>60000</v>
      </c>
      <c r="D130" s="10">
        <v>60000</v>
      </c>
      <c r="E130" s="10">
        <v>60000</v>
      </c>
      <c r="F130" s="11" t="s">
        <v>23</v>
      </c>
      <c r="G130" s="12"/>
      <c r="H130" s="13"/>
      <c r="I130" s="14"/>
      <c r="J130" s="10">
        <v>0</v>
      </c>
      <c r="K130" s="10">
        <v>0</v>
      </c>
      <c r="L130" s="10">
        <v>0</v>
      </c>
      <c r="M130" s="10">
        <v>0</v>
      </c>
      <c r="N130" s="15">
        <f t="shared" si="29"/>
        <v>0</v>
      </c>
      <c r="O130" s="15">
        <f t="shared" si="29"/>
        <v>0</v>
      </c>
      <c r="P130" s="15">
        <f t="shared" si="30"/>
        <v>0</v>
      </c>
      <c r="Q130" s="15">
        <f t="shared" si="31"/>
        <v>0</v>
      </c>
      <c r="R130" s="12"/>
      <c r="S130" s="12"/>
      <c r="T130" s="16">
        <v>0</v>
      </c>
      <c r="U130" s="16">
        <v>0</v>
      </c>
      <c r="V130" s="11"/>
      <c r="W130" s="2" t="s">
        <v>340</v>
      </c>
      <c r="X130" s="2" t="s">
        <v>74</v>
      </c>
      <c r="Y130" s="2"/>
      <c r="Z130" s="6">
        <v>45566</v>
      </c>
    </row>
    <row r="131" spans="1:26" ht="43.5">
      <c r="A131" s="9" t="s">
        <v>342</v>
      </c>
      <c r="B131" s="10">
        <v>60000</v>
      </c>
      <c r="C131" s="10">
        <v>60000</v>
      </c>
      <c r="D131" s="10">
        <v>60000</v>
      </c>
      <c r="E131" s="10">
        <v>60000</v>
      </c>
      <c r="F131" s="11" t="s">
        <v>42</v>
      </c>
      <c r="G131" s="12"/>
      <c r="H131" s="13"/>
      <c r="I131" s="14"/>
      <c r="J131" s="10">
        <v>0</v>
      </c>
      <c r="K131" s="10">
        <v>0</v>
      </c>
      <c r="L131" s="10">
        <v>0</v>
      </c>
      <c r="M131" s="10">
        <v>0</v>
      </c>
      <c r="N131" s="15">
        <f t="shared" si="29"/>
        <v>0</v>
      </c>
      <c r="O131" s="15">
        <f t="shared" si="29"/>
        <v>0</v>
      </c>
      <c r="P131" s="15">
        <f t="shared" si="30"/>
        <v>0</v>
      </c>
      <c r="Q131" s="15">
        <f t="shared" si="31"/>
        <v>0</v>
      </c>
      <c r="R131" s="12"/>
      <c r="S131" s="12"/>
      <c r="T131" s="16">
        <v>0</v>
      </c>
      <c r="U131" s="16">
        <v>0</v>
      </c>
      <c r="V131" s="11"/>
      <c r="W131" s="2" t="s">
        <v>340</v>
      </c>
      <c r="X131" s="2" t="s">
        <v>74</v>
      </c>
      <c r="Y131" s="2"/>
      <c r="Z131" s="6">
        <v>45597</v>
      </c>
    </row>
    <row r="132" spans="1:26" ht="43.5">
      <c r="A132" s="9" t="s">
        <v>343</v>
      </c>
      <c r="B132" s="10">
        <v>100000</v>
      </c>
      <c r="C132" s="10">
        <v>100000</v>
      </c>
      <c r="D132" s="10">
        <v>100000</v>
      </c>
      <c r="E132" s="10">
        <v>100000</v>
      </c>
      <c r="F132" s="11" t="s">
        <v>42</v>
      </c>
      <c r="G132" s="12"/>
      <c r="H132" s="13"/>
      <c r="I132" s="14"/>
      <c r="J132" s="10">
        <v>0</v>
      </c>
      <c r="K132" s="10">
        <v>0</v>
      </c>
      <c r="L132" s="10">
        <v>0</v>
      </c>
      <c r="M132" s="10">
        <v>0</v>
      </c>
      <c r="N132" s="15">
        <f t="shared" si="29"/>
        <v>0</v>
      </c>
      <c r="O132" s="15">
        <f t="shared" si="29"/>
        <v>0</v>
      </c>
      <c r="P132" s="15">
        <f t="shared" si="30"/>
        <v>0</v>
      </c>
      <c r="Q132" s="15">
        <f t="shared" si="31"/>
        <v>0</v>
      </c>
      <c r="R132" s="12"/>
      <c r="S132" s="12"/>
      <c r="T132" s="16">
        <v>0</v>
      </c>
      <c r="U132" s="16">
        <v>0</v>
      </c>
      <c r="V132" s="11"/>
      <c r="W132" s="2" t="s">
        <v>344</v>
      </c>
      <c r="X132" s="2" t="s">
        <v>74</v>
      </c>
      <c r="Y132" s="2"/>
      <c r="Z132" s="6">
        <v>45627</v>
      </c>
    </row>
    <row r="133" spans="1:26" ht="49.9" customHeight="1">
      <c r="A133" s="17" t="s">
        <v>345</v>
      </c>
      <c r="B133" s="18">
        <f>SUM(B129:B132)</f>
        <v>300000</v>
      </c>
      <c r="C133" s="18">
        <f>SUM(C129:C132)</f>
        <v>300000</v>
      </c>
      <c r="D133" s="18">
        <f>SUM(D129:D132)</f>
        <v>300000</v>
      </c>
      <c r="E133" s="18">
        <f>SUM(E129:E132)</f>
        <v>300000</v>
      </c>
      <c r="F133" s="17"/>
      <c r="G133" s="18">
        <f>SUM(G129:G132)</f>
        <v>0</v>
      </c>
      <c r="H133" s="17"/>
      <c r="I133" s="17"/>
      <c r="J133" s="18">
        <f>SUM(J129:J132)</f>
        <v>0</v>
      </c>
      <c r="K133" s="18">
        <f>SUM(K129:K132)</f>
        <v>0</v>
      </c>
      <c r="L133" s="18">
        <f>SUM(L129:L132)</f>
        <v>0</v>
      </c>
      <c r="M133" s="18">
        <f>SUM(M129:M132)</f>
        <v>0</v>
      </c>
      <c r="N133" s="19">
        <f t="shared" si="29"/>
        <v>0</v>
      </c>
      <c r="O133" s="19">
        <f t="shared" si="29"/>
        <v>0</v>
      </c>
      <c r="P133" s="19">
        <f t="shared" si="30"/>
        <v>0</v>
      </c>
      <c r="Q133" s="19">
        <f t="shared" si="31"/>
        <v>0</v>
      </c>
      <c r="R133" s="18">
        <f>SUM(R129:R132)</f>
        <v>0</v>
      </c>
      <c r="S133" s="18">
        <f>SUM(S129:S132)</f>
        <v>0</v>
      </c>
      <c r="T133" s="19">
        <f t="array" ref="T133">IF(SUM(E129:E132)&lt;&gt;0,SUM(E129:E132*T129:T132)/SUM(E129:E132),0)</f>
        <v>0</v>
      </c>
      <c r="U133" s="19">
        <f t="array" ref="U133">IF(SUM(E129:E132)&lt;&gt;0,SUM(E129:E132*U129:U132)/SUM(E129:E132),0)</f>
        <v>0</v>
      </c>
      <c r="V133" s="17"/>
      <c r="W133" s="2"/>
      <c r="X133" s="2"/>
      <c r="Y133" s="2"/>
      <c r="Z133" s="6">
        <v>45658</v>
      </c>
    </row>
    <row r="134" spans="1:26" ht="65.25">
      <c r="A134" s="17" t="s">
        <v>140</v>
      </c>
      <c r="B134" s="18">
        <f>B133</f>
        <v>300000</v>
      </c>
      <c r="C134" s="18">
        <f>C133</f>
        <v>300000</v>
      </c>
      <c r="D134" s="18">
        <f>D133</f>
        <v>300000</v>
      </c>
      <c r="E134" s="18">
        <f>E133</f>
        <v>300000</v>
      </c>
      <c r="F134" s="17"/>
      <c r="G134" s="18">
        <f>G133</f>
        <v>0</v>
      </c>
      <c r="H134" s="17"/>
      <c r="I134" s="17"/>
      <c r="J134" s="18">
        <f>J133</f>
        <v>0</v>
      </c>
      <c r="K134" s="18">
        <f>K133</f>
        <v>0</v>
      </c>
      <c r="L134" s="18">
        <f>L133</f>
        <v>0</v>
      </c>
      <c r="M134" s="18">
        <f>M133</f>
        <v>0</v>
      </c>
      <c r="N134" s="19">
        <f t="shared" si="29"/>
        <v>0</v>
      </c>
      <c r="O134" s="19">
        <f t="shared" si="29"/>
        <v>0</v>
      </c>
      <c r="P134" s="19">
        <f t="shared" si="30"/>
        <v>0</v>
      </c>
      <c r="Q134" s="19">
        <f t="shared" si="31"/>
        <v>0</v>
      </c>
      <c r="R134" s="18">
        <f>R133</f>
        <v>0</v>
      </c>
      <c r="S134" s="18">
        <f>S133</f>
        <v>0</v>
      </c>
      <c r="T134" s="19">
        <f>T133</f>
        <v>0</v>
      </c>
      <c r="U134" s="19">
        <f>U133</f>
        <v>0</v>
      </c>
      <c r="V134" s="17"/>
      <c r="W134" s="2"/>
      <c r="X134" s="2"/>
      <c r="Y134" s="2"/>
      <c r="Z134" s="2"/>
    </row>
    <row r="135" spans="1:26" ht="49.9" customHeight="1">
      <c r="A135" s="44" t="s">
        <v>346</v>
      </c>
      <c r="B135" s="39"/>
      <c r="C135" s="39"/>
      <c r="D135" s="39"/>
      <c r="E135" s="39"/>
      <c r="F135" s="39"/>
      <c r="G135" s="39"/>
      <c r="H135" s="39"/>
      <c r="I135" s="39"/>
      <c r="J135" s="39"/>
      <c r="K135" s="39"/>
      <c r="L135" s="39"/>
      <c r="M135" s="39"/>
      <c r="N135" s="39"/>
      <c r="O135" s="39"/>
      <c r="P135" s="39"/>
      <c r="Q135" s="39"/>
      <c r="R135" s="39"/>
      <c r="S135" s="39"/>
      <c r="T135" s="39"/>
      <c r="U135" s="39"/>
      <c r="V135" s="40"/>
      <c r="W135" s="2"/>
      <c r="X135" s="2"/>
      <c r="Y135" s="2"/>
      <c r="Z135" s="2"/>
    </row>
    <row r="136" spans="1:26" ht="49.9" customHeight="1">
      <c r="A136" s="45" t="s">
        <v>296</v>
      </c>
      <c r="B136" s="39"/>
      <c r="C136" s="39"/>
      <c r="D136" s="39"/>
      <c r="E136" s="39"/>
      <c r="F136" s="39"/>
      <c r="G136" s="39"/>
      <c r="H136" s="39"/>
      <c r="I136" s="39"/>
      <c r="J136" s="39"/>
      <c r="K136" s="39"/>
      <c r="L136" s="39"/>
      <c r="M136" s="39"/>
      <c r="N136" s="39"/>
      <c r="O136" s="39"/>
      <c r="P136" s="39"/>
      <c r="Q136" s="39"/>
      <c r="R136" s="39"/>
      <c r="S136" s="39"/>
      <c r="T136" s="39"/>
      <c r="U136" s="39"/>
      <c r="V136" s="40"/>
      <c r="W136" s="2"/>
      <c r="X136" s="2"/>
      <c r="Y136" s="2"/>
      <c r="Z136" s="2"/>
    </row>
    <row r="137" spans="1:26" ht="43.5">
      <c r="A137" s="9" t="s">
        <v>347</v>
      </c>
      <c r="B137" s="10">
        <v>32500</v>
      </c>
      <c r="C137" s="10">
        <v>32500</v>
      </c>
      <c r="D137" s="10">
        <v>32500</v>
      </c>
      <c r="E137" s="10">
        <v>32500</v>
      </c>
      <c r="F137" s="11" t="s">
        <v>23</v>
      </c>
      <c r="G137" s="12"/>
      <c r="H137" s="13"/>
      <c r="I137" s="14"/>
      <c r="J137" s="10">
        <v>0</v>
      </c>
      <c r="K137" s="10">
        <v>0</v>
      </c>
      <c r="L137" s="10">
        <v>0</v>
      </c>
      <c r="M137" s="10">
        <v>0</v>
      </c>
      <c r="N137" s="15">
        <f t="shared" ref="N137:O140" si="32">IF(D137&lt;&gt;0,J137/D137,0)*100</f>
        <v>0</v>
      </c>
      <c r="O137" s="15">
        <f t="shared" si="32"/>
        <v>0</v>
      </c>
      <c r="P137" s="15">
        <f>IF(E137&lt;&gt;0,L137/E137,0)*100</f>
        <v>0</v>
      </c>
      <c r="Q137" s="15">
        <f>IF(E137&lt;&gt;0,M137/E137,0)*100</f>
        <v>0</v>
      </c>
      <c r="R137" s="12"/>
      <c r="S137" s="12"/>
      <c r="T137" s="16">
        <v>0</v>
      </c>
      <c r="U137" s="16">
        <v>0</v>
      </c>
      <c r="V137" s="11"/>
      <c r="W137" s="2" t="s">
        <v>348</v>
      </c>
      <c r="X137" s="2" t="s">
        <v>74</v>
      </c>
      <c r="Y137" s="2"/>
      <c r="Z137" s="2"/>
    </row>
    <row r="138" spans="1:26" ht="49.9" customHeight="1">
      <c r="A138" s="17" t="s">
        <v>300</v>
      </c>
      <c r="B138" s="18">
        <f t="shared" ref="B138:E139" si="33">B137</f>
        <v>32500</v>
      </c>
      <c r="C138" s="18">
        <f t="shared" si="33"/>
        <v>32500</v>
      </c>
      <c r="D138" s="18">
        <f t="shared" si="33"/>
        <v>32500</v>
      </c>
      <c r="E138" s="18">
        <f t="shared" si="33"/>
        <v>32500</v>
      </c>
      <c r="F138" s="17"/>
      <c r="G138" s="18">
        <f>G137</f>
        <v>0</v>
      </c>
      <c r="H138" s="17"/>
      <c r="I138" s="17"/>
      <c r="J138" s="18">
        <f t="shared" ref="J138:M139" si="34">J137</f>
        <v>0</v>
      </c>
      <c r="K138" s="18">
        <f t="shared" si="34"/>
        <v>0</v>
      </c>
      <c r="L138" s="18">
        <f t="shared" si="34"/>
        <v>0</v>
      </c>
      <c r="M138" s="18">
        <f t="shared" si="34"/>
        <v>0</v>
      </c>
      <c r="N138" s="19">
        <f t="shared" si="32"/>
        <v>0</v>
      </c>
      <c r="O138" s="19">
        <f t="shared" si="32"/>
        <v>0</v>
      </c>
      <c r="P138" s="19">
        <f>IF(E138&lt;&gt;0,L138/E138,0)*100</f>
        <v>0</v>
      </c>
      <c r="Q138" s="19">
        <f>IF(E138&lt;&gt;0,M138/E138,0)*100</f>
        <v>0</v>
      </c>
      <c r="R138" s="18">
        <f t="shared" ref="R138:U139" si="35">R137</f>
        <v>0</v>
      </c>
      <c r="S138" s="18">
        <f t="shared" si="35"/>
        <v>0</v>
      </c>
      <c r="T138" s="19">
        <f t="shared" si="35"/>
        <v>0</v>
      </c>
      <c r="U138" s="19">
        <f t="shared" si="35"/>
        <v>0</v>
      </c>
      <c r="V138" s="17"/>
      <c r="W138" s="2"/>
      <c r="X138" s="2"/>
      <c r="Y138" s="2"/>
      <c r="Z138" s="2"/>
    </row>
    <row r="139" spans="1:26" ht="49.9" customHeight="1">
      <c r="A139" s="17" t="s">
        <v>349</v>
      </c>
      <c r="B139" s="18">
        <f t="shared" si="33"/>
        <v>32500</v>
      </c>
      <c r="C139" s="18">
        <f t="shared" si="33"/>
        <v>32500</v>
      </c>
      <c r="D139" s="18">
        <f t="shared" si="33"/>
        <v>32500</v>
      </c>
      <c r="E139" s="18">
        <f t="shared" si="33"/>
        <v>32500</v>
      </c>
      <c r="F139" s="17"/>
      <c r="G139" s="18">
        <f>G138</f>
        <v>0</v>
      </c>
      <c r="H139" s="17"/>
      <c r="I139" s="17"/>
      <c r="J139" s="18">
        <f t="shared" si="34"/>
        <v>0</v>
      </c>
      <c r="K139" s="18">
        <f t="shared" si="34"/>
        <v>0</v>
      </c>
      <c r="L139" s="18">
        <f t="shared" si="34"/>
        <v>0</v>
      </c>
      <c r="M139" s="18">
        <f t="shared" si="34"/>
        <v>0</v>
      </c>
      <c r="N139" s="19">
        <f t="shared" si="32"/>
        <v>0</v>
      </c>
      <c r="O139" s="19">
        <f t="shared" si="32"/>
        <v>0</v>
      </c>
      <c r="P139" s="19">
        <f>IF(E139&lt;&gt;0,L139/E139,0)*100</f>
        <v>0</v>
      </c>
      <c r="Q139" s="19">
        <f>IF(E139&lt;&gt;0,M139/E139,0)*100</f>
        <v>0</v>
      </c>
      <c r="R139" s="18">
        <f t="shared" si="35"/>
        <v>0</v>
      </c>
      <c r="S139" s="18">
        <f t="shared" si="35"/>
        <v>0</v>
      </c>
      <c r="T139" s="19">
        <f t="shared" si="35"/>
        <v>0</v>
      </c>
      <c r="U139" s="19">
        <f t="shared" si="35"/>
        <v>0</v>
      </c>
      <c r="V139" s="17"/>
      <c r="W139" s="2"/>
      <c r="X139" s="2"/>
      <c r="Y139" s="2"/>
      <c r="Z139" s="2"/>
    </row>
    <row r="140" spans="1:26" ht="49.9" customHeight="1">
      <c r="A140" s="17" t="s">
        <v>141</v>
      </c>
      <c r="B140" s="18">
        <f>SUM(B103,B126,B134,B139)</f>
        <v>1441000</v>
      </c>
      <c r="C140" s="18">
        <f>SUM(C103,C126,C134,C139)</f>
        <v>1441000</v>
      </c>
      <c r="D140" s="18">
        <f>SUM(D103,D126,D134,D139)</f>
        <v>1441000</v>
      </c>
      <c r="E140" s="18">
        <f>SUM(E103,E126,E134,E139)</f>
        <v>1441000</v>
      </c>
      <c r="F140" s="17"/>
      <c r="G140" s="18">
        <f>SUM(G103,G126,G134,G139)</f>
        <v>0</v>
      </c>
      <c r="H140" s="17"/>
      <c r="I140" s="17"/>
      <c r="J140" s="18">
        <f>SUM(J103,J126,J134,J139)</f>
        <v>0</v>
      </c>
      <c r="K140" s="18">
        <f>SUM(K103,K126,K134,K139)</f>
        <v>0</v>
      </c>
      <c r="L140" s="18">
        <f>SUM(L103,L126,L134,L139)</f>
        <v>0</v>
      </c>
      <c r="M140" s="18">
        <f>SUM(M103,M126,M134,M139)</f>
        <v>0</v>
      </c>
      <c r="N140" s="19">
        <f t="shared" si="32"/>
        <v>0</v>
      </c>
      <c r="O140" s="19">
        <f t="shared" si="32"/>
        <v>0</v>
      </c>
      <c r="P140" s="19">
        <f>IF(E140&lt;&gt;0,L140/E140,0)*100</f>
        <v>0</v>
      </c>
      <c r="Q140" s="19">
        <f>IF(E140&lt;&gt;0,M140/E140,0)*100</f>
        <v>0</v>
      </c>
      <c r="R140" s="18">
        <f>SUM(R103,R126,R134,R139)</f>
        <v>0</v>
      </c>
      <c r="S140" s="18">
        <f>SUM(S103,S126,S134,S139)</f>
        <v>0</v>
      </c>
      <c r="T140" s="19">
        <f>IF(SUM(E103,E126,E134,E139)&lt;&gt;0,SUM(E103*T103,E126*T126,E134*T134,E139*T139)/SUM(E103,E126,E134,E139),0)</f>
        <v>0</v>
      </c>
      <c r="U140" s="19">
        <f>IF(SUM(E103,E126,E134,E139)&lt;&gt;0,SUM(E103*U103,E126*U126,E134*U134,E139*U139)/SUM(E103,E126,E134,E139),0)</f>
        <v>0</v>
      </c>
      <c r="V140" s="17"/>
      <c r="W140" s="2"/>
      <c r="X140" s="2"/>
      <c r="Y140" s="2"/>
      <c r="Z140" s="2"/>
    </row>
    <row r="141" spans="1:26" ht="49.9" customHeight="1">
      <c r="A141" s="38" t="s">
        <v>142</v>
      </c>
      <c r="B141" s="39"/>
      <c r="C141" s="39"/>
      <c r="D141" s="39"/>
      <c r="E141" s="39"/>
      <c r="F141" s="39"/>
      <c r="G141" s="39"/>
      <c r="H141" s="39"/>
      <c r="I141" s="39"/>
      <c r="J141" s="39"/>
      <c r="K141" s="39"/>
      <c r="L141" s="39"/>
      <c r="M141" s="39"/>
      <c r="N141" s="39"/>
      <c r="O141" s="39"/>
      <c r="P141" s="39"/>
      <c r="Q141" s="39"/>
      <c r="R141" s="39"/>
      <c r="S141" s="39"/>
      <c r="T141" s="39"/>
      <c r="U141" s="39"/>
      <c r="V141" s="40"/>
      <c r="W141" s="2"/>
      <c r="X141" s="2"/>
      <c r="Y141" s="2"/>
      <c r="Z141" s="2"/>
    </row>
    <row r="142" spans="1:26" ht="49.9" customHeight="1">
      <c r="A142" s="44" t="s">
        <v>149</v>
      </c>
      <c r="B142" s="39"/>
      <c r="C142" s="39"/>
      <c r="D142" s="39"/>
      <c r="E142" s="39"/>
      <c r="F142" s="39"/>
      <c r="G142" s="39"/>
      <c r="H142" s="39"/>
      <c r="I142" s="39"/>
      <c r="J142" s="39"/>
      <c r="K142" s="39"/>
      <c r="L142" s="39"/>
      <c r="M142" s="39"/>
      <c r="N142" s="39"/>
      <c r="O142" s="39"/>
      <c r="P142" s="39"/>
      <c r="Q142" s="39"/>
      <c r="R142" s="39"/>
      <c r="S142" s="39"/>
      <c r="T142" s="39"/>
      <c r="U142" s="39"/>
      <c r="V142" s="40"/>
      <c r="W142" s="2"/>
      <c r="X142" s="2"/>
      <c r="Y142" s="2"/>
      <c r="Z142" s="2"/>
    </row>
    <row r="143" spans="1:26" ht="49.9" customHeight="1">
      <c r="A143" s="45" t="s">
        <v>350</v>
      </c>
      <c r="B143" s="39"/>
      <c r="C143" s="39"/>
      <c r="D143" s="39"/>
      <c r="E143" s="39"/>
      <c r="F143" s="39"/>
      <c r="G143" s="39"/>
      <c r="H143" s="39"/>
      <c r="I143" s="39"/>
      <c r="J143" s="39"/>
      <c r="K143" s="39"/>
      <c r="L143" s="39"/>
      <c r="M143" s="39"/>
      <c r="N143" s="39"/>
      <c r="O143" s="39"/>
      <c r="P143" s="39"/>
      <c r="Q143" s="39"/>
      <c r="R143" s="39"/>
      <c r="S143" s="39"/>
      <c r="T143" s="39"/>
      <c r="U143" s="39"/>
      <c r="V143" s="40"/>
      <c r="W143" s="2"/>
      <c r="X143" s="2"/>
      <c r="Y143" s="2"/>
      <c r="Z143" s="2"/>
    </row>
    <row r="144" spans="1:26" ht="65.25">
      <c r="A144" s="9" t="s">
        <v>351</v>
      </c>
      <c r="B144" s="10">
        <v>99000</v>
      </c>
      <c r="C144" s="10">
        <v>99000</v>
      </c>
      <c r="D144" s="10">
        <v>99000</v>
      </c>
      <c r="E144" s="10">
        <v>99000</v>
      </c>
      <c r="F144" s="11" t="s">
        <v>19</v>
      </c>
      <c r="G144" s="12"/>
      <c r="H144" s="13"/>
      <c r="I144" s="14"/>
      <c r="J144" s="10">
        <v>0</v>
      </c>
      <c r="K144" s="10">
        <v>0</v>
      </c>
      <c r="L144" s="10">
        <v>0</v>
      </c>
      <c r="M144" s="10">
        <v>0</v>
      </c>
      <c r="N144" s="15">
        <f t="shared" ref="N144:O147" si="36">IF(D144&lt;&gt;0,J144/D144,0)*100</f>
        <v>0</v>
      </c>
      <c r="O144" s="15">
        <f t="shared" si="36"/>
        <v>0</v>
      </c>
      <c r="P144" s="15">
        <f>IF(E144&lt;&gt;0,L144/E144,0)*100</f>
        <v>0</v>
      </c>
      <c r="Q144" s="15">
        <f>IF(E144&lt;&gt;0,M144/E144,0)*100</f>
        <v>0</v>
      </c>
      <c r="R144" s="12"/>
      <c r="S144" s="12"/>
      <c r="T144" s="16">
        <v>0</v>
      </c>
      <c r="U144" s="16">
        <v>0</v>
      </c>
      <c r="V144" s="11"/>
      <c r="W144" s="2" t="s">
        <v>352</v>
      </c>
      <c r="X144" s="2" t="s">
        <v>74</v>
      </c>
      <c r="Y144" s="2"/>
      <c r="Z144" s="2"/>
    </row>
    <row r="145" spans="1:26" ht="49.9" customHeight="1">
      <c r="A145" s="17" t="s">
        <v>353</v>
      </c>
      <c r="B145" s="18">
        <f t="shared" ref="B145:E147" si="37">B144</f>
        <v>99000</v>
      </c>
      <c r="C145" s="18">
        <f t="shared" si="37"/>
        <v>99000</v>
      </c>
      <c r="D145" s="18">
        <f t="shared" si="37"/>
        <v>99000</v>
      </c>
      <c r="E145" s="18">
        <f t="shared" si="37"/>
        <v>99000</v>
      </c>
      <c r="F145" s="17"/>
      <c r="G145" s="18">
        <f>G144</f>
        <v>0</v>
      </c>
      <c r="H145" s="17"/>
      <c r="I145" s="17"/>
      <c r="J145" s="18">
        <f t="shared" ref="J145:M147" si="38">J144</f>
        <v>0</v>
      </c>
      <c r="K145" s="18">
        <f t="shared" si="38"/>
        <v>0</v>
      </c>
      <c r="L145" s="18">
        <f t="shared" si="38"/>
        <v>0</v>
      </c>
      <c r="M145" s="18">
        <f t="shared" si="38"/>
        <v>0</v>
      </c>
      <c r="N145" s="19">
        <f t="shared" si="36"/>
        <v>0</v>
      </c>
      <c r="O145" s="19">
        <f t="shared" si="36"/>
        <v>0</v>
      </c>
      <c r="P145" s="19">
        <f>IF(E145&lt;&gt;0,L145/E145,0)*100</f>
        <v>0</v>
      </c>
      <c r="Q145" s="19">
        <f>IF(E145&lt;&gt;0,M145/E145,0)*100</f>
        <v>0</v>
      </c>
      <c r="R145" s="18">
        <f t="shared" ref="R145:U147" si="39">R144</f>
        <v>0</v>
      </c>
      <c r="S145" s="18">
        <f t="shared" si="39"/>
        <v>0</v>
      </c>
      <c r="T145" s="19">
        <f t="shared" si="39"/>
        <v>0</v>
      </c>
      <c r="U145" s="19">
        <f t="shared" si="39"/>
        <v>0</v>
      </c>
      <c r="V145" s="17"/>
      <c r="W145" s="2"/>
      <c r="X145" s="2"/>
      <c r="Y145" s="2"/>
      <c r="Z145" s="2"/>
    </row>
    <row r="146" spans="1:26" ht="49.9" customHeight="1">
      <c r="A146" s="17" t="s">
        <v>158</v>
      </c>
      <c r="B146" s="18">
        <f t="shared" si="37"/>
        <v>99000</v>
      </c>
      <c r="C146" s="18">
        <f t="shared" si="37"/>
        <v>99000</v>
      </c>
      <c r="D146" s="18">
        <f t="shared" si="37"/>
        <v>99000</v>
      </c>
      <c r="E146" s="18">
        <f t="shared" si="37"/>
        <v>99000</v>
      </c>
      <c r="F146" s="17"/>
      <c r="G146" s="18">
        <f>G145</f>
        <v>0</v>
      </c>
      <c r="H146" s="17"/>
      <c r="I146" s="17"/>
      <c r="J146" s="18">
        <f t="shared" si="38"/>
        <v>0</v>
      </c>
      <c r="K146" s="18">
        <f t="shared" si="38"/>
        <v>0</v>
      </c>
      <c r="L146" s="18">
        <f t="shared" si="38"/>
        <v>0</v>
      </c>
      <c r="M146" s="18">
        <f t="shared" si="38"/>
        <v>0</v>
      </c>
      <c r="N146" s="19">
        <f t="shared" si="36"/>
        <v>0</v>
      </c>
      <c r="O146" s="19">
        <f t="shared" si="36"/>
        <v>0</v>
      </c>
      <c r="P146" s="19">
        <f>IF(E146&lt;&gt;0,L146/E146,0)*100</f>
        <v>0</v>
      </c>
      <c r="Q146" s="19">
        <f>IF(E146&lt;&gt;0,M146/E146,0)*100</f>
        <v>0</v>
      </c>
      <c r="R146" s="18">
        <f t="shared" si="39"/>
        <v>0</v>
      </c>
      <c r="S146" s="18">
        <f t="shared" si="39"/>
        <v>0</v>
      </c>
      <c r="T146" s="19">
        <f t="shared" si="39"/>
        <v>0</v>
      </c>
      <c r="U146" s="19">
        <f t="shared" si="39"/>
        <v>0</v>
      </c>
      <c r="V146" s="17"/>
      <c r="W146" s="2"/>
      <c r="X146" s="2"/>
      <c r="Y146" s="2"/>
      <c r="Z146" s="2"/>
    </row>
    <row r="147" spans="1:26" ht="49.9" customHeight="1">
      <c r="A147" s="17" t="s">
        <v>159</v>
      </c>
      <c r="B147" s="18">
        <f t="shared" si="37"/>
        <v>99000</v>
      </c>
      <c r="C147" s="18">
        <f t="shared" si="37"/>
        <v>99000</v>
      </c>
      <c r="D147" s="18">
        <f t="shared" si="37"/>
        <v>99000</v>
      </c>
      <c r="E147" s="18">
        <f t="shared" si="37"/>
        <v>99000</v>
      </c>
      <c r="F147" s="17"/>
      <c r="G147" s="18">
        <f>G146</f>
        <v>0</v>
      </c>
      <c r="H147" s="17"/>
      <c r="I147" s="17"/>
      <c r="J147" s="18">
        <f t="shared" si="38"/>
        <v>0</v>
      </c>
      <c r="K147" s="18">
        <f t="shared" si="38"/>
        <v>0</v>
      </c>
      <c r="L147" s="18">
        <f t="shared" si="38"/>
        <v>0</v>
      </c>
      <c r="M147" s="18">
        <f t="shared" si="38"/>
        <v>0</v>
      </c>
      <c r="N147" s="19">
        <f t="shared" si="36"/>
        <v>0</v>
      </c>
      <c r="O147" s="19">
        <f t="shared" si="36"/>
        <v>0</v>
      </c>
      <c r="P147" s="19">
        <f>IF(E147&lt;&gt;0,L147/E147,0)*100</f>
        <v>0</v>
      </c>
      <c r="Q147" s="19">
        <f>IF(E147&lt;&gt;0,M147/E147,0)*100</f>
        <v>0</v>
      </c>
      <c r="R147" s="18">
        <f t="shared" si="39"/>
        <v>0</v>
      </c>
      <c r="S147" s="18">
        <f t="shared" si="39"/>
        <v>0</v>
      </c>
      <c r="T147" s="19">
        <f t="shared" si="39"/>
        <v>0</v>
      </c>
      <c r="U147" s="19">
        <f t="shared" si="39"/>
        <v>0</v>
      </c>
      <c r="V147" s="17"/>
      <c r="W147" s="2"/>
      <c r="X147" s="2"/>
      <c r="Y147" s="2"/>
      <c r="Z147" s="2"/>
    </row>
    <row r="148" spans="1:26" ht="49.9" customHeight="1">
      <c r="A148" s="38" t="s">
        <v>354</v>
      </c>
      <c r="B148" s="39"/>
      <c r="C148" s="39"/>
      <c r="D148" s="39"/>
      <c r="E148" s="39"/>
      <c r="F148" s="39"/>
      <c r="G148" s="39"/>
      <c r="H148" s="39"/>
      <c r="I148" s="39"/>
      <c r="J148" s="39"/>
      <c r="K148" s="39"/>
      <c r="L148" s="39"/>
      <c r="M148" s="39"/>
      <c r="N148" s="39"/>
      <c r="O148" s="39"/>
      <c r="P148" s="39"/>
      <c r="Q148" s="39"/>
      <c r="R148" s="39"/>
      <c r="S148" s="39"/>
      <c r="T148" s="39"/>
      <c r="U148" s="39"/>
      <c r="V148" s="40"/>
      <c r="W148" s="2"/>
      <c r="X148" s="2"/>
      <c r="Y148" s="2"/>
      <c r="Z148" s="2"/>
    </row>
    <row r="149" spans="1:26" ht="49.9" customHeight="1">
      <c r="A149" s="44" t="s">
        <v>355</v>
      </c>
      <c r="B149" s="39"/>
      <c r="C149" s="39"/>
      <c r="D149" s="39"/>
      <c r="E149" s="39"/>
      <c r="F149" s="39"/>
      <c r="G149" s="39"/>
      <c r="H149" s="39"/>
      <c r="I149" s="39"/>
      <c r="J149" s="39"/>
      <c r="K149" s="39"/>
      <c r="L149" s="39"/>
      <c r="M149" s="39"/>
      <c r="N149" s="39"/>
      <c r="O149" s="39"/>
      <c r="P149" s="39"/>
      <c r="Q149" s="39"/>
      <c r="R149" s="39"/>
      <c r="S149" s="39"/>
      <c r="T149" s="39"/>
      <c r="U149" s="39"/>
      <c r="V149" s="40"/>
      <c r="W149" s="2"/>
      <c r="X149" s="2"/>
      <c r="Y149" s="2"/>
      <c r="Z149" s="2"/>
    </row>
    <row r="150" spans="1:26" ht="49.9" customHeight="1">
      <c r="A150" s="45" t="s">
        <v>356</v>
      </c>
      <c r="B150" s="39"/>
      <c r="C150" s="39"/>
      <c r="D150" s="39"/>
      <c r="E150" s="39"/>
      <c r="F150" s="39"/>
      <c r="G150" s="39"/>
      <c r="H150" s="39"/>
      <c r="I150" s="39"/>
      <c r="J150" s="39"/>
      <c r="K150" s="39"/>
      <c r="L150" s="39"/>
      <c r="M150" s="39"/>
      <c r="N150" s="39"/>
      <c r="O150" s="39"/>
      <c r="P150" s="39"/>
      <c r="Q150" s="39"/>
      <c r="R150" s="39"/>
      <c r="S150" s="39"/>
      <c r="T150" s="39"/>
      <c r="U150" s="39"/>
      <c r="V150" s="40"/>
      <c r="W150" s="2"/>
      <c r="X150" s="2"/>
      <c r="Y150" s="2"/>
      <c r="Z150" s="2"/>
    </row>
    <row r="151" spans="1:26" ht="43.5">
      <c r="A151" s="9" t="s">
        <v>357</v>
      </c>
      <c r="B151" s="10">
        <v>90000</v>
      </c>
      <c r="C151" s="10">
        <v>90000</v>
      </c>
      <c r="D151" s="10">
        <v>90000</v>
      </c>
      <c r="E151" s="10">
        <v>90000</v>
      </c>
      <c r="F151" s="11" t="s">
        <v>23</v>
      </c>
      <c r="G151" s="12"/>
      <c r="H151" s="13"/>
      <c r="I151" s="14"/>
      <c r="J151" s="10">
        <v>0</v>
      </c>
      <c r="K151" s="10">
        <v>0</v>
      </c>
      <c r="L151" s="10">
        <v>0</v>
      </c>
      <c r="M151" s="10">
        <v>0</v>
      </c>
      <c r="N151" s="15">
        <f t="shared" ref="N151:O153" si="40">IF(D151&lt;&gt;0,J151/D151,0)*100</f>
        <v>0</v>
      </c>
      <c r="O151" s="15">
        <f t="shared" si="40"/>
        <v>0</v>
      </c>
      <c r="P151" s="15">
        <f>IF(E151&lt;&gt;0,L151/E151,0)*100</f>
        <v>0</v>
      </c>
      <c r="Q151" s="15">
        <f>IF(E151&lt;&gt;0,M151/E151,0)*100</f>
        <v>0</v>
      </c>
      <c r="R151" s="12"/>
      <c r="S151" s="12"/>
      <c r="T151" s="16">
        <v>0</v>
      </c>
      <c r="U151" s="16">
        <v>0</v>
      </c>
      <c r="V151" s="11"/>
      <c r="W151" s="2" t="s">
        <v>358</v>
      </c>
      <c r="X151" s="2" t="s">
        <v>74</v>
      </c>
      <c r="Y151" s="2"/>
      <c r="Z151" s="2"/>
    </row>
    <row r="152" spans="1:26" ht="49.9" customHeight="1">
      <c r="A152" s="17" t="s">
        <v>359</v>
      </c>
      <c r="B152" s="18">
        <f t="shared" ref="B152:E153" si="41">B151</f>
        <v>90000</v>
      </c>
      <c r="C152" s="18">
        <f t="shared" si="41"/>
        <v>90000</v>
      </c>
      <c r="D152" s="18">
        <f t="shared" si="41"/>
        <v>90000</v>
      </c>
      <c r="E152" s="18">
        <f t="shared" si="41"/>
        <v>90000</v>
      </c>
      <c r="F152" s="17"/>
      <c r="G152" s="18">
        <f>G151</f>
        <v>0</v>
      </c>
      <c r="H152" s="17"/>
      <c r="I152" s="17"/>
      <c r="J152" s="18">
        <f t="shared" ref="J152:M153" si="42">J151</f>
        <v>0</v>
      </c>
      <c r="K152" s="18">
        <f t="shared" si="42"/>
        <v>0</v>
      </c>
      <c r="L152" s="18">
        <f t="shared" si="42"/>
        <v>0</v>
      </c>
      <c r="M152" s="18">
        <f t="shared" si="42"/>
        <v>0</v>
      </c>
      <c r="N152" s="19">
        <f t="shared" si="40"/>
        <v>0</v>
      </c>
      <c r="O152" s="19">
        <f t="shared" si="40"/>
        <v>0</v>
      </c>
      <c r="P152" s="19">
        <f>IF(E152&lt;&gt;0,L152/E152,0)*100</f>
        <v>0</v>
      </c>
      <c r="Q152" s="19">
        <f>IF(E152&lt;&gt;0,M152/E152,0)*100</f>
        <v>0</v>
      </c>
      <c r="R152" s="18">
        <f t="shared" ref="R152:U153" si="43">R151</f>
        <v>0</v>
      </c>
      <c r="S152" s="18">
        <f t="shared" si="43"/>
        <v>0</v>
      </c>
      <c r="T152" s="19">
        <f t="shared" si="43"/>
        <v>0</v>
      </c>
      <c r="U152" s="19">
        <f t="shared" si="43"/>
        <v>0</v>
      </c>
      <c r="V152" s="17"/>
      <c r="W152" s="2"/>
      <c r="X152" s="2"/>
      <c r="Y152" s="2"/>
      <c r="Z152" s="2"/>
    </row>
    <row r="153" spans="1:26" ht="49.9" customHeight="1">
      <c r="A153" s="17" t="s">
        <v>360</v>
      </c>
      <c r="B153" s="18">
        <f t="shared" si="41"/>
        <v>90000</v>
      </c>
      <c r="C153" s="18">
        <f t="shared" si="41"/>
        <v>90000</v>
      </c>
      <c r="D153" s="18">
        <f t="shared" si="41"/>
        <v>90000</v>
      </c>
      <c r="E153" s="18">
        <f t="shared" si="41"/>
        <v>90000</v>
      </c>
      <c r="F153" s="17"/>
      <c r="G153" s="18">
        <f>G152</f>
        <v>0</v>
      </c>
      <c r="H153" s="17"/>
      <c r="I153" s="17"/>
      <c r="J153" s="18">
        <f t="shared" si="42"/>
        <v>0</v>
      </c>
      <c r="K153" s="18">
        <f t="shared" si="42"/>
        <v>0</v>
      </c>
      <c r="L153" s="18">
        <f t="shared" si="42"/>
        <v>0</v>
      </c>
      <c r="M153" s="18">
        <f t="shared" si="42"/>
        <v>0</v>
      </c>
      <c r="N153" s="19">
        <f t="shared" si="40"/>
        <v>0</v>
      </c>
      <c r="O153" s="19">
        <f t="shared" si="40"/>
        <v>0</v>
      </c>
      <c r="P153" s="19">
        <f>IF(E153&lt;&gt;0,L153/E153,0)*100</f>
        <v>0</v>
      </c>
      <c r="Q153" s="19">
        <f>IF(E153&lt;&gt;0,M153/E153,0)*100</f>
        <v>0</v>
      </c>
      <c r="R153" s="18">
        <f t="shared" si="43"/>
        <v>0</v>
      </c>
      <c r="S153" s="18">
        <f t="shared" si="43"/>
        <v>0</v>
      </c>
      <c r="T153" s="19">
        <f t="shared" si="43"/>
        <v>0</v>
      </c>
      <c r="U153" s="19">
        <f t="shared" si="43"/>
        <v>0</v>
      </c>
      <c r="V153" s="17"/>
      <c r="W153" s="2"/>
      <c r="X153" s="2"/>
      <c r="Y153" s="2"/>
      <c r="Z153" s="2"/>
    </row>
    <row r="154" spans="1:26" ht="49.9" customHeight="1">
      <c r="A154" s="44" t="s">
        <v>361</v>
      </c>
      <c r="B154" s="39"/>
      <c r="C154" s="39"/>
      <c r="D154" s="39"/>
      <c r="E154" s="39"/>
      <c r="F154" s="39"/>
      <c r="G154" s="39"/>
      <c r="H154" s="39"/>
      <c r="I154" s="39"/>
      <c r="J154" s="39"/>
      <c r="K154" s="39"/>
      <c r="L154" s="39"/>
      <c r="M154" s="39"/>
      <c r="N154" s="39"/>
      <c r="O154" s="39"/>
      <c r="P154" s="39"/>
      <c r="Q154" s="39"/>
      <c r="R154" s="39"/>
      <c r="S154" s="39"/>
      <c r="T154" s="39"/>
      <c r="U154" s="39"/>
      <c r="V154" s="40"/>
      <c r="W154" s="2"/>
      <c r="X154" s="2"/>
      <c r="Y154" s="2"/>
      <c r="Z154" s="2"/>
    </row>
    <row r="155" spans="1:26" ht="49.9" customHeight="1">
      <c r="A155" s="45" t="s">
        <v>362</v>
      </c>
      <c r="B155" s="39"/>
      <c r="C155" s="39"/>
      <c r="D155" s="39"/>
      <c r="E155" s="39"/>
      <c r="F155" s="39"/>
      <c r="G155" s="39"/>
      <c r="H155" s="39"/>
      <c r="I155" s="39"/>
      <c r="J155" s="39"/>
      <c r="K155" s="39"/>
      <c r="L155" s="39"/>
      <c r="M155" s="39"/>
      <c r="N155" s="39"/>
      <c r="O155" s="39"/>
      <c r="P155" s="39"/>
      <c r="Q155" s="39"/>
      <c r="R155" s="39"/>
      <c r="S155" s="39"/>
      <c r="T155" s="39"/>
      <c r="U155" s="39"/>
      <c r="V155" s="40"/>
      <c r="W155" s="2"/>
      <c r="X155" s="2"/>
      <c r="Y155" s="2"/>
      <c r="Z155" s="2"/>
    </row>
    <row r="156" spans="1:26" ht="65.25">
      <c r="A156" s="9" t="s">
        <v>363</v>
      </c>
      <c r="B156" s="10">
        <v>90000</v>
      </c>
      <c r="C156" s="10">
        <v>90000</v>
      </c>
      <c r="D156" s="10">
        <v>90000</v>
      </c>
      <c r="E156" s="10">
        <v>90000</v>
      </c>
      <c r="F156" s="11" t="s">
        <v>19</v>
      </c>
      <c r="G156" s="12"/>
      <c r="H156" s="13"/>
      <c r="I156" s="14"/>
      <c r="J156" s="10">
        <v>0</v>
      </c>
      <c r="K156" s="10">
        <v>0</v>
      </c>
      <c r="L156" s="10">
        <v>0</v>
      </c>
      <c r="M156" s="10">
        <v>0</v>
      </c>
      <c r="N156" s="15">
        <f>IF(D156&lt;&gt;0,J156/D156,0)*100</f>
        <v>0</v>
      </c>
      <c r="O156" s="15">
        <f>IF(E156&lt;&gt;0,K156/E156,0)*100</f>
        <v>0</v>
      </c>
      <c r="P156" s="15">
        <f>IF(E156&lt;&gt;0,L156/E156,0)*100</f>
        <v>0</v>
      </c>
      <c r="Q156" s="15">
        <f>IF(E156&lt;&gt;0,M156/E156,0)*100</f>
        <v>0</v>
      </c>
      <c r="R156" s="12"/>
      <c r="S156" s="12"/>
      <c r="T156" s="16">
        <v>0</v>
      </c>
      <c r="U156" s="16">
        <v>0</v>
      </c>
      <c r="V156" s="11"/>
      <c r="W156" s="2" t="s">
        <v>364</v>
      </c>
      <c r="X156" s="2" t="s">
        <v>74</v>
      </c>
      <c r="Y156" s="2"/>
      <c r="Z156" s="2"/>
    </row>
    <row r="157" spans="1:26" ht="49.9" customHeight="1">
      <c r="A157" s="17" t="s">
        <v>365</v>
      </c>
      <c r="B157" s="18">
        <f>B156</f>
        <v>90000</v>
      </c>
      <c r="C157" s="18">
        <f>C156</f>
        <v>90000</v>
      </c>
      <c r="D157" s="18">
        <f>D156</f>
        <v>90000</v>
      </c>
      <c r="E157" s="18">
        <f>E156</f>
        <v>90000</v>
      </c>
      <c r="F157" s="17"/>
      <c r="G157" s="18">
        <f>G156</f>
        <v>0</v>
      </c>
      <c r="H157" s="17"/>
      <c r="I157" s="17"/>
      <c r="J157" s="18">
        <f>J156</f>
        <v>0</v>
      </c>
      <c r="K157" s="18">
        <f>K156</f>
        <v>0</v>
      </c>
      <c r="L157" s="18">
        <f>L156</f>
        <v>0</v>
      </c>
      <c r="M157" s="18">
        <f>M156</f>
        <v>0</v>
      </c>
      <c r="N157" s="19">
        <f>IF(D157&lt;&gt;0,J157/D157,0)*100</f>
        <v>0</v>
      </c>
      <c r="O157" s="19">
        <f>IF(E157&lt;&gt;0,K157/E157,0)*100</f>
        <v>0</v>
      </c>
      <c r="P157" s="19">
        <f>IF(E157&lt;&gt;0,L157/E157,0)*100</f>
        <v>0</v>
      </c>
      <c r="Q157" s="19">
        <f>IF(E157&lt;&gt;0,M157/E157,0)*100</f>
        <v>0</v>
      </c>
      <c r="R157" s="18">
        <f>R156</f>
        <v>0</v>
      </c>
      <c r="S157" s="18">
        <f>S156</f>
        <v>0</v>
      </c>
      <c r="T157" s="19">
        <f>T156</f>
        <v>0</v>
      </c>
      <c r="U157" s="19">
        <f>U156</f>
        <v>0</v>
      </c>
      <c r="V157" s="17"/>
      <c r="W157" s="2"/>
      <c r="X157" s="2"/>
      <c r="Y157" s="2"/>
      <c r="Z157" s="2"/>
    </row>
    <row r="158" spans="1:26" ht="49.9" customHeight="1">
      <c r="A158" s="45" t="s">
        <v>366</v>
      </c>
      <c r="B158" s="39"/>
      <c r="C158" s="39"/>
      <c r="D158" s="39"/>
      <c r="E158" s="39"/>
      <c r="F158" s="39"/>
      <c r="G158" s="39"/>
      <c r="H158" s="39"/>
      <c r="I158" s="39"/>
      <c r="J158" s="39"/>
      <c r="K158" s="39"/>
      <c r="L158" s="39"/>
      <c r="M158" s="39"/>
      <c r="N158" s="39"/>
      <c r="O158" s="39"/>
      <c r="P158" s="39"/>
      <c r="Q158" s="39"/>
      <c r="R158" s="39"/>
      <c r="S158" s="39"/>
      <c r="T158" s="39"/>
      <c r="U158" s="39"/>
      <c r="V158" s="40"/>
      <c r="W158" s="2"/>
      <c r="X158" s="2"/>
      <c r="Y158" s="2"/>
      <c r="Z158" s="2"/>
    </row>
    <row r="159" spans="1:26" ht="38.25">
      <c r="A159" s="9" t="s">
        <v>367</v>
      </c>
      <c r="B159" s="10">
        <v>137723</v>
      </c>
      <c r="C159" s="10">
        <v>137723</v>
      </c>
      <c r="D159" s="10">
        <v>137723</v>
      </c>
      <c r="E159" s="10">
        <v>137723</v>
      </c>
      <c r="F159" s="11"/>
      <c r="G159" s="12"/>
      <c r="H159" s="13"/>
      <c r="I159" s="14"/>
      <c r="J159" s="10">
        <v>0</v>
      </c>
      <c r="K159" s="10">
        <v>0</v>
      </c>
      <c r="L159" s="10">
        <v>0</v>
      </c>
      <c r="M159" s="10">
        <v>0</v>
      </c>
      <c r="N159" s="15">
        <f t="shared" ref="N159:O166" si="44">IF(D159&lt;&gt;0,J159/D159,0)*100</f>
        <v>0</v>
      </c>
      <c r="O159" s="15">
        <f t="shared" si="44"/>
        <v>0</v>
      </c>
      <c r="P159" s="15">
        <f t="shared" ref="P159:P166" si="45">IF(E159&lt;&gt;0,L159/E159,0)*100</f>
        <v>0</v>
      </c>
      <c r="Q159" s="15">
        <f t="shared" ref="Q159:Q166" si="46">IF(E159&lt;&gt;0,M159/E159,0)*100</f>
        <v>0</v>
      </c>
      <c r="R159" s="12"/>
      <c r="S159" s="12"/>
      <c r="T159" s="16">
        <v>0</v>
      </c>
      <c r="U159" s="16">
        <v>0</v>
      </c>
      <c r="V159" s="11" t="s">
        <v>887</v>
      </c>
      <c r="W159" s="2" t="s">
        <v>368</v>
      </c>
      <c r="X159" s="2" t="s">
        <v>74</v>
      </c>
      <c r="Y159" s="2"/>
      <c r="Z159" s="2"/>
    </row>
    <row r="160" spans="1:26" ht="38.25">
      <c r="A160" s="9" t="s">
        <v>369</v>
      </c>
      <c r="B160" s="10">
        <v>35000</v>
      </c>
      <c r="C160" s="10">
        <v>35000</v>
      </c>
      <c r="D160" s="10">
        <v>35000</v>
      </c>
      <c r="E160" s="10">
        <v>35000</v>
      </c>
      <c r="F160" s="11"/>
      <c r="G160" s="12"/>
      <c r="H160" s="13"/>
      <c r="I160" s="14"/>
      <c r="J160" s="10">
        <v>0</v>
      </c>
      <c r="K160" s="10">
        <v>0</v>
      </c>
      <c r="L160" s="10">
        <v>0</v>
      </c>
      <c r="M160" s="10">
        <v>0</v>
      </c>
      <c r="N160" s="15">
        <f t="shared" si="44"/>
        <v>0</v>
      </c>
      <c r="O160" s="15">
        <f t="shared" si="44"/>
        <v>0</v>
      </c>
      <c r="P160" s="15">
        <f t="shared" si="45"/>
        <v>0</v>
      </c>
      <c r="Q160" s="15">
        <f t="shared" si="46"/>
        <v>0</v>
      </c>
      <c r="R160" s="12"/>
      <c r="S160" s="12"/>
      <c r="T160" s="16">
        <v>0</v>
      </c>
      <c r="U160" s="16">
        <v>0</v>
      </c>
      <c r="V160" s="11" t="s">
        <v>887</v>
      </c>
      <c r="W160" s="2" t="s">
        <v>368</v>
      </c>
      <c r="X160" s="2" t="s">
        <v>74</v>
      </c>
      <c r="Y160" s="2"/>
      <c r="Z160" s="2"/>
    </row>
    <row r="161" spans="1:26" ht="43.5">
      <c r="A161" s="9" t="s">
        <v>370</v>
      </c>
      <c r="B161" s="10">
        <v>30000</v>
      </c>
      <c r="C161" s="10">
        <v>30000</v>
      </c>
      <c r="D161" s="10">
        <v>30000</v>
      </c>
      <c r="E161" s="10">
        <v>30000</v>
      </c>
      <c r="F161" s="11" t="s">
        <v>23</v>
      </c>
      <c r="G161" s="12"/>
      <c r="H161" s="13"/>
      <c r="I161" s="14"/>
      <c r="J161" s="10">
        <v>0</v>
      </c>
      <c r="K161" s="10">
        <v>0</v>
      </c>
      <c r="L161" s="10">
        <v>0</v>
      </c>
      <c r="M161" s="10">
        <v>0</v>
      </c>
      <c r="N161" s="15">
        <f t="shared" si="44"/>
        <v>0</v>
      </c>
      <c r="O161" s="15">
        <f t="shared" si="44"/>
        <v>0</v>
      </c>
      <c r="P161" s="15">
        <f t="shared" si="45"/>
        <v>0</v>
      </c>
      <c r="Q161" s="15">
        <f t="shared" si="46"/>
        <v>0</v>
      </c>
      <c r="R161" s="12"/>
      <c r="S161" s="12"/>
      <c r="T161" s="16">
        <v>0</v>
      </c>
      <c r="U161" s="16">
        <v>0</v>
      </c>
      <c r="V161" s="11" t="s">
        <v>889</v>
      </c>
      <c r="W161" s="2" t="s">
        <v>371</v>
      </c>
      <c r="X161" s="2" t="s">
        <v>74</v>
      </c>
      <c r="Y161" s="2"/>
      <c r="Z161" s="2"/>
    </row>
    <row r="162" spans="1:26" ht="65.25">
      <c r="A162" s="9" t="s">
        <v>372</v>
      </c>
      <c r="B162" s="10">
        <v>30000</v>
      </c>
      <c r="C162" s="10">
        <v>30000</v>
      </c>
      <c r="D162" s="10">
        <v>30000</v>
      </c>
      <c r="E162" s="10">
        <v>30000</v>
      </c>
      <c r="F162" s="11" t="s">
        <v>43</v>
      </c>
      <c r="G162" s="12"/>
      <c r="H162" s="13"/>
      <c r="I162" s="14"/>
      <c r="J162" s="10">
        <v>0</v>
      </c>
      <c r="K162" s="10">
        <v>0</v>
      </c>
      <c r="L162" s="10">
        <v>0</v>
      </c>
      <c r="M162" s="10">
        <v>0</v>
      </c>
      <c r="N162" s="15">
        <f t="shared" si="44"/>
        <v>0</v>
      </c>
      <c r="O162" s="15">
        <f t="shared" si="44"/>
        <v>0</v>
      </c>
      <c r="P162" s="15">
        <f t="shared" si="45"/>
        <v>0</v>
      </c>
      <c r="Q162" s="15">
        <f t="shared" si="46"/>
        <v>0</v>
      </c>
      <c r="R162" s="12"/>
      <c r="S162" s="12"/>
      <c r="T162" s="16">
        <v>0</v>
      </c>
      <c r="U162" s="16">
        <v>0</v>
      </c>
      <c r="V162" s="11" t="s">
        <v>894</v>
      </c>
      <c r="W162" s="2" t="s">
        <v>373</v>
      </c>
      <c r="X162" s="2" t="s">
        <v>74</v>
      </c>
      <c r="Y162" s="2"/>
      <c r="Z162" s="2"/>
    </row>
    <row r="163" spans="1:26" ht="43.5">
      <c r="A163" s="9" t="s">
        <v>374</v>
      </c>
      <c r="B163" s="10">
        <v>20000</v>
      </c>
      <c r="C163" s="10">
        <v>20000</v>
      </c>
      <c r="D163" s="10">
        <v>20000</v>
      </c>
      <c r="E163" s="10">
        <v>20000</v>
      </c>
      <c r="F163" s="11" t="s">
        <v>43</v>
      </c>
      <c r="G163" s="12"/>
      <c r="H163" s="13"/>
      <c r="I163" s="14"/>
      <c r="J163" s="10">
        <v>0</v>
      </c>
      <c r="K163" s="10">
        <v>0</v>
      </c>
      <c r="L163" s="10">
        <v>0</v>
      </c>
      <c r="M163" s="10">
        <v>0</v>
      </c>
      <c r="N163" s="15">
        <f t="shared" si="44"/>
        <v>0</v>
      </c>
      <c r="O163" s="15">
        <f t="shared" si="44"/>
        <v>0</v>
      </c>
      <c r="P163" s="15">
        <f t="shared" si="45"/>
        <v>0</v>
      </c>
      <c r="Q163" s="15">
        <f t="shared" si="46"/>
        <v>0</v>
      </c>
      <c r="R163" s="12"/>
      <c r="S163" s="12"/>
      <c r="T163" s="16">
        <v>0</v>
      </c>
      <c r="U163" s="16">
        <v>0</v>
      </c>
      <c r="V163" s="11" t="s">
        <v>894</v>
      </c>
      <c r="W163" s="2" t="s">
        <v>373</v>
      </c>
      <c r="X163" s="2" t="s">
        <v>74</v>
      </c>
      <c r="Y163" s="2"/>
      <c r="Z163" s="2"/>
    </row>
    <row r="164" spans="1:26" ht="43.5">
      <c r="A164" s="9" t="s">
        <v>375</v>
      </c>
      <c r="B164" s="10">
        <v>22000</v>
      </c>
      <c r="C164" s="10">
        <v>22000</v>
      </c>
      <c r="D164" s="10">
        <v>22000</v>
      </c>
      <c r="E164" s="10">
        <v>22000</v>
      </c>
      <c r="F164" s="11" t="s">
        <v>42</v>
      </c>
      <c r="G164" s="12"/>
      <c r="H164" s="13"/>
      <c r="I164" s="14"/>
      <c r="J164" s="10">
        <v>0</v>
      </c>
      <c r="K164" s="10">
        <v>0</v>
      </c>
      <c r="L164" s="10">
        <v>0</v>
      </c>
      <c r="M164" s="10">
        <v>0</v>
      </c>
      <c r="N164" s="15">
        <f t="shared" si="44"/>
        <v>0</v>
      </c>
      <c r="O164" s="15">
        <f t="shared" si="44"/>
        <v>0</v>
      </c>
      <c r="P164" s="15">
        <f t="shared" si="45"/>
        <v>0</v>
      </c>
      <c r="Q164" s="15">
        <f t="shared" si="46"/>
        <v>0</v>
      </c>
      <c r="R164" s="12"/>
      <c r="S164" s="12"/>
      <c r="T164" s="16">
        <v>0</v>
      </c>
      <c r="U164" s="16">
        <v>0</v>
      </c>
      <c r="V164" s="11"/>
      <c r="W164" s="2" t="s">
        <v>373</v>
      </c>
      <c r="X164" s="2" t="s">
        <v>74</v>
      </c>
      <c r="Y164" s="2"/>
      <c r="Z164" s="2"/>
    </row>
    <row r="165" spans="1:26" ht="43.5">
      <c r="A165" s="9" t="s">
        <v>376</v>
      </c>
      <c r="B165" s="10">
        <v>8000</v>
      </c>
      <c r="C165" s="10">
        <v>8000</v>
      </c>
      <c r="D165" s="10">
        <v>8000</v>
      </c>
      <c r="E165" s="10">
        <v>8000</v>
      </c>
      <c r="F165" s="11" t="s">
        <v>23</v>
      </c>
      <c r="G165" s="12"/>
      <c r="H165" s="13"/>
      <c r="I165" s="14"/>
      <c r="J165" s="10">
        <v>0</v>
      </c>
      <c r="K165" s="10">
        <v>0</v>
      </c>
      <c r="L165" s="10">
        <v>0</v>
      </c>
      <c r="M165" s="10">
        <v>0</v>
      </c>
      <c r="N165" s="15">
        <f t="shared" si="44"/>
        <v>0</v>
      </c>
      <c r="O165" s="15">
        <f t="shared" si="44"/>
        <v>0</v>
      </c>
      <c r="P165" s="15">
        <f t="shared" si="45"/>
        <v>0</v>
      </c>
      <c r="Q165" s="15">
        <f t="shared" si="46"/>
        <v>0</v>
      </c>
      <c r="R165" s="12"/>
      <c r="S165" s="12"/>
      <c r="T165" s="16">
        <v>0</v>
      </c>
      <c r="U165" s="16">
        <v>0</v>
      </c>
      <c r="V165" s="11"/>
      <c r="W165" s="2" t="s">
        <v>371</v>
      </c>
      <c r="X165" s="2" t="s">
        <v>74</v>
      </c>
      <c r="Y165" s="2"/>
      <c r="Z165" s="2"/>
    </row>
    <row r="166" spans="1:26" ht="49.9" customHeight="1">
      <c r="A166" s="17" t="s">
        <v>377</v>
      </c>
      <c r="B166" s="18">
        <f>SUM(B159:B165)</f>
        <v>282723</v>
      </c>
      <c r="C166" s="18">
        <f>SUM(C159:C165)</f>
        <v>282723</v>
      </c>
      <c r="D166" s="18">
        <f>SUM(D159:D165)</f>
        <v>282723</v>
      </c>
      <c r="E166" s="18">
        <f>SUM(E159:E165)</f>
        <v>282723</v>
      </c>
      <c r="F166" s="17"/>
      <c r="G166" s="18">
        <f>SUM(G159:G165)</f>
        <v>0</v>
      </c>
      <c r="H166" s="17"/>
      <c r="I166" s="17"/>
      <c r="J166" s="18">
        <f>SUM(J159:J165)</f>
        <v>0</v>
      </c>
      <c r="K166" s="18">
        <f>SUM(K159:K165)</f>
        <v>0</v>
      </c>
      <c r="L166" s="18">
        <f>SUM(L159:L165)</f>
        <v>0</v>
      </c>
      <c r="M166" s="18">
        <f>SUM(M159:M165)</f>
        <v>0</v>
      </c>
      <c r="N166" s="19">
        <f t="shared" si="44"/>
        <v>0</v>
      </c>
      <c r="O166" s="19">
        <f t="shared" si="44"/>
        <v>0</v>
      </c>
      <c r="P166" s="19">
        <f t="shared" si="45"/>
        <v>0</v>
      </c>
      <c r="Q166" s="19">
        <f t="shared" si="46"/>
        <v>0</v>
      </c>
      <c r="R166" s="18">
        <f>SUM(R159:R165)</f>
        <v>0</v>
      </c>
      <c r="S166" s="18">
        <f>SUM(S159:S165)</f>
        <v>0</v>
      </c>
      <c r="T166" s="19">
        <f t="array" ref="T166">IF(SUM(E159:E165)&lt;&gt;0,SUM(E159:E165*T159:T165)/SUM(E159:E165),0)</f>
        <v>0</v>
      </c>
      <c r="U166" s="19">
        <f t="array" ref="U166">IF(SUM(E159:E165)&lt;&gt;0,SUM(E159:E165*U159:U165)/SUM(E159:E165),0)</f>
        <v>0</v>
      </c>
      <c r="V166" s="17"/>
      <c r="W166" s="2"/>
      <c r="X166" s="2"/>
      <c r="Y166" s="2"/>
      <c r="Z166" s="2"/>
    </row>
    <row r="167" spans="1:26" ht="49.9" customHeight="1">
      <c r="A167" s="45" t="s">
        <v>378</v>
      </c>
      <c r="B167" s="39"/>
      <c r="C167" s="39"/>
      <c r="D167" s="39"/>
      <c r="E167" s="39"/>
      <c r="F167" s="39"/>
      <c r="G167" s="39"/>
      <c r="H167" s="39"/>
      <c r="I167" s="39"/>
      <c r="J167" s="39"/>
      <c r="K167" s="39"/>
      <c r="L167" s="39"/>
      <c r="M167" s="39"/>
      <c r="N167" s="39"/>
      <c r="O167" s="39"/>
      <c r="P167" s="39"/>
      <c r="Q167" s="39"/>
      <c r="R167" s="39"/>
      <c r="S167" s="39"/>
      <c r="T167" s="39"/>
      <c r="U167" s="39"/>
      <c r="V167" s="40"/>
      <c r="W167" s="2"/>
      <c r="X167" s="2"/>
      <c r="Y167" s="2"/>
      <c r="Z167" s="2"/>
    </row>
    <row r="168" spans="1:26" ht="38.25">
      <c r="A168" s="9" t="s">
        <v>379</v>
      </c>
      <c r="B168" s="10">
        <v>72024</v>
      </c>
      <c r="C168" s="10">
        <v>72024</v>
      </c>
      <c r="D168" s="10">
        <v>72024</v>
      </c>
      <c r="E168" s="10">
        <v>72024</v>
      </c>
      <c r="F168" s="11" t="s">
        <v>18</v>
      </c>
      <c r="G168" s="12"/>
      <c r="H168" s="13"/>
      <c r="I168" s="14"/>
      <c r="J168" s="10">
        <v>62887.414000000004</v>
      </c>
      <c r="K168" s="10">
        <v>0</v>
      </c>
      <c r="L168" s="10">
        <v>0</v>
      </c>
      <c r="M168" s="10">
        <v>0</v>
      </c>
      <c r="N168" s="15">
        <f t="shared" ref="N168:O171" si="47">IF(D168&lt;&gt;0,J168/D168,0)*100</f>
        <v>87.314525713651008</v>
      </c>
      <c r="O168" s="15">
        <f t="shared" si="47"/>
        <v>0</v>
      </c>
      <c r="P168" s="15">
        <f>IF(E168&lt;&gt;0,L168/E168,0)*100</f>
        <v>0</v>
      </c>
      <c r="Q168" s="15">
        <f>IF(E168&lt;&gt;0,M168/E168,0)*100</f>
        <v>0</v>
      </c>
      <c r="R168" s="12"/>
      <c r="S168" s="12"/>
      <c r="T168" s="16">
        <v>0</v>
      </c>
      <c r="U168" s="16">
        <v>0</v>
      </c>
      <c r="V168" s="11"/>
      <c r="W168" s="2" t="s">
        <v>380</v>
      </c>
      <c r="X168" s="2" t="s">
        <v>74</v>
      </c>
      <c r="Y168" s="2"/>
      <c r="Z168" s="2"/>
    </row>
    <row r="169" spans="1:26" ht="65.25">
      <c r="A169" s="9" t="s">
        <v>381</v>
      </c>
      <c r="B169" s="10">
        <v>138000</v>
      </c>
      <c r="C169" s="10">
        <v>138000</v>
      </c>
      <c r="D169" s="10">
        <v>138000</v>
      </c>
      <c r="E169" s="10">
        <v>138000</v>
      </c>
      <c r="F169" s="11" t="s">
        <v>19</v>
      </c>
      <c r="G169" s="12"/>
      <c r="H169" s="13"/>
      <c r="I169" s="14"/>
      <c r="J169" s="10">
        <v>0</v>
      </c>
      <c r="K169" s="10">
        <v>0</v>
      </c>
      <c r="L169" s="10">
        <v>0</v>
      </c>
      <c r="M169" s="10">
        <v>0</v>
      </c>
      <c r="N169" s="15">
        <f t="shared" si="47"/>
        <v>0</v>
      </c>
      <c r="O169" s="15">
        <f t="shared" si="47"/>
        <v>0</v>
      </c>
      <c r="P169" s="15">
        <f>IF(E169&lt;&gt;0,L169/E169,0)*100</f>
        <v>0</v>
      </c>
      <c r="Q169" s="15">
        <f>IF(E169&lt;&gt;0,M169/E169,0)*100</f>
        <v>0</v>
      </c>
      <c r="R169" s="12"/>
      <c r="S169" s="12"/>
      <c r="T169" s="16">
        <v>0</v>
      </c>
      <c r="U169" s="16">
        <v>0</v>
      </c>
      <c r="V169" s="11"/>
      <c r="W169" s="2" t="s">
        <v>382</v>
      </c>
      <c r="X169" s="2" t="s">
        <v>74</v>
      </c>
      <c r="Y169" s="2"/>
      <c r="Z169" s="2"/>
    </row>
    <row r="170" spans="1:26" ht="49.9" customHeight="1">
      <c r="A170" s="17" t="s">
        <v>383</v>
      </c>
      <c r="B170" s="18">
        <f>SUM(B168:B169)</f>
        <v>210024</v>
      </c>
      <c r="C170" s="18">
        <f>SUM(C168:C169)</f>
        <v>210024</v>
      </c>
      <c r="D170" s="18">
        <f>SUM(D168:D169)</f>
        <v>210024</v>
      </c>
      <c r="E170" s="18">
        <f>SUM(E168:E169)</f>
        <v>210024</v>
      </c>
      <c r="F170" s="17"/>
      <c r="G170" s="18">
        <f>SUM(G168:G169)</f>
        <v>0</v>
      </c>
      <c r="H170" s="17"/>
      <c r="I170" s="17"/>
      <c r="J170" s="18">
        <f>SUM(J168:J169)</f>
        <v>62887.414000000004</v>
      </c>
      <c r="K170" s="18">
        <f>SUM(K168:K169)</f>
        <v>0</v>
      </c>
      <c r="L170" s="18">
        <f>SUM(L168:L169)</f>
        <v>0</v>
      </c>
      <c r="M170" s="18">
        <f>SUM(M168:M169)</f>
        <v>0</v>
      </c>
      <c r="N170" s="19">
        <f t="shared" si="47"/>
        <v>29.942965565840097</v>
      </c>
      <c r="O170" s="19">
        <f t="shared" si="47"/>
        <v>0</v>
      </c>
      <c r="P170" s="19">
        <f>IF(E170&lt;&gt;0,L170/E170,0)*100</f>
        <v>0</v>
      </c>
      <c r="Q170" s="19">
        <f>IF(E170&lt;&gt;0,M170/E170,0)*100</f>
        <v>0</v>
      </c>
      <c r="R170" s="18">
        <f>SUM(R168:R169)</f>
        <v>0</v>
      </c>
      <c r="S170" s="18">
        <f>SUM(S168:S169)</f>
        <v>0</v>
      </c>
      <c r="T170" s="19">
        <f t="array" ref="T170">IF(SUM(E168:E169)&lt;&gt;0,SUM(E168:E169*T168:T169)/SUM(E168:E169),0)</f>
        <v>0</v>
      </c>
      <c r="U170" s="19">
        <f t="array" ref="U170">IF(SUM(E168:E169)&lt;&gt;0,SUM(E168:E169*U168:U169)/SUM(E168:E169),0)</f>
        <v>0</v>
      </c>
      <c r="V170" s="17"/>
      <c r="W170" s="2"/>
      <c r="X170" s="2"/>
      <c r="Y170" s="2"/>
      <c r="Z170" s="2"/>
    </row>
    <row r="171" spans="1:26" ht="49.9" customHeight="1">
      <c r="A171" s="17" t="s">
        <v>384</v>
      </c>
      <c r="B171" s="18">
        <f>SUM(B157,B166,B170)</f>
        <v>582747</v>
      </c>
      <c r="C171" s="18">
        <f>SUM(C157,C166,C170)</f>
        <v>582747</v>
      </c>
      <c r="D171" s="18">
        <f>SUM(D157,D166,D170)</f>
        <v>582747</v>
      </c>
      <c r="E171" s="18">
        <f>SUM(E157,E166,E170)</f>
        <v>582747</v>
      </c>
      <c r="F171" s="17"/>
      <c r="G171" s="18">
        <f>SUM(G157,G166,G170)</f>
        <v>0</v>
      </c>
      <c r="H171" s="17"/>
      <c r="I171" s="17"/>
      <c r="J171" s="18">
        <f>SUM(J157,J166,J170)</f>
        <v>62887.414000000004</v>
      </c>
      <c r="K171" s="18">
        <f>SUM(K157,K166,K170)</f>
        <v>0</v>
      </c>
      <c r="L171" s="18">
        <f>SUM(L157,L166,L170)</f>
        <v>0</v>
      </c>
      <c r="M171" s="18">
        <f>SUM(M157,M166,M170)</f>
        <v>0</v>
      </c>
      <c r="N171" s="19">
        <f t="shared" si="47"/>
        <v>10.79154658882843</v>
      </c>
      <c r="O171" s="19">
        <f t="shared" si="47"/>
        <v>0</v>
      </c>
      <c r="P171" s="19">
        <f>IF(E171&lt;&gt;0,L171/E171,0)*100</f>
        <v>0</v>
      </c>
      <c r="Q171" s="19">
        <f>IF(E171&lt;&gt;0,M171/E171,0)*100</f>
        <v>0</v>
      </c>
      <c r="R171" s="18">
        <f>SUM(R157,R166,R170)</f>
        <v>0</v>
      </c>
      <c r="S171" s="18">
        <f>SUM(S157,S166,S170)</f>
        <v>0</v>
      </c>
      <c r="T171" s="19">
        <f>IF(SUM(E157,E166,E170)&lt;&gt;0,SUM(E157*T157,E166*T166,E170*T170)/SUM(E157,E166,E170),0)</f>
        <v>0</v>
      </c>
      <c r="U171" s="19">
        <f>IF(SUM(E157,E166,E170)&lt;&gt;0,SUM(E157*U157,E166*U166,E170*U170)/SUM(E157,E166,E170),0)</f>
        <v>0</v>
      </c>
      <c r="V171" s="17"/>
      <c r="W171" s="2"/>
      <c r="X171" s="2"/>
      <c r="Y171" s="2"/>
      <c r="Z171" s="2"/>
    </row>
    <row r="172" spans="1:26" ht="49.9" customHeight="1">
      <c r="A172" s="44" t="s">
        <v>385</v>
      </c>
      <c r="B172" s="39"/>
      <c r="C172" s="39"/>
      <c r="D172" s="39"/>
      <c r="E172" s="39"/>
      <c r="F172" s="39"/>
      <c r="G172" s="39"/>
      <c r="H172" s="39"/>
      <c r="I172" s="39"/>
      <c r="J172" s="39"/>
      <c r="K172" s="39"/>
      <c r="L172" s="39"/>
      <c r="M172" s="39"/>
      <c r="N172" s="39"/>
      <c r="O172" s="39"/>
      <c r="P172" s="39"/>
      <c r="Q172" s="39"/>
      <c r="R172" s="39"/>
      <c r="S172" s="39"/>
      <c r="T172" s="39"/>
      <c r="U172" s="39"/>
      <c r="V172" s="40"/>
      <c r="W172" s="2"/>
      <c r="X172" s="2"/>
      <c r="Y172" s="2"/>
      <c r="Z172" s="2"/>
    </row>
    <row r="173" spans="1:26" ht="49.9" customHeight="1">
      <c r="A173" s="45" t="s">
        <v>386</v>
      </c>
      <c r="B173" s="39"/>
      <c r="C173" s="39"/>
      <c r="D173" s="39"/>
      <c r="E173" s="39"/>
      <c r="F173" s="39"/>
      <c r="G173" s="39"/>
      <c r="H173" s="39"/>
      <c r="I173" s="39"/>
      <c r="J173" s="39"/>
      <c r="K173" s="39"/>
      <c r="L173" s="39"/>
      <c r="M173" s="39"/>
      <c r="N173" s="39"/>
      <c r="O173" s="39"/>
      <c r="P173" s="39"/>
      <c r="Q173" s="39"/>
      <c r="R173" s="39"/>
      <c r="S173" s="39"/>
      <c r="T173" s="39"/>
      <c r="U173" s="39"/>
      <c r="V173" s="40"/>
      <c r="W173" s="2"/>
      <c r="X173" s="2"/>
      <c r="Y173" s="2"/>
      <c r="Z173" s="2"/>
    </row>
    <row r="174" spans="1:26" ht="43.5">
      <c r="A174" s="9" t="s">
        <v>387</v>
      </c>
      <c r="B174" s="10">
        <v>30000</v>
      </c>
      <c r="C174" s="10">
        <v>30000</v>
      </c>
      <c r="D174" s="10">
        <v>30000</v>
      </c>
      <c r="E174" s="10">
        <v>30000</v>
      </c>
      <c r="F174" s="11" t="s">
        <v>23</v>
      </c>
      <c r="G174" s="12"/>
      <c r="H174" s="13"/>
      <c r="I174" s="14"/>
      <c r="J174" s="10">
        <v>0</v>
      </c>
      <c r="K174" s="10">
        <v>0</v>
      </c>
      <c r="L174" s="10">
        <v>0</v>
      </c>
      <c r="M174" s="10">
        <v>0</v>
      </c>
      <c r="N174" s="15">
        <f>IF(D174&lt;&gt;0,J174/D174,0)*100</f>
        <v>0</v>
      </c>
      <c r="O174" s="15">
        <f>IF(E174&lt;&gt;0,K174/E174,0)*100</f>
        <v>0</v>
      </c>
      <c r="P174" s="15">
        <f>IF(E174&lt;&gt;0,L174/E174,0)*100</f>
        <v>0</v>
      </c>
      <c r="Q174" s="15">
        <f>IF(E174&lt;&gt;0,M174/E174,0)*100</f>
        <v>0</v>
      </c>
      <c r="R174" s="12"/>
      <c r="S174" s="12"/>
      <c r="T174" s="16">
        <v>0</v>
      </c>
      <c r="U174" s="16">
        <v>0</v>
      </c>
      <c r="V174" s="11"/>
      <c r="W174" s="2" t="s">
        <v>388</v>
      </c>
      <c r="X174" s="2" t="s">
        <v>74</v>
      </c>
      <c r="Y174" s="2"/>
      <c r="Z174" s="2"/>
    </row>
    <row r="175" spans="1:26" ht="49.9" customHeight="1">
      <c r="A175" s="17" t="s">
        <v>389</v>
      </c>
      <c r="B175" s="18">
        <f>B174</f>
        <v>30000</v>
      </c>
      <c r="C175" s="18">
        <f>C174</f>
        <v>30000</v>
      </c>
      <c r="D175" s="18">
        <f>D174</f>
        <v>30000</v>
      </c>
      <c r="E175" s="18">
        <f>E174</f>
        <v>30000</v>
      </c>
      <c r="F175" s="17"/>
      <c r="G175" s="18">
        <f>G174</f>
        <v>0</v>
      </c>
      <c r="H175" s="17"/>
      <c r="I175" s="17"/>
      <c r="J175" s="18">
        <f>J174</f>
        <v>0</v>
      </c>
      <c r="K175" s="18">
        <f>K174</f>
        <v>0</v>
      </c>
      <c r="L175" s="18">
        <f>L174</f>
        <v>0</v>
      </c>
      <c r="M175" s="18">
        <f>M174</f>
        <v>0</v>
      </c>
      <c r="N175" s="19">
        <f>IF(D175&lt;&gt;0,J175/D175,0)*100</f>
        <v>0</v>
      </c>
      <c r="O175" s="19">
        <f>IF(E175&lt;&gt;0,K175/E175,0)*100</f>
        <v>0</v>
      </c>
      <c r="P175" s="19">
        <f>IF(E175&lt;&gt;0,L175/E175,0)*100</f>
        <v>0</v>
      </c>
      <c r="Q175" s="19">
        <f>IF(E175&lt;&gt;0,M175/E175,0)*100</f>
        <v>0</v>
      </c>
      <c r="R175" s="18">
        <f>R174</f>
        <v>0</v>
      </c>
      <c r="S175" s="18">
        <f>S174</f>
        <v>0</v>
      </c>
      <c r="T175" s="19">
        <f>T174</f>
        <v>0</v>
      </c>
      <c r="U175" s="19">
        <f>U174</f>
        <v>0</v>
      </c>
      <c r="V175" s="17"/>
      <c r="W175" s="2"/>
      <c r="X175" s="2"/>
      <c r="Y175" s="2"/>
      <c r="Z175" s="2"/>
    </row>
    <row r="176" spans="1:26" ht="49.9" customHeight="1">
      <c r="A176" s="45" t="s">
        <v>390</v>
      </c>
      <c r="B176" s="39"/>
      <c r="C176" s="39"/>
      <c r="D176" s="39"/>
      <c r="E176" s="39"/>
      <c r="F176" s="39"/>
      <c r="G176" s="39"/>
      <c r="H176" s="39"/>
      <c r="I176" s="39"/>
      <c r="J176" s="39"/>
      <c r="K176" s="39"/>
      <c r="L176" s="39"/>
      <c r="M176" s="39"/>
      <c r="N176" s="39"/>
      <c r="O176" s="39"/>
      <c r="P176" s="39"/>
      <c r="Q176" s="39"/>
      <c r="R176" s="39"/>
      <c r="S176" s="39"/>
      <c r="T176" s="39"/>
      <c r="U176" s="39"/>
      <c r="V176" s="40"/>
      <c r="W176" s="2"/>
      <c r="X176" s="2"/>
      <c r="Y176" s="2"/>
      <c r="Z176" s="2"/>
    </row>
    <row r="177" spans="1:26" ht="43.5">
      <c r="A177" s="9" t="s">
        <v>391</v>
      </c>
      <c r="B177" s="10">
        <v>50000</v>
      </c>
      <c r="C177" s="10">
        <v>50000</v>
      </c>
      <c r="D177" s="10">
        <v>50000</v>
      </c>
      <c r="E177" s="10">
        <v>50000</v>
      </c>
      <c r="F177" s="11" t="s">
        <v>27</v>
      </c>
      <c r="G177" s="12"/>
      <c r="H177" s="13"/>
      <c r="I177" s="14"/>
      <c r="J177" s="10">
        <v>0</v>
      </c>
      <c r="K177" s="10">
        <v>0</v>
      </c>
      <c r="L177" s="10">
        <v>0</v>
      </c>
      <c r="M177" s="10">
        <v>0</v>
      </c>
      <c r="N177" s="15">
        <f t="shared" ref="N177:O182" si="48">IF(D177&lt;&gt;0,J177/D177,0)*100</f>
        <v>0</v>
      </c>
      <c r="O177" s="15">
        <f t="shared" si="48"/>
        <v>0</v>
      </c>
      <c r="P177" s="15">
        <f t="shared" ref="P177:P182" si="49">IF(E177&lt;&gt;0,L177/E177,0)*100</f>
        <v>0</v>
      </c>
      <c r="Q177" s="15">
        <f t="shared" ref="Q177:Q182" si="50">IF(E177&lt;&gt;0,M177/E177,0)*100</f>
        <v>0</v>
      </c>
      <c r="R177" s="12"/>
      <c r="S177" s="12"/>
      <c r="T177" s="16">
        <v>0</v>
      </c>
      <c r="U177" s="16">
        <v>0</v>
      </c>
      <c r="V177" s="11"/>
      <c r="W177" s="2" t="s">
        <v>392</v>
      </c>
      <c r="X177" s="2" t="s">
        <v>74</v>
      </c>
      <c r="Y177" s="2"/>
      <c r="Z177" s="2"/>
    </row>
    <row r="178" spans="1:26" ht="43.5">
      <c r="A178" s="9" t="s">
        <v>393</v>
      </c>
      <c r="B178" s="10">
        <v>50000</v>
      </c>
      <c r="C178" s="10">
        <v>50000</v>
      </c>
      <c r="D178" s="10">
        <v>50000</v>
      </c>
      <c r="E178" s="10">
        <v>50000</v>
      </c>
      <c r="F178" s="11" t="s">
        <v>27</v>
      </c>
      <c r="G178" s="12"/>
      <c r="H178" s="13"/>
      <c r="I178" s="14"/>
      <c r="J178" s="10">
        <v>0</v>
      </c>
      <c r="K178" s="10">
        <v>0</v>
      </c>
      <c r="L178" s="10">
        <v>0</v>
      </c>
      <c r="M178" s="10">
        <v>0</v>
      </c>
      <c r="N178" s="15">
        <f t="shared" si="48"/>
        <v>0</v>
      </c>
      <c r="O178" s="15">
        <f t="shared" si="48"/>
        <v>0</v>
      </c>
      <c r="P178" s="15">
        <f t="shared" si="49"/>
        <v>0</v>
      </c>
      <c r="Q178" s="15">
        <f t="shared" si="50"/>
        <v>0</v>
      </c>
      <c r="R178" s="12"/>
      <c r="S178" s="12"/>
      <c r="T178" s="16">
        <v>0</v>
      </c>
      <c r="U178" s="16">
        <v>0</v>
      </c>
      <c r="V178" s="11"/>
      <c r="W178" s="2" t="s">
        <v>392</v>
      </c>
      <c r="X178" s="2" t="s">
        <v>74</v>
      </c>
      <c r="Y178" s="2"/>
      <c r="Z178" s="2"/>
    </row>
    <row r="179" spans="1:26" ht="49.9" customHeight="1">
      <c r="A179" s="17" t="s">
        <v>394</v>
      </c>
      <c r="B179" s="18">
        <f>SUM(B177:B178)</f>
        <v>100000</v>
      </c>
      <c r="C179" s="18">
        <f>SUM(C177:C178)</f>
        <v>100000</v>
      </c>
      <c r="D179" s="18">
        <f>SUM(D177:D178)</f>
        <v>100000</v>
      </c>
      <c r="E179" s="18">
        <f>SUM(E177:E178)</f>
        <v>100000</v>
      </c>
      <c r="F179" s="17"/>
      <c r="G179" s="18">
        <f>SUM(G177:G178)</f>
        <v>0</v>
      </c>
      <c r="H179" s="17"/>
      <c r="I179" s="17"/>
      <c r="J179" s="18">
        <f>SUM(J177:J178)</f>
        <v>0</v>
      </c>
      <c r="K179" s="18">
        <f>SUM(K177:K178)</f>
        <v>0</v>
      </c>
      <c r="L179" s="18">
        <f>SUM(L177:L178)</f>
        <v>0</v>
      </c>
      <c r="M179" s="18">
        <f>SUM(M177:M178)</f>
        <v>0</v>
      </c>
      <c r="N179" s="19">
        <f t="shared" si="48"/>
        <v>0</v>
      </c>
      <c r="O179" s="19">
        <f t="shared" si="48"/>
        <v>0</v>
      </c>
      <c r="P179" s="19">
        <f t="shared" si="49"/>
        <v>0</v>
      </c>
      <c r="Q179" s="19">
        <f t="shared" si="50"/>
        <v>0</v>
      </c>
      <c r="R179" s="18">
        <f>SUM(R177:R178)</f>
        <v>0</v>
      </c>
      <c r="S179" s="18">
        <f>SUM(S177:S178)</f>
        <v>0</v>
      </c>
      <c r="T179" s="19">
        <f t="array" ref="T179">IF(SUM(E177:E178)&lt;&gt;0,SUM(E177:E178*T177:T178)/SUM(E177:E178),0)</f>
        <v>0</v>
      </c>
      <c r="U179" s="19">
        <f t="array" ref="U179">IF(SUM(E177:E178)&lt;&gt;0,SUM(E177:E178*U177:U178)/SUM(E177:E178),0)</f>
        <v>0</v>
      </c>
      <c r="V179" s="17"/>
      <c r="W179" s="2"/>
      <c r="X179" s="2"/>
      <c r="Y179" s="2"/>
      <c r="Z179" s="2"/>
    </row>
    <row r="180" spans="1:26" ht="49.9" customHeight="1">
      <c r="A180" s="17" t="s">
        <v>395</v>
      </c>
      <c r="B180" s="18">
        <f>SUM(B175,B179)</f>
        <v>130000</v>
      </c>
      <c r="C180" s="18">
        <f>SUM(C175,C179)</f>
        <v>130000</v>
      </c>
      <c r="D180" s="18">
        <f>SUM(D175,D179)</f>
        <v>130000</v>
      </c>
      <c r="E180" s="18">
        <f>SUM(E175,E179)</f>
        <v>130000</v>
      </c>
      <c r="F180" s="17"/>
      <c r="G180" s="18">
        <f>SUM(G175,G179)</f>
        <v>0</v>
      </c>
      <c r="H180" s="17"/>
      <c r="I180" s="17"/>
      <c r="J180" s="18">
        <f>SUM(J175,J179)</f>
        <v>0</v>
      </c>
      <c r="K180" s="18">
        <f>SUM(K175,K179)</f>
        <v>0</v>
      </c>
      <c r="L180" s="18">
        <f>SUM(L175,L179)</f>
        <v>0</v>
      </c>
      <c r="M180" s="18">
        <f>SUM(M175,M179)</f>
        <v>0</v>
      </c>
      <c r="N180" s="19">
        <f t="shared" si="48"/>
        <v>0</v>
      </c>
      <c r="O180" s="19">
        <f t="shared" si="48"/>
        <v>0</v>
      </c>
      <c r="P180" s="19">
        <f t="shared" si="49"/>
        <v>0</v>
      </c>
      <c r="Q180" s="19">
        <f t="shared" si="50"/>
        <v>0</v>
      </c>
      <c r="R180" s="18">
        <f>SUM(R175,R179)</f>
        <v>0</v>
      </c>
      <c r="S180" s="18">
        <f>SUM(S175,S179)</f>
        <v>0</v>
      </c>
      <c r="T180" s="19">
        <f>IF(SUM(E175,E179)&lt;&gt;0,SUM(E175*T175,E179*T179)/SUM(E175,E179),0)</f>
        <v>0</v>
      </c>
      <c r="U180" s="19">
        <f>IF(SUM(E175,E179)&lt;&gt;0,SUM(E175*U175,E179*U179)/SUM(E175,E179),0)</f>
        <v>0</v>
      </c>
      <c r="V180" s="17"/>
      <c r="W180" s="2"/>
      <c r="X180" s="2"/>
      <c r="Y180" s="2"/>
      <c r="Z180" s="2"/>
    </row>
    <row r="181" spans="1:26" ht="65.25">
      <c r="A181" s="17" t="s">
        <v>396</v>
      </c>
      <c r="B181" s="18">
        <f>SUM(B153,B171,B180)</f>
        <v>802747</v>
      </c>
      <c r="C181" s="18">
        <f>SUM(C153,C171,C180)</f>
        <v>802747</v>
      </c>
      <c r="D181" s="18">
        <f>SUM(D153,D171,D180)</f>
        <v>802747</v>
      </c>
      <c r="E181" s="18">
        <f>SUM(E153,E171,E180)</f>
        <v>802747</v>
      </c>
      <c r="F181" s="17"/>
      <c r="G181" s="18">
        <f>SUM(G153,G171,G180)</f>
        <v>0</v>
      </c>
      <c r="H181" s="17"/>
      <c r="I181" s="17"/>
      <c r="J181" s="18">
        <f>SUM(J153,J171,J180)</f>
        <v>62887.414000000004</v>
      </c>
      <c r="K181" s="18">
        <f>SUM(K153,K171,K180)</f>
        <v>0</v>
      </c>
      <c r="L181" s="18">
        <f>SUM(L153,L171,L180)</f>
        <v>0</v>
      </c>
      <c r="M181" s="18">
        <f>SUM(M153,M171,M180)</f>
        <v>0</v>
      </c>
      <c r="N181" s="19">
        <f t="shared" si="48"/>
        <v>7.8340266609529525</v>
      </c>
      <c r="O181" s="19">
        <f t="shared" si="48"/>
        <v>0</v>
      </c>
      <c r="P181" s="19">
        <f t="shared" si="49"/>
        <v>0</v>
      </c>
      <c r="Q181" s="19">
        <f t="shared" si="50"/>
        <v>0</v>
      </c>
      <c r="R181" s="18">
        <f>SUM(R153,R171,R180)</f>
        <v>0</v>
      </c>
      <c r="S181" s="18">
        <f>SUM(S153,S171,S180)</f>
        <v>0</v>
      </c>
      <c r="T181" s="19">
        <f>IF(SUM(E153,E171,E180)&lt;&gt;0,SUM(E153*T153,E171*T171,E180*T180)/SUM(E153,E171,E180),0)</f>
        <v>0</v>
      </c>
      <c r="U181" s="19">
        <f>IF(SUM(E153,E171,E180)&lt;&gt;0,SUM(E153*U153,E171*U171,E180*U180)/SUM(E153,E171,E180),0)</f>
        <v>0</v>
      </c>
      <c r="V181" s="17"/>
      <c r="W181" s="2"/>
      <c r="X181" s="2"/>
      <c r="Y181" s="2"/>
      <c r="Z181" s="2"/>
    </row>
    <row r="182" spans="1:26" ht="49.9" customHeight="1">
      <c r="A182" s="20" t="s">
        <v>397</v>
      </c>
      <c r="B182" s="21">
        <f>SUM(B94,B140,B147,B181)</f>
        <v>9730747</v>
      </c>
      <c r="C182" s="21">
        <f>SUM(C94,C140,C147,C181)</f>
        <v>8727747</v>
      </c>
      <c r="D182" s="21">
        <f>SUM(D94,D140,D147,D181)</f>
        <v>9730747</v>
      </c>
      <c r="E182" s="21">
        <f>SUM(E94,E140,E147,E181)</f>
        <v>8727747</v>
      </c>
      <c r="F182" s="20"/>
      <c r="G182" s="21">
        <f>SUM(G94,G140,G147,G181)</f>
        <v>73630082</v>
      </c>
      <c r="H182" s="20"/>
      <c r="I182" s="20"/>
      <c r="J182" s="21">
        <f>SUM(J94,J140,J147,J181)</f>
        <v>62887.414000000004</v>
      </c>
      <c r="K182" s="21">
        <f>SUM(K94,K140,K147,K181)</f>
        <v>0</v>
      </c>
      <c r="L182" s="21">
        <f>SUM(L94,L140,L147,L181)</f>
        <v>0</v>
      </c>
      <c r="M182" s="21">
        <f>SUM(M94,M140,M147,M181)</f>
        <v>0</v>
      </c>
      <c r="N182" s="22">
        <f t="shared" si="48"/>
        <v>0.64627529623368074</v>
      </c>
      <c r="O182" s="22">
        <f t="shared" si="48"/>
        <v>0</v>
      </c>
      <c r="P182" s="22">
        <f t="shared" si="49"/>
        <v>0</v>
      </c>
      <c r="Q182" s="22">
        <f t="shared" si="50"/>
        <v>0</v>
      </c>
      <c r="R182" s="21">
        <f>SUM(R94,R140,R147,R181)</f>
        <v>0</v>
      </c>
      <c r="S182" s="21">
        <f>SUM(S94,S140,S147,S181)</f>
        <v>0</v>
      </c>
      <c r="T182" s="22">
        <f>IF(SUM(E94,E140,E147,E181)&lt;&gt;0,SUM(E94*T94,E140*T140,E147*T147,E181*T181)/SUM(E94,E140,E147,E181),0)</f>
        <v>16.657341235945541</v>
      </c>
      <c r="U182" s="22">
        <f>IF(SUM(E94,E140,E147,E181)&lt;&gt;0,SUM(E94*U94,E140*U140,E147*U147,E181*U181)/SUM(E94,E140,E147,E181),0)</f>
        <v>21.399363432510128</v>
      </c>
      <c r="V182" s="20"/>
      <c r="W182" s="2"/>
      <c r="X182" s="2"/>
      <c r="Y182" s="2"/>
      <c r="Z182" s="2"/>
    </row>
  </sheetData>
  <sheetProtection algorithmName="SHA-512" hashValue="3OkwBELjUWNy4mVQV2tj1lcAUt9Z/XAz8nOHIhx2mhNdtWTsVYPBbDsR4MAd1hmh+nojtEw1Ac3gpu1YD4RRqQ==" saltValue="Qi6aJH53OanG/1yMGD3XAQ==" spinCount="100000" sheet="1" objects="1" scenarios="1"/>
  <mergeCells count="60">
    <mergeCell ref="A5:V5"/>
    <mergeCell ref="A1:V1"/>
    <mergeCell ref="A2:A3"/>
    <mergeCell ref="B2:C2"/>
    <mergeCell ref="D2:E2"/>
    <mergeCell ref="F2:I2"/>
    <mergeCell ref="J2:K2"/>
    <mergeCell ref="N2:O2"/>
    <mergeCell ref="L2:L3"/>
    <mergeCell ref="P2:P3"/>
    <mergeCell ref="M2:M3"/>
    <mergeCell ref="Q2:Q3"/>
    <mergeCell ref="R2:S2"/>
    <mergeCell ref="T2:U2"/>
    <mergeCell ref="V2:V3"/>
    <mergeCell ref="A4:V4"/>
    <mergeCell ref="A37:V37"/>
    <mergeCell ref="A6:V6"/>
    <mergeCell ref="A7:V7"/>
    <mergeCell ref="A8:V8"/>
    <mergeCell ref="A16:V16"/>
    <mergeCell ref="A17:V17"/>
    <mergeCell ref="A20:V20"/>
    <mergeCell ref="A23:V23"/>
    <mergeCell ref="A28:V28"/>
    <mergeCell ref="A29:V29"/>
    <mergeCell ref="A33:V33"/>
    <mergeCell ref="A34:V34"/>
    <mergeCell ref="A100:V100"/>
    <mergeCell ref="A42:V42"/>
    <mergeCell ref="A43:V43"/>
    <mergeCell ref="A47:V47"/>
    <mergeCell ref="A59:V59"/>
    <mergeCell ref="A60:V60"/>
    <mergeCell ref="A71:V71"/>
    <mergeCell ref="A88:V88"/>
    <mergeCell ref="A89:V89"/>
    <mergeCell ref="A95:V95"/>
    <mergeCell ref="A96:V96"/>
    <mergeCell ref="A97:V97"/>
    <mergeCell ref="A149:V149"/>
    <mergeCell ref="A104:V104"/>
    <mergeCell ref="A105:V105"/>
    <mergeCell ref="A123:V123"/>
    <mergeCell ref="A127:V127"/>
    <mergeCell ref="A128:V128"/>
    <mergeCell ref="A135:V135"/>
    <mergeCell ref="A136:V136"/>
    <mergeCell ref="A141:V141"/>
    <mergeCell ref="A142:V142"/>
    <mergeCell ref="A143:V143"/>
    <mergeCell ref="A148:V148"/>
    <mergeCell ref="A173:V173"/>
    <mergeCell ref="A176:V176"/>
    <mergeCell ref="A150:V150"/>
    <mergeCell ref="A154:V154"/>
    <mergeCell ref="A155:V155"/>
    <mergeCell ref="A158:V158"/>
    <mergeCell ref="A167:V167"/>
    <mergeCell ref="A172:V172"/>
  </mergeCells>
  <dataValidations count="176">
    <dataValidation type="list" allowBlank="1" showInputMessage="1" showErrorMessage="1" errorTitle="Erreur de saisie" error="Veuillez choisir/saisir un élément de la liste" promptTitle="Consigne" prompt="Veuillez choisir/saisir un élément de la liste" sqref="F9">
      <formula1>$Y$1:$Y$37</formula1>
    </dataValidation>
    <dataValidation type="list" allowBlank="1" showInputMessage="1" showErrorMessage="1" errorTitle="Erreur de saisie" error="Veuillez choisir/saisir un élément de la liste" promptTitle="Consigne" prompt="Veuillez choisir/saisir un élément de la liste" sqref="H9">
      <formula1>$Z$1:$Z$133</formula1>
    </dataValidation>
    <dataValidation type="list" allowBlank="1" showInputMessage="1" showErrorMessage="1" errorTitle="Erreur de saisie" error="Veuillez choisir/saisir un élément de la liste" promptTitle="Consigne" prompt="Veuillez choisir/saisir un élément de la liste" sqref="F10">
      <formula1>$Y$1:$Y$37</formula1>
    </dataValidation>
    <dataValidation type="list" allowBlank="1" showInputMessage="1" showErrorMessage="1" errorTitle="Erreur de saisie" error="Veuillez choisir/saisir un élément de la liste" promptTitle="Consigne" prompt="Veuillez choisir/saisir un élément de la liste" sqref="H10">
      <formula1>$Z$1:$Z$133</formula1>
    </dataValidation>
    <dataValidation type="list" allowBlank="1" showInputMessage="1" showErrorMessage="1" errorTitle="Erreur de saisie" error="Veuillez choisir/saisir un élément de la liste" promptTitle="Consigne" prompt="Veuillez choisir/saisir un élément de la liste" sqref="F11">
      <formula1>$Y$1:$Y$37</formula1>
    </dataValidation>
    <dataValidation type="list" allowBlank="1" showInputMessage="1" showErrorMessage="1" errorTitle="Erreur de saisie" error="Veuillez choisir/saisir un élément de la liste" promptTitle="Consigne" prompt="Veuillez choisir/saisir un élément de la liste" sqref="H11">
      <formula1>$Z$1:$Z$133</formula1>
    </dataValidation>
    <dataValidation type="list" allowBlank="1" showInputMessage="1" showErrorMessage="1" errorTitle="Erreur de saisie" error="Veuillez choisir/saisir un élément de la liste" promptTitle="Consigne" prompt="Veuillez choisir/saisir un élément de la liste" sqref="F12">
      <formula1>$Y$1:$Y$37</formula1>
    </dataValidation>
    <dataValidation type="list" allowBlank="1" showInputMessage="1" showErrorMessage="1" errorTitle="Erreur de saisie" error="Veuillez choisir/saisir un élément de la liste" promptTitle="Consigne" prompt="Veuillez choisir/saisir un élément de la liste" sqref="H12">
      <formula1>$Z$1:$Z$133</formula1>
    </dataValidation>
    <dataValidation type="list" allowBlank="1" showInputMessage="1" showErrorMessage="1" errorTitle="Erreur de saisie" error="Veuillez choisir/saisir un élément de la liste" promptTitle="Consigne" prompt="Veuillez choisir/saisir un élément de la liste" sqref="F13">
      <formula1>$Y$1:$Y$37</formula1>
    </dataValidation>
    <dataValidation type="list" allowBlank="1" showInputMessage="1" showErrorMessage="1" errorTitle="Erreur de saisie" error="Veuillez choisir/saisir un élément de la liste" promptTitle="Consigne" prompt="Veuillez choisir/saisir un élément de la liste" sqref="H13">
      <formula1>$Z$1:$Z$133</formula1>
    </dataValidation>
    <dataValidation type="list" allowBlank="1" showInputMessage="1" showErrorMessage="1" errorTitle="Erreur de saisie" error="Veuillez choisir/saisir un élément de la liste" promptTitle="Consigne" prompt="Veuillez choisir/saisir un élément de la liste" sqref="F18">
      <formula1>$Y$1:$Y$37</formula1>
    </dataValidation>
    <dataValidation type="list" allowBlank="1" showInputMessage="1" showErrorMessage="1" errorTitle="Erreur de saisie" error="Veuillez choisir/saisir un élément de la liste" promptTitle="Consigne" prompt="Veuillez choisir/saisir un élément de la liste" sqref="H18">
      <formula1>$Z$1:$Z$133</formula1>
    </dataValidation>
    <dataValidation type="list" allowBlank="1" showInputMessage="1" showErrorMessage="1" errorTitle="Erreur de saisie" error="Veuillez choisir/saisir un élément de la liste" promptTitle="Consigne" prompt="Veuillez choisir/saisir un élément de la liste" sqref="F21">
      <formula1>$Y$1:$Y$37</formula1>
    </dataValidation>
    <dataValidation type="list" allowBlank="1" showInputMessage="1" showErrorMessage="1" errorTitle="Erreur de saisie" error="Veuillez choisir/saisir un élément de la liste" promptTitle="Consigne" prompt="Veuillez choisir/saisir un élément de la liste" sqref="H21">
      <formula1>$Z$1:$Z$133</formula1>
    </dataValidation>
    <dataValidation type="list" allowBlank="1" showInputMessage="1" showErrorMessage="1" errorTitle="Erreur de saisie" error="Veuillez choisir/saisir un élément de la liste" promptTitle="Consigne" prompt="Veuillez choisir/saisir un élément de la liste" sqref="F24">
      <formula1>$Y$1:$Y$37</formula1>
    </dataValidation>
    <dataValidation type="list" allowBlank="1" showInputMessage="1" showErrorMessage="1" errorTitle="Erreur de saisie" error="Veuillez choisir/saisir un élément de la liste" promptTitle="Consigne" prompt="Veuillez choisir/saisir un élément de la liste" sqref="H24">
      <formula1>$Z$1:$Z$133</formula1>
    </dataValidation>
    <dataValidation type="list" allowBlank="1" showInputMessage="1" showErrorMessage="1" errorTitle="Erreur de saisie" error="Veuillez choisir/saisir un élément de la liste" promptTitle="Consigne" prompt="Veuillez choisir/saisir un élément de la liste" sqref="F25">
      <formula1>$Y$1:$Y$37</formula1>
    </dataValidation>
    <dataValidation type="list" allowBlank="1" showInputMessage="1" showErrorMessage="1" errorTitle="Erreur de saisie" error="Veuillez choisir/saisir un élément de la liste" promptTitle="Consigne" prompt="Veuillez choisir/saisir un élément de la liste" sqref="H25">
      <formula1>$Z$1:$Z$133</formula1>
    </dataValidation>
    <dataValidation type="list" allowBlank="1" showInputMessage="1" showErrorMessage="1" errorTitle="Erreur de saisie" error="Veuillez choisir/saisir un élément de la liste" promptTitle="Consigne" prompt="Veuillez choisir/saisir un élément de la liste" sqref="F30">
      <formula1>$Y$1:$Y$37</formula1>
    </dataValidation>
    <dataValidation type="list" allowBlank="1" showInputMessage="1" showErrorMessage="1" errorTitle="Erreur de saisie" error="Veuillez choisir/saisir un élément de la liste" promptTitle="Consigne" prompt="Veuillez choisir/saisir un élément de la liste" sqref="H30">
      <formula1>$Z$1:$Z$133</formula1>
    </dataValidation>
    <dataValidation type="list" allowBlank="1" showInputMessage="1" showErrorMessage="1" errorTitle="Erreur de saisie" error="Veuillez choisir/saisir un élément de la liste" promptTitle="Consigne" prompt="Veuillez choisir/saisir un élément de la liste" sqref="F35">
      <formula1>$Y$1:$Y$37</formula1>
    </dataValidation>
    <dataValidation type="list" allowBlank="1" showInputMessage="1" showErrorMessage="1" errorTitle="Erreur de saisie" error="Veuillez choisir/saisir un élément de la liste" promptTitle="Consigne" prompt="Veuillez choisir/saisir un élément de la liste" sqref="H35">
      <formula1>$Z$1:$Z$133</formula1>
    </dataValidation>
    <dataValidation type="list" allowBlank="1" showInputMessage="1" showErrorMessage="1" errorTitle="Erreur de saisie" error="Veuillez choisir/saisir un élément de la liste" promptTitle="Consigne" prompt="Veuillez choisir/saisir un élément de la liste" sqref="F38">
      <formula1>$Y$1:$Y$37</formula1>
    </dataValidation>
    <dataValidation type="list" allowBlank="1" showInputMessage="1" showErrorMessage="1" errorTitle="Erreur de saisie" error="Veuillez choisir/saisir un élément de la liste" promptTitle="Consigne" prompt="Veuillez choisir/saisir un élément de la liste" sqref="H38">
      <formula1>$Z$1:$Z$133</formula1>
    </dataValidation>
    <dataValidation type="list" allowBlank="1" showInputMessage="1" showErrorMessage="1" errorTitle="Erreur de saisie" error="Veuillez choisir/saisir un élément de la liste" promptTitle="Consigne" prompt="Veuillez choisir/saisir un élément de la liste" sqref="F39">
      <formula1>$Y$1:$Y$37</formula1>
    </dataValidation>
    <dataValidation type="list" allowBlank="1" showInputMessage="1" showErrorMessage="1" errorTitle="Erreur de saisie" error="Veuillez choisir/saisir un élément de la liste" promptTitle="Consigne" prompt="Veuillez choisir/saisir un élément de la liste" sqref="H39">
      <formula1>$Z$1:$Z$133</formula1>
    </dataValidation>
    <dataValidation type="list" allowBlank="1" showInputMessage="1" showErrorMessage="1" errorTitle="Erreur de saisie" error="Veuillez choisir/saisir un élément de la liste" promptTitle="Consigne" prompt="Veuillez choisir/saisir un élément de la liste" sqref="F44">
      <formula1>$Y$1:$Y$37</formula1>
    </dataValidation>
    <dataValidation type="list" allowBlank="1" showInputMessage="1" showErrorMessage="1" errorTitle="Erreur de saisie" error="Veuillez choisir/saisir un élément de la liste" promptTitle="Consigne" prompt="Veuillez choisir/saisir un élément de la liste" sqref="H44">
      <formula1>$Z$1:$Z$133</formula1>
    </dataValidation>
    <dataValidation type="list" allowBlank="1" showInputMessage="1" showErrorMessage="1" errorTitle="Erreur de saisie" error="Veuillez choisir/saisir un élément de la liste" promptTitle="Consigne" prompt="Veuillez choisir/saisir un élément de la liste" sqref="F45">
      <formula1>$Y$1:$Y$37</formula1>
    </dataValidation>
    <dataValidation type="list" allowBlank="1" showInputMessage="1" showErrorMessage="1" errorTitle="Erreur de saisie" error="Veuillez choisir/saisir un élément de la liste" promptTitle="Consigne" prompt="Veuillez choisir/saisir un élément de la liste" sqref="H45">
      <formula1>$Z$1:$Z$133</formula1>
    </dataValidation>
    <dataValidation type="list" allowBlank="1" showInputMessage="1" showErrorMessage="1" errorTitle="Erreur de saisie" error="Veuillez choisir/saisir un élément de la liste" promptTitle="Consigne" prompt="Veuillez choisir/saisir un élément de la liste" sqref="F48">
      <formula1>$Y$1:$Y$37</formula1>
    </dataValidation>
    <dataValidation type="list" allowBlank="1" showInputMessage="1" showErrorMessage="1" errorTitle="Erreur de saisie" error="Veuillez choisir/saisir un élément de la liste" promptTitle="Consigne" prompt="Veuillez choisir/saisir un élément de la liste" sqref="H48">
      <formula1>$Z$1:$Z$133</formula1>
    </dataValidation>
    <dataValidation type="list" allowBlank="1" showInputMessage="1" showErrorMessage="1" errorTitle="Erreur de saisie" error="Veuillez choisir/saisir un élément de la liste" promptTitle="Consigne" prompt="Veuillez choisir/saisir un élément de la liste" sqref="F49">
      <formula1>$Y$1:$Y$37</formula1>
    </dataValidation>
    <dataValidation type="list" allowBlank="1" showInputMessage="1" showErrorMessage="1" errorTitle="Erreur de saisie" error="Veuillez choisir/saisir un élément de la liste" promptTitle="Consigne" prompt="Veuillez choisir/saisir un élément de la liste" sqref="H49">
      <formula1>$Z$1:$Z$133</formula1>
    </dataValidation>
    <dataValidation type="list" allowBlank="1" showInputMessage="1" showErrorMessage="1" errorTitle="Erreur de saisie" error="Veuillez choisir/saisir un élément de la liste" promptTitle="Consigne" prompt="Veuillez choisir/saisir un élément de la liste" sqref="F50">
      <formula1>$Y$1:$Y$37</formula1>
    </dataValidation>
    <dataValidation type="list" allowBlank="1" showInputMessage="1" showErrorMessage="1" errorTitle="Erreur de saisie" error="Veuillez choisir/saisir un élément de la liste" promptTitle="Consigne" prompt="Veuillez choisir/saisir un élément de la liste" sqref="H50">
      <formula1>$Z$1:$Z$133</formula1>
    </dataValidation>
    <dataValidation type="list" allowBlank="1" showInputMessage="1" showErrorMessage="1" errorTitle="Erreur de saisie" error="Veuillez choisir/saisir un élément de la liste" promptTitle="Consigne" prompt="Veuillez choisir/saisir un élément de la liste" sqref="F51">
      <formula1>$Y$1:$Y$37</formula1>
    </dataValidation>
    <dataValidation type="list" allowBlank="1" showInputMessage="1" showErrorMessage="1" errorTitle="Erreur de saisie" error="Veuillez choisir/saisir un élément de la liste" promptTitle="Consigne" prompt="Veuillez choisir/saisir un élément de la liste" sqref="H51">
      <formula1>$Z$1:$Z$133</formula1>
    </dataValidation>
    <dataValidation type="list" allowBlank="1" showInputMessage="1" showErrorMessage="1" errorTitle="Erreur de saisie" error="Veuillez choisir/saisir un élément de la liste" promptTitle="Consigne" prompt="Veuillez choisir/saisir un élément de la liste" sqref="F52">
      <formula1>$Y$1:$Y$37</formula1>
    </dataValidation>
    <dataValidation type="list" allowBlank="1" showInputMessage="1" showErrorMessage="1" errorTitle="Erreur de saisie" error="Veuillez choisir/saisir un élément de la liste" promptTitle="Consigne" prompt="Veuillez choisir/saisir un élément de la liste" sqref="H52">
      <formula1>$Z$1:$Z$133</formula1>
    </dataValidation>
    <dataValidation type="list" allowBlank="1" showInputMessage="1" showErrorMessage="1" errorTitle="Erreur de saisie" error="Veuillez choisir/saisir un élément de la liste" promptTitle="Consigne" prompt="Veuillez choisir/saisir un élément de la liste" sqref="F53">
      <formula1>$Y$1:$Y$37</formula1>
    </dataValidation>
    <dataValidation type="list" allowBlank="1" showInputMessage="1" showErrorMessage="1" errorTitle="Erreur de saisie" error="Veuillez choisir/saisir un élément de la liste" promptTitle="Consigne" prompt="Veuillez choisir/saisir un élément de la liste" sqref="H53">
      <formula1>$Z$1:$Z$133</formula1>
    </dataValidation>
    <dataValidation type="list" allowBlank="1" showInputMessage="1" showErrorMessage="1" errorTitle="Erreur de saisie" error="Veuillez choisir/saisir un élément de la liste" promptTitle="Consigne" prompt="Veuillez choisir/saisir un élément de la liste" sqref="F54">
      <formula1>$Y$1:$Y$37</formula1>
    </dataValidation>
    <dataValidation type="list" allowBlank="1" showInputMessage="1" showErrorMessage="1" errorTitle="Erreur de saisie" error="Veuillez choisir/saisir un élément de la liste" promptTitle="Consigne" prompt="Veuillez choisir/saisir un élément de la liste" sqref="H54">
      <formula1>$Z$1:$Z$133</formula1>
    </dataValidation>
    <dataValidation type="list" allowBlank="1" showInputMessage="1" showErrorMessage="1" errorTitle="Erreur de saisie" error="Veuillez choisir/saisir un élément de la liste" promptTitle="Consigne" prompt="Veuillez choisir/saisir un élément de la liste" sqref="F55">
      <formula1>$Y$1:$Y$37</formula1>
    </dataValidation>
    <dataValidation type="list" allowBlank="1" showInputMessage="1" showErrorMessage="1" errorTitle="Erreur de saisie" error="Veuillez choisir/saisir un élément de la liste" promptTitle="Consigne" prompt="Veuillez choisir/saisir un élément de la liste" sqref="H55">
      <formula1>$Z$1:$Z$133</formula1>
    </dataValidation>
    <dataValidation type="list" allowBlank="1" showInputMessage="1" showErrorMessage="1" errorTitle="Erreur de saisie" error="Veuillez choisir/saisir un élément de la liste" promptTitle="Consigne" prompt="Veuillez choisir/saisir un élément de la liste" sqref="F56">
      <formula1>$Y$1:$Y$37</formula1>
    </dataValidation>
    <dataValidation type="list" allowBlank="1" showInputMessage="1" showErrorMessage="1" errorTitle="Erreur de saisie" error="Veuillez choisir/saisir un élément de la liste" promptTitle="Consigne" prompt="Veuillez choisir/saisir un élément de la liste" sqref="H56">
      <formula1>$Z$1:$Z$133</formula1>
    </dataValidation>
    <dataValidation type="list" allowBlank="1" showInputMessage="1" showErrorMessage="1" errorTitle="Erreur de saisie" error="Veuillez choisir/saisir un élément de la liste" promptTitle="Consigne" prompt="Veuillez choisir/saisir un élément de la liste" sqref="F61">
      <formula1>$Y$1:$Y$37</formula1>
    </dataValidation>
    <dataValidation type="list" allowBlank="1" showInputMessage="1" showErrorMessage="1" errorTitle="Erreur de saisie" error="Veuillez choisir/saisir un élément de la liste" promptTitle="Consigne" prompt="Veuillez choisir/saisir un élément de la liste" sqref="H61">
      <formula1>$Z$1:$Z$133</formula1>
    </dataValidation>
    <dataValidation type="list" allowBlank="1" showInputMessage="1" showErrorMessage="1" errorTitle="Erreur de saisie" error="Veuillez choisir/saisir un élément de la liste" promptTitle="Consigne" prompt="Veuillez choisir/saisir un élément de la liste" sqref="F62">
      <formula1>$Y$1:$Y$37</formula1>
    </dataValidation>
    <dataValidation type="list" allowBlank="1" showInputMessage="1" showErrorMessage="1" errorTitle="Erreur de saisie" error="Veuillez choisir/saisir un élément de la liste" promptTitle="Consigne" prompt="Veuillez choisir/saisir un élément de la liste" sqref="H62">
      <formula1>$Z$1:$Z$133</formula1>
    </dataValidation>
    <dataValidation type="list" allowBlank="1" showInputMessage="1" showErrorMessage="1" errorTitle="Erreur de saisie" error="Veuillez choisir/saisir un élément de la liste" promptTitle="Consigne" prompt="Veuillez choisir/saisir un élément de la liste" sqref="F63">
      <formula1>$Y$1:$Y$37</formula1>
    </dataValidation>
    <dataValidation type="list" allowBlank="1" showInputMessage="1" showErrorMessage="1" errorTitle="Erreur de saisie" error="Veuillez choisir/saisir un élément de la liste" promptTitle="Consigne" prompt="Veuillez choisir/saisir un élément de la liste" sqref="H63">
      <formula1>$Z$1:$Z$133</formula1>
    </dataValidation>
    <dataValidation type="list" allowBlank="1" showInputMessage="1" showErrorMessage="1" errorTitle="Erreur de saisie" error="Veuillez choisir/saisir un élément de la liste" promptTitle="Consigne" prompt="Veuillez choisir/saisir un élément de la liste" sqref="F64">
      <formula1>$Y$1:$Y$37</formula1>
    </dataValidation>
    <dataValidation type="list" allowBlank="1" showInputMessage="1" showErrorMessage="1" errorTitle="Erreur de saisie" error="Veuillez choisir/saisir un élément de la liste" promptTitle="Consigne" prompt="Veuillez choisir/saisir un élément de la liste" sqref="H64">
      <formula1>$Z$1:$Z$133</formula1>
    </dataValidation>
    <dataValidation type="list" allowBlank="1" showInputMessage="1" showErrorMessage="1" errorTitle="Erreur de saisie" error="Veuillez choisir/saisir un élément de la liste" promptTitle="Consigne" prompt="Veuillez choisir/saisir un élément de la liste" sqref="F65">
      <formula1>$Y$1:$Y$37</formula1>
    </dataValidation>
    <dataValidation type="list" allowBlank="1" showInputMessage="1" showErrorMessage="1" errorTitle="Erreur de saisie" error="Veuillez choisir/saisir un élément de la liste" promptTitle="Consigne" prompt="Veuillez choisir/saisir un élément de la liste" sqref="H65">
      <formula1>$Z$1:$Z$133</formula1>
    </dataValidation>
    <dataValidation type="list" allowBlank="1" showInputMessage="1" showErrorMessage="1" errorTitle="Erreur de saisie" error="Veuillez choisir/saisir un élément de la liste" promptTitle="Consigne" prompt="Veuillez choisir/saisir un élément de la liste" sqref="F66">
      <formula1>$Y$1:$Y$37</formula1>
    </dataValidation>
    <dataValidation type="list" allowBlank="1" showInputMessage="1" showErrorMessage="1" errorTitle="Erreur de saisie" error="Veuillez choisir/saisir un élément de la liste" promptTitle="Consigne" prompt="Veuillez choisir/saisir un élément de la liste" sqref="H66">
      <formula1>$Z$1:$Z$133</formula1>
    </dataValidation>
    <dataValidation type="list" allowBlank="1" showInputMessage="1" showErrorMessage="1" errorTitle="Erreur de saisie" error="Veuillez choisir/saisir un élément de la liste" promptTitle="Consigne" prompt="Veuillez choisir/saisir un élément de la liste" sqref="F67">
      <formula1>$Y$1:$Y$37</formula1>
    </dataValidation>
    <dataValidation type="list" allowBlank="1" showInputMessage="1" showErrorMessage="1" errorTitle="Erreur de saisie" error="Veuillez choisir/saisir un élément de la liste" promptTitle="Consigne" prompt="Veuillez choisir/saisir un élément de la liste" sqref="H67">
      <formula1>$Z$1:$Z$133</formula1>
    </dataValidation>
    <dataValidation type="list" allowBlank="1" showInputMessage="1" showErrorMessage="1" errorTitle="Erreur de saisie" error="Veuillez choisir/saisir un élément de la liste" promptTitle="Consigne" prompt="Veuillez choisir/saisir un élément de la liste" sqref="F68">
      <formula1>$Y$1:$Y$37</formula1>
    </dataValidation>
    <dataValidation type="list" allowBlank="1" showInputMessage="1" showErrorMessage="1" errorTitle="Erreur de saisie" error="Veuillez choisir/saisir un élément de la liste" promptTitle="Consigne" prompt="Veuillez choisir/saisir un élément de la liste" sqref="H68">
      <formula1>$Z$1:$Z$133</formula1>
    </dataValidation>
    <dataValidation type="list" allowBlank="1" showInputMessage="1" showErrorMessage="1" errorTitle="Erreur de saisie" error="Veuillez choisir/saisir un élément de la liste" promptTitle="Consigne" prompt="Veuillez choisir/saisir un élément de la liste" sqref="F69">
      <formula1>$Y$1:$Y$37</formula1>
    </dataValidation>
    <dataValidation type="list" allowBlank="1" showInputMessage="1" showErrorMessage="1" errorTitle="Erreur de saisie" error="Veuillez choisir/saisir un élément de la liste" promptTitle="Consigne" prompt="Veuillez choisir/saisir un élément de la liste" sqref="H69">
      <formula1>$Z$1:$Z$133</formula1>
    </dataValidation>
    <dataValidation type="list" allowBlank="1" showInputMessage="1" showErrorMessage="1" errorTitle="Erreur de saisie" error="Veuillez choisir/saisir un élément de la liste" promptTitle="Consigne" prompt="Veuillez choisir/saisir un élément de la liste" sqref="F72">
      <formula1>$Y$1:$Y$37</formula1>
    </dataValidation>
    <dataValidation type="list" allowBlank="1" showInputMessage="1" showErrorMessage="1" errorTitle="Erreur de saisie" error="Veuillez choisir/saisir un élément de la liste" promptTitle="Consigne" prompt="Veuillez choisir/saisir un élément de la liste" sqref="H72">
      <formula1>$Z$1:$Z$133</formula1>
    </dataValidation>
    <dataValidation type="list" allowBlank="1" showInputMessage="1" showErrorMessage="1" errorTitle="Erreur de saisie" error="Veuillez choisir/saisir un élément de la liste" promptTitle="Consigne" prompt="Veuillez choisir/saisir un élément de la liste" sqref="F73">
      <formula1>$Y$1:$Y$37</formula1>
    </dataValidation>
    <dataValidation type="list" allowBlank="1" showInputMessage="1" showErrorMessage="1" errorTitle="Erreur de saisie" error="Veuillez choisir/saisir un élément de la liste" promptTitle="Consigne" prompt="Veuillez choisir/saisir un élément de la liste" sqref="H73">
      <formula1>$Z$1:$Z$133</formula1>
    </dataValidation>
    <dataValidation type="list" allowBlank="1" showInputMessage="1" showErrorMessage="1" errorTitle="Erreur de saisie" error="Veuillez choisir/saisir un élément de la liste" promptTitle="Consigne" prompt="Veuillez choisir/saisir un élément de la liste" sqref="F74">
      <formula1>$Y$1:$Y$37</formula1>
    </dataValidation>
    <dataValidation type="list" allowBlank="1" showInputMessage="1" showErrorMessage="1" errorTitle="Erreur de saisie" error="Veuillez choisir/saisir un élément de la liste" promptTitle="Consigne" prompt="Veuillez choisir/saisir un élément de la liste" sqref="H74">
      <formula1>$Z$1:$Z$133</formula1>
    </dataValidation>
    <dataValidation type="list" allowBlank="1" showInputMessage="1" showErrorMessage="1" errorTitle="Erreur de saisie" error="Veuillez choisir/saisir un élément de la liste" promptTitle="Consigne" prompt="Veuillez choisir/saisir un élément de la liste" sqref="F75">
      <formula1>$Y$1:$Y$37</formula1>
    </dataValidation>
    <dataValidation type="list" allowBlank="1" showInputMessage="1" showErrorMessage="1" errorTitle="Erreur de saisie" error="Veuillez choisir/saisir un élément de la liste" promptTitle="Consigne" prompt="Veuillez choisir/saisir un élément de la liste" sqref="H75">
      <formula1>$Z$1:$Z$133</formula1>
    </dataValidation>
    <dataValidation type="list" allowBlank="1" showInputMessage="1" showErrorMessage="1" errorTitle="Erreur de saisie" error="Veuillez choisir/saisir un élément de la liste" promptTitle="Consigne" prompt="Veuillez choisir/saisir un élément de la liste" sqref="F76">
      <formula1>$Y$1:$Y$37</formula1>
    </dataValidation>
    <dataValidation type="list" allowBlank="1" showInputMessage="1" showErrorMessage="1" errorTitle="Erreur de saisie" error="Veuillez choisir/saisir un élément de la liste" promptTitle="Consigne" prompt="Veuillez choisir/saisir un élément de la liste" sqref="H76">
      <formula1>$Z$1:$Z$133</formula1>
    </dataValidation>
    <dataValidation type="list" allowBlank="1" showInputMessage="1" showErrorMessage="1" errorTitle="Erreur de saisie" error="Veuillez choisir/saisir un élément de la liste" promptTitle="Consigne" prompt="Veuillez choisir/saisir un élément de la liste" sqref="F77">
      <formula1>$Y$1:$Y$37</formula1>
    </dataValidation>
    <dataValidation type="list" allowBlank="1" showInputMessage="1" showErrorMessage="1" errorTitle="Erreur de saisie" error="Veuillez choisir/saisir un élément de la liste" promptTitle="Consigne" prompt="Veuillez choisir/saisir un élément de la liste" sqref="H77">
      <formula1>$Z$1:$Z$133</formula1>
    </dataValidation>
    <dataValidation type="list" allowBlank="1" showInputMessage="1" showErrorMessage="1" errorTitle="Erreur de saisie" error="Veuillez choisir/saisir un élément de la liste" promptTitle="Consigne" prompt="Veuillez choisir/saisir un élément de la liste" sqref="F78">
      <formula1>$Y$1:$Y$37</formula1>
    </dataValidation>
    <dataValidation type="list" allowBlank="1" showInputMessage="1" showErrorMessage="1" errorTitle="Erreur de saisie" error="Veuillez choisir/saisir un élément de la liste" promptTitle="Consigne" prompt="Veuillez choisir/saisir un élément de la liste" sqref="H78">
      <formula1>$Z$1:$Z$133</formula1>
    </dataValidation>
    <dataValidation type="list" allowBlank="1" showInputMessage="1" showErrorMessage="1" errorTitle="Erreur de saisie" error="Veuillez choisir/saisir un élément de la liste" promptTitle="Consigne" prompt="Veuillez choisir/saisir un élément de la liste" sqref="F79">
      <formula1>$Y$1:$Y$37</formula1>
    </dataValidation>
    <dataValidation type="list" allowBlank="1" showInputMessage="1" showErrorMessage="1" errorTitle="Erreur de saisie" error="Veuillez choisir/saisir un élément de la liste" promptTitle="Consigne" prompt="Veuillez choisir/saisir un élément de la liste" sqref="H79">
      <formula1>$Z$1:$Z$133</formula1>
    </dataValidation>
    <dataValidation type="list" allowBlank="1" showInputMessage="1" showErrorMessage="1" errorTitle="Erreur de saisie" error="Veuillez choisir/saisir un élément de la liste" promptTitle="Consigne" prompt="Veuillez choisir/saisir un élément de la liste" sqref="F80">
      <formula1>$Y$1:$Y$37</formula1>
    </dataValidation>
    <dataValidation type="list" allowBlank="1" showInputMessage="1" showErrorMessage="1" errorTitle="Erreur de saisie" error="Veuillez choisir/saisir un élément de la liste" promptTitle="Consigne" prompt="Veuillez choisir/saisir un élément de la liste" sqref="H80">
      <formula1>$Z$1:$Z$133</formula1>
    </dataValidation>
    <dataValidation type="list" allowBlank="1" showInputMessage="1" showErrorMessage="1" errorTitle="Erreur de saisie" error="Veuillez choisir/saisir un élément de la liste" promptTitle="Consigne" prompt="Veuillez choisir/saisir un élément de la liste" sqref="F81">
      <formula1>$Y$1:$Y$37</formula1>
    </dataValidation>
    <dataValidation type="list" allowBlank="1" showInputMessage="1" showErrorMessage="1" errorTitle="Erreur de saisie" error="Veuillez choisir/saisir un élément de la liste" promptTitle="Consigne" prompt="Veuillez choisir/saisir un élément de la liste" sqref="H81">
      <formula1>$Z$1:$Z$133</formula1>
    </dataValidation>
    <dataValidation type="list" allowBlank="1" showInputMessage="1" showErrorMessage="1" errorTitle="Erreur de saisie" error="Veuillez choisir/saisir un élément de la liste" promptTitle="Consigne" prompt="Veuillez choisir/saisir un élément de la liste" sqref="F82">
      <formula1>$Y$1:$Y$37</formula1>
    </dataValidation>
    <dataValidation type="list" allowBlank="1" showInputMessage="1" showErrorMessage="1" errorTitle="Erreur de saisie" error="Veuillez choisir/saisir un élément de la liste" promptTitle="Consigne" prompt="Veuillez choisir/saisir un élément de la liste" sqref="H82">
      <formula1>$Z$1:$Z$133</formula1>
    </dataValidation>
    <dataValidation type="list" allowBlank="1" showInputMessage="1" showErrorMessage="1" errorTitle="Erreur de saisie" error="Veuillez choisir/saisir un élément de la liste" promptTitle="Consigne" prompt="Veuillez choisir/saisir un élément de la liste" sqref="F83">
      <formula1>$Y$1:$Y$37</formula1>
    </dataValidation>
    <dataValidation type="list" allowBlank="1" showInputMessage="1" showErrorMessage="1" errorTitle="Erreur de saisie" error="Veuillez choisir/saisir un élément de la liste" promptTitle="Consigne" prompt="Veuillez choisir/saisir un élément de la liste" sqref="H83">
      <formula1>$Z$1:$Z$133</formula1>
    </dataValidation>
    <dataValidation type="list" allowBlank="1" showInputMessage="1" showErrorMessage="1" errorTitle="Erreur de saisie" error="Veuillez choisir/saisir un élément de la liste" promptTitle="Consigne" prompt="Veuillez choisir/saisir un élément de la liste" sqref="F84">
      <formula1>$Y$1:$Y$37</formula1>
    </dataValidation>
    <dataValidation type="list" allowBlank="1" showInputMessage="1" showErrorMessage="1" errorTitle="Erreur de saisie" error="Veuillez choisir/saisir un élément de la liste" promptTitle="Consigne" prompt="Veuillez choisir/saisir un élément de la liste" sqref="H84">
      <formula1>$Z$1:$Z$133</formula1>
    </dataValidation>
    <dataValidation type="list" allowBlank="1" showInputMessage="1" showErrorMessage="1" errorTitle="Erreur de saisie" error="Veuillez choisir/saisir un élément de la liste" promptTitle="Consigne" prompt="Veuillez choisir/saisir un élément de la liste" sqref="F85">
      <formula1>$Y$1:$Y$37</formula1>
    </dataValidation>
    <dataValidation type="list" allowBlank="1" showInputMessage="1" showErrorMessage="1" errorTitle="Erreur de saisie" error="Veuillez choisir/saisir un élément de la liste" promptTitle="Consigne" prompt="Veuillez choisir/saisir un élément de la liste" sqref="H85">
      <formula1>$Z$1:$Z$133</formula1>
    </dataValidation>
    <dataValidation type="list" allowBlank="1" showInputMessage="1" showErrorMessage="1" errorTitle="Erreur de saisie" error="Veuillez choisir/saisir un élément de la liste" promptTitle="Consigne" prompt="Veuillez choisir/saisir un élément de la liste" sqref="F90">
      <formula1>$Y$1:$Y$37</formula1>
    </dataValidation>
    <dataValidation type="list" allowBlank="1" showInputMessage="1" showErrorMessage="1" errorTitle="Erreur de saisie" error="Veuillez choisir/saisir un élément de la liste" promptTitle="Consigne" prompt="Veuillez choisir/saisir un élément de la liste" sqref="H90">
      <formula1>$Z$1:$Z$133</formula1>
    </dataValidation>
    <dataValidation type="list" allowBlank="1" showInputMessage="1" showErrorMessage="1" errorTitle="Erreur de saisie" error="Veuillez choisir/saisir un élément de la liste" promptTitle="Consigne" prompt="Veuillez choisir/saisir un élément de la liste" sqref="F91">
      <formula1>$Y$1:$Y$37</formula1>
    </dataValidation>
    <dataValidation type="list" allowBlank="1" showInputMessage="1" showErrorMessage="1" errorTitle="Erreur de saisie" error="Veuillez choisir/saisir un élément de la liste" promptTitle="Consigne" prompt="Veuillez choisir/saisir un élément de la liste" sqref="H91">
      <formula1>$Z$1:$Z$133</formula1>
    </dataValidation>
    <dataValidation type="list" allowBlank="1" showInputMessage="1" showErrorMessage="1" errorTitle="Erreur de saisie" error="Veuillez choisir/saisir un élément de la liste" promptTitle="Consigne" prompt="Veuillez choisir/saisir un élément de la liste" sqref="F98">
      <formula1>$Y$1:$Y$37</formula1>
    </dataValidation>
    <dataValidation type="list" allowBlank="1" showInputMessage="1" showErrorMessage="1" errorTitle="Erreur de saisie" error="Veuillez choisir/saisir un élément de la liste" promptTitle="Consigne" prompt="Veuillez choisir/saisir un élément de la liste" sqref="H98">
      <formula1>$Z$1:$Z$133</formula1>
    </dataValidation>
    <dataValidation type="list" allowBlank="1" showInputMessage="1" showErrorMessage="1" errorTitle="Erreur de saisie" error="Veuillez choisir/saisir un élément de la liste" promptTitle="Consigne" prompt="Veuillez choisir/saisir un élément de la liste" sqref="F101">
      <formula1>$Y$1:$Y$37</formula1>
    </dataValidation>
    <dataValidation type="list" allowBlank="1" showInputMessage="1" showErrorMessage="1" errorTitle="Erreur de saisie" error="Veuillez choisir/saisir un élément de la liste" promptTitle="Consigne" prompt="Veuillez choisir/saisir un élément de la liste" sqref="H101">
      <formula1>$Z$1:$Z$133</formula1>
    </dataValidation>
    <dataValidation type="list" allowBlank="1" showInputMessage="1" showErrorMessage="1" errorTitle="Erreur de saisie" error="Veuillez choisir/saisir un élément de la liste" promptTitle="Consigne" prompt="Veuillez choisir/saisir un élément de la liste" sqref="F106">
      <formula1>$Y$1:$Y$37</formula1>
    </dataValidation>
    <dataValidation type="list" allowBlank="1" showInputMessage="1" showErrorMessage="1" errorTitle="Erreur de saisie" error="Veuillez choisir/saisir un élément de la liste" promptTitle="Consigne" prompt="Veuillez choisir/saisir un élément de la liste" sqref="H106">
      <formula1>$Z$1:$Z$133</formula1>
    </dataValidation>
    <dataValidation type="list" allowBlank="1" showInputMessage="1" showErrorMessage="1" errorTitle="Erreur de saisie" error="Veuillez choisir/saisir un élément de la liste" promptTitle="Consigne" prompt="Veuillez choisir/saisir un élément de la liste" sqref="F107">
      <formula1>$Y$1:$Y$37</formula1>
    </dataValidation>
    <dataValidation type="list" allowBlank="1" showInputMessage="1" showErrorMessage="1" errorTitle="Erreur de saisie" error="Veuillez choisir/saisir un élément de la liste" promptTitle="Consigne" prompt="Veuillez choisir/saisir un élément de la liste" sqref="H107">
      <formula1>$Z$1:$Z$133</formula1>
    </dataValidation>
    <dataValidation type="list" allowBlank="1" showInputMessage="1" showErrorMessage="1" errorTitle="Erreur de saisie" error="Veuillez choisir/saisir un élément de la liste" promptTitle="Consigne" prompt="Veuillez choisir/saisir un élément de la liste" sqref="F108">
      <formula1>$Y$1:$Y$37</formula1>
    </dataValidation>
    <dataValidation type="list" allowBlank="1" showInputMessage="1" showErrorMessage="1" errorTitle="Erreur de saisie" error="Veuillez choisir/saisir un élément de la liste" promptTitle="Consigne" prompt="Veuillez choisir/saisir un élément de la liste" sqref="H108">
      <formula1>$Z$1:$Z$133</formula1>
    </dataValidation>
    <dataValidation type="list" allowBlank="1" showInputMessage="1" showErrorMessage="1" errorTitle="Erreur de saisie" error="Veuillez choisir/saisir un élément de la liste" promptTitle="Consigne" prompt="Veuillez choisir/saisir un élément de la liste" sqref="F109">
      <formula1>$Y$1:$Y$37</formula1>
    </dataValidation>
    <dataValidation type="list" allowBlank="1" showInputMessage="1" showErrorMessage="1" errorTitle="Erreur de saisie" error="Veuillez choisir/saisir un élément de la liste" promptTitle="Consigne" prompt="Veuillez choisir/saisir un élément de la liste" sqref="H109">
      <formula1>$Z$1:$Z$133</formula1>
    </dataValidation>
    <dataValidation type="list" allowBlank="1" showInputMessage="1" showErrorMessage="1" errorTitle="Erreur de saisie" error="Veuillez choisir/saisir un élément de la liste" promptTitle="Consigne" prompt="Veuillez choisir/saisir un élément de la liste" sqref="F110">
      <formula1>$Y$1:$Y$37</formula1>
    </dataValidation>
    <dataValidation type="list" allowBlank="1" showInputMessage="1" showErrorMessage="1" errorTitle="Erreur de saisie" error="Veuillez choisir/saisir un élément de la liste" promptTitle="Consigne" prompt="Veuillez choisir/saisir un élément de la liste" sqref="H110">
      <formula1>$Z$1:$Z$133</formula1>
    </dataValidation>
    <dataValidation type="list" allowBlank="1" showInputMessage="1" showErrorMessage="1" errorTitle="Erreur de saisie" error="Veuillez choisir/saisir un élément de la liste" promptTitle="Consigne" prompt="Veuillez choisir/saisir un élément de la liste" sqref="F111">
      <formula1>$Y$1:$Y$37</formula1>
    </dataValidation>
    <dataValidation type="list" allowBlank="1" showInputMessage="1" showErrorMessage="1" errorTitle="Erreur de saisie" error="Veuillez choisir/saisir un élément de la liste" promptTitle="Consigne" prompt="Veuillez choisir/saisir un élément de la liste" sqref="H111">
      <formula1>$Z$1:$Z$133</formula1>
    </dataValidation>
    <dataValidation type="list" allowBlank="1" showInputMessage="1" showErrorMessage="1" errorTitle="Erreur de saisie" error="Veuillez choisir/saisir un élément de la liste" promptTitle="Consigne" prompt="Veuillez choisir/saisir un élément de la liste" sqref="F112">
      <formula1>$Y$1:$Y$37</formula1>
    </dataValidation>
    <dataValidation type="list" allowBlank="1" showInputMessage="1" showErrorMessage="1" errorTitle="Erreur de saisie" error="Veuillez choisir/saisir un élément de la liste" promptTitle="Consigne" prompt="Veuillez choisir/saisir un élément de la liste" sqref="H112">
      <formula1>$Z$1:$Z$133</formula1>
    </dataValidation>
    <dataValidation type="list" allowBlank="1" showInputMessage="1" showErrorMessage="1" errorTitle="Erreur de saisie" error="Veuillez choisir/saisir un élément de la liste" promptTitle="Consigne" prompt="Veuillez choisir/saisir un élément de la liste" sqref="F113">
      <formula1>$Y$1:$Y$37</formula1>
    </dataValidation>
    <dataValidation type="list" allowBlank="1" showInputMessage="1" showErrorMessage="1" errorTitle="Erreur de saisie" error="Veuillez choisir/saisir un élément de la liste" promptTitle="Consigne" prompt="Veuillez choisir/saisir un élément de la liste" sqref="H113">
      <formula1>$Z$1:$Z$133</formula1>
    </dataValidation>
    <dataValidation type="list" allowBlank="1" showInputMessage="1" showErrorMessage="1" errorTitle="Erreur de saisie" error="Veuillez choisir/saisir un élément de la liste" promptTitle="Consigne" prompt="Veuillez choisir/saisir un élément de la liste" sqref="F114">
      <formula1>$Y$1:$Y$37</formula1>
    </dataValidation>
    <dataValidation type="list" allowBlank="1" showInputMessage="1" showErrorMessage="1" errorTitle="Erreur de saisie" error="Veuillez choisir/saisir un élément de la liste" promptTitle="Consigne" prompt="Veuillez choisir/saisir un élément de la liste" sqref="H114">
      <formula1>$Z$1:$Z$133</formula1>
    </dataValidation>
    <dataValidation type="list" allowBlank="1" showInputMessage="1" showErrorMessage="1" errorTitle="Erreur de saisie" error="Veuillez choisir/saisir un élément de la liste" promptTitle="Consigne" prompt="Veuillez choisir/saisir un élément de la liste" sqref="F115">
      <formula1>$Y$1:$Y$37</formula1>
    </dataValidation>
    <dataValidation type="list" allowBlank="1" showInputMessage="1" showErrorMessage="1" errorTitle="Erreur de saisie" error="Veuillez choisir/saisir un élément de la liste" promptTitle="Consigne" prompt="Veuillez choisir/saisir un élément de la liste" sqref="H115">
      <formula1>$Z$1:$Z$133</formula1>
    </dataValidation>
    <dataValidation type="list" allowBlank="1" showInputMessage="1" showErrorMessage="1" errorTitle="Erreur de saisie" error="Veuillez choisir/saisir un élément de la liste" promptTitle="Consigne" prompt="Veuillez choisir/saisir un élément de la liste" sqref="F116">
      <formula1>$Y$1:$Y$37</formula1>
    </dataValidation>
    <dataValidation type="list" allowBlank="1" showInputMessage="1" showErrorMessage="1" errorTitle="Erreur de saisie" error="Veuillez choisir/saisir un élément de la liste" promptTitle="Consigne" prompt="Veuillez choisir/saisir un élément de la liste" sqref="H116">
      <formula1>$Z$1:$Z$133</formula1>
    </dataValidation>
    <dataValidation type="list" allowBlank="1" showInputMessage="1" showErrorMessage="1" errorTitle="Erreur de saisie" error="Veuillez choisir/saisir un élément de la liste" promptTitle="Consigne" prompt="Veuillez choisir/saisir un élément de la liste" sqref="F117">
      <formula1>$Y$1:$Y$37</formula1>
    </dataValidation>
    <dataValidation type="list" allowBlank="1" showInputMessage="1" showErrorMessage="1" errorTitle="Erreur de saisie" error="Veuillez choisir/saisir un élément de la liste" promptTitle="Consigne" prompt="Veuillez choisir/saisir un élément de la liste" sqref="H117">
      <formula1>$Z$1:$Z$133</formula1>
    </dataValidation>
    <dataValidation type="list" allowBlank="1" showInputMessage="1" showErrorMessage="1" errorTitle="Erreur de saisie" error="Veuillez choisir/saisir un élément de la liste" promptTitle="Consigne" prompt="Veuillez choisir/saisir un élément de la liste" sqref="F118">
      <formula1>$Y$1:$Y$37</formula1>
    </dataValidation>
    <dataValidation type="list" allowBlank="1" showInputMessage="1" showErrorMessage="1" errorTitle="Erreur de saisie" error="Veuillez choisir/saisir un élément de la liste" promptTitle="Consigne" prompt="Veuillez choisir/saisir un élément de la liste" sqref="H118">
      <formula1>$Z$1:$Z$133</formula1>
    </dataValidation>
    <dataValidation type="list" allowBlank="1" showInputMessage="1" showErrorMessage="1" errorTitle="Erreur de saisie" error="Veuillez choisir/saisir un élément de la liste" promptTitle="Consigne" prompt="Veuillez choisir/saisir un élément de la liste" sqref="F119">
      <formula1>$Y$1:$Y$37</formula1>
    </dataValidation>
    <dataValidation type="list" allowBlank="1" showInputMessage="1" showErrorMessage="1" errorTitle="Erreur de saisie" error="Veuillez choisir/saisir un élément de la liste" promptTitle="Consigne" prompt="Veuillez choisir/saisir un élément de la liste" sqref="H119">
      <formula1>$Z$1:$Z$133</formula1>
    </dataValidation>
    <dataValidation type="list" allowBlank="1" showInputMessage="1" showErrorMessage="1" errorTitle="Erreur de saisie" error="Veuillez choisir/saisir un élément de la liste" promptTitle="Consigne" prompt="Veuillez choisir/saisir un élément de la liste" sqref="F120">
      <formula1>$Y$1:$Y$37</formula1>
    </dataValidation>
    <dataValidation type="list" allowBlank="1" showInputMessage="1" showErrorMessage="1" errorTitle="Erreur de saisie" error="Veuillez choisir/saisir un élément de la liste" promptTitle="Consigne" prompt="Veuillez choisir/saisir un élément de la liste" sqref="H120">
      <formula1>$Z$1:$Z$133</formula1>
    </dataValidation>
    <dataValidation type="list" allowBlank="1" showInputMessage="1" showErrorMessage="1" errorTitle="Erreur de saisie" error="Veuillez choisir/saisir un élément de la liste" promptTitle="Consigne" prompt="Veuillez choisir/saisir un élément de la liste" sqref="F121">
      <formula1>$Y$1:$Y$37</formula1>
    </dataValidation>
    <dataValidation type="list" allowBlank="1" showInputMessage="1" showErrorMessage="1" errorTitle="Erreur de saisie" error="Veuillez choisir/saisir un élément de la liste" promptTitle="Consigne" prompt="Veuillez choisir/saisir un élément de la liste" sqref="H121">
      <formula1>$Z$1:$Z$133</formula1>
    </dataValidation>
    <dataValidation type="list" allowBlank="1" showInputMessage="1" showErrorMessage="1" errorTitle="Erreur de saisie" error="Veuillez choisir/saisir un élément de la liste" promptTitle="Consigne" prompt="Veuillez choisir/saisir un élément de la liste" sqref="F124">
      <formula1>$Y$1:$Y$37</formula1>
    </dataValidation>
    <dataValidation type="list" allowBlank="1" showInputMessage="1" showErrorMessage="1" errorTitle="Erreur de saisie" error="Veuillez choisir/saisir un élément de la liste" promptTitle="Consigne" prompt="Veuillez choisir/saisir un élément de la liste" sqref="H124">
      <formula1>$Z$1:$Z$133</formula1>
    </dataValidation>
    <dataValidation type="list" allowBlank="1" showInputMessage="1" showErrorMessage="1" errorTitle="Erreur de saisie" error="Veuillez choisir/saisir un élément de la liste" promptTitle="Consigne" prompt="Veuillez choisir/saisir un élément de la liste" sqref="F129">
      <formula1>$Y$1:$Y$37</formula1>
    </dataValidation>
    <dataValidation type="list" allowBlank="1" showInputMessage="1" showErrorMessage="1" errorTitle="Erreur de saisie" error="Veuillez choisir/saisir un élément de la liste" promptTitle="Consigne" prompt="Veuillez choisir/saisir un élément de la liste" sqref="H129">
      <formula1>$Z$1:$Z$133</formula1>
    </dataValidation>
    <dataValidation type="list" allowBlank="1" showInputMessage="1" showErrorMessage="1" errorTitle="Erreur de saisie" error="Veuillez choisir/saisir un élément de la liste" promptTitle="Consigne" prompt="Veuillez choisir/saisir un élément de la liste" sqref="F130">
      <formula1>$Y$1:$Y$37</formula1>
    </dataValidation>
    <dataValidation type="list" allowBlank="1" showInputMessage="1" showErrorMessage="1" errorTitle="Erreur de saisie" error="Veuillez choisir/saisir un élément de la liste" promptTitle="Consigne" prompt="Veuillez choisir/saisir un élément de la liste" sqref="H130">
      <formula1>$Z$1:$Z$133</formula1>
    </dataValidation>
    <dataValidation type="list" allowBlank="1" showInputMessage="1" showErrorMessage="1" errorTitle="Erreur de saisie" error="Veuillez choisir/saisir un élément de la liste" promptTitle="Consigne" prompt="Veuillez choisir/saisir un élément de la liste" sqref="F131">
      <formula1>$Y$1:$Y$37</formula1>
    </dataValidation>
    <dataValidation type="list" allowBlank="1" showInputMessage="1" showErrorMessage="1" errorTitle="Erreur de saisie" error="Veuillez choisir/saisir un élément de la liste" promptTitle="Consigne" prompt="Veuillez choisir/saisir un élément de la liste" sqref="H131">
      <formula1>$Z$1:$Z$133</formula1>
    </dataValidation>
    <dataValidation type="list" allowBlank="1" showInputMessage="1" showErrorMessage="1" errorTitle="Erreur de saisie" error="Veuillez choisir/saisir un élément de la liste" promptTitle="Consigne" prompt="Veuillez choisir/saisir un élément de la liste" sqref="F132">
      <formula1>$Y$1:$Y$37</formula1>
    </dataValidation>
    <dataValidation type="list" allowBlank="1" showInputMessage="1" showErrorMessage="1" errorTitle="Erreur de saisie" error="Veuillez choisir/saisir un élément de la liste" promptTitle="Consigne" prompt="Veuillez choisir/saisir un élément de la liste" sqref="H132">
      <formula1>$Z$1:$Z$133</formula1>
    </dataValidation>
    <dataValidation type="list" allowBlank="1" showInputMessage="1" showErrorMessage="1" errorTitle="Erreur de saisie" error="Veuillez choisir/saisir un élément de la liste" promptTitle="Consigne" prompt="Veuillez choisir/saisir un élément de la liste" sqref="F137">
      <formula1>$Y$1:$Y$37</formula1>
    </dataValidation>
    <dataValidation type="list" allowBlank="1" showInputMessage="1" showErrorMessage="1" errorTitle="Erreur de saisie" error="Veuillez choisir/saisir un élément de la liste" promptTitle="Consigne" prompt="Veuillez choisir/saisir un élément de la liste" sqref="H137">
      <formula1>$Z$1:$Z$133</formula1>
    </dataValidation>
    <dataValidation type="list" allowBlank="1" showInputMessage="1" showErrorMessage="1" errorTitle="Erreur de saisie" error="Veuillez choisir/saisir un élément de la liste" promptTitle="Consigne" prompt="Veuillez choisir/saisir un élément de la liste" sqref="F144">
      <formula1>$Y$1:$Y$37</formula1>
    </dataValidation>
    <dataValidation type="list" allowBlank="1" showInputMessage="1" showErrorMessage="1" errorTitle="Erreur de saisie" error="Veuillez choisir/saisir un élément de la liste" promptTitle="Consigne" prompt="Veuillez choisir/saisir un élément de la liste" sqref="H144">
      <formula1>$Z$1:$Z$133</formula1>
    </dataValidation>
    <dataValidation type="list" allowBlank="1" showInputMessage="1" showErrorMessage="1" errorTitle="Erreur de saisie" error="Veuillez choisir/saisir un élément de la liste" promptTitle="Consigne" prompt="Veuillez choisir/saisir un élément de la liste" sqref="F151">
      <formula1>$Y$1:$Y$37</formula1>
    </dataValidation>
    <dataValidation type="list" allowBlank="1" showInputMessage="1" showErrorMessage="1" errorTitle="Erreur de saisie" error="Veuillez choisir/saisir un élément de la liste" promptTitle="Consigne" prompt="Veuillez choisir/saisir un élément de la liste" sqref="H151">
      <formula1>$Z$1:$Z$133</formula1>
    </dataValidation>
    <dataValidation type="list" allowBlank="1" showInputMessage="1" showErrorMessage="1" errorTitle="Erreur de saisie" error="Veuillez choisir/saisir un élément de la liste" promptTitle="Consigne" prompt="Veuillez choisir/saisir un élément de la liste" sqref="F156">
      <formula1>$Y$1:$Y$37</formula1>
    </dataValidation>
    <dataValidation type="list" allowBlank="1" showInputMessage="1" showErrorMessage="1" errorTitle="Erreur de saisie" error="Veuillez choisir/saisir un élément de la liste" promptTitle="Consigne" prompt="Veuillez choisir/saisir un élément de la liste" sqref="H156">
      <formula1>$Z$1:$Z$133</formula1>
    </dataValidation>
    <dataValidation type="list" allowBlank="1" showInputMessage="1" showErrorMessage="1" errorTitle="Erreur de saisie" error="Veuillez choisir/saisir un élément de la liste" promptTitle="Consigne" prompt="Veuillez choisir/saisir un élément de la liste" sqref="F159">
      <formula1>$Y$1:$Y$37</formula1>
    </dataValidation>
    <dataValidation type="list" allowBlank="1" showInputMessage="1" showErrorMessage="1" errorTitle="Erreur de saisie" error="Veuillez choisir/saisir un élément de la liste" promptTitle="Consigne" prompt="Veuillez choisir/saisir un élément de la liste" sqref="H159">
      <formula1>$Z$1:$Z$133</formula1>
    </dataValidation>
    <dataValidation type="list" allowBlank="1" showInputMessage="1" showErrorMessage="1" errorTitle="Erreur de saisie" error="Veuillez choisir/saisir un élément de la liste" promptTitle="Consigne" prompt="Veuillez choisir/saisir un élément de la liste" sqref="F160">
      <formula1>$Y$1:$Y$37</formula1>
    </dataValidation>
    <dataValidation type="list" allowBlank="1" showInputMessage="1" showErrorMessage="1" errorTitle="Erreur de saisie" error="Veuillez choisir/saisir un élément de la liste" promptTitle="Consigne" prompt="Veuillez choisir/saisir un élément de la liste" sqref="H160">
      <formula1>$Z$1:$Z$133</formula1>
    </dataValidation>
    <dataValidation type="list" allowBlank="1" showInputMessage="1" showErrorMessage="1" errorTitle="Erreur de saisie" error="Veuillez choisir/saisir un élément de la liste" promptTitle="Consigne" prompt="Veuillez choisir/saisir un élément de la liste" sqref="F161">
      <formula1>$Y$1:$Y$37</formula1>
    </dataValidation>
    <dataValidation type="list" allowBlank="1" showInputMessage="1" showErrorMessage="1" errorTitle="Erreur de saisie" error="Veuillez choisir/saisir un élément de la liste" promptTitle="Consigne" prompt="Veuillez choisir/saisir un élément de la liste" sqref="H161">
      <formula1>$Z$1:$Z$133</formula1>
    </dataValidation>
    <dataValidation type="list" allowBlank="1" showInputMessage="1" showErrorMessage="1" errorTitle="Erreur de saisie" error="Veuillez choisir/saisir un élément de la liste" promptTitle="Consigne" prompt="Veuillez choisir/saisir un élément de la liste" sqref="F162">
      <formula1>$Y$1:$Y$37</formula1>
    </dataValidation>
    <dataValidation type="list" allowBlank="1" showInputMessage="1" showErrorMessage="1" errorTitle="Erreur de saisie" error="Veuillez choisir/saisir un élément de la liste" promptTitle="Consigne" prompt="Veuillez choisir/saisir un élément de la liste" sqref="H162">
      <formula1>$Z$1:$Z$133</formula1>
    </dataValidation>
    <dataValidation type="list" allowBlank="1" showInputMessage="1" showErrorMessage="1" errorTitle="Erreur de saisie" error="Veuillez choisir/saisir un élément de la liste" promptTitle="Consigne" prompt="Veuillez choisir/saisir un élément de la liste" sqref="F163">
      <formula1>$Y$1:$Y$37</formula1>
    </dataValidation>
    <dataValidation type="list" allowBlank="1" showInputMessage="1" showErrorMessage="1" errorTitle="Erreur de saisie" error="Veuillez choisir/saisir un élément de la liste" promptTitle="Consigne" prompt="Veuillez choisir/saisir un élément de la liste" sqref="H163">
      <formula1>$Z$1:$Z$133</formula1>
    </dataValidation>
    <dataValidation type="list" allowBlank="1" showInputMessage="1" showErrorMessage="1" errorTitle="Erreur de saisie" error="Veuillez choisir/saisir un élément de la liste" promptTitle="Consigne" prompt="Veuillez choisir/saisir un élément de la liste" sqref="F164">
      <formula1>$Y$1:$Y$37</formula1>
    </dataValidation>
    <dataValidation type="list" allowBlank="1" showInputMessage="1" showErrorMessage="1" errorTitle="Erreur de saisie" error="Veuillez choisir/saisir un élément de la liste" promptTitle="Consigne" prompt="Veuillez choisir/saisir un élément de la liste" sqref="H164">
      <formula1>$Z$1:$Z$133</formula1>
    </dataValidation>
    <dataValidation type="list" allowBlank="1" showInputMessage="1" showErrorMessage="1" errorTitle="Erreur de saisie" error="Veuillez choisir/saisir un élément de la liste" promptTitle="Consigne" prompt="Veuillez choisir/saisir un élément de la liste" sqref="F165">
      <formula1>$Y$1:$Y$37</formula1>
    </dataValidation>
    <dataValidation type="list" allowBlank="1" showInputMessage="1" showErrorMessage="1" errorTitle="Erreur de saisie" error="Veuillez choisir/saisir un élément de la liste" promptTitle="Consigne" prompt="Veuillez choisir/saisir un élément de la liste" sqref="H165">
      <formula1>$Z$1:$Z$133</formula1>
    </dataValidation>
    <dataValidation type="list" allowBlank="1" showInputMessage="1" showErrorMessage="1" errorTitle="Erreur de saisie" error="Veuillez choisir/saisir un élément de la liste" promptTitle="Consigne" prompt="Veuillez choisir/saisir un élément de la liste" sqref="F168">
      <formula1>$Y$1:$Y$37</formula1>
    </dataValidation>
    <dataValidation type="list" allowBlank="1" showInputMessage="1" showErrorMessage="1" errorTitle="Erreur de saisie" error="Veuillez choisir/saisir un élément de la liste" promptTitle="Consigne" prompt="Veuillez choisir/saisir un élément de la liste" sqref="H168">
      <formula1>$Z$1:$Z$133</formula1>
    </dataValidation>
    <dataValidation type="list" allowBlank="1" showInputMessage="1" showErrorMessage="1" errorTitle="Erreur de saisie" error="Veuillez choisir/saisir un élément de la liste" promptTitle="Consigne" prompt="Veuillez choisir/saisir un élément de la liste" sqref="F169">
      <formula1>$Y$1:$Y$37</formula1>
    </dataValidation>
    <dataValidation type="list" allowBlank="1" showInputMessage="1" showErrorMessage="1" errorTitle="Erreur de saisie" error="Veuillez choisir/saisir un élément de la liste" promptTitle="Consigne" prompt="Veuillez choisir/saisir un élément de la liste" sqref="H169">
      <formula1>$Z$1:$Z$133</formula1>
    </dataValidation>
    <dataValidation type="list" allowBlank="1" showInputMessage="1" showErrorMessage="1" errorTitle="Erreur de saisie" error="Veuillez choisir/saisir un élément de la liste" promptTitle="Consigne" prompt="Veuillez choisir/saisir un élément de la liste" sqref="F174">
      <formula1>$Y$1:$Y$37</formula1>
    </dataValidation>
    <dataValidation type="list" allowBlank="1" showInputMessage="1" showErrorMessage="1" errorTitle="Erreur de saisie" error="Veuillez choisir/saisir un élément de la liste" promptTitle="Consigne" prompt="Veuillez choisir/saisir un élément de la liste" sqref="H174">
      <formula1>$Z$1:$Z$133</formula1>
    </dataValidation>
    <dataValidation type="list" allowBlank="1" showInputMessage="1" showErrorMessage="1" errorTitle="Erreur de saisie" error="Veuillez choisir/saisir un élément de la liste" promptTitle="Consigne" prompt="Veuillez choisir/saisir un élément de la liste" sqref="F177">
      <formula1>$Y$1:$Y$37</formula1>
    </dataValidation>
    <dataValidation type="list" allowBlank="1" showInputMessage="1" showErrorMessage="1" errorTitle="Erreur de saisie" error="Veuillez choisir/saisir un élément de la liste" promptTitle="Consigne" prompt="Veuillez choisir/saisir un élément de la liste" sqref="H177">
      <formula1>$Z$1:$Z$133</formula1>
    </dataValidation>
    <dataValidation type="list" allowBlank="1" showInputMessage="1" showErrorMessage="1" errorTitle="Erreur de saisie" error="Veuillez choisir/saisir un élément de la liste" promptTitle="Consigne" prompt="Veuillez choisir/saisir un élément de la liste" sqref="F178">
      <formula1>$Y$1:$Y$37</formula1>
    </dataValidation>
    <dataValidation type="list" allowBlank="1" showInputMessage="1" showErrorMessage="1" errorTitle="Erreur de saisie" error="Veuillez choisir/saisir un élément de la liste" promptTitle="Consigne" prompt="Veuillez choisir/saisir un élément de la liste" sqref="H178">
      <formula1>$Z$1:$Z$133</formula1>
    </dataValidation>
  </dataValidations>
  <printOptions horizontalCentered="1"/>
  <pageMargins left="0.11811023622047245" right="0.11811023622047245" top="0.59055118110236227" bottom="0.59055118110236227" header="0.31496062992125984" footer="0.31496062992125984"/>
  <pageSetup paperSize="9" scale="24"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4" tint="-0.499984740745262"/>
    <pageSetUpPr fitToPage="1"/>
  </sheetPr>
  <dimension ref="A1:Z133"/>
  <sheetViews>
    <sheetView showGridLines="0" view="pageBreakPreview" zoomScale="50" zoomScaleNormal="100" zoomScaleSheetLayoutView="50" workbookViewId="0">
      <pane ySplit="3" topLeftCell="A4" activePane="bottomLeft" state="frozen"/>
      <selection pane="bottomLeft" activeCell="A4" sqref="A4:V4"/>
    </sheetView>
  </sheetViews>
  <sheetFormatPr baseColWidth="10" defaultColWidth="8" defaultRowHeight="12.75"/>
  <cols>
    <col min="1" max="1" width="90.75" style="1" customWidth="1"/>
    <col min="2" max="5" width="19.75" style="1" customWidth="1"/>
    <col min="6" max="9" width="25.75" style="1" customWidth="1"/>
    <col min="10" max="21" width="19.75" style="1" customWidth="1"/>
    <col min="22" max="22" width="50.75" style="1" customWidth="1"/>
    <col min="23" max="26" width="0" style="1" hidden="1" customWidth="1"/>
    <col min="27" max="16384" width="8" style="1"/>
  </cols>
  <sheetData>
    <row r="1" spans="1:26" ht="25.5">
      <c r="A1" s="41" t="s">
        <v>0</v>
      </c>
      <c r="B1" s="41"/>
      <c r="C1" s="41"/>
      <c r="D1" s="41"/>
      <c r="E1" s="41"/>
      <c r="F1" s="41"/>
      <c r="G1" s="41"/>
      <c r="H1" s="41"/>
      <c r="I1" s="41"/>
      <c r="J1" s="41"/>
      <c r="K1" s="41"/>
      <c r="L1" s="41"/>
      <c r="M1" s="41"/>
      <c r="N1" s="41"/>
      <c r="O1" s="41"/>
      <c r="P1" s="41"/>
      <c r="Q1" s="41"/>
      <c r="R1" s="41"/>
      <c r="S1" s="41"/>
      <c r="T1" s="41"/>
      <c r="U1" s="41"/>
      <c r="V1" s="41"/>
      <c r="W1" s="2"/>
      <c r="X1" s="2"/>
      <c r="Y1" s="5" t="s">
        <v>16</v>
      </c>
      <c r="Z1" s="6">
        <v>41640</v>
      </c>
    </row>
    <row r="2" spans="1:26" ht="70.150000000000006" customHeight="1">
      <c r="A2" s="42" t="s">
        <v>53</v>
      </c>
      <c r="B2" s="42" t="s">
        <v>9</v>
      </c>
      <c r="C2" s="42"/>
      <c r="D2" s="42" t="s">
        <v>10</v>
      </c>
      <c r="E2" s="42"/>
      <c r="F2" s="42" t="s">
        <v>65</v>
      </c>
      <c r="G2" s="42"/>
      <c r="H2" s="42"/>
      <c r="I2" s="42"/>
      <c r="J2" s="42" t="s">
        <v>11</v>
      </c>
      <c r="K2" s="42"/>
      <c r="L2" s="42" t="s">
        <v>4</v>
      </c>
      <c r="M2" s="42" t="s">
        <v>5</v>
      </c>
      <c r="N2" s="42" t="s">
        <v>12</v>
      </c>
      <c r="O2" s="42"/>
      <c r="P2" s="42" t="s">
        <v>6</v>
      </c>
      <c r="Q2" s="42" t="s">
        <v>7</v>
      </c>
      <c r="R2" s="42" t="s">
        <v>66</v>
      </c>
      <c r="S2" s="42"/>
      <c r="T2" s="42" t="s">
        <v>67</v>
      </c>
      <c r="U2" s="42"/>
      <c r="V2" s="42" t="s">
        <v>54</v>
      </c>
      <c r="W2" s="3" t="s">
        <v>55</v>
      </c>
      <c r="X2" s="3" t="s">
        <v>56</v>
      </c>
      <c r="Y2" s="7" t="s">
        <v>17</v>
      </c>
      <c r="Z2" s="8">
        <v>41671</v>
      </c>
    </row>
    <row r="3" spans="1:26" ht="70.150000000000006" customHeight="1">
      <c r="A3" s="42"/>
      <c r="B3" s="4" t="s">
        <v>2</v>
      </c>
      <c r="C3" s="4" t="s">
        <v>3</v>
      </c>
      <c r="D3" s="4" t="s">
        <v>2</v>
      </c>
      <c r="E3" s="4" t="s">
        <v>3</v>
      </c>
      <c r="F3" s="4" t="s">
        <v>57</v>
      </c>
      <c r="G3" s="4" t="s">
        <v>58</v>
      </c>
      <c r="H3" s="4" t="s">
        <v>59</v>
      </c>
      <c r="I3" s="4" t="s">
        <v>60</v>
      </c>
      <c r="J3" s="4" t="s">
        <v>2</v>
      </c>
      <c r="K3" s="4" t="s">
        <v>3</v>
      </c>
      <c r="L3" s="42"/>
      <c r="M3" s="42"/>
      <c r="N3" s="4" t="s">
        <v>2</v>
      </c>
      <c r="O3" s="4" t="s">
        <v>3</v>
      </c>
      <c r="P3" s="42"/>
      <c r="Q3" s="42"/>
      <c r="R3" s="4" t="s">
        <v>61</v>
      </c>
      <c r="S3" s="4" t="s">
        <v>62</v>
      </c>
      <c r="T3" s="4" t="s">
        <v>63</v>
      </c>
      <c r="U3" s="4" t="s">
        <v>64</v>
      </c>
      <c r="V3" s="42"/>
      <c r="W3" s="3"/>
      <c r="X3" s="3"/>
      <c r="Y3" s="7" t="s">
        <v>18</v>
      </c>
      <c r="Z3" s="8">
        <v>41699</v>
      </c>
    </row>
    <row r="4" spans="1:26" ht="76.5">
      <c r="A4" s="43" t="s">
        <v>13</v>
      </c>
      <c r="B4" s="39"/>
      <c r="C4" s="39"/>
      <c r="D4" s="39"/>
      <c r="E4" s="39"/>
      <c r="F4" s="39"/>
      <c r="G4" s="39"/>
      <c r="H4" s="39"/>
      <c r="I4" s="39"/>
      <c r="J4" s="39"/>
      <c r="K4" s="39"/>
      <c r="L4" s="39"/>
      <c r="M4" s="39"/>
      <c r="N4" s="39"/>
      <c r="O4" s="39"/>
      <c r="P4" s="39"/>
      <c r="Q4" s="39"/>
      <c r="R4" s="39"/>
      <c r="S4" s="39"/>
      <c r="T4" s="39"/>
      <c r="U4" s="39"/>
      <c r="V4" s="40"/>
      <c r="W4" s="2"/>
      <c r="X4" s="2"/>
      <c r="Y4" s="5" t="s">
        <v>19</v>
      </c>
      <c r="Z4" s="6">
        <v>41730</v>
      </c>
    </row>
    <row r="5" spans="1:26" ht="38.25">
      <c r="A5" s="46" t="s">
        <v>401</v>
      </c>
      <c r="B5" s="39"/>
      <c r="C5" s="39"/>
      <c r="D5" s="39"/>
      <c r="E5" s="39"/>
      <c r="F5" s="39"/>
      <c r="G5" s="39"/>
      <c r="H5" s="39"/>
      <c r="I5" s="39"/>
      <c r="J5" s="39"/>
      <c r="K5" s="39"/>
      <c r="L5" s="39"/>
      <c r="M5" s="39"/>
      <c r="N5" s="39"/>
      <c r="O5" s="39"/>
      <c r="P5" s="39"/>
      <c r="Q5" s="39"/>
      <c r="R5" s="39"/>
      <c r="S5" s="39"/>
      <c r="T5" s="39"/>
      <c r="U5" s="39"/>
      <c r="V5" s="40"/>
      <c r="W5" s="2"/>
      <c r="X5" s="2"/>
      <c r="Y5" s="5" t="s">
        <v>20</v>
      </c>
      <c r="Z5" s="6">
        <v>41760</v>
      </c>
    </row>
    <row r="6" spans="1:26" ht="38.25">
      <c r="A6" s="38" t="s">
        <v>402</v>
      </c>
      <c r="B6" s="39"/>
      <c r="C6" s="39"/>
      <c r="D6" s="39"/>
      <c r="E6" s="39"/>
      <c r="F6" s="39"/>
      <c r="G6" s="39"/>
      <c r="H6" s="39"/>
      <c r="I6" s="39"/>
      <c r="J6" s="39"/>
      <c r="K6" s="39"/>
      <c r="L6" s="39"/>
      <c r="M6" s="39"/>
      <c r="N6" s="39"/>
      <c r="O6" s="39"/>
      <c r="P6" s="39"/>
      <c r="Q6" s="39"/>
      <c r="R6" s="39"/>
      <c r="S6" s="39"/>
      <c r="T6" s="39"/>
      <c r="U6" s="39"/>
      <c r="V6" s="40"/>
      <c r="W6" s="2"/>
      <c r="X6" s="2"/>
      <c r="Y6" s="5" t="s">
        <v>21</v>
      </c>
      <c r="Z6" s="6">
        <v>41791</v>
      </c>
    </row>
    <row r="7" spans="1:26" ht="49.9" customHeight="1">
      <c r="A7" s="44" t="s">
        <v>403</v>
      </c>
      <c r="B7" s="39"/>
      <c r="C7" s="39"/>
      <c r="D7" s="39"/>
      <c r="E7" s="39"/>
      <c r="F7" s="39"/>
      <c r="G7" s="39"/>
      <c r="H7" s="39"/>
      <c r="I7" s="39"/>
      <c r="J7" s="39"/>
      <c r="K7" s="39"/>
      <c r="L7" s="39"/>
      <c r="M7" s="39"/>
      <c r="N7" s="39"/>
      <c r="O7" s="39"/>
      <c r="P7" s="39"/>
      <c r="Q7" s="39"/>
      <c r="R7" s="39"/>
      <c r="S7" s="39"/>
      <c r="T7" s="39"/>
      <c r="U7" s="39"/>
      <c r="V7" s="40"/>
      <c r="W7" s="2"/>
      <c r="X7" s="2"/>
      <c r="Y7" s="5" t="s">
        <v>22</v>
      </c>
      <c r="Z7" s="6">
        <v>41821</v>
      </c>
    </row>
    <row r="8" spans="1:26" ht="51">
      <c r="A8" s="9" t="s">
        <v>404</v>
      </c>
      <c r="B8" s="10">
        <v>4900</v>
      </c>
      <c r="C8" s="10">
        <v>4900</v>
      </c>
      <c r="D8" s="10">
        <v>4900</v>
      </c>
      <c r="E8" s="10">
        <v>4900</v>
      </c>
      <c r="F8" s="11"/>
      <c r="G8" s="12"/>
      <c r="H8" s="13"/>
      <c r="I8" s="14"/>
      <c r="J8" s="10">
        <v>0</v>
      </c>
      <c r="K8" s="10">
        <v>0</v>
      </c>
      <c r="L8" s="10">
        <v>0</v>
      </c>
      <c r="M8" s="10">
        <v>0</v>
      </c>
      <c r="N8" s="15">
        <f>IF(D8&lt;&gt;0,J8/D8,0)*100</f>
        <v>0</v>
      </c>
      <c r="O8" s="15">
        <f>IF(E8&lt;&gt;0,K8/E8,0)*100</f>
        <v>0</v>
      </c>
      <c r="P8" s="15">
        <f>IF(E8&lt;&gt;0,L8/E8,0)*100</f>
        <v>0</v>
      </c>
      <c r="Q8" s="15">
        <f>IF(E8&lt;&gt;0,M8/E8,0)*100</f>
        <v>0</v>
      </c>
      <c r="R8" s="12"/>
      <c r="S8" s="12"/>
      <c r="T8" s="16">
        <v>0</v>
      </c>
      <c r="U8" s="16">
        <v>0</v>
      </c>
      <c r="V8" s="11"/>
      <c r="W8" s="2" t="s">
        <v>405</v>
      </c>
      <c r="X8" s="2" t="s">
        <v>406</v>
      </c>
      <c r="Y8" s="5" t="s">
        <v>23</v>
      </c>
      <c r="Z8" s="6">
        <v>41852</v>
      </c>
    </row>
    <row r="9" spans="1:26" ht="49.9" customHeight="1">
      <c r="A9" s="17" t="s">
        <v>407</v>
      </c>
      <c r="B9" s="18">
        <f>B8</f>
        <v>4900</v>
      </c>
      <c r="C9" s="18">
        <f>C8</f>
        <v>4900</v>
      </c>
      <c r="D9" s="18">
        <f>D8</f>
        <v>4900</v>
      </c>
      <c r="E9" s="18">
        <f>E8</f>
        <v>4900</v>
      </c>
      <c r="F9" s="17"/>
      <c r="G9" s="18">
        <f>G8</f>
        <v>0</v>
      </c>
      <c r="H9" s="17"/>
      <c r="I9" s="17"/>
      <c r="J9" s="18">
        <f>J8</f>
        <v>0</v>
      </c>
      <c r="K9" s="18">
        <f>K8</f>
        <v>0</v>
      </c>
      <c r="L9" s="18">
        <f>L8</f>
        <v>0</v>
      </c>
      <c r="M9" s="18">
        <f>M8</f>
        <v>0</v>
      </c>
      <c r="N9" s="19">
        <f>IF(D9&lt;&gt;0,J9/D9,0)*100</f>
        <v>0</v>
      </c>
      <c r="O9" s="19">
        <f>IF(E9&lt;&gt;0,K9/E9,0)*100</f>
        <v>0</v>
      </c>
      <c r="P9" s="19">
        <f>IF(E9&lt;&gt;0,L9/E9,0)*100</f>
        <v>0</v>
      </c>
      <c r="Q9" s="19">
        <f>IF(E9&lt;&gt;0,M9/E9,0)*100</f>
        <v>0</v>
      </c>
      <c r="R9" s="18">
        <f>R8</f>
        <v>0</v>
      </c>
      <c r="S9" s="18">
        <f>S8</f>
        <v>0</v>
      </c>
      <c r="T9" s="19">
        <f>T8</f>
        <v>0</v>
      </c>
      <c r="U9" s="19">
        <f>U8</f>
        <v>0</v>
      </c>
      <c r="V9" s="17"/>
      <c r="W9" s="2"/>
      <c r="X9" s="2"/>
      <c r="Y9" s="5" t="s">
        <v>24</v>
      </c>
      <c r="Z9" s="6">
        <v>41883</v>
      </c>
    </row>
    <row r="10" spans="1:26" ht="51">
      <c r="A10" s="44" t="s">
        <v>408</v>
      </c>
      <c r="B10" s="39"/>
      <c r="C10" s="39"/>
      <c r="D10" s="39"/>
      <c r="E10" s="39"/>
      <c r="F10" s="39"/>
      <c r="G10" s="39"/>
      <c r="H10" s="39"/>
      <c r="I10" s="39"/>
      <c r="J10" s="39"/>
      <c r="K10" s="39"/>
      <c r="L10" s="39"/>
      <c r="M10" s="39"/>
      <c r="N10" s="39"/>
      <c r="O10" s="39"/>
      <c r="P10" s="39"/>
      <c r="Q10" s="39"/>
      <c r="R10" s="39"/>
      <c r="S10" s="39"/>
      <c r="T10" s="39"/>
      <c r="U10" s="39"/>
      <c r="V10" s="40"/>
      <c r="W10" s="2"/>
      <c r="X10" s="2"/>
      <c r="Y10" s="5" t="s">
        <v>25</v>
      </c>
      <c r="Z10" s="6">
        <v>41913</v>
      </c>
    </row>
    <row r="11" spans="1:26" ht="65.25">
      <c r="A11" s="9" t="s">
        <v>409</v>
      </c>
      <c r="B11" s="10">
        <v>12243</v>
      </c>
      <c r="C11" s="10">
        <v>12243</v>
      </c>
      <c r="D11" s="10">
        <v>12243</v>
      </c>
      <c r="E11" s="10">
        <v>12243</v>
      </c>
      <c r="F11" s="11"/>
      <c r="G11" s="12"/>
      <c r="H11" s="13"/>
      <c r="I11" s="14"/>
      <c r="J11" s="10">
        <v>0</v>
      </c>
      <c r="K11" s="10">
        <v>0</v>
      </c>
      <c r="L11" s="10">
        <v>0</v>
      </c>
      <c r="M11" s="10">
        <v>0</v>
      </c>
      <c r="N11" s="15">
        <f t="shared" ref="N11:O14" si="0">IF(D11&lt;&gt;0,J11/D11,0)*100</f>
        <v>0</v>
      </c>
      <c r="O11" s="15">
        <f t="shared" si="0"/>
        <v>0</v>
      </c>
      <c r="P11" s="15">
        <f>IF(E11&lt;&gt;0,L11/E11,0)*100</f>
        <v>0</v>
      </c>
      <c r="Q11" s="15">
        <f>IF(E11&lt;&gt;0,M11/E11,0)*100</f>
        <v>0</v>
      </c>
      <c r="R11" s="12"/>
      <c r="S11" s="12"/>
      <c r="T11" s="16">
        <v>0</v>
      </c>
      <c r="U11" s="16">
        <v>0</v>
      </c>
      <c r="V11" s="11"/>
      <c r="W11" s="2" t="s">
        <v>410</v>
      </c>
      <c r="X11" s="2" t="s">
        <v>411</v>
      </c>
      <c r="Y11" s="5" t="s">
        <v>26</v>
      </c>
      <c r="Z11" s="6">
        <v>41944</v>
      </c>
    </row>
    <row r="12" spans="1:26" ht="51">
      <c r="A12" s="9" t="s">
        <v>412</v>
      </c>
      <c r="B12" s="10">
        <v>47373</v>
      </c>
      <c r="C12" s="10">
        <v>47373</v>
      </c>
      <c r="D12" s="10">
        <v>47373</v>
      </c>
      <c r="E12" s="10">
        <v>47373</v>
      </c>
      <c r="F12" s="11"/>
      <c r="G12" s="12"/>
      <c r="H12" s="13"/>
      <c r="I12" s="14"/>
      <c r="J12" s="10">
        <v>0</v>
      </c>
      <c r="K12" s="10">
        <v>0</v>
      </c>
      <c r="L12" s="10">
        <v>0</v>
      </c>
      <c r="M12" s="10">
        <v>0</v>
      </c>
      <c r="N12" s="15">
        <f t="shared" si="0"/>
        <v>0</v>
      </c>
      <c r="O12" s="15">
        <f t="shared" si="0"/>
        <v>0</v>
      </c>
      <c r="P12" s="15">
        <f>IF(E12&lt;&gt;0,L12/E12,0)*100</f>
        <v>0</v>
      </c>
      <c r="Q12" s="15">
        <f>IF(E12&lt;&gt;0,M12/E12,0)*100</f>
        <v>0</v>
      </c>
      <c r="R12" s="12"/>
      <c r="S12" s="12"/>
      <c r="T12" s="16">
        <v>0</v>
      </c>
      <c r="U12" s="16">
        <v>0</v>
      </c>
      <c r="V12" s="11"/>
      <c r="W12" s="2" t="s">
        <v>413</v>
      </c>
      <c r="X12" s="2" t="s">
        <v>414</v>
      </c>
      <c r="Y12" s="5" t="s">
        <v>27</v>
      </c>
      <c r="Z12" s="6">
        <v>41974</v>
      </c>
    </row>
    <row r="13" spans="1:26" ht="38.25">
      <c r="A13" s="17" t="s">
        <v>415</v>
      </c>
      <c r="B13" s="18">
        <f>SUM(B11:B12)</f>
        <v>59616</v>
      </c>
      <c r="C13" s="18">
        <f>SUM(C11:C12)</f>
        <v>59616</v>
      </c>
      <c r="D13" s="18">
        <f>SUM(D11:D12)</f>
        <v>59616</v>
      </c>
      <c r="E13" s="18">
        <f>SUM(E11:E12)</f>
        <v>59616</v>
      </c>
      <c r="F13" s="17"/>
      <c r="G13" s="18">
        <f>SUM(G11:G12)</f>
        <v>0</v>
      </c>
      <c r="H13" s="17"/>
      <c r="I13" s="17"/>
      <c r="J13" s="18">
        <f>SUM(J11:J12)</f>
        <v>0</v>
      </c>
      <c r="K13" s="18">
        <f>SUM(K11:K12)</f>
        <v>0</v>
      </c>
      <c r="L13" s="18">
        <f>SUM(L11:L12)</f>
        <v>0</v>
      </c>
      <c r="M13" s="18">
        <f>SUM(M11:M12)</f>
        <v>0</v>
      </c>
      <c r="N13" s="19">
        <f t="shared" si="0"/>
        <v>0</v>
      </c>
      <c r="O13" s="19">
        <f t="shared" si="0"/>
        <v>0</v>
      </c>
      <c r="P13" s="19">
        <f>IF(E13&lt;&gt;0,L13/E13,0)*100</f>
        <v>0</v>
      </c>
      <c r="Q13" s="19">
        <f>IF(E13&lt;&gt;0,M13/E13,0)*100</f>
        <v>0</v>
      </c>
      <c r="R13" s="18">
        <f>SUM(R11:R12)</f>
        <v>0</v>
      </c>
      <c r="S13" s="18">
        <f>SUM(S11:S12)</f>
        <v>0</v>
      </c>
      <c r="T13" s="19">
        <f t="array" ref="T13">IF(SUM(E11:E12)&lt;&gt;0,SUM(E11:E12*T11:T12)/SUM(E11:E12),0)</f>
        <v>0</v>
      </c>
      <c r="U13" s="19">
        <f t="array" ref="U13">IF(SUM(E11:E12)&lt;&gt;0,SUM(E11:E12*U11:U12)/SUM(E11:E12),0)</f>
        <v>0</v>
      </c>
      <c r="V13" s="17"/>
      <c r="W13" s="2"/>
      <c r="X13" s="2"/>
      <c r="Y13" s="5" t="s">
        <v>28</v>
      </c>
      <c r="Z13" s="6">
        <v>42005</v>
      </c>
    </row>
    <row r="14" spans="1:26" ht="49.9" customHeight="1">
      <c r="A14" s="17" t="s">
        <v>416</v>
      </c>
      <c r="B14" s="18">
        <f>SUM(B9,B13)</f>
        <v>64516</v>
      </c>
      <c r="C14" s="18">
        <f>SUM(C9,C13)</f>
        <v>64516</v>
      </c>
      <c r="D14" s="18">
        <f>SUM(D9,D13)</f>
        <v>64516</v>
      </c>
      <c r="E14" s="18">
        <f>SUM(E9,E13)</f>
        <v>64516</v>
      </c>
      <c r="F14" s="17"/>
      <c r="G14" s="18">
        <f>SUM(G9,G13)</f>
        <v>0</v>
      </c>
      <c r="H14" s="17"/>
      <c r="I14" s="17"/>
      <c r="J14" s="18">
        <f>SUM(J9,J13)</f>
        <v>0</v>
      </c>
      <c r="K14" s="18">
        <f>SUM(K9,K13)</f>
        <v>0</v>
      </c>
      <c r="L14" s="18">
        <f>SUM(L9,L13)</f>
        <v>0</v>
      </c>
      <c r="M14" s="18">
        <f>SUM(M9,M13)</f>
        <v>0</v>
      </c>
      <c r="N14" s="19">
        <f t="shared" si="0"/>
        <v>0</v>
      </c>
      <c r="O14" s="19">
        <f t="shared" si="0"/>
        <v>0</v>
      </c>
      <c r="P14" s="19">
        <f>IF(E14&lt;&gt;0,L14/E14,0)*100</f>
        <v>0</v>
      </c>
      <c r="Q14" s="19">
        <f>IF(E14&lt;&gt;0,M14/E14,0)*100</f>
        <v>0</v>
      </c>
      <c r="R14" s="18">
        <f>SUM(R9,R13)</f>
        <v>0</v>
      </c>
      <c r="S14" s="18">
        <f>SUM(S9,S13)</f>
        <v>0</v>
      </c>
      <c r="T14" s="19">
        <f>IF(SUM(E9,E13)&lt;&gt;0,SUM(E9*T9,E13*T13)/SUM(E9,E13),0)</f>
        <v>0</v>
      </c>
      <c r="U14" s="19">
        <f>IF(SUM(E9,E13)&lt;&gt;0,SUM(E9*U9,E13*U13)/SUM(E9,E13),0)</f>
        <v>0</v>
      </c>
      <c r="V14" s="17"/>
      <c r="W14" s="2"/>
      <c r="X14" s="2"/>
      <c r="Y14" s="5" t="s">
        <v>29</v>
      </c>
      <c r="Z14" s="6">
        <v>42036</v>
      </c>
    </row>
    <row r="15" spans="1:26" ht="63.75">
      <c r="A15" s="38" t="s">
        <v>417</v>
      </c>
      <c r="B15" s="39"/>
      <c r="C15" s="39"/>
      <c r="D15" s="39"/>
      <c r="E15" s="39"/>
      <c r="F15" s="39"/>
      <c r="G15" s="39"/>
      <c r="H15" s="39"/>
      <c r="I15" s="39"/>
      <c r="J15" s="39"/>
      <c r="K15" s="39"/>
      <c r="L15" s="39"/>
      <c r="M15" s="39"/>
      <c r="N15" s="39"/>
      <c r="O15" s="39"/>
      <c r="P15" s="39"/>
      <c r="Q15" s="39"/>
      <c r="R15" s="39"/>
      <c r="S15" s="39"/>
      <c r="T15" s="39"/>
      <c r="U15" s="39"/>
      <c r="V15" s="40"/>
      <c r="W15" s="2"/>
      <c r="X15" s="2"/>
      <c r="Y15" s="5" t="s">
        <v>30</v>
      </c>
      <c r="Z15" s="6">
        <v>42064</v>
      </c>
    </row>
    <row r="16" spans="1:26" ht="49.9" customHeight="1">
      <c r="A16" s="44" t="s">
        <v>418</v>
      </c>
      <c r="B16" s="39"/>
      <c r="C16" s="39"/>
      <c r="D16" s="39"/>
      <c r="E16" s="39"/>
      <c r="F16" s="39"/>
      <c r="G16" s="39"/>
      <c r="H16" s="39"/>
      <c r="I16" s="39"/>
      <c r="J16" s="39"/>
      <c r="K16" s="39"/>
      <c r="L16" s="39"/>
      <c r="M16" s="39"/>
      <c r="N16" s="39"/>
      <c r="O16" s="39"/>
      <c r="P16" s="39"/>
      <c r="Q16" s="39"/>
      <c r="R16" s="39"/>
      <c r="S16" s="39"/>
      <c r="T16" s="39"/>
      <c r="U16" s="39"/>
      <c r="V16" s="40"/>
      <c r="W16" s="2"/>
      <c r="X16" s="2"/>
      <c r="Y16" s="5" t="s">
        <v>31</v>
      </c>
      <c r="Z16" s="6">
        <v>42095</v>
      </c>
    </row>
    <row r="17" spans="1:26" ht="51">
      <c r="A17" s="9" t="s">
        <v>419</v>
      </c>
      <c r="B17" s="10">
        <v>13904</v>
      </c>
      <c r="C17" s="10">
        <v>13904</v>
      </c>
      <c r="D17" s="10">
        <v>13904</v>
      </c>
      <c r="E17" s="10">
        <v>13904</v>
      </c>
      <c r="F17" s="11"/>
      <c r="G17" s="12"/>
      <c r="H17" s="13"/>
      <c r="I17" s="14"/>
      <c r="J17" s="10">
        <v>0</v>
      </c>
      <c r="K17" s="10">
        <v>0</v>
      </c>
      <c r="L17" s="10">
        <v>0</v>
      </c>
      <c r="M17" s="10">
        <v>0</v>
      </c>
      <c r="N17" s="15">
        <f>IF(D17&lt;&gt;0,J17/D17,0)*100</f>
        <v>0</v>
      </c>
      <c r="O17" s="15">
        <f>IF(E17&lt;&gt;0,K17/E17,0)*100</f>
        <v>0</v>
      </c>
      <c r="P17" s="15">
        <f>IF(E17&lt;&gt;0,L17/E17,0)*100</f>
        <v>0</v>
      </c>
      <c r="Q17" s="15">
        <f>IF(E17&lt;&gt;0,M17/E17,0)*100</f>
        <v>0</v>
      </c>
      <c r="R17" s="12"/>
      <c r="S17" s="12"/>
      <c r="T17" s="16">
        <v>0</v>
      </c>
      <c r="U17" s="16">
        <v>0</v>
      </c>
      <c r="V17" s="11"/>
      <c r="W17" s="2" t="s">
        <v>420</v>
      </c>
      <c r="X17" s="2" t="s">
        <v>421</v>
      </c>
      <c r="Y17" s="5" t="s">
        <v>32</v>
      </c>
      <c r="Z17" s="6">
        <v>42125</v>
      </c>
    </row>
    <row r="18" spans="1:26" ht="51">
      <c r="A18" s="17" t="s">
        <v>422</v>
      </c>
      <c r="B18" s="18">
        <f>B17</f>
        <v>13904</v>
      </c>
      <c r="C18" s="18">
        <f>C17</f>
        <v>13904</v>
      </c>
      <c r="D18" s="18">
        <f>D17</f>
        <v>13904</v>
      </c>
      <c r="E18" s="18">
        <f>E17</f>
        <v>13904</v>
      </c>
      <c r="F18" s="17"/>
      <c r="G18" s="18">
        <f>G17</f>
        <v>0</v>
      </c>
      <c r="H18" s="17"/>
      <c r="I18" s="17"/>
      <c r="J18" s="18">
        <f>J17</f>
        <v>0</v>
      </c>
      <c r="K18" s="18">
        <f>K17</f>
        <v>0</v>
      </c>
      <c r="L18" s="18">
        <f>L17</f>
        <v>0</v>
      </c>
      <c r="M18" s="18">
        <f>M17</f>
        <v>0</v>
      </c>
      <c r="N18" s="19">
        <f>IF(D18&lt;&gt;0,J18/D18,0)*100</f>
        <v>0</v>
      </c>
      <c r="O18" s="19">
        <f>IF(E18&lt;&gt;0,K18/E18,0)*100</f>
        <v>0</v>
      </c>
      <c r="P18" s="19">
        <f>IF(E18&lt;&gt;0,L18/E18,0)*100</f>
        <v>0</v>
      </c>
      <c r="Q18" s="19">
        <f>IF(E18&lt;&gt;0,M18/E18,0)*100</f>
        <v>0</v>
      </c>
      <c r="R18" s="18">
        <f>R17</f>
        <v>0</v>
      </c>
      <c r="S18" s="18">
        <f>S17</f>
        <v>0</v>
      </c>
      <c r="T18" s="19">
        <f>T17</f>
        <v>0</v>
      </c>
      <c r="U18" s="19">
        <f>U17</f>
        <v>0</v>
      </c>
      <c r="V18" s="17"/>
      <c r="W18" s="2"/>
      <c r="X18" s="2"/>
      <c r="Y18" s="5" t="s">
        <v>33</v>
      </c>
      <c r="Z18" s="6">
        <v>42156</v>
      </c>
    </row>
    <row r="19" spans="1:26" ht="49.9" customHeight="1">
      <c r="A19" s="44" t="s">
        <v>423</v>
      </c>
      <c r="B19" s="39"/>
      <c r="C19" s="39"/>
      <c r="D19" s="39"/>
      <c r="E19" s="39"/>
      <c r="F19" s="39"/>
      <c r="G19" s="39"/>
      <c r="H19" s="39"/>
      <c r="I19" s="39"/>
      <c r="J19" s="39"/>
      <c r="K19" s="39"/>
      <c r="L19" s="39"/>
      <c r="M19" s="39"/>
      <c r="N19" s="39"/>
      <c r="O19" s="39"/>
      <c r="P19" s="39"/>
      <c r="Q19" s="39"/>
      <c r="R19" s="39"/>
      <c r="S19" s="39"/>
      <c r="T19" s="39"/>
      <c r="U19" s="39"/>
      <c r="V19" s="40"/>
      <c r="W19" s="2"/>
      <c r="X19" s="2"/>
      <c r="Y19" s="5" t="s">
        <v>34</v>
      </c>
      <c r="Z19" s="6">
        <v>42186</v>
      </c>
    </row>
    <row r="20" spans="1:26" ht="43.5">
      <c r="A20" s="9" t="s">
        <v>424</v>
      </c>
      <c r="B20" s="10">
        <v>4970</v>
      </c>
      <c r="C20" s="10">
        <v>4970</v>
      </c>
      <c r="D20" s="10">
        <v>4970</v>
      </c>
      <c r="E20" s="10">
        <v>4970</v>
      </c>
      <c r="F20" s="11"/>
      <c r="G20" s="12"/>
      <c r="H20" s="13"/>
      <c r="I20" s="14"/>
      <c r="J20" s="10">
        <v>0</v>
      </c>
      <c r="K20" s="10">
        <v>0</v>
      </c>
      <c r="L20" s="10">
        <v>0</v>
      </c>
      <c r="M20" s="10">
        <v>0</v>
      </c>
      <c r="N20" s="15">
        <f t="shared" ref="N20:O22" si="1">IF(D20&lt;&gt;0,J20/D20,0)*100</f>
        <v>0</v>
      </c>
      <c r="O20" s="15">
        <f t="shared" si="1"/>
        <v>0</v>
      </c>
      <c r="P20" s="15">
        <f>IF(E20&lt;&gt;0,L20/E20,0)*100</f>
        <v>0</v>
      </c>
      <c r="Q20" s="15">
        <f>IF(E20&lt;&gt;0,M20/E20,0)*100</f>
        <v>0</v>
      </c>
      <c r="R20" s="12"/>
      <c r="S20" s="12"/>
      <c r="T20" s="16">
        <v>0</v>
      </c>
      <c r="U20" s="16">
        <v>0</v>
      </c>
      <c r="V20" s="11"/>
      <c r="W20" s="2" t="s">
        <v>425</v>
      </c>
      <c r="X20" s="2" t="s">
        <v>426</v>
      </c>
      <c r="Y20" s="5" t="s">
        <v>35</v>
      </c>
      <c r="Z20" s="6">
        <v>42217</v>
      </c>
    </row>
    <row r="21" spans="1:26" ht="51">
      <c r="A21" s="17" t="s">
        <v>427</v>
      </c>
      <c r="B21" s="18">
        <f>B20</f>
        <v>4970</v>
      </c>
      <c r="C21" s="18">
        <f>C20</f>
        <v>4970</v>
      </c>
      <c r="D21" s="18">
        <f>D20</f>
        <v>4970</v>
      </c>
      <c r="E21" s="18">
        <f>E20</f>
        <v>4970</v>
      </c>
      <c r="F21" s="17"/>
      <c r="G21" s="18">
        <f>G20</f>
        <v>0</v>
      </c>
      <c r="H21" s="17"/>
      <c r="I21" s="17"/>
      <c r="J21" s="18">
        <f>J20</f>
        <v>0</v>
      </c>
      <c r="K21" s="18">
        <f>K20</f>
        <v>0</v>
      </c>
      <c r="L21" s="18">
        <f>L20</f>
        <v>0</v>
      </c>
      <c r="M21" s="18">
        <f>M20</f>
        <v>0</v>
      </c>
      <c r="N21" s="19">
        <f t="shared" si="1"/>
        <v>0</v>
      </c>
      <c r="O21" s="19">
        <f t="shared" si="1"/>
        <v>0</v>
      </c>
      <c r="P21" s="19">
        <f>IF(E21&lt;&gt;0,L21/E21,0)*100</f>
        <v>0</v>
      </c>
      <c r="Q21" s="19">
        <f>IF(E21&lt;&gt;0,M21/E21,0)*100</f>
        <v>0</v>
      </c>
      <c r="R21" s="18">
        <f>R20</f>
        <v>0</v>
      </c>
      <c r="S21" s="18">
        <f>S20</f>
        <v>0</v>
      </c>
      <c r="T21" s="19">
        <f>T20</f>
        <v>0</v>
      </c>
      <c r="U21" s="19">
        <f>U20</f>
        <v>0</v>
      </c>
      <c r="V21" s="17"/>
      <c r="W21" s="2"/>
      <c r="X21" s="2"/>
      <c r="Y21" s="5" t="s">
        <v>36</v>
      </c>
      <c r="Z21" s="6">
        <v>42248</v>
      </c>
    </row>
    <row r="22" spans="1:26" ht="51">
      <c r="A22" s="17" t="s">
        <v>428</v>
      </c>
      <c r="B22" s="18">
        <f>SUM(B18,B21)</f>
        <v>18874</v>
      </c>
      <c r="C22" s="18">
        <f>SUM(C18,C21)</f>
        <v>18874</v>
      </c>
      <c r="D22" s="18">
        <f>SUM(D18,D21)</f>
        <v>18874</v>
      </c>
      <c r="E22" s="18">
        <f>SUM(E18,E21)</f>
        <v>18874</v>
      </c>
      <c r="F22" s="17"/>
      <c r="G22" s="18">
        <f>SUM(G18,G21)</f>
        <v>0</v>
      </c>
      <c r="H22" s="17"/>
      <c r="I22" s="17"/>
      <c r="J22" s="18">
        <f>SUM(J18,J21)</f>
        <v>0</v>
      </c>
      <c r="K22" s="18">
        <f>SUM(K18,K21)</f>
        <v>0</v>
      </c>
      <c r="L22" s="18">
        <f>SUM(L18,L21)</f>
        <v>0</v>
      </c>
      <c r="M22" s="18">
        <f>SUM(M18,M21)</f>
        <v>0</v>
      </c>
      <c r="N22" s="19">
        <f t="shared" si="1"/>
        <v>0</v>
      </c>
      <c r="O22" s="19">
        <f t="shared" si="1"/>
        <v>0</v>
      </c>
      <c r="P22" s="19">
        <f>IF(E22&lt;&gt;0,L22/E22,0)*100</f>
        <v>0</v>
      </c>
      <c r="Q22" s="19">
        <f>IF(E22&lt;&gt;0,M22/E22,0)*100</f>
        <v>0</v>
      </c>
      <c r="R22" s="18">
        <f>SUM(R18,R21)</f>
        <v>0</v>
      </c>
      <c r="S22" s="18">
        <f>SUM(S18,S21)</f>
        <v>0</v>
      </c>
      <c r="T22" s="19">
        <f>IF(SUM(E18,E21)&lt;&gt;0,SUM(E18*T18,E21*T21)/SUM(E18,E21),0)</f>
        <v>0</v>
      </c>
      <c r="U22" s="19">
        <f>IF(SUM(E18,E21)&lt;&gt;0,SUM(E18*U18,E21*U21)/SUM(E18,E21),0)</f>
        <v>0</v>
      </c>
      <c r="V22" s="17"/>
      <c r="W22" s="2"/>
      <c r="X22" s="2"/>
      <c r="Y22" s="5" t="s">
        <v>37</v>
      </c>
      <c r="Z22" s="6">
        <v>42278</v>
      </c>
    </row>
    <row r="23" spans="1:26" ht="49.9" customHeight="1">
      <c r="A23" s="38" t="s">
        <v>429</v>
      </c>
      <c r="B23" s="39"/>
      <c r="C23" s="39"/>
      <c r="D23" s="39"/>
      <c r="E23" s="39"/>
      <c r="F23" s="39"/>
      <c r="G23" s="39"/>
      <c r="H23" s="39"/>
      <c r="I23" s="39"/>
      <c r="J23" s="39"/>
      <c r="K23" s="39"/>
      <c r="L23" s="39"/>
      <c r="M23" s="39"/>
      <c r="N23" s="39"/>
      <c r="O23" s="39"/>
      <c r="P23" s="39"/>
      <c r="Q23" s="39"/>
      <c r="R23" s="39"/>
      <c r="S23" s="39"/>
      <c r="T23" s="39"/>
      <c r="U23" s="39"/>
      <c r="V23" s="40"/>
      <c r="W23" s="2"/>
      <c r="X23" s="2"/>
      <c r="Y23" s="5" t="s">
        <v>38</v>
      </c>
      <c r="Z23" s="6">
        <v>42309</v>
      </c>
    </row>
    <row r="24" spans="1:26" ht="49.9" customHeight="1">
      <c r="A24" s="44" t="s">
        <v>430</v>
      </c>
      <c r="B24" s="39"/>
      <c r="C24" s="39"/>
      <c r="D24" s="39"/>
      <c r="E24" s="39"/>
      <c r="F24" s="39"/>
      <c r="G24" s="39"/>
      <c r="H24" s="39"/>
      <c r="I24" s="39"/>
      <c r="J24" s="39"/>
      <c r="K24" s="39"/>
      <c r="L24" s="39"/>
      <c r="M24" s="39"/>
      <c r="N24" s="39"/>
      <c r="O24" s="39"/>
      <c r="P24" s="39"/>
      <c r="Q24" s="39"/>
      <c r="R24" s="39"/>
      <c r="S24" s="39"/>
      <c r="T24" s="39"/>
      <c r="U24" s="39"/>
      <c r="V24" s="40"/>
      <c r="W24" s="2"/>
      <c r="X24" s="2"/>
      <c r="Y24" s="5" t="s">
        <v>39</v>
      </c>
      <c r="Z24" s="6">
        <v>42339</v>
      </c>
    </row>
    <row r="25" spans="1:26" ht="43.5">
      <c r="A25" s="9" t="s">
        <v>431</v>
      </c>
      <c r="B25" s="10">
        <v>13000</v>
      </c>
      <c r="C25" s="10">
        <v>13000</v>
      </c>
      <c r="D25" s="10">
        <v>13000</v>
      </c>
      <c r="E25" s="10">
        <v>13000</v>
      </c>
      <c r="F25" s="11"/>
      <c r="G25" s="12"/>
      <c r="H25" s="13"/>
      <c r="I25" s="14"/>
      <c r="J25" s="10">
        <v>0</v>
      </c>
      <c r="K25" s="10">
        <v>0</v>
      </c>
      <c r="L25" s="10">
        <v>0</v>
      </c>
      <c r="M25" s="10">
        <v>0</v>
      </c>
      <c r="N25" s="15">
        <f>IF(D25&lt;&gt;0,J25/D25,0)*100</f>
        <v>0</v>
      </c>
      <c r="O25" s="15">
        <f>IF(E25&lt;&gt;0,K25/E25,0)*100</f>
        <v>0</v>
      </c>
      <c r="P25" s="15">
        <f>IF(E25&lt;&gt;0,L25/E25,0)*100</f>
        <v>0</v>
      </c>
      <c r="Q25" s="15">
        <f>IF(E25&lt;&gt;0,M25/E25,0)*100</f>
        <v>0</v>
      </c>
      <c r="R25" s="12"/>
      <c r="S25" s="12"/>
      <c r="T25" s="16">
        <v>0</v>
      </c>
      <c r="U25" s="16">
        <v>0</v>
      </c>
      <c r="V25" s="11"/>
      <c r="W25" s="2" t="s">
        <v>432</v>
      </c>
      <c r="X25" s="2" t="s">
        <v>433</v>
      </c>
      <c r="Y25" s="5" t="s">
        <v>40</v>
      </c>
      <c r="Z25" s="6">
        <v>42370</v>
      </c>
    </row>
    <row r="26" spans="1:26" ht="38.25">
      <c r="A26" s="17" t="s">
        <v>434</v>
      </c>
      <c r="B26" s="18">
        <f>B25</f>
        <v>13000</v>
      </c>
      <c r="C26" s="18">
        <f>C25</f>
        <v>13000</v>
      </c>
      <c r="D26" s="18">
        <f>D25</f>
        <v>13000</v>
      </c>
      <c r="E26" s="18">
        <f>E25</f>
        <v>13000</v>
      </c>
      <c r="F26" s="17"/>
      <c r="G26" s="18">
        <f>G25</f>
        <v>0</v>
      </c>
      <c r="H26" s="17"/>
      <c r="I26" s="17"/>
      <c r="J26" s="18">
        <f>J25</f>
        <v>0</v>
      </c>
      <c r="K26" s="18">
        <f>K25</f>
        <v>0</v>
      </c>
      <c r="L26" s="18">
        <f>L25</f>
        <v>0</v>
      </c>
      <c r="M26" s="18">
        <f>M25</f>
        <v>0</v>
      </c>
      <c r="N26" s="19">
        <f>IF(D26&lt;&gt;0,J26/D26,0)*100</f>
        <v>0</v>
      </c>
      <c r="O26" s="19">
        <f>IF(E26&lt;&gt;0,K26/E26,0)*100</f>
        <v>0</v>
      </c>
      <c r="P26" s="19">
        <f>IF(E26&lt;&gt;0,L26/E26,0)*100</f>
        <v>0</v>
      </c>
      <c r="Q26" s="19">
        <f>IF(E26&lt;&gt;0,M26/E26,0)*100</f>
        <v>0</v>
      </c>
      <c r="R26" s="18">
        <f>R25</f>
        <v>0</v>
      </c>
      <c r="S26" s="18">
        <f>S25</f>
        <v>0</v>
      </c>
      <c r="T26" s="19">
        <f>T25</f>
        <v>0</v>
      </c>
      <c r="U26" s="19">
        <f>U25</f>
        <v>0</v>
      </c>
      <c r="V26" s="17"/>
      <c r="W26" s="2"/>
      <c r="X26" s="2"/>
      <c r="Y26" s="5" t="s">
        <v>41</v>
      </c>
      <c r="Z26" s="6">
        <v>42401</v>
      </c>
    </row>
    <row r="27" spans="1:26" ht="51">
      <c r="A27" s="44" t="s">
        <v>435</v>
      </c>
      <c r="B27" s="39"/>
      <c r="C27" s="39"/>
      <c r="D27" s="39"/>
      <c r="E27" s="39"/>
      <c r="F27" s="39"/>
      <c r="G27" s="39"/>
      <c r="H27" s="39"/>
      <c r="I27" s="39"/>
      <c r="J27" s="39"/>
      <c r="K27" s="39"/>
      <c r="L27" s="39"/>
      <c r="M27" s="39"/>
      <c r="N27" s="39"/>
      <c r="O27" s="39"/>
      <c r="P27" s="39"/>
      <c r="Q27" s="39"/>
      <c r="R27" s="39"/>
      <c r="S27" s="39"/>
      <c r="T27" s="39"/>
      <c r="U27" s="39"/>
      <c r="V27" s="40"/>
      <c r="W27" s="2"/>
      <c r="X27" s="2"/>
      <c r="Y27" s="5" t="s">
        <v>42</v>
      </c>
      <c r="Z27" s="6">
        <v>42430</v>
      </c>
    </row>
    <row r="28" spans="1:26" ht="43.5">
      <c r="A28" s="9" t="s">
        <v>436</v>
      </c>
      <c r="B28" s="10">
        <v>10000</v>
      </c>
      <c r="C28" s="10">
        <v>10000</v>
      </c>
      <c r="D28" s="10">
        <v>10000</v>
      </c>
      <c r="E28" s="10">
        <v>10000</v>
      </c>
      <c r="F28" s="11"/>
      <c r="G28" s="12"/>
      <c r="H28" s="13"/>
      <c r="I28" s="14"/>
      <c r="J28" s="10">
        <v>0</v>
      </c>
      <c r="K28" s="10">
        <v>0</v>
      </c>
      <c r="L28" s="10">
        <v>0</v>
      </c>
      <c r="M28" s="10">
        <v>0</v>
      </c>
      <c r="N28" s="15">
        <f>IF(D28&lt;&gt;0,J28/D28,0)*100</f>
        <v>0</v>
      </c>
      <c r="O28" s="15">
        <f>IF(E28&lt;&gt;0,K28/E28,0)*100</f>
        <v>0</v>
      </c>
      <c r="P28" s="15">
        <f>IF(E28&lt;&gt;0,L28/E28,0)*100</f>
        <v>0</v>
      </c>
      <c r="Q28" s="15">
        <f>IF(E28&lt;&gt;0,M28/E28,0)*100</f>
        <v>0</v>
      </c>
      <c r="R28" s="12"/>
      <c r="S28" s="12"/>
      <c r="T28" s="16">
        <v>0</v>
      </c>
      <c r="U28" s="16">
        <v>0</v>
      </c>
      <c r="V28" s="11"/>
      <c r="W28" s="2" t="s">
        <v>437</v>
      </c>
      <c r="X28" s="2" t="s">
        <v>438</v>
      </c>
      <c r="Y28" s="5" t="s">
        <v>43</v>
      </c>
      <c r="Z28" s="6">
        <v>42461</v>
      </c>
    </row>
    <row r="29" spans="1:26" ht="25.5">
      <c r="A29" s="17" t="s">
        <v>439</v>
      </c>
      <c r="B29" s="18">
        <f>B28</f>
        <v>10000</v>
      </c>
      <c r="C29" s="18">
        <f>C28</f>
        <v>10000</v>
      </c>
      <c r="D29" s="18">
        <f>D28</f>
        <v>10000</v>
      </c>
      <c r="E29" s="18">
        <f>E28</f>
        <v>10000</v>
      </c>
      <c r="F29" s="17"/>
      <c r="G29" s="18">
        <f>G28</f>
        <v>0</v>
      </c>
      <c r="H29" s="17"/>
      <c r="I29" s="17"/>
      <c r="J29" s="18">
        <f>J28</f>
        <v>0</v>
      </c>
      <c r="K29" s="18">
        <f>K28</f>
        <v>0</v>
      </c>
      <c r="L29" s="18">
        <f>L28</f>
        <v>0</v>
      </c>
      <c r="M29" s="18">
        <f>M28</f>
        <v>0</v>
      </c>
      <c r="N29" s="19">
        <f>IF(D29&lt;&gt;0,J29/D29,0)*100</f>
        <v>0</v>
      </c>
      <c r="O29" s="19">
        <f>IF(E29&lt;&gt;0,K29/E29,0)*100</f>
        <v>0</v>
      </c>
      <c r="P29" s="19">
        <f>IF(E29&lt;&gt;0,L29/E29,0)*100</f>
        <v>0</v>
      </c>
      <c r="Q29" s="19">
        <f>IF(E29&lt;&gt;0,M29/E29,0)*100</f>
        <v>0</v>
      </c>
      <c r="R29" s="18">
        <f>R28</f>
        <v>0</v>
      </c>
      <c r="S29" s="18">
        <f>S28</f>
        <v>0</v>
      </c>
      <c r="T29" s="19">
        <f>T28</f>
        <v>0</v>
      </c>
      <c r="U29" s="19">
        <f>U28</f>
        <v>0</v>
      </c>
      <c r="V29" s="17"/>
      <c r="W29" s="2"/>
      <c r="X29" s="2"/>
      <c r="Y29" s="5" t="s">
        <v>44</v>
      </c>
      <c r="Z29" s="6">
        <v>42491</v>
      </c>
    </row>
    <row r="30" spans="1:26" ht="38.25">
      <c r="A30" s="44" t="s">
        <v>440</v>
      </c>
      <c r="B30" s="39"/>
      <c r="C30" s="39"/>
      <c r="D30" s="39"/>
      <c r="E30" s="39"/>
      <c r="F30" s="39"/>
      <c r="G30" s="39"/>
      <c r="H30" s="39"/>
      <c r="I30" s="39"/>
      <c r="J30" s="39"/>
      <c r="K30" s="39"/>
      <c r="L30" s="39"/>
      <c r="M30" s="39"/>
      <c r="N30" s="39"/>
      <c r="O30" s="39"/>
      <c r="P30" s="39"/>
      <c r="Q30" s="39"/>
      <c r="R30" s="39"/>
      <c r="S30" s="39"/>
      <c r="T30" s="39"/>
      <c r="U30" s="39"/>
      <c r="V30" s="40"/>
      <c r="W30" s="2"/>
      <c r="X30" s="2"/>
      <c r="Y30" s="5" t="s">
        <v>45</v>
      </c>
      <c r="Z30" s="6">
        <v>42522</v>
      </c>
    </row>
    <row r="31" spans="1:26" ht="65.25">
      <c r="A31" s="9" t="s">
        <v>441</v>
      </c>
      <c r="B31" s="10">
        <v>4961</v>
      </c>
      <c r="C31" s="10">
        <v>4961</v>
      </c>
      <c r="D31" s="10">
        <v>4961</v>
      </c>
      <c r="E31" s="10">
        <v>4961</v>
      </c>
      <c r="F31" s="11"/>
      <c r="G31" s="12"/>
      <c r="H31" s="13"/>
      <c r="I31" s="14"/>
      <c r="J31" s="10">
        <v>0</v>
      </c>
      <c r="K31" s="10">
        <v>0</v>
      </c>
      <c r="L31" s="10">
        <v>0</v>
      </c>
      <c r="M31" s="10">
        <v>0</v>
      </c>
      <c r="N31" s="15">
        <f t="shared" ref="N31:O34" si="2">IF(D31&lt;&gt;0,J31/D31,0)*100</f>
        <v>0</v>
      </c>
      <c r="O31" s="15">
        <f t="shared" si="2"/>
        <v>0</v>
      </c>
      <c r="P31" s="15">
        <f>IF(E31&lt;&gt;0,L31/E31,0)*100</f>
        <v>0</v>
      </c>
      <c r="Q31" s="15">
        <f>IF(E31&lt;&gt;0,M31/E31,0)*100</f>
        <v>0</v>
      </c>
      <c r="R31" s="12"/>
      <c r="S31" s="12"/>
      <c r="T31" s="16">
        <v>0</v>
      </c>
      <c r="U31" s="16">
        <v>0</v>
      </c>
      <c r="V31" s="11"/>
      <c r="W31" s="2" t="s">
        <v>442</v>
      </c>
      <c r="X31" s="2" t="s">
        <v>443</v>
      </c>
      <c r="Y31" s="5" t="s">
        <v>46</v>
      </c>
      <c r="Z31" s="6">
        <v>42552</v>
      </c>
    </row>
    <row r="32" spans="1:26" ht="63.75">
      <c r="A32" s="9" t="s">
        <v>444</v>
      </c>
      <c r="B32" s="10">
        <v>4997</v>
      </c>
      <c r="C32" s="10">
        <v>4997</v>
      </c>
      <c r="D32" s="10">
        <v>4997</v>
      </c>
      <c r="E32" s="10">
        <v>4997</v>
      </c>
      <c r="F32" s="11"/>
      <c r="G32" s="12"/>
      <c r="H32" s="13"/>
      <c r="I32" s="14"/>
      <c r="J32" s="10">
        <v>0</v>
      </c>
      <c r="K32" s="10">
        <v>0</v>
      </c>
      <c r="L32" s="10">
        <v>0</v>
      </c>
      <c r="M32" s="10">
        <v>0</v>
      </c>
      <c r="N32" s="15">
        <f t="shared" si="2"/>
        <v>0</v>
      </c>
      <c r="O32" s="15">
        <f t="shared" si="2"/>
        <v>0</v>
      </c>
      <c r="P32" s="15">
        <f>IF(E32&lt;&gt;0,L32/E32,0)*100</f>
        <v>0</v>
      </c>
      <c r="Q32" s="15">
        <f>IF(E32&lt;&gt;0,M32/E32,0)*100</f>
        <v>0</v>
      </c>
      <c r="R32" s="12"/>
      <c r="S32" s="12"/>
      <c r="T32" s="16">
        <v>0</v>
      </c>
      <c r="U32" s="16">
        <v>0</v>
      </c>
      <c r="V32" s="11"/>
      <c r="W32" s="2" t="s">
        <v>445</v>
      </c>
      <c r="X32" s="2" t="s">
        <v>446</v>
      </c>
      <c r="Y32" s="5" t="s">
        <v>47</v>
      </c>
      <c r="Z32" s="6">
        <v>42583</v>
      </c>
    </row>
    <row r="33" spans="1:26" ht="51">
      <c r="A33" s="17" t="s">
        <v>447</v>
      </c>
      <c r="B33" s="18">
        <f>SUM(B31:B32)</f>
        <v>9958</v>
      </c>
      <c r="C33" s="18">
        <f>SUM(C31:C32)</f>
        <v>9958</v>
      </c>
      <c r="D33" s="18">
        <f>SUM(D31:D32)</f>
        <v>9958</v>
      </c>
      <c r="E33" s="18">
        <f>SUM(E31:E32)</f>
        <v>9958</v>
      </c>
      <c r="F33" s="17"/>
      <c r="G33" s="18">
        <f>SUM(G31:G32)</f>
        <v>0</v>
      </c>
      <c r="H33" s="17"/>
      <c r="I33" s="17"/>
      <c r="J33" s="18">
        <f>SUM(J31:J32)</f>
        <v>0</v>
      </c>
      <c r="K33" s="18">
        <f>SUM(K31:K32)</f>
        <v>0</v>
      </c>
      <c r="L33" s="18">
        <f>SUM(L31:L32)</f>
        <v>0</v>
      </c>
      <c r="M33" s="18">
        <f>SUM(M31:M32)</f>
        <v>0</v>
      </c>
      <c r="N33" s="19">
        <f t="shared" si="2"/>
        <v>0</v>
      </c>
      <c r="O33" s="19">
        <f t="shared" si="2"/>
        <v>0</v>
      </c>
      <c r="P33" s="19">
        <f>IF(E33&lt;&gt;0,L33/E33,0)*100</f>
        <v>0</v>
      </c>
      <c r="Q33" s="19">
        <f>IF(E33&lt;&gt;0,M33/E33,0)*100</f>
        <v>0</v>
      </c>
      <c r="R33" s="18">
        <f>SUM(R31:R32)</f>
        <v>0</v>
      </c>
      <c r="S33" s="18">
        <f>SUM(S31:S32)</f>
        <v>0</v>
      </c>
      <c r="T33" s="19">
        <f t="array" ref="T33">IF(SUM(E31:E32)&lt;&gt;0,SUM(E31:E32*T31:T32)/SUM(E31:E32),0)</f>
        <v>0</v>
      </c>
      <c r="U33" s="19">
        <f t="array" ref="U33">IF(SUM(E31:E32)&lt;&gt;0,SUM(E31:E32*U31:U32)/SUM(E31:E32),0)</f>
        <v>0</v>
      </c>
      <c r="V33" s="17"/>
      <c r="W33" s="2"/>
      <c r="X33" s="2"/>
      <c r="Y33" s="5" t="s">
        <v>48</v>
      </c>
      <c r="Z33" s="6">
        <v>42614</v>
      </c>
    </row>
    <row r="34" spans="1:26" ht="38.25">
      <c r="A34" s="17" t="s">
        <v>448</v>
      </c>
      <c r="B34" s="18">
        <f>SUM(B26,B29,B33)</f>
        <v>32958</v>
      </c>
      <c r="C34" s="18">
        <f>SUM(C26,C29,C33)</f>
        <v>32958</v>
      </c>
      <c r="D34" s="18">
        <f>SUM(D26,D29,D33)</f>
        <v>32958</v>
      </c>
      <c r="E34" s="18">
        <f>SUM(E26,E29,E33)</f>
        <v>32958</v>
      </c>
      <c r="F34" s="17"/>
      <c r="G34" s="18">
        <f>SUM(G26,G29,G33)</f>
        <v>0</v>
      </c>
      <c r="H34" s="17"/>
      <c r="I34" s="17"/>
      <c r="J34" s="18">
        <f>SUM(J26,J29,J33)</f>
        <v>0</v>
      </c>
      <c r="K34" s="18">
        <f>SUM(K26,K29,K33)</f>
        <v>0</v>
      </c>
      <c r="L34" s="18">
        <f>SUM(L26,L29,L33)</f>
        <v>0</v>
      </c>
      <c r="M34" s="18">
        <f>SUM(M26,M29,M33)</f>
        <v>0</v>
      </c>
      <c r="N34" s="19">
        <f t="shared" si="2"/>
        <v>0</v>
      </c>
      <c r="O34" s="19">
        <f t="shared" si="2"/>
        <v>0</v>
      </c>
      <c r="P34" s="19">
        <f>IF(E34&lt;&gt;0,L34/E34,0)*100</f>
        <v>0</v>
      </c>
      <c r="Q34" s="19">
        <f>IF(E34&lt;&gt;0,M34/E34,0)*100</f>
        <v>0</v>
      </c>
      <c r="R34" s="18">
        <f>SUM(R26,R29,R33)</f>
        <v>0</v>
      </c>
      <c r="S34" s="18">
        <f>SUM(S26,S29,S33)</f>
        <v>0</v>
      </c>
      <c r="T34" s="19">
        <f>IF(SUM(E26,E29,E33)&lt;&gt;0,SUM(E26*T26,E29*T29,E33*T33)/SUM(E26,E29,E33),0)</f>
        <v>0</v>
      </c>
      <c r="U34" s="19">
        <f>IF(SUM(E26,E29,E33)&lt;&gt;0,SUM(E26*U26,E29*U29,E33*U33)/SUM(E26,E29,E33),0)</f>
        <v>0</v>
      </c>
      <c r="V34" s="17"/>
      <c r="W34" s="2"/>
      <c r="X34" s="2"/>
      <c r="Y34" s="5" t="s">
        <v>49</v>
      </c>
      <c r="Z34" s="6">
        <v>42644</v>
      </c>
    </row>
    <row r="35" spans="1:26" ht="51">
      <c r="A35" s="38" t="s">
        <v>449</v>
      </c>
      <c r="B35" s="39"/>
      <c r="C35" s="39"/>
      <c r="D35" s="39"/>
      <c r="E35" s="39"/>
      <c r="F35" s="39"/>
      <c r="G35" s="39"/>
      <c r="H35" s="39"/>
      <c r="I35" s="39"/>
      <c r="J35" s="39"/>
      <c r="K35" s="39"/>
      <c r="L35" s="39"/>
      <c r="M35" s="39"/>
      <c r="N35" s="39"/>
      <c r="O35" s="39"/>
      <c r="P35" s="39"/>
      <c r="Q35" s="39"/>
      <c r="R35" s="39"/>
      <c r="S35" s="39"/>
      <c r="T35" s="39"/>
      <c r="U35" s="39"/>
      <c r="V35" s="40"/>
      <c r="W35" s="2"/>
      <c r="X35" s="2"/>
      <c r="Y35" s="5" t="s">
        <v>50</v>
      </c>
      <c r="Z35" s="6">
        <v>42675</v>
      </c>
    </row>
    <row r="36" spans="1:26" ht="51">
      <c r="A36" s="44" t="s">
        <v>450</v>
      </c>
      <c r="B36" s="39"/>
      <c r="C36" s="39"/>
      <c r="D36" s="39"/>
      <c r="E36" s="39"/>
      <c r="F36" s="39"/>
      <c r="G36" s="39"/>
      <c r="H36" s="39"/>
      <c r="I36" s="39"/>
      <c r="J36" s="39"/>
      <c r="K36" s="39"/>
      <c r="L36" s="39"/>
      <c r="M36" s="39"/>
      <c r="N36" s="39"/>
      <c r="O36" s="39"/>
      <c r="P36" s="39"/>
      <c r="Q36" s="39"/>
      <c r="R36" s="39"/>
      <c r="S36" s="39"/>
      <c r="T36" s="39"/>
      <c r="U36" s="39"/>
      <c r="V36" s="40"/>
      <c r="W36" s="2"/>
      <c r="X36" s="2"/>
      <c r="Y36" s="5" t="s">
        <v>51</v>
      </c>
      <c r="Z36" s="6">
        <v>42705</v>
      </c>
    </row>
    <row r="37" spans="1:26" ht="43.5">
      <c r="A37" s="9" t="s">
        <v>451</v>
      </c>
      <c r="B37" s="10">
        <v>40000</v>
      </c>
      <c r="C37" s="10">
        <v>40000</v>
      </c>
      <c r="D37" s="10">
        <v>40000</v>
      </c>
      <c r="E37" s="10">
        <v>40000</v>
      </c>
      <c r="F37" s="11"/>
      <c r="G37" s="12"/>
      <c r="H37" s="13"/>
      <c r="I37" s="14"/>
      <c r="J37" s="10">
        <v>0</v>
      </c>
      <c r="K37" s="10">
        <v>0</v>
      </c>
      <c r="L37" s="10">
        <v>0</v>
      </c>
      <c r="M37" s="10">
        <v>0</v>
      </c>
      <c r="N37" s="15">
        <f>IF(D37&lt;&gt;0,J37/D37,0)*100</f>
        <v>0</v>
      </c>
      <c r="O37" s="15">
        <f>IF(E37&lt;&gt;0,K37/E37,0)*100</f>
        <v>0</v>
      </c>
      <c r="P37" s="15">
        <f>IF(E37&lt;&gt;0,L37/E37,0)*100</f>
        <v>0</v>
      </c>
      <c r="Q37" s="15">
        <f>IF(E37&lt;&gt;0,M37/E37,0)*100</f>
        <v>0</v>
      </c>
      <c r="R37" s="12"/>
      <c r="S37" s="12"/>
      <c r="T37" s="16">
        <v>0</v>
      </c>
      <c r="U37" s="16">
        <v>0</v>
      </c>
      <c r="V37" s="11"/>
      <c r="W37" s="2" t="s">
        <v>452</v>
      </c>
      <c r="X37" s="2" t="s">
        <v>453</v>
      </c>
      <c r="Y37" s="5" t="s">
        <v>52</v>
      </c>
      <c r="Z37" s="6">
        <v>42736</v>
      </c>
    </row>
    <row r="38" spans="1:26" ht="49.9" customHeight="1">
      <c r="A38" s="17" t="s">
        <v>454</v>
      </c>
      <c r="B38" s="18">
        <f>B37</f>
        <v>40000</v>
      </c>
      <c r="C38" s="18">
        <f>C37</f>
        <v>40000</v>
      </c>
      <c r="D38" s="18">
        <f>D37</f>
        <v>40000</v>
      </c>
      <c r="E38" s="18">
        <f>E37</f>
        <v>40000</v>
      </c>
      <c r="F38" s="17"/>
      <c r="G38" s="18">
        <f>G37</f>
        <v>0</v>
      </c>
      <c r="H38" s="17"/>
      <c r="I38" s="17"/>
      <c r="J38" s="18">
        <f>J37</f>
        <v>0</v>
      </c>
      <c r="K38" s="18">
        <f>K37</f>
        <v>0</v>
      </c>
      <c r="L38" s="18">
        <f>L37</f>
        <v>0</v>
      </c>
      <c r="M38" s="18">
        <f>M37</f>
        <v>0</v>
      </c>
      <c r="N38" s="19">
        <f>IF(D38&lt;&gt;0,J38/D38,0)*100</f>
        <v>0</v>
      </c>
      <c r="O38" s="19">
        <f>IF(E38&lt;&gt;0,K38/E38,0)*100</f>
        <v>0</v>
      </c>
      <c r="P38" s="19">
        <f>IF(E38&lt;&gt;0,L38/E38,0)*100</f>
        <v>0</v>
      </c>
      <c r="Q38" s="19">
        <f>IF(E38&lt;&gt;0,M38/E38,0)*100</f>
        <v>0</v>
      </c>
      <c r="R38" s="18">
        <f>R37</f>
        <v>0</v>
      </c>
      <c r="S38" s="18">
        <f>S37</f>
        <v>0</v>
      </c>
      <c r="T38" s="19">
        <f>T37</f>
        <v>0</v>
      </c>
      <c r="U38" s="19">
        <f>U37</f>
        <v>0</v>
      </c>
      <c r="V38" s="17"/>
      <c r="W38" s="2"/>
      <c r="X38" s="2"/>
      <c r="Y38" s="2"/>
      <c r="Z38" s="6">
        <v>42767</v>
      </c>
    </row>
    <row r="39" spans="1:26" ht="49.9" customHeight="1">
      <c r="A39" s="44" t="s">
        <v>455</v>
      </c>
      <c r="B39" s="39"/>
      <c r="C39" s="39"/>
      <c r="D39" s="39"/>
      <c r="E39" s="39"/>
      <c r="F39" s="39"/>
      <c r="G39" s="39"/>
      <c r="H39" s="39"/>
      <c r="I39" s="39"/>
      <c r="J39" s="39"/>
      <c r="K39" s="39"/>
      <c r="L39" s="39"/>
      <c r="M39" s="39"/>
      <c r="N39" s="39"/>
      <c r="O39" s="39"/>
      <c r="P39" s="39"/>
      <c r="Q39" s="39"/>
      <c r="R39" s="39"/>
      <c r="S39" s="39"/>
      <c r="T39" s="39"/>
      <c r="U39" s="39"/>
      <c r="V39" s="40"/>
      <c r="W39" s="2"/>
      <c r="X39" s="2"/>
      <c r="Y39" s="2"/>
      <c r="Z39" s="6">
        <v>42795</v>
      </c>
    </row>
    <row r="40" spans="1:26" ht="43.5">
      <c r="A40" s="9" t="s">
        <v>456</v>
      </c>
      <c r="B40" s="10">
        <v>4400</v>
      </c>
      <c r="C40" s="10">
        <v>4400</v>
      </c>
      <c r="D40" s="10">
        <v>4400</v>
      </c>
      <c r="E40" s="10">
        <v>4400</v>
      </c>
      <c r="F40" s="11"/>
      <c r="G40" s="12"/>
      <c r="H40" s="13"/>
      <c r="I40" s="14"/>
      <c r="J40" s="10">
        <v>0</v>
      </c>
      <c r="K40" s="10">
        <v>0</v>
      </c>
      <c r="L40" s="10">
        <v>0</v>
      </c>
      <c r="M40" s="10">
        <v>0</v>
      </c>
      <c r="N40" s="15">
        <f>IF(D40&lt;&gt;0,J40/D40,0)*100</f>
        <v>0</v>
      </c>
      <c r="O40" s="15">
        <f>IF(E40&lt;&gt;0,K40/E40,0)*100</f>
        <v>0</v>
      </c>
      <c r="P40" s="15">
        <f>IF(E40&lt;&gt;0,L40/E40,0)*100</f>
        <v>0</v>
      </c>
      <c r="Q40" s="15">
        <f>IF(E40&lt;&gt;0,M40/E40,0)*100</f>
        <v>0</v>
      </c>
      <c r="R40" s="12"/>
      <c r="S40" s="12"/>
      <c r="T40" s="16">
        <v>0</v>
      </c>
      <c r="U40" s="16">
        <v>0</v>
      </c>
      <c r="V40" s="11"/>
      <c r="W40" s="2" t="s">
        <v>457</v>
      </c>
      <c r="X40" s="2" t="s">
        <v>458</v>
      </c>
      <c r="Y40" s="2"/>
      <c r="Z40" s="6">
        <v>42826</v>
      </c>
    </row>
    <row r="41" spans="1:26" ht="49.9" customHeight="1">
      <c r="A41" s="17" t="s">
        <v>459</v>
      </c>
      <c r="B41" s="18">
        <f>B40</f>
        <v>4400</v>
      </c>
      <c r="C41" s="18">
        <f>C40</f>
        <v>4400</v>
      </c>
      <c r="D41" s="18">
        <f>D40</f>
        <v>4400</v>
      </c>
      <c r="E41" s="18">
        <f>E40</f>
        <v>4400</v>
      </c>
      <c r="F41" s="17"/>
      <c r="G41" s="18">
        <f>G40</f>
        <v>0</v>
      </c>
      <c r="H41" s="17"/>
      <c r="I41" s="17"/>
      <c r="J41" s="18">
        <f>J40</f>
        <v>0</v>
      </c>
      <c r="K41" s="18">
        <f>K40</f>
        <v>0</v>
      </c>
      <c r="L41" s="18">
        <f>L40</f>
        <v>0</v>
      </c>
      <c r="M41" s="18">
        <f>M40</f>
        <v>0</v>
      </c>
      <c r="N41" s="19">
        <f>IF(D41&lt;&gt;0,J41/D41,0)*100</f>
        <v>0</v>
      </c>
      <c r="O41" s="19">
        <f>IF(E41&lt;&gt;0,K41/E41,0)*100</f>
        <v>0</v>
      </c>
      <c r="P41" s="19">
        <f>IF(E41&lt;&gt;0,L41/E41,0)*100</f>
        <v>0</v>
      </c>
      <c r="Q41" s="19">
        <f>IF(E41&lt;&gt;0,M41/E41,0)*100</f>
        <v>0</v>
      </c>
      <c r="R41" s="18">
        <f>R40</f>
        <v>0</v>
      </c>
      <c r="S41" s="18">
        <f>S40</f>
        <v>0</v>
      </c>
      <c r="T41" s="19">
        <f>T40</f>
        <v>0</v>
      </c>
      <c r="U41" s="19">
        <f>U40</f>
        <v>0</v>
      </c>
      <c r="V41" s="17"/>
      <c r="W41" s="2"/>
      <c r="X41" s="2"/>
      <c r="Y41" s="2"/>
      <c r="Z41" s="6">
        <v>42856</v>
      </c>
    </row>
    <row r="42" spans="1:26" ht="49.9" customHeight="1">
      <c r="A42" s="44" t="s">
        <v>460</v>
      </c>
      <c r="B42" s="39"/>
      <c r="C42" s="39"/>
      <c r="D42" s="39"/>
      <c r="E42" s="39"/>
      <c r="F42" s="39"/>
      <c r="G42" s="39"/>
      <c r="H42" s="39"/>
      <c r="I42" s="39"/>
      <c r="J42" s="39"/>
      <c r="K42" s="39"/>
      <c r="L42" s="39"/>
      <c r="M42" s="39"/>
      <c r="N42" s="39"/>
      <c r="O42" s="39"/>
      <c r="P42" s="39"/>
      <c r="Q42" s="39"/>
      <c r="R42" s="39"/>
      <c r="S42" s="39"/>
      <c r="T42" s="39"/>
      <c r="U42" s="39"/>
      <c r="V42" s="40"/>
      <c r="W42" s="2"/>
      <c r="X42" s="2"/>
      <c r="Y42" s="2"/>
      <c r="Z42" s="6">
        <v>42887</v>
      </c>
    </row>
    <row r="43" spans="1:26" ht="43.5">
      <c r="A43" s="9" t="s">
        <v>461</v>
      </c>
      <c r="B43" s="10">
        <v>12000</v>
      </c>
      <c r="C43" s="10">
        <v>12000</v>
      </c>
      <c r="D43" s="10">
        <v>12000</v>
      </c>
      <c r="E43" s="10">
        <v>12000</v>
      </c>
      <c r="F43" s="11"/>
      <c r="G43" s="12"/>
      <c r="H43" s="13"/>
      <c r="I43" s="14"/>
      <c r="J43" s="10">
        <v>0</v>
      </c>
      <c r="K43" s="10">
        <v>0</v>
      </c>
      <c r="L43" s="10">
        <v>0</v>
      </c>
      <c r="M43" s="10">
        <v>0</v>
      </c>
      <c r="N43" s="15">
        <f>IF(D43&lt;&gt;0,J43/D43,0)*100</f>
        <v>0</v>
      </c>
      <c r="O43" s="15">
        <f>IF(E43&lt;&gt;0,K43/E43,0)*100</f>
        <v>0</v>
      </c>
      <c r="P43" s="15">
        <f>IF(E43&lt;&gt;0,L43/E43,0)*100</f>
        <v>0</v>
      </c>
      <c r="Q43" s="15">
        <f>IF(E43&lt;&gt;0,M43/E43,0)*100</f>
        <v>0</v>
      </c>
      <c r="R43" s="12"/>
      <c r="S43" s="12"/>
      <c r="T43" s="16">
        <v>0</v>
      </c>
      <c r="U43" s="16">
        <v>0</v>
      </c>
      <c r="V43" s="11"/>
      <c r="W43" s="2" t="s">
        <v>462</v>
      </c>
      <c r="X43" s="2" t="s">
        <v>463</v>
      </c>
      <c r="Y43" s="2"/>
      <c r="Z43" s="6">
        <v>42917</v>
      </c>
    </row>
    <row r="44" spans="1:26" ht="49.9" customHeight="1">
      <c r="A44" s="17" t="s">
        <v>464</v>
      </c>
      <c r="B44" s="18">
        <f>B43</f>
        <v>12000</v>
      </c>
      <c r="C44" s="18">
        <f>C43</f>
        <v>12000</v>
      </c>
      <c r="D44" s="18">
        <f>D43</f>
        <v>12000</v>
      </c>
      <c r="E44" s="18">
        <f>E43</f>
        <v>12000</v>
      </c>
      <c r="F44" s="17"/>
      <c r="G44" s="18">
        <f>G43</f>
        <v>0</v>
      </c>
      <c r="H44" s="17"/>
      <c r="I44" s="17"/>
      <c r="J44" s="18">
        <f>J43</f>
        <v>0</v>
      </c>
      <c r="K44" s="18">
        <f>K43</f>
        <v>0</v>
      </c>
      <c r="L44" s="18">
        <f>L43</f>
        <v>0</v>
      </c>
      <c r="M44" s="18">
        <f>M43</f>
        <v>0</v>
      </c>
      <c r="N44" s="19">
        <f>IF(D44&lt;&gt;0,J44/D44,0)*100</f>
        <v>0</v>
      </c>
      <c r="O44" s="19">
        <f>IF(E44&lt;&gt;0,K44/E44,0)*100</f>
        <v>0</v>
      </c>
      <c r="P44" s="19">
        <f>IF(E44&lt;&gt;0,L44/E44,0)*100</f>
        <v>0</v>
      </c>
      <c r="Q44" s="19">
        <f>IF(E44&lt;&gt;0,M44/E44,0)*100</f>
        <v>0</v>
      </c>
      <c r="R44" s="18">
        <f>R43</f>
        <v>0</v>
      </c>
      <c r="S44" s="18">
        <f>S43</f>
        <v>0</v>
      </c>
      <c r="T44" s="19">
        <f>T43</f>
        <v>0</v>
      </c>
      <c r="U44" s="19">
        <f>U43</f>
        <v>0</v>
      </c>
      <c r="V44" s="17"/>
      <c r="W44" s="2"/>
      <c r="X44" s="2"/>
      <c r="Y44" s="2"/>
      <c r="Z44" s="6">
        <v>42948</v>
      </c>
    </row>
    <row r="45" spans="1:26" ht="49.9" customHeight="1">
      <c r="A45" s="44" t="s">
        <v>465</v>
      </c>
      <c r="B45" s="39"/>
      <c r="C45" s="39"/>
      <c r="D45" s="39"/>
      <c r="E45" s="39"/>
      <c r="F45" s="39"/>
      <c r="G45" s="39"/>
      <c r="H45" s="39"/>
      <c r="I45" s="39"/>
      <c r="J45" s="39"/>
      <c r="K45" s="39"/>
      <c r="L45" s="39"/>
      <c r="M45" s="39"/>
      <c r="N45" s="39"/>
      <c r="O45" s="39"/>
      <c r="P45" s="39"/>
      <c r="Q45" s="39"/>
      <c r="R45" s="39"/>
      <c r="S45" s="39"/>
      <c r="T45" s="39"/>
      <c r="U45" s="39"/>
      <c r="V45" s="40"/>
      <c r="W45" s="2"/>
      <c r="X45" s="2"/>
      <c r="Y45" s="2"/>
      <c r="Z45" s="6">
        <v>42979</v>
      </c>
    </row>
    <row r="46" spans="1:26" ht="38.25">
      <c r="A46" s="9" t="s">
        <v>466</v>
      </c>
      <c r="B46" s="10">
        <v>4000</v>
      </c>
      <c r="C46" s="10">
        <v>4000</v>
      </c>
      <c r="D46" s="10">
        <v>4000</v>
      </c>
      <c r="E46" s="10">
        <v>4000</v>
      </c>
      <c r="F46" s="11"/>
      <c r="G46" s="12"/>
      <c r="H46" s="13"/>
      <c r="I46" s="14"/>
      <c r="J46" s="10">
        <v>0</v>
      </c>
      <c r="K46" s="10">
        <v>0</v>
      </c>
      <c r="L46" s="10">
        <v>0</v>
      </c>
      <c r="M46" s="10">
        <v>0</v>
      </c>
      <c r="N46" s="15">
        <f t="shared" ref="N46:O48" si="3">IF(D46&lt;&gt;0,J46/D46,0)*100</f>
        <v>0</v>
      </c>
      <c r="O46" s="15">
        <f t="shared" si="3"/>
        <v>0</v>
      </c>
      <c r="P46" s="15">
        <f>IF(E46&lt;&gt;0,L46/E46,0)*100</f>
        <v>0</v>
      </c>
      <c r="Q46" s="15">
        <f>IF(E46&lt;&gt;0,M46/E46,0)*100</f>
        <v>0</v>
      </c>
      <c r="R46" s="12"/>
      <c r="S46" s="12"/>
      <c r="T46" s="16">
        <v>0</v>
      </c>
      <c r="U46" s="16">
        <v>0</v>
      </c>
      <c r="V46" s="11"/>
      <c r="W46" s="2" t="s">
        <v>467</v>
      </c>
      <c r="X46" s="2" t="s">
        <v>468</v>
      </c>
      <c r="Y46" s="2"/>
      <c r="Z46" s="6">
        <v>43009</v>
      </c>
    </row>
    <row r="47" spans="1:26" ht="49.9" customHeight="1">
      <c r="A47" s="17" t="s">
        <v>469</v>
      </c>
      <c r="B47" s="18">
        <f>B46</f>
        <v>4000</v>
      </c>
      <c r="C47" s="18">
        <f>C46</f>
        <v>4000</v>
      </c>
      <c r="D47" s="18">
        <f>D46</f>
        <v>4000</v>
      </c>
      <c r="E47" s="18">
        <f>E46</f>
        <v>4000</v>
      </c>
      <c r="F47" s="17"/>
      <c r="G47" s="18">
        <f>G46</f>
        <v>0</v>
      </c>
      <c r="H47" s="17"/>
      <c r="I47" s="17"/>
      <c r="J47" s="18">
        <f>J46</f>
        <v>0</v>
      </c>
      <c r="K47" s="18">
        <f>K46</f>
        <v>0</v>
      </c>
      <c r="L47" s="18">
        <f>L46</f>
        <v>0</v>
      </c>
      <c r="M47" s="18">
        <f>M46</f>
        <v>0</v>
      </c>
      <c r="N47" s="19">
        <f t="shared" si="3"/>
        <v>0</v>
      </c>
      <c r="O47" s="19">
        <f t="shared" si="3"/>
        <v>0</v>
      </c>
      <c r="P47" s="19">
        <f>IF(E47&lt;&gt;0,L47/E47,0)*100</f>
        <v>0</v>
      </c>
      <c r="Q47" s="19">
        <f>IF(E47&lt;&gt;0,M47/E47,0)*100</f>
        <v>0</v>
      </c>
      <c r="R47" s="18">
        <f>R46</f>
        <v>0</v>
      </c>
      <c r="S47" s="18">
        <f>S46</f>
        <v>0</v>
      </c>
      <c r="T47" s="19">
        <f>T46</f>
        <v>0</v>
      </c>
      <c r="U47" s="19">
        <f>U46</f>
        <v>0</v>
      </c>
      <c r="V47" s="17"/>
      <c r="W47" s="2"/>
      <c r="X47" s="2"/>
      <c r="Y47" s="2"/>
      <c r="Z47" s="6">
        <v>43040</v>
      </c>
    </row>
    <row r="48" spans="1:26" ht="49.9" customHeight="1">
      <c r="A48" s="17" t="s">
        <v>470</v>
      </c>
      <c r="B48" s="18">
        <f>SUM(B38,B41,B44,B47)</f>
        <v>60400</v>
      </c>
      <c r="C48" s="18">
        <f>SUM(C38,C41,C44,C47)</f>
        <v>60400</v>
      </c>
      <c r="D48" s="18">
        <f>SUM(D38,D41,D44,D47)</f>
        <v>60400</v>
      </c>
      <c r="E48" s="18">
        <f>SUM(E38,E41,E44,E47)</f>
        <v>60400</v>
      </c>
      <c r="F48" s="17"/>
      <c r="G48" s="18">
        <f>SUM(G38,G41,G44,G47)</f>
        <v>0</v>
      </c>
      <c r="H48" s="17"/>
      <c r="I48" s="17"/>
      <c r="J48" s="18">
        <f>SUM(J38,J41,J44,J47)</f>
        <v>0</v>
      </c>
      <c r="K48" s="18">
        <f>SUM(K38,K41,K44,K47)</f>
        <v>0</v>
      </c>
      <c r="L48" s="18">
        <f>SUM(L38,L41,L44,L47)</f>
        <v>0</v>
      </c>
      <c r="M48" s="18">
        <f>SUM(M38,M41,M44,M47)</f>
        <v>0</v>
      </c>
      <c r="N48" s="19">
        <f t="shared" si="3"/>
        <v>0</v>
      </c>
      <c r="O48" s="19">
        <f t="shared" si="3"/>
        <v>0</v>
      </c>
      <c r="P48" s="19">
        <f>IF(E48&lt;&gt;0,L48/E48,0)*100</f>
        <v>0</v>
      </c>
      <c r="Q48" s="19">
        <f>IF(E48&lt;&gt;0,M48/E48,0)*100</f>
        <v>0</v>
      </c>
      <c r="R48" s="18">
        <f>SUM(R38,R41,R44,R47)</f>
        <v>0</v>
      </c>
      <c r="S48" s="18">
        <f>SUM(S38,S41,S44,S47)</f>
        <v>0</v>
      </c>
      <c r="T48" s="19">
        <f>IF(SUM(E38,E41,E44,E47)&lt;&gt;0,SUM(E38*T38,E41*T41,E44*T44,E47*T47)/SUM(E38,E41,E44,E47),0)</f>
        <v>0</v>
      </c>
      <c r="U48" s="19">
        <f>IF(SUM(E38,E41,E44,E47)&lt;&gt;0,SUM(E38*U38,E41*U41,E44*U44,E47*U47)/SUM(E38,E41,E44,E47),0)</f>
        <v>0</v>
      </c>
      <c r="V48" s="17"/>
      <c r="W48" s="2"/>
      <c r="X48" s="2"/>
      <c r="Y48" s="2"/>
      <c r="Z48" s="6">
        <v>43070</v>
      </c>
    </row>
    <row r="49" spans="1:26" ht="49.9" customHeight="1">
      <c r="A49" s="38" t="s">
        <v>471</v>
      </c>
      <c r="B49" s="39"/>
      <c r="C49" s="39"/>
      <c r="D49" s="39"/>
      <c r="E49" s="39"/>
      <c r="F49" s="39"/>
      <c r="G49" s="39"/>
      <c r="H49" s="39"/>
      <c r="I49" s="39"/>
      <c r="J49" s="39"/>
      <c r="K49" s="39"/>
      <c r="L49" s="39"/>
      <c r="M49" s="39"/>
      <c r="N49" s="39"/>
      <c r="O49" s="39"/>
      <c r="P49" s="39"/>
      <c r="Q49" s="39"/>
      <c r="R49" s="39"/>
      <c r="S49" s="39"/>
      <c r="T49" s="39"/>
      <c r="U49" s="39"/>
      <c r="V49" s="40"/>
      <c r="W49" s="2"/>
      <c r="X49" s="2"/>
      <c r="Y49" s="2"/>
      <c r="Z49" s="6">
        <v>43101</v>
      </c>
    </row>
    <row r="50" spans="1:26" ht="49.9" customHeight="1">
      <c r="A50" s="44" t="s">
        <v>472</v>
      </c>
      <c r="B50" s="39"/>
      <c r="C50" s="39"/>
      <c r="D50" s="39"/>
      <c r="E50" s="39"/>
      <c r="F50" s="39"/>
      <c r="G50" s="39"/>
      <c r="H50" s="39"/>
      <c r="I50" s="39"/>
      <c r="J50" s="39"/>
      <c r="K50" s="39"/>
      <c r="L50" s="39"/>
      <c r="M50" s="39"/>
      <c r="N50" s="39"/>
      <c r="O50" s="39"/>
      <c r="P50" s="39"/>
      <c r="Q50" s="39"/>
      <c r="R50" s="39"/>
      <c r="S50" s="39"/>
      <c r="T50" s="39"/>
      <c r="U50" s="39"/>
      <c r="V50" s="40"/>
      <c r="W50" s="2"/>
      <c r="X50" s="2"/>
      <c r="Y50" s="2"/>
      <c r="Z50" s="6">
        <v>43132</v>
      </c>
    </row>
    <row r="51" spans="1:26" ht="43.5">
      <c r="A51" s="9" t="s">
        <v>473</v>
      </c>
      <c r="B51" s="10">
        <v>17000</v>
      </c>
      <c r="C51" s="10">
        <v>17000</v>
      </c>
      <c r="D51" s="10">
        <v>17000</v>
      </c>
      <c r="E51" s="10">
        <v>17000</v>
      </c>
      <c r="F51" s="11"/>
      <c r="G51" s="12"/>
      <c r="H51" s="13"/>
      <c r="I51" s="14"/>
      <c r="J51" s="10">
        <v>0</v>
      </c>
      <c r="K51" s="10">
        <v>0</v>
      </c>
      <c r="L51" s="10">
        <v>0</v>
      </c>
      <c r="M51" s="10">
        <v>0</v>
      </c>
      <c r="N51" s="15">
        <f>IF(D51&lt;&gt;0,J51/D51,0)*100</f>
        <v>0</v>
      </c>
      <c r="O51" s="15">
        <f>IF(E51&lt;&gt;0,K51/E51,0)*100</f>
        <v>0</v>
      </c>
      <c r="P51" s="15">
        <f>IF(E51&lt;&gt;0,L51/E51,0)*100</f>
        <v>0</v>
      </c>
      <c r="Q51" s="15">
        <f>IF(E51&lt;&gt;0,M51/E51,0)*100</f>
        <v>0</v>
      </c>
      <c r="R51" s="12"/>
      <c r="S51" s="12"/>
      <c r="T51" s="16">
        <v>0</v>
      </c>
      <c r="U51" s="16">
        <v>0</v>
      </c>
      <c r="V51" s="11"/>
      <c r="W51" s="2" t="s">
        <v>474</v>
      </c>
      <c r="X51" s="2" t="s">
        <v>475</v>
      </c>
      <c r="Y51" s="2"/>
      <c r="Z51" s="6">
        <v>43160</v>
      </c>
    </row>
    <row r="52" spans="1:26" ht="49.9" customHeight="1">
      <c r="A52" s="17" t="s">
        <v>476</v>
      </c>
      <c r="B52" s="18">
        <f>B51</f>
        <v>17000</v>
      </c>
      <c r="C52" s="18">
        <f>C51</f>
        <v>17000</v>
      </c>
      <c r="D52" s="18">
        <f>D51</f>
        <v>17000</v>
      </c>
      <c r="E52" s="18">
        <f>E51</f>
        <v>17000</v>
      </c>
      <c r="F52" s="17"/>
      <c r="G52" s="18">
        <f>G51</f>
        <v>0</v>
      </c>
      <c r="H52" s="17"/>
      <c r="I52" s="17"/>
      <c r="J52" s="18">
        <f>J51</f>
        <v>0</v>
      </c>
      <c r="K52" s="18">
        <f>K51</f>
        <v>0</v>
      </c>
      <c r="L52" s="18">
        <f>L51</f>
        <v>0</v>
      </c>
      <c r="M52" s="18">
        <f>M51</f>
        <v>0</v>
      </c>
      <c r="N52" s="19">
        <f>IF(D52&lt;&gt;0,J52/D52,0)*100</f>
        <v>0</v>
      </c>
      <c r="O52" s="19">
        <f>IF(E52&lt;&gt;0,K52/E52,0)*100</f>
        <v>0</v>
      </c>
      <c r="P52" s="19">
        <f>IF(E52&lt;&gt;0,L52/E52,0)*100</f>
        <v>0</v>
      </c>
      <c r="Q52" s="19">
        <f>IF(E52&lt;&gt;0,M52/E52,0)*100</f>
        <v>0</v>
      </c>
      <c r="R52" s="18">
        <f>R51</f>
        <v>0</v>
      </c>
      <c r="S52" s="18">
        <f>S51</f>
        <v>0</v>
      </c>
      <c r="T52" s="19">
        <f>T51</f>
        <v>0</v>
      </c>
      <c r="U52" s="19">
        <f>U51</f>
        <v>0</v>
      </c>
      <c r="V52" s="17"/>
      <c r="W52" s="2"/>
      <c r="X52" s="2"/>
      <c r="Y52" s="2"/>
      <c r="Z52" s="6">
        <v>43191</v>
      </c>
    </row>
    <row r="53" spans="1:26" ht="49.9" customHeight="1">
      <c r="A53" s="44" t="s">
        <v>477</v>
      </c>
      <c r="B53" s="39"/>
      <c r="C53" s="39"/>
      <c r="D53" s="39"/>
      <c r="E53" s="39"/>
      <c r="F53" s="39"/>
      <c r="G53" s="39"/>
      <c r="H53" s="39"/>
      <c r="I53" s="39"/>
      <c r="J53" s="39"/>
      <c r="K53" s="39"/>
      <c r="L53" s="39"/>
      <c r="M53" s="39"/>
      <c r="N53" s="39"/>
      <c r="O53" s="39"/>
      <c r="P53" s="39"/>
      <c r="Q53" s="39"/>
      <c r="R53" s="39"/>
      <c r="S53" s="39"/>
      <c r="T53" s="39"/>
      <c r="U53" s="39"/>
      <c r="V53" s="40"/>
      <c r="W53" s="2"/>
      <c r="X53" s="2"/>
      <c r="Y53" s="2"/>
      <c r="Z53" s="6">
        <v>43221</v>
      </c>
    </row>
    <row r="54" spans="1:26" ht="38.25">
      <c r="A54" s="9" t="s">
        <v>478</v>
      </c>
      <c r="B54" s="10">
        <v>4900</v>
      </c>
      <c r="C54" s="10">
        <v>4900</v>
      </c>
      <c r="D54" s="10">
        <v>4900</v>
      </c>
      <c r="E54" s="10">
        <v>4900</v>
      </c>
      <c r="F54" s="11"/>
      <c r="G54" s="12"/>
      <c r="H54" s="13"/>
      <c r="I54" s="14"/>
      <c r="J54" s="10">
        <v>0</v>
      </c>
      <c r="K54" s="10">
        <v>0</v>
      </c>
      <c r="L54" s="10">
        <v>0</v>
      </c>
      <c r="M54" s="10">
        <v>0</v>
      </c>
      <c r="N54" s="15">
        <f t="shared" ref="N54:O56" si="4">IF(D54&lt;&gt;0,J54/D54,0)*100</f>
        <v>0</v>
      </c>
      <c r="O54" s="15">
        <f t="shared" si="4"/>
        <v>0</v>
      </c>
      <c r="P54" s="15">
        <f>IF(E54&lt;&gt;0,L54/E54,0)*100</f>
        <v>0</v>
      </c>
      <c r="Q54" s="15">
        <f>IF(E54&lt;&gt;0,M54/E54,0)*100</f>
        <v>0</v>
      </c>
      <c r="R54" s="12"/>
      <c r="S54" s="12"/>
      <c r="T54" s="16">
        <v>0</v>
      </c>
      <c r="U54" s="16">
        <v>0</v>
      </c>
      <c r="V54" s="11"/>
      <c r="W54" s="2" t="s">
        <v>479</v>
      </c>
      <c r="X54" s="2" t="s">
        <v>480</v>
      </c>
      <c r="Y54" s="2"/>
      <c r="Z54" s="6">
        <v>43252</v>
      </c>
    </row>
    <row r="55" spans="1:26" ht="49.9" customHeight="1">
      <c r="A55" s="17" t="s">
        <v>481</v>
      </c>
      <c r="B55" s="18">
        <f>B54</f>
        <v>4900</v>
      </c>
      <c r="C55" s="18">
        <f>C54</f>
        <v>4900</v>
      </c>
      <c r="D55" s="18">
        <f>D54</f>
        <v>4900</v>
      </c>
      <c r="E55" s="18">
        <f>E54</f>
        <v>4900</v>
      </c>
      <c r="F55" s="17"/>
      <c r="G55" s="18">
        <f>G54</f>
        <v>0</v>
      </c>
      <c r="H55" s="17"/>
      <c r="I55" s="17"/>
      <c r="J55" s="18">
        <f>J54</f>
        <v>0</v>
      </c>
      <c r="K55" s="18">
        <f>K54</f>
        <v>0</v>
      </c>
      <c r="L55" s="18">
        <f>L54</f>
        <v>0</v>
      </c>
      <c r="M55" s="18">
        <f>M54</f>
        <v>0</v>
      </c>
      <c r="N55" s="19">
        <f t="shared" si="4"/>
        <v>0</v>
      </c>
      <c r="O55" s="19">
        <f t="shared" si="4"/>
        <v>0</v>
      </c>
      <c r="P55" s="19">
        <f>IF(E55&lt;&gt;0,L55/E55,0)*100</f>
        <v>0</v>
      </c>
      <c r="Q55" s="19">
        <f>IF(E55&lt;&gt;0,M55/E55,0)*100</f>
        <v>0</v>
      </c>
      <c r="R55" s="18">
        <f>R54</f>
        <v>0</v>
      </c>
      <c r="S55" s="18">
        <f>S54</f>
        <v>0</v>
      </c>
      <c r="T55" s="19">
        <f>T54</f>
        <v>0</v>
      </c>
      <c r="U55" s="19">
        <f>U54</f>
        <v>0</v>
      </c>
      <c r="V55" s="17"/>
      <c r="W55" s="2"/>
      <c r="X55" s="2"/>
      <c r="Y55" s="2"/>
      <c r="Z55" s="6">
        <v>43282</v>
      </c>
    </row>
    <row r="56" spans="1:26" ht="49.9" customHeight="1">
      <c r="A56" s="17" t="s">
        <v>482</v>
      </c>
      <c r="B56" s="18">
        <f>SUM(B52,B55)</f>
        <v>21900</v>
      </c>
      <c r="C56" s="18">
        <f>SUM(C52,C55)</f>
        <v>21900</v>
      </c>
      <c r="D56" s="18">
        <f>SUM(D52,D55)</f>
        <v>21900</v>
      </c>
      <c r="E56" s="18">
        <f>SUM(E52,E55)</f>
        <v>21900</v>
      </c>
      <c r="F56" s="17"/>
      <c r="G56" s="18">
        <f>SUM(G52,G55)</f>
        <v>0</v>
      </c>
      <c r="H56" s="17"/>
      <c r="I56" s="17"/>
      <c r="J56" s="18">
        <f>SUM(J52,J55)</f>
        <v>0</v>
      </c>
      <c r="K56" s="18">
        <f>SUM(K52,K55)</f>
        <v>0</v>
      </c>
      <c r="L56" s="18">
        <f>SUM(L52,L55)</f>
        <v>0</v>
      </c>
      <c r="M56" s="18">
        <f>SUM(M52,M55)</f>
        <v>0</v>
      </c>
      <c r="N56" s="19">
        <f t="shared" si="4"/>
        <v>0</v>
      </c>
      <c r="O56" s="19">
        <f t="shared" si="4"/>
        <v>0</v>
      </c>
      <c r="P56" s="19">
        <f>IF(E56&lt;&gt;0,L56/E56,0)*100</f>
        <v>0</v>
      </c>
      <c r="Q56" s="19">
        <f>IF(E56&lt;&gt;0,M56/E56,0)*100</f>
        <v>0</v>
      </c>
      <c r="R56" s="18">
        <f>SUM(R52,R55)</f>
        <v>0</v>
      </c>
      <c r="S56" s="18">
        <f>SUM(S52,S55)</f>
        <v>0</v>
      </c>
      <c r="T56" s="19">
        <f>IF(SUM(E52,E55)&lt;&gt;0,SUM(E52*T52,E55*T55)/SUM(E52,E55),0)</f>
        <v>0</v>
      </c>
      <c r="U56" s="19">
        <f>IF(SUM(E52,E55)&lt;&gt;0,SUM(E52*U52,E55*U55)/SUM(E52,E55),0)</f>
        <v>0</v>
      </c>
      <c r="V56" s="17"/>
      <c r="W56" s="2"/>
      <c r="X56" s="2"/>
      <c r="Y56" s="2"/>
      <c r="Z56" s="6">
        <v>43313</v>
      </c>
    </row>
    <row r="57" spans="1:26" ht="49.9" customHeight="1">
      <c r="A57" s="38" t="s">
        <v>483</v>
      </c>
      <c r="B57" s="39"/>
      <c r="C57" s="39"/>
      <c r="D57" s="39"/>
      <c r="E57" s="39"/>
      <c r="F57" s="39"/>
      <c r="G57" s="39"/>
      <c r="H57" s="39"/>
      <c r="I57" s="39"/>
      <c r="J57" s="39"/>
      <c r="K57" s="39"/>
      <c r="L57" s="39"/>
      <c r="M57" s="39"/>
      <c r="N57" s="39"/>
      <c r="O57" s="39"/>
      <c r="P57" s="39"/>
      <c r="Q57" s="39"/>
      <c r="R57" s="39"/>
      <c r="S57" s="39"/>
      <c r="T57" s="39"/>
      <c r="U57" s="39"/>
      <c r="V57" s="40"/>
      <c r="W57" s="2"/>
      <c r="X57" s="2"/>
      <c r="Y57" s="2"/>
      <c r="Z57" s="6">
        <v>43344</v>
      </c>
    </row>
    <row r="58" spans="1:26" ht="49.9" customHeight="1">
      <c r="A58" s="44" t="s">
        <v>484</v>
      </c>
      <c r="B58" s="39"/>
      <c r="C58" s="39"/>
      <c r="D58" s="39"/>
      <c r="E58" s="39"/>
      <c r="F58" s="39"/>
      <c r="G58" s="39"/>
      <c r="H58" s="39"/>
      <c r="I58" s="39"/>
      <c r="J58" s="39"/>
      <c r="K58" s="39"/>
      <c r="L58" s="39"/>
      <c r="M58" s="39"/>
      <c r="N58" s="39"/>
      <c r="O58" s="39"/>
      <c r="P58" s="39"/>
      <c r="Q58" s="39"/>
      <c r="R58" s="39"/>
      <c r="S58" s="39"/>
      <c r="T58" s="39"/>
      <c r="U58" s="39"/>
      <c r="V58" s="40"/>
      <c r="W58" s="2"/>
      <c r="X58" s="2"/>
      <c r="Y58" s="2"/>
      <c r="Z58" s="6">
        <v>43374</v>
      </c>
    </row>
    <row r="59" spans="1:26" ht="38.25">
      <c r="A59" s="9" t="s">
        <v>485</v>
      </c>
      <c r="B59" s="10">
        <v>4269</v>
      </c>
      <c r="C59" s="10">
        <v>4269</v>
      </c>
      <c r="D59" s="10">
        <v>4269</v>
      </c>
      <c r="E59" s="10">
        <v>4269</v>
      </c>
      <c r="F59" s="11"/>
      <c r="G59" s="12"/>
      <c r="H59" s="13"/>
      <c r="I59" s="14"/>
      <c r="J59" s="10">
        <v>0</v>
      </c>
      <c r="K59" s="10">
        <v>0</v>
      </c>
      <c r="L59" s="10">
        <v>0</v>
      </c>
      <c r="M59" s="10">
        <v>0</v>
      </c>
      <c r="N59" s="15">
        <f t="shared" ref="N59:O61" si="5">IF(D59&lt;&gt;0,J59/D59,0)*100</f>
        <v>0</v>
      </c>
      <c r="O59" s="15">
        <f t="shared" si="5"/>
        <v>0</v>
      </c>
      <c r="P59" s="15">
        <f>IF(E59&lt;&gt;0,L59/E59,0)*100</f>
        <v>0</v>
      </c>
      <c r="Q59" s="15">
        <f>IF(E59&lt;&gt;0,M59/E59,0)*100</f>
        <v>0</v>
      </c>
      <c r="R59" s="12"/>
      <c r="S59" s="12"/>
      <c r="T59" s="16">
        <v>0</v>
      </c>
      <c r="U59" s="16">
        <v>0</v>
      </c>
      <c r="V59" s="11"/>
      <c r="W59" s="2" t="s">
        <v>486</v>
      </c>
      <c r="X59" s="2" t="s">
        <v>487</v>
      </c>
      <c r="Y59" s="2"/>
      <c r="Z59" s="6">
        <v>43405</v>
      </c>
    </row>
    <row r="60" spans="1:26" ht="43.5">
      <c r="A60" s="9" t="s">
        <v>488</v>
      </c>
      <c r="B60" s="10">
        <v>4964</v>
      </c>
      <c r="C60" s="10">
        <v>4964</v>
      </c>
      <c r="D60" s="10">
        <v>4964</v>
      </c>
      <c r="E60" s="10">
        <v>4964</v>
      </c>
      <c r="F60" s="11"/>
      <c r="G60" s="12"/>
      <c r="H60" s="13"/>
      <c r="I60" s="14"/>
      <c r="J60" s="10">
        <v>0</v>
      </c>
      <c r="K60" s="10">
        <v>0</v>
      </c>
      <c r="L60" s="10">
        <v>0</v>
      </c>
      <c r="M60" s="10">
        <v>0</v>
      </c>
      <c r="N60" s="15">
        <f t="shared" si="5"/>
        <v>0</v>
      </c>
      <c r="O60" s="15">
        <f t="shared" si="5"/>
        <v>0</v>
      </c>
      <c r="P60" s="15">
        <f>IF(E60&lt;&gt;0,L60/E60,0)*100</f>
        <v>0</v>
      </c>
      <c r="Q60" s="15">
        <f>IF(E60&lt;&gt;0,M60/E60,0)*100</f>
        <v>0</v>
      </c>
      <c r="R60" s="12"/>
      <c r="S60" s="12"/>
      <c r="T60" s="16">
        <v>0</v>
      </c>
      <c r="U60" s="16">
        <v>0</v>
      </c>
      <c r="V60" s="11"/>
      <c r="W60" s="2" t="s">
        <v>489</v>
      </c>
      <c r="X60" s="2" t="s">
        <v>490</v>
      </c>
      <c r="Y60" s="2"/>
      <c r="Z60" s="6">
        <v>43435</v>
      </c>
    </row>
    <row r="61" spans="1:26" ht="49.9" customHeight="1">
      <c r="A61" s="17" t="s">
        <v>491</v>
      </c>
      <c r="B61" s="18">
        <f>SUM(B59:B60)</f>
        <v>9233</v>
      </c>
      <c r="C61" s="18">
        <f>SUM(C59:C60)</f>
        <v>9233</v>
      </c>
      <c r="D61" s="18">
        <f>SUM(D59:D60)</f>
        <v>9233</v>
      </c>
      <c r="E61" s="18">
        <f>SUM(E59:E60)</f>
        <v>9233</v>
      </c>
      <c r="F61" s="17"/>
      <c r="G61" s="18">
        <f>SUM(G59:G60)</f>
        <v>0</v>
      </c>
      <c r="H61" s="17"/>
      <c r="I61" s="17"/>
      <c r="J61" s="18">
        <f>SUM(J59:J60)</f>
        <v>0</v>
      </c>
      <c r="K61" s="18">
        <f>SUM(K59:K60)</f>
        <v>0</v>
      </c>
      <c r="L61" s="18">
        <f>SUM(L59:L60)</f>
        <v>0</v>
      </c>
      <c r="M61" s="18">
        <f>SUM(M59:M60)</f>
        <v>0</v>
      </c>
      <c r="N61" s="19">
        <f t="shared" si="5"/>
        <v>0</v>
      </c>
      <c r="O61" s="19">
        <f t="shared" si="5"/>
        <v>0</v>
      </c>
      <c r="P61" s="19">
        <f>IF(E61&lt;&gt;0,L61/E61,0)*100</f>
        <v>0</v>
      </c>
      <c r="Q61" s="19">
        <f>IF(E61&lt;&gt;0,M61/E61,0)*100</f>
        <v>0</v>
      </c>
      <c r="R61" s="18">
        <f>SUM(R59:R60)</f>
        <v>0</v>
      </c>
      <c r="S61" s="18">
        <f>SUM(S59:S60)</f>
        <v>0</v>
      </c>
      <c r="T61" s="19">
        <f t="array" ref="T61">IF(SUM(E59:E60)&lt;&gt;0,SUM(E59:E60*T59:T60)/SUM(E59:E60),0)</f>
        <v>0</v>
      </c>
      <c r="U61" s="19">
        <f t="array" ref="U61">IF(SUM(E59:E60)&lt;&gt;0,SUM(E59:E60*U59:U60)/SUM(E59:E60),0)</f>
        <v>0</v>
      </c>
      <c r="V61" s="17"/>
      <c r="W61" s="2"/>
      <c r="X61" s="2"/>
      <c r="Y61" s="2"/>
      <c r="Z61" s="6">
        <v>43466</v>
      </c>
    </row>
    <row r="62" spans="1:26" ht="49.9" customHeight="1">
      <c r="A62" s="44" t="s">
        <v>492</v>
      </c>
      <c r="B62" s="39"/>
      <c r="C62" s="39"/>
      <c r="D62" s="39"/>
      <c r="E62" s="39"/>
      <c r="F62" s="39"/>
      <c r="G62" s="39"/>
      <c r="H62" s="39"/>
      <c r="I62" s="39"/>
      <c r="J62" s="39"/>
      <c r="K62" s="39"/>
      <c r="L62" s="39"/>
      <c r="M62" s="39"/>
      <c r="N62" s="39"/>
      <c r="O62" s="39"/>
      <c r="P62" s="39"/>
      <c r="Q62" s="39"/>
      <c r="R62" s="39"/>
      <c r="S62" s="39"/>
      <c r="T62" s="39"/>
      <c r="U62" s="39"/>
      <c r="V62" s="40"/>
      <c r="W62" s="2"/>
      <c r="X62" s="2"/>
      <c r="Y62" s="2"/>
      <c r="Z62" s="6">
        <v>43497</v>
      </c>
    </row>
    <row r="63" spans="1:26" ht="43.5">
      <c r="A63" s="9" t="s">
        <v>493</v>
      </c>
      <c r="B63" s="10">
        <v>8000</v>
      </c>
      <c r="C63" s="10">
        <v>8000</v>
      </c>
      <c r="D63" s="10">
        <v>8000</v>
      </c>
      <c r="E63" s="10">
        <v>8000</v>
      </c>
      <c r="F63" s="11"/>
      <c r="G63" s="12"/>
      <c r="H63" s="13"/>
      <c r="I63" s="14"/>
      <c r="J63" s="10">
        <v>0</v>
      </c>
      <c r="K63" s="10">
        <v>0</v>
      </c>
      <c r="L63" s="10">
        <v>0</v>
      </c>
      <c r="M63" s="10">
        <v>0</v>
      </c>
      <c r="N63" s="15">
        <f t="shared" ref="N63:O66" si="6">IF(D63&lt;&gt;0,J63/D63,0)*100</f>
        <v>0</v>
      </c>
      <c r="O63" s="15">
        <f t="shared" si="6"/>
        <v>0</v>
      </c>
      <c r="P63" s="15">
        <f>IF(E63&lt;&gt;0,L63/E63,0)*100</f>
        <v>0</v>
      </c>
      <c r="Q63" s="15">
        <f>IF(E63&lt;&gt;0,M63/E63,0)*100</f>
        <v>0</v>
      </c>
      <c r="R63" s="12"/>
      <c r="S63" s="12"/>
      <c r="T63" s="16">
        <v>0</v>
      </c>
      <c r="U63" s="16">
        <v>0</v>
      </c>
      <c r="V63" s="11"/>
      <c r="W63" s="2" t="s">
        <v>494</v>
      </c>
      <c r="X63" s="2" t="s">
        <v>495</v>
      </c>
      <c r="Y63" s="2"/>
      <c r="Z63" s="6">
        <v>43525</v>
      </c>
    </row>
    <row r="64" spans="1:26" ht="38.25">
      <c r="A64" s="9" t="s">
        <v>496</v>
      </c>
      <c r="B64" s="10">
        <v>15000</v>
      </c>
      <c r="C64" s="10">
        <v>15000</v>
      </c>
      <c r="D64" s="10">
        <v>15000</v>
      </c>
      <c r="E64" s="10">
        <v>15000</v>
      </c>
      <c r="F64" s="11"/>
      <c r="G64" s="12"/>
      <c r="H64" s="13"/>
      <c r="I64" s="14"/>
      <c r="J64" s="10">
        <v>0</v>
      </c>
      <c r="K64" s="10">
        <v>0</v>
      </c>
      <c r="L64" s="10">
        <v>0</v>
      </c>
      <c r="M64" s="10">
        <v>0</v>
      </c>
      <c r="N64" s="15">
        <f t="shared" si="6"/>
        <v>0</v>
      </c>
      <c r="O64" s="15">
        <f t="shared" si="6"/>
        <v>0</v>
      </c>
      <c r="P64" s="15">
        <f>IF(E64&lt;&gt;0,L64/E64,0)*100</f>
        <v>0</v>
      </c>
      <c r="Q64" s="15">
        <f>IF(E64&lt;&gt;0,M64/E64,0)*100</f>
        <v>0</v>
      </c>
      <c r="R64" s="12"/>
      <c r="S64" s="12"/>
      <c r="T64" s="16">
        <v>0</v>
      </c>
      <c r="U64" s="16">
        <v>0</v>
      </c>
      <c r="V64" s="11"/>
      <c r="W64" s="2" t="s">
        <v>497</v>
      </c>
      <c r="X64" s="2" t="s">
        <v>498</v>
      </c>
      <c r="Y64" s="2"/>
      <c r="Z64" s="6">
        <v>43556</v>
      </c>
    </row>
    <row r="65" spans="1:26" ht="49.9" customHeight="1">
      <c r="A65" s="17" t="s">
        <v>499</v>
      </c>
      <c r="B65" s="18">
        <f>SUM(B63:B64)</f>
        <v>23000</v>
      </c>
      <c r="C65" s="18">
        <f>SUM(C63:C64)</f>
        <v>23000</v>
      </c>
      <c r="D65" s="18">
        <f>SUM(D63:D64)</f>
        <v>23000</v>
      </c>
      <c r="E65" s="18">
        <f>SUM(E63:E64)</f>
        <v>23000</v>
      </c>
      <c r="F65" s="17"/>
      <c r="G65" s="18">
        <f>SUM(G63:G64)</f>
        <v>0</v>
      </c>
      <c r="H65" s="17"/>
      <c r="I65" s="17"/>
      <c r="J65" s="18">
        <f>SUM(J63:J64)</f>
        <v>0</v>
      </c>
      <c r="K65" s="18">
        <f>SUM(K63:K64)</f>
        <v>0</v>
      </c>
      <c r="L65" s="18">
        <f>SUM(L63:L64)</f>
        <v>0</v>
      </c>
      <c r="M65" s="18">
        <f>SUM(M63:M64)</f>
        <v>0</v>
      </c>
      <c r="N65" s="19">
        <f t="shared" si="6"/>
        <v>0</v>
      </c>
      <c r="O65" s="19">
        <f t="shared" si="6"/>
        <v>0</v>
      </c>
      <c r="P65" s="19">
        <f>IF(E65&lt;&gt;0,L65/E65,0)*100</f>
        <v>0</v>
      </c>
      <c r="Q65" s="19">
        <f>IF(E65&lt;&gt;0,M65/E65,0)*100</f>
        <v>0</v>
      </c>
      <c r="R65" s="18">
        <f>SUM(R63:R64)</f>
        <v>0</v>
      </c>
      <c r="S65" s="18">
        <f>SUM(S63:S64)</f>
        <v>0</v>
      </c>
      <c r="T65" s="19">
        <f t="array" ref="T65">IF(SUM(E63:E64)&lt;&gt;0,SUM(E63:E64*T63:T64)/SUM(E63:E64),0)</f>
        <v>0</v>
      </c>
      <c r="U65" s="19">
        <f t="array" ref="U65">IF(SUM(E63:E64)&lt;&gt;0,SUM(E63:E64*U63:U64)/SUM(E63:E64),0)</f>
        <v>0</v>
      </c>
      <c r="V65" s="17"/>
      <c r="W65" s="2"/>
      <c r="X65" s="2"/>
      <c r="Y65" s="2"/>
      <c r="Z65" s="6">
        <v>43586</v>
      </c>
    </row>
    <row r="66" spans="1:26" ht="49.9" customHeight="1">
      <c r="A66" s="17" t="s">
        <v>500</v>
      </c>
      <c r="B66" s="18">
        <f>SUM(B61,B65)</f>
        <v>32233</v>
      </c>
      <c r="C66" s="18">
        <f>SUM(C61,C65)</f>
        <v>32233</v>
      </c>
      <c r="D66" s="18">
        <f>SUM(D61,D65)</f>
        <v>32233</v>
      </c>
      <c r="E66" s="18">
        <f>SUM(E61,E65)</f>
        <v>32233</v>
      </c>
      <c r="F66" s="17"/>
      <c r="G66" s="18">
        <f>SUM(G61,G65)</f>
        <v>0</v>
      </c>
      <c r="H66" s="17"/>
      <c r="I66" s="17"/>
      <c r="J66" s="18">
        <f>SUM(J61,J65)</f>
        <v>0</v>
      </c>
      <c r="K66" s="18">
        <f>SUM(K61,K65)</f>
        <v>0</v>
      </c>
      <c r="L66" s="18">
        <f>SUM(L61,L65)</f>
        <v>0</v>
      </c>
      <c r="M66" s="18">
        <f>SUM(M61,M65)</f>
        <v>0</v>
      </c>
      <c r="N66" s="19">
        <f t="shared" si="6"/>
        <v>0</v>
      </c>
      <c r="O66" s="19">
        <f t="shared" si="6"/>
        <v>0</v>
      </c>
      <c r="P66" s="19">
        <f>IF(E66&lt;&gt;0,L66/E66,0)*100</f>
        <v>0</v>
      </c>
      <c r="Q66" s="19">
        <f>IF(E66&lt;&gt;0,M66/E66,0)*100</f>
        <v>0</v>
      </c>
      <c r="R66" s="18">
        <f>SUM(R61,R65)</f>
        <v>0</v>
      </c>
      <c r="S66" s="18">
        <f>SUM(S61,S65)</f>
        <v>0</v>
      </c>
      <c r="T66" s="19">
        <f>IF(SUM(E61,E65)&lt;&gt;0,SUM(E61*T61,E65*T65)/SUM(E61,E65),0)</f>
        <v>0</v>
      </c>
      <c r="U66" s="19">
        <f>IF(SUM(E61,E65)&lt;&gt;0,SUM(E61*U61,E65*U65)/SUM(E61,E65),0)</f>
        <v>0</v>
      </c>
      <c r="V66" s="17"/>
      <c r="W66" s="2"/>
      <c r="X66" s="2"/>
      <c r="Y66" s="2"/>
      <c r="Z66" s="6">
        <v>43617</v>
      </c>
    </row>
    <row r="67" spans="1:26" ht="49.9" customHeight="1">
      <c r="A67" s="38" t="s">
        <v>501</v>
      </c>
      <c r="B67" s="39"/>
      <c r="C67" s="39"/>
      <c r="D67" s="39"/>
      <c r="E67" s="39"/>
      <c r="F67" s="39"/>
      <c r="G67" s="39"/>
      <c r="H67" s="39"/>
      <c r="I67" s="39"/>
      <c r="J67" s="39"/>
      <c r="K67" s="39"/>
      <c r="L67" s="39"/>
      <c r="M67" s="39"/>
      <c r="N67" s="39"/>
      <c r="O67" s="39"/>
      <c r="P67" s="39"/>
      <c r="Q67" s="39"/>
      <c r="R67" s="39"/>
      <c r="S67" s="39"/>
      <c r="T67" s="39"/>
      <c r="U67" s="39"/>
      <c r="V67" s="40"/>
      <c r="W67" s="2"/>
      <c r="X67" s="2"/>
      <c r="Y67" s="2"/>
      <c r="Z67" s="6">
        <v>43647</v>
      </c>
    </row>
    <row r="68" spans="1:26" ht="49.9" customHeight="1">
      <c r="A68" s="44" t="s">
        <v>502</v>
      </c>
      <c r="B68" s="39"/>
      <c r="C68" s="39"/>
      <c r="D68" s="39"/>
      <c r="E68" s="39"/>
      <c r="F68" s="39"/>
      <c r="G68" s="39"/>
      <c r="H68" s="39"/>
      <c r="I68" s="39"/>
      <c r="J68" s="39"/>
      <c r="K68" s="39"/>
      <c r="L68" s="39"/>
      <c r="M68" s="39"/>
      <c r="N68" s="39"/>
      <c r="O68" s="39"/>
      <c r="P68" s="39"/>
      <c r="Q68" s="39"/>
      <c r="R68" s="39"/>
      <c r="S68" s="39"/>
      <c r="T68" s="39"/>
      <c r="U68" s="39"/>
      <c r="V68" s="40"/>
      <c r="W68" s="2"/>
      <c r="X68" s="2"/>
      <c r="Y68" s="2"/>
      <c r="Z68" s="6">
        <v>43678</v>
      </c>
    </row>
    <row r="69" spans="1:26" ht="38.25">
      <c r="A69" s="9" t="s">
        <v>503</v>
      </c>
      <c r="B69" s="10">
        <v>3800</v>
      </c>
      <c r="C69" s="10">
        <v>3800</v>
      </c>
      <c r="D69" s="10">
        <v>3800</v>
      </c>
      <c r="E69" s="10">
        <v>3800</v>
      </c>
      <c r="F69" s="11"/>
      <c r="G69" s="12"/>
      <c r="H69" s="13"/>
      <c r="I69" s="14"/>
      <c r="J69" s="10">
        <v>0</v>
      </c>
      <c r="K69" s="10">
        <v>0</v>
      </c>
      <c r="L69" s="10">
        <v>0</v>
      </c>
      <c r="M69" s="10">
        <v>0</v>
      </c>
      <c r="N69" s="15">
        <f>IF(D69&lt;&gt;0,J69/D69,0)*100</f>
        <v>0</v>
      </c>
      <c r="O69" s="15">
        <f>IF(E69&lt;&gt;0,K69/E69,0)*100</f>
        <v>0</v>
      </c>
      <c r="P69" s="15">
        <f>IF(E69&lt;&gt;0,L69/E69,0)*100</f>
        <v>0</v>
      </c>
      <c r="Q69" s="15">
        <f>IF(E69&lt;&gt;0,M69/E69,0)*100</f>
        <v>0</v>
      </c>
      <c r="R69" s="12"/>
      <c r="S69" s="12"/>
      <c r="T69" s="16">
        <v>0</v>
      </c>
      <c r="U69" s="16">
        <v>0</v>
      </c>
      <c r="V69" s="11"/>
      <c r="W69" s="2" t="s">
        <v>504</v>
      </c>
      <c r="X69" s="2" t="s">
        <v>505</v>
      </c>
      <c r="Y69" s="2"/>
      <c r="Z69" s="6">
        <v>43709</v>
      </c>
    </row>
    <row r="70" spans="1:26" ht="49.9" customHeight="1">
      <c r="A70" s="17" t="s">
        <v>506</v>
      </c>
      <c r="B70" s="18">
        <f>B69</f>
        <v>3800</v>
      </c>
      <c r="C70" s="18">
        <f>C69</f>
        <v>3800</v>
      </c>
      <c r="D70" s="18">
        <f>D69</f>
        <v>3800</v>
      </c>
      <c r="E70" s="18">
        <f>E69</f>
        <v>3800</v>
      </c>
      <c r="F70" s="17"/>
      <c r="G70" s="18">
        <f>G69</f>
        <v>0</v>
      </c>
      <c r="H70" s="17"/>
      <c r="I70" s="17"/>
      <c r="J70" s="18">
        <f>J69</f>
        <v>0</v>
      </c>
      <c r="K70" s="18">
        <f>K69</f>
        <v>0</v>
      </c>
      <c r="L70" s="18">
        <f>L69</f>
        <v>0</v>
      </c>
      <c r="M70" s="18">
        <f>M69</f>
        <v>0</v>
      </c>
      <c r="N70" s="19">
        <f>IF(D70&lt;&gt;0,J70/D70,0)*100</f>
        <v>0</v>
      </c>
      <c r="O70" s="19">
        <f>IF(E70&lt;&gt;0,K70/E70,0)*100</f>
        <v>0</v>
      </c>
      <c r="P70" s="19">
        <f>IF(E70&lt;&gt;0,L70/E70,0)*100</f>
        <v>0</v>
      </c>
      <c r="Q70" s="19">
        <f>IF(E70&lt;&gt;0,M70/E70,0)*100</f>
        <v>0</v>
      </c>
      <c r="R70" s="18">
        <f>R69</f>
        <v>0</v>
      </c>
      <c r="S70" s="18">
        <f>S69</f>
        <v>0</v>
      </c>
      <c r="T70" s="19">
        <f>T69</f>
        <v>0</v>
      </c>
      <c r="U70" s="19">
        <f>U69</f>
        <v>0</v>
      </c>
      <c r="V70" s="17"/>
      <c r="W70" s="2"/>
      <c r="X70" s="2"/>
      <c r="Y70" s="2"/>
      <c r="Z70" s="6">
        <v>43739</v>
      </c>
    </row>
    <row r="71" spans="1:26" ht="49.9" customHeight="1">
      <c r="A71" s="44" t="s">
        <v>507</v>
      </c>
      <c r="B71" s="39"/>
      <c r="C71" s="39"/>
      <c r="D71" s="39"/>
      <c r="E71" s="39"/>
      <c r="F71" s="39"/>
      <c r="G71" s="39"/>
      <c r="H71" s="39"/>
      <c r="I71" s="39"/>
      <c r="J71" s="39"/>
      <c r="K71" s="39"/>
      <c r="L71" s="39"/>
      <c r="M71" s="39"/>
      <c r="N71" s="39"/>
      <c r="O71" s="39"/>
      <c r="P71" s="39"/>
      <c r="Q71" s="39"/>
      <c r="R71" s="39"/>
      <c r="S71" s="39"/>
      <c r="T71" s="39"/>
      <c r="U71" s="39"/>
      <c r="V71" s="40"/>
      <c r="W71" s="2"/>
      <c r="X71" s="2"/>
      <c r="Y71" s="2"/>
      <c r="Z71" s="6">
        <v>43770</v>
      </c>
    </row>
    <row r="72" spans="1:26" ht="38.25">
      <c r="A72" s="9" t="s">
        <v>508</v>
      </c>
      <c r="B72" s="10">
        <v>4758</v>
      </c>
      <c r="C72" s="10">
        <v>4758</v>
      </c>
      <c r="D72" s="10">
        <v>4758</v>
      </c>
      <c r="E72" s="10">
        <v>4758</v>
      </c>
      <c r="F72" s="11"/>
      <c r="G72" s="12"/>
      <c r="H72" s="13"/>
      <c r="I72" s="14"/>
      <c r="J72" s="10">
        <v>0</v>
      </c>
      <c r="K72" s="10">
        <v>0</v>
      </c>
      <c r="L72" s="10">
        <v>0</v>
      </c>
      <c r="M72" s="10">
        <v>0</v>
      </c>
      <c r="N72" s="15">
        <f t="shared" ref="N72:O74" si="7">IF(D72&lt;&gt;0,J72/D72,0)*100</f>
        <v>0</v>
      </c>
      <c r="O72" s="15">
        <f t="shared" si="7"/>
        <v>0</v>
      </c>
      <c r="P72" s="15">
        <f>IF(E72&lt;&gt;0,L72/E72,0)*100</f>
        <v>0</v>
      </c>
      <c r="Q72" s="15">
        <f>IF(E72&lt;&gt;0,M72/E72,0)*100</f>
        <v>0</v>
      </c>
      <c r="R72" s="12"/>
      <c r="S72" s="12"/>
      <c r="T72" s="16">
        <v>0</v>
      </c>
      <c r="U72" s="16">
        <v>0</v>
      </c>
      <c r="V72" s="11"/>
      <c r="W72" s="2" t="s">
        <v>509</v>
      </c>
      <c r="X72" s="2" t="s">
        <v>510</v>
      </c>
      <c r="Y72" s="2"/>
      <c r="Z72" s="6">
        <v>43800</v>
      </c>
    </row>
    <row r="73" spans="1:26" ht="49.9" customHeight="1">
      <c r="A73" s="17" t="s">
        <v>511</v>
      </c>
      <c r="B73" s="18">
        <f>B72</f>
        <v>4758</v>
      </c>
      <c r="C73" s="18">
        <f>C72</f>
        <v>4758</v>
      </c>
      <c r="D73" s="18">
        <f>D72</f>
        <v>4758</v>
      </c>
      <c r="E73" s="18">
        <f>E72</f>
        <v>4758</v>
      </c>
      <c r="F73" s="17"/>
      <c r="G73" s="18">
        <f>G72</f>
        <v>0</v>
      </c>
      <c r="H73" s="17"/>
      <c r="I73" s="17"/>
      <c r="J73" s="18">
        <f>J72</f>
        <v>0</v>
      </c>
      <c r="K73" s="18">
        <f>K72</f>
        <v>0</v>
      </c>
      <c r="L73" s="18">
        <f>L72</f>
        <v>0</v>
      </c>
      <c r="M73" s="18">
        <f>M72</f>
        <v>0</v>
      </c>
      <c r="N73" s="19">
        <f t="shared" si="7"/>
        <v>0</v>
      </c>
      <c r="O73" s="19">
        <f t="shared" si="7"/>
        <v>0</v>
      </c>
      <c r="P73" s="19">
        <f>IF(E73&lt;&gt;0,L73/E73,0)*100</f>
        <v>0</v>
      </c>
      <c r="Q73" s="19">
        <f>IF(E73&lt;&gt;0,M73/E73,0)*100</f>
        <v>0</v>
      </c>
      <c r="R73" s="18">
        <f>R72</f>
        <v>0</v>
      </c>
      <c r="S73" s="18">
        <f>S72</f>
        <v>0</v>
      </c>
      <c r="T73" s="19">
        <f>T72</f>
        <v>0</v>
      </c>
      <c r="U73" s="19">
        <f>U72</f>
        <v>0</v>
      </c>
      <c r="V73" s="17"/>
      <c r="W73" s="2"/>
      <c r="X73" s="2"/>
      <c r="Y73" s="2"/>
      <c r="Z73" s="6">
        <v>43831</v>
      </c>
    </row>
    <row r="74" spans="1:26" ht="49.9" customHeight="1">
      <c r="A74" s="17" t="s">
        <v>512</v>
      </c>
      <c r="B74" s="18">
        <f>SUM(B70,B73)</f>
        <v>8558</v>
      </c>
      <c r="C74" s="18">
        <f>SUM(C70,C73)</f>
        <v>8558</v>
      </c>
      <c r="D74" s="18">
        <f>SUM(D70,D73)</f>
        <v>8558</v>
      </c>
      <c r="E74" s="18">
        <f>SUM(E70,E73)</f>
        <v>8558</v>
      </c>
      <c r="F74" s="17"/>
      <c r="G74" s="18">
        <f>SUM(G70,G73)</f>
        <v>0</v>
      </c>
      <c r="H74" s="17"/>
      <c r="I74" s="17"/>
      <c r="J74" s="18">
        <f>SUM(J70,J73)</f>
        <v>0</v>
      </c>
      <c r="K74" s="18">
        <f>SUM(K70,K73)</f>
        <v>0</v>
      </c>
      <c r="L74" s="18">
        <f>SUM(L70,L73)</f>
        <v>0</v>
      </c>
      <c r="M74" s="18">
        <f>SUM(M70,M73)</f>
        <v>0</v>
      </c>
      <c r="N74" s="19">
        <f t="shared" si="7"/>
        <v>0</v>
      </c>
      <c r="O74" s="19">
        <f t="shared" si="7"/>
        <v>0</v>
      </c>
      <c r="P74" s="19">
        <f>IF(E74&lt;&gt;0,L74/E74,0)*100</f>
        <v>0</v>
      </c>
      <c r="Q74" s="19">
        <f>IF(E74&lt;&gt;0,M74/E74,0)*100</f>
        <v>0</v>
      </c>
      <c r="R74" s="18">
        <f>SUM(R70,R73)</f>
        <v>0</v>
      </c>
      <c r="S74" s="18">
        <f>SUM(S70,S73)</f>
        <v>0</v>
      </c>
      <c r="T74" s="19">
        <f>IF(SUM(E70,E73)&lt;&gt;0,SUM(E70*T70,E73*T73)/SUM(E70,E73),0)</f>
        <v>0</v>
      </c>
      <c r="U74" s="19">
        <f>IF(SUM(E70,E73)&lt;&gt;0,SUM(E70*U70,E73*U73)/SUM(E70,E73),0)</f>
        <v>0</v>
      </c>
      <c r="V74" s="17"/>
      <c r="W74" s="2"/>
      <c r="X74" s="2"/>
      <c r="Y74" s="2"/>
      <c r="Z74" s="6">
        <v>43862</v>
      </c>
    </row>
    <row r="75" spans="1:26" ht="49.9" customHeight="1">
      <c r="A75" s="38" t="s">
        <v>513</v>
      </c>
      <c r="B75" s="39"/>
      <c r="C75" s="39"/>
      <c r="D75" s="39"/>
      <c r="E75" s="39"/>
      <c r="F75" s="39"/>
      <c r="G75" s="39"/>
      <c r="H75" s="39"/>
      <c r="I75" s="39"/>
      <c r="J75" s="39"/>
      <c r="K75" s="39"/>
      <c r="L75" s="39"/>
      <c r="M75" s="39"/>
      <c r="N75" s="39"/>
      <c r="O75" s="39"/>
      <c r="P75" s="39"/>
      <c r="Q75" s="39"/>
      <c r="R75" s="39"/>
      <c r="S75" s="39"/>
      <c r="T75" s="39"/>
      <c r="U75" s="39"/>
      <c r="V75" s="40"/>
      <c r="W75" s="2"/>
      <c r="X75" s="2"/>
      <c r="Y75" s="2"/>
      <c r="Z75" s="6">
        <v>43891</v>
      </c>
    </row>
    <row r="76" spans="1:26" ht="49.9" customHeight="1">
      <c r="A76" s="44" t="s">
        <v>514</v>
      </c>
      <c r="B76" s="39"/>
      <c r="C76" s="39"/>
      <c r="D76" s="39"/>
      <c r="E76" s="39"/>
      <c r="F76" s="39"/>
      <c r="G76" s="39"/>
      <c r="H76" s="39"/>
      <c r="I76" s="39"/>
      <c r="J76" s="39"/>
      <c r="K76" s="39"/>
      <c r="L76" s="39"/>
      <c r="M76" s="39"/>
      <c r="N76" s="39"/>
      <c r="O76" s="39"/>
      <c r="P76" s="39"/>
      <c r="Q76" s="39"/>
      <c r="R76" s="39"/>
      <c r="S76" s="39"/>
      <c r="T76" s="39"/>
      <c r="U76" s="39"/>
      <c r="V76" s="40"/>
      <c r="W76" s="2"/>
      <c r="X76" s="2"/>
      <c r="Y76" s="2"/>
      <c r="Z76" s="6">
        <v>43922</v>
      </c>
    </row>
    <row r="77" spans="1:26" ht="43.5">
      <c r="A77" s="9" t="s">
        <v>515</v>
      </c>
      <c r="B77" s="10">
        <v>15000</v>
      </c>
      <c r="C77" s="10">
        <v>15000</v>
      </c>
      <c r="D77" s="10">
        <v>15000</v>
      </c>
      <c r="E77" s="10">
        <v>15000</v>
      </c>
      <c r="F77" s="11"/>
      <c r="G77" s="12"/>
      <c r="H77" s="13"/>
      <c r="I77" s="14"/>
      <c r="J77" s="10">
        <v>0</v>
      </c>
      <c r="K77" s="10">
        <v>0</v>
      </c>
      <c r="L77" s="10">
        <v>0</v>
      </c>
      <c r="M77" s="10">
        <v>0</v>
      </c>
      <c r="N77" s="15">
        <f>IF(D77&lt;&gt;0,J77/D77,0)*100</f>
        <v>0</v>
      </c>
      <c r="O77" s="15">
        <f>IF(E77&lt;&gt;0,K77/E77,0)*100</f>
        <v>0</v>
      </c>
      <c r="P77" s="15">
        <f>IF(E77&lt;&gt;0,L77/E77,0)*100</f>
        <v>0</v>
      </c>
      <c r="Q77" s="15">
        <f>IF(E77&lt;&gt;0,M77/E77,0)*100</f>
        <v>0</v>
      </c>
      <c r="R77" s="12"/>
      <c r="S77" s="12"/>
      <c r="T77" s="16">
        <v>0</v>
      </c>
      <c r="U77" s="16">
        <v>0</v>
      </c>
      <c r="V77" s="11"/>
      <c r="W77" s="2" t="s">
        <v>516</v>
      </c>
      <c r="X77" s="2" t="s">
        <v>517</v>
      </c>
      <c r="Y77" s="2"/>
      <c r="Z77" s="6">
        <v>43952</v>
      </c>
    </row>
    <row r="78" spans="1:26" ht="49.9" customHeight="1">
      <c r="A78" s="17" t="s">
        <v>518</v>
      </c>
      <c r="B78" s="18">
        <f>B77</f>
        <v>15000</v>
      </c>
      <c r="C78" s="18">
        <f>C77</f>
        <v>15000</v>
      </c>
      <c r="D78" s="18">
        <f>D77</f>
        <v>15000</v>
      </c>
      <c r="E78" s="18">
        <f>E77</f>
        <v>15000</v>
      </c>
      <c r="F78" s="17"/>
      <c r="G78" s="18">
        <f>G77</f>
        <v>0</v>
      </c>
      <c r="H78" s="17"/>
      <c r="I78" s="17"/>
      <c r="J78" s="18">
        <f>J77</f>
        <v>0</v>
      </c>
      <c r="K78" s="18">
        <f>K77</f>
        <v>0</v>
      </c>
      <c r="L78" s="18">
        <f>L77</f>
        <v>0</v>
      </c>
      <c r="M78" s="18">
        <f>M77</f>
        <v>0</v>
      </c>
      <c r="N78" s="19">
        <f>IF(D78&lt;&gt;0,J78/D78,0)*100</f>
        <v>0</v>
      </c>
      <c r="O78" s="19">
        <f>IF(E78&lt;&gt;0,K78/E78,0)*100</f>
        <v>0</v>
      </c>
      <c r="P78" s="19">
        <f>IF(E78&lt;&gt;0,L78/E78,0)*100</f>
        <v>0</v>
      </c>
      <c r="Q78" s="19">
        <f>IF(E78&lt;&gt;0,M78/E78,0)*100</f>
        <v>0</v>
      </c>
      <c r="R78" s="18">
        <f>R77</f>
        <v>0</v>
      </c>
      <c r="S78" s="18">
        <f>S77</f>
        <v>0</v>
      </c>
      <c r="T78" s="19">
        <f>T77</f>
        <v>0</v>
      </c>
      <c r="U78" s="19">
        <f>U77</f>
        <v>0</v>
      </c>
      <c r="V78" s="17"/>
      <c r="W78" s="2"/>
      <c r="X78" s="2"/>
      <c r="Y78" s="2"/>
      <c r="Z78" s="6">
        <v>43983</v>
      </c>
    </row>
    <row r="79" spans="1:26" ht="49.9" customHeight="1">
      <c r="A79" s="44" t="s">
        <v>519</v>
      </c>
      <c r="B79" s="39"/>
      <c r="C79" s="39"/>
      <c r="D79" s="39"/>
      <c r="E79" s="39"/>
      <c r="F79" s="39"/>
      <c r="G79" s="39"/>
      <c r="H79" s="39"/>
      <c r="I79" s="39"/>
      <c r="J79" s="39"/>
      <c r="K79" s="39"/>
      <c r="L79" s="39"/>
      <c r="M79" s="39"/>
      <c r="N79" s="39"/>
      <c r="O79" s="39"/>
      <c r="P79" s="39"/>
      <c r="Q79" s="39"/>
      <c r="R79" s="39"/>
      <c r="S79" s="39"/>
      <c r="T79" s="39"/>
      <c r="U79" s="39"/>
      <c r="V79" s="40"/>
      <c r="W79" s="2"/>
      <c r="X79" s="2"/>
      <c r="Y79" s="2"/>
      <c r="Z79" s="6">
        <v>44013</v>
      </c>
    </row>
    <row r="80" spans="1:26" ht="43.5">
      <c r="A80" s="9" t="s">
        <v>520</v>
      </c>
      <c r="B80" s="10">
        <v>18000</v>
      </c>
      <c r="C80" s="10">
        <v>18000</v>
      </c>
      <c r="D80" s="10">
        <v>18000</v>
      </c>
      <c r="E80" s="10">
        <v>18000</v>
      </c>
      <c r="F80" s="11"/>
      <c r="G80" s="12"/>
      <c r="H80" s="13"/>
      <c r="I80" s="14"/>
      <c r="J80" s="10">
        <v>0</v>
      </c>
      <c r="K80" s="10">
        <v>0</v>
      </c>
      <c r="L80" s="10">
        <v>0</v>
      </c>
      <c r="M80" s="10">
        <v>0</v>
      </c>
      <c r="N80" s="15">
        <f t="shared" ref="N80:O82" si="8">IF(D80&lt;&gt;0,J80/D80,0)*100</f>
        <v>0</v>
      </c>
      <c r="O80" s="15">
        <f t="shared" si="8"/>
        <v>0</v>
      </c>
      <c r="P80" s="15">
        <f>IF(E80&lt;&gt;0,L80/E80,0)*100</f>
        <v>0</v>
      </c>
      <c r="Q80" s="15">
        <f>IF(E80&lt;&gt;0,M80/E80,0)*100</f>
        <v>0</v>
      </c>
      <c r="R80" s="12"/>
      <c r="S80" s="12"/>
      <c r="T80" s="16">
        <v>0</v>
      </c>
      <c r="U80" s="16">
        <v>0</v>
      </c>
      <c r="V80" s="11"/>
      <c r="W80" s="2" t="s">
        <v>521</v>
      </c>
      <c r="X80" s="2" t="s">
        <v>522</v>
      </c>
      <c r="Y80" s="2"/>
      <c r="Z80" s="6">
        <v>44044</v>
      </c>
    </row>
    <row r="81" spans="1:26" ht="43.5">
      <c r="A81" s="9" t="s">
        <v>523</v>
      </c>
      <c r="B81" s="10">
        <v>37000</v>
      </c>
      <c r="C81" s="10">
        <v>37000</v>
      </c>
      <c r="D81" s="10">
        <v>37000</v>
      </c>
      <c r="E81" s="10">
        <v>37000</v>
      </c>
      <c r="F81" s="11"/>
      <c r="G81" s="12"/>
      <c r="H81" s="13"/>
      <c r="I81" s="14"/>
      <c r="J81" s="10">
        <v>0</v>
      </c>
      <c r="K81" s="10">
        <v>0</v>
      </c>
      <c r="L81" s="10">
        <v>0</v>
      </c>
      <c r="M81" s="10">
        <v>0</v>
      </c>
      <c r="N81" s="15">
        <f t="shared" si="8"/>
        <v>0</v>
      </c>
      <c r="O81" s="15">
        <f t="shared" si="8"/>
        <v>0</v>
      </c>
      <c r="P81" s="15">
        <f>IF(E81&lt;&gt;0,L81/E81,0)*100</f>
        <v>0</v>
      </c>
      <c r="Q81" s="15">
        <f>IF(E81&lt;&gt;0,M81/E81,0)*100</f>
        <v>0</v>
      </c>
      <c r="R81" s="12"/>
      <c r="S81" s="12"/>
      <c r="T81" s="16">
        <v>0</v>
      </c>
      <c r="U81" s="16">
        <v>0</v>
      </c>
      <c r="V81" s="11"/>
      <c r="W81" s="2" t="s">
        <v>524</v>
      </c>
      <c r="X81" s="2" t="s">
        <v>525</v>
      </c>
      <c r="Y81" s="2"/>
      <c r="Z81" s="6">
        <v>44075</v>
      </c>
    </row>
    <row r="82" spans="1:26" ht="49.9" customHeight="1">
      <c r="A82" s="17" t="s">
        <v>526</v>
      </c>
      <c r="B82" s="18">
        <f>SUM(B80:B81)</f>
        <v>55000</v>
      </c>
      <c r="C82" s="18">
        <f>SUM(C80:C81)</f>
        <v>55000</v>
      </c>
      <c r="D82" s="18">
        <f>SUM(D80:D81)</f>
        <v>55000</v>
      </c>
      <c r="E82" s="18">
        <f>SUM(E80:E81)</f>
        <v>55000</v>
      </c>
      <c r="F82" s="17"/>
      <c r="G82" s="18">
        <f>SUM(G80:G81)</f>
        <v>0</v>
      </c>
      <c r="H82" s="17"/>
      <c r="I82" s="17"/>
      <c r="J82" s="18">
        <f>SUM(J80:J81)</f>
        <v>0</v>
      </c>
      <c r="K82" s="18">
        <f>SUM(K80:K81)</f>
        <v>0</v>
      </c>
      <c r="L82" s="18">
        <f>SUM(L80:L81)</f>
        <v>0</v>
      </c>
      <c r="M82" s="18">
        <f>SUM(M80:M81)</f>
        <v>0</v>
      </c>
      <c r="N82" s="19">
        <f t="shared" si="8"/>
        <v>0</v>
      </c>
      <c r="O82" s="19">
        <f t="shared" si="8"/>
        <v>0</v>
      </c>
      <c r="P82" s="19">
        <f>IF(E82&lt;&gt;0,L82/E82,0)*100</f>
        <v>0</v>
      </c>
      <c r="Q82" s="19">
        <f>IF(E82&lt;&gt;0,M82/E82,0)*100</f>
        <v>0</v>
      </c>
      <c r="R82" s="18">
        <f>SUM(R80:R81)</f>
        <v>0</v>
      </c>
      <c r="S82" s="18">
        <f>SUM(S80:S81)</f>
        <v>0</v>
      </c>
      <c r="T82" s="19">
        <f t="array" ref="T82">IF(SUM(E80:E81)&lt;&gt;0,SUM(E80:E81*T80:T81)/SUM(E80:E81),0)</f>
        <v>0</v>
      </c>
      <c r="U82" s="19">
        <f t="array" ref="U82">IF(SUM(E80:E81)&lt;&gt;0,SUM(E80:E81*U80:U81)/SUM(E80:E81),0)</f>
        <v>0</v>
      </c>
      <c r="V82" s="17"/>
      <c r="W82" s="2"/>
      <c r="X82" s="2"/>
      <c r="Y82" s="2"/>
      <c r="Z82" s="6">
        <v>44105</v>
      </c>
    </row>
    <row r="83" spans="1:26" ht="49.9" customHeight="1">
      <c r="A83" s="44" t="s">
        <v>527</v>
      </c>
      <c r="B83" s="39"/>
      <c r="C83" s="39"/>
      <c r="D83" s="39"/>
      <c r="E83" s="39"/>
      <c r="F83" s="39"/>
      <c r="G83" s="39"/>
      <c r="H83" s="39"/>
      <c r="I83" s="39"/>
      <c r="J83" s="39"/>
      <c r="K83" s="39"/>
      <c r="L83" s="39"/>
      <c r="M83" s="39"/>
      <c r="N83" s="39"/>
      <c r="O83" s="39"/>
      <c r="P83" s="39"/>
      <c r="Q83" s="39"/>
      <c r="R83" s="39"/>
      <c r="S83" s="39"/>
      <c r="T83" s="39"/>
      <c r="U83" s="39"/>
      <c r="V83" s="40"/>
      <c r="W83" s="2"/>
      <c r="X83" s="2"/>
      <c r="Y83" s="2"/>
      <c r="Z83" s="6">
        <v>44136</v>
      </c>
    </row>
    <row r="84" spans="1:26" ht="38.25">
      <c r="A84" s="9" t="s">
        <v>528</v>
      </c>
      <c r="B84" s="10">
        <v>4971</v>
      </c>
      <c r="C84" s="10">
        <v>4971</v>
      </c>
      <c r="D84" s="10">
        <v>4971</v>
      </c>
      <c r="E84" s="10">
        <v>4971</v>
      </c>
      <c r="F84" s="11"/>
      <c r="G84" s="12"/>
      <c r="H84" s="13"/>
      <c r="I84" s="14"/>
      <c r="J84" s="10">
        <v>0</v>
      </c>
      <c r="K84" s="10">
        <v>0</v>
      </c>
      <c r="L84" s="10">
        <v>0</v>
      </c>
      <c r="M84" s="10">
        <v>0</v>
      </c>
      <c r="N84" s="15">
        <f>IF(D84&lt;&gt;0,J84/D84,0)*100</f>
        <v>0</v>
      </c>
      <c r="O84" s="15">
        <f>IF(E84&lt;&gt;0,K84/E84,0)*100</f>
        <v>0</v>
      </c>
      <c r="P84" s="15">
        <f>IF(E84&lt;&gt;0,L84/E84,0)*100</f>
        <v>0</v>
      </c>
      <c r="Q84" s="15">
        <f>IF(E84&lt;&gt;0,M84/E84,0)*100</f>
        <v>0</v>
      </c>
      <c r="R84" s="12"/>
      <c r="S84" s="12"/>
      <c r="T84" s="16">
        <v>0</v>
      </c>
      <c r="U84" s="16">
        <v>0</v>
      </c>
      <c r="V84" s="11"/>
      <c r="W84" s="2" t="s">
        <v>529</v>
      </c>
      <c r="X84" s="2" t="s">
        <v>530</v>
      </c>
      <c r="Y84" s="2"/>
      <c r="Z84" s="6">
        <v>44166</v>
      </c>
    </row>
    <row r="85" spans="1:26" ht="49.9" customHeight="1">
      <c r="A85" s="17" t="s">
        <v>531</v>
      </c>
      <c r="B85" s="18">
        <f>B84</f>
        <v>4971</v>
      </c>
      <c r="C85" s="18">
        <f>C84</f>
        <v>4971</v>
      </c>
      <c r="D85" s="18">
        <f>D84</f>
        <v>4971</v>
      </c>
      <c r="E85" s="18">
        <f>E84</f>
        <v>4971</v>
      </c>
      <c r="F85" s="17"/>
      <c r="G85" s="18">
        <f>G84</f>
        <v>0</v>
      </c>
      <c r="H85" s="17"/>
      <c r="I85" s="17"/>
      <c r="J85" s="18">
        <f>J84</f>
        <v>0</v>
      </c>
      <c r="K85" s="18">
        <f>K84</f>
        <v>0</v>
      </c>
      <c r="L85" s="18">
        <f>L84</f>
        <v>0</v>
      </c>
      <c r="M85" s="18">
        <f>M84</f>
        <v>0</v>
      </c>
      <c r="N85" s="19">
        <f>IF(D85&lt;&gt;0,J85/D85,0)*100</f>
        <v>0</v>
      </c>
      <c r="O85" s="19">
        <f>IF(E85&lt;&gt;0,K85/E85,0)*100</f>
        <v>0</v>
      </c>
      <c r="P85" s="19">
        <f>IF(E85&lt;&gt;0,L85/E85,0)*100</f>
        <v>0</v>
      </c>
      <c r="Q85" s="19">
        <f>IF(E85&lt;&gt;0,M85/E85,0)*100</f>
        <v>0</v>
      </c>
      <c r="R85" s="18">
        <f>R84</f>
        <v>0</v>
      </c>
      <c r="S85" s="18">
        <f>S84</f>
        <v>0</v>
      </c>
      <c r="T85" s="19">
        <f>T84</f>
        <v>0</v>
      </c>
      <c r="U85" s="19">
        <f>U84</f>
        <v>0</v>
      </c>
      <c r="V85" s="17"/>
      <c r="W85" s="2"/>
      <c r="X85" s="2"/>
      <c r="Y85" s="2"/>
      <c r="Z85" s="6">
        <v>44197</v>
      </c>
    </row>
    <row r="86" spans="1:26" ht="49.9" customHeight="1">
      <c r="A86" s="44" t="s">
        <v>532</v>
      </c>
      <c r="B86" s="39"/>
      <c r="C86" s="39"/>
      <c r="D86" s="39"/>
      <c r="E86" s="39"/>
      <c r="F86" s="39"/>
      <c r="G86" s="39"/>
      <c r="H86" s="39"/>
      <c r="I86" s="39"/>
      <c r="J86" s="39"/>
      <c r="K86" s="39"/>
      <c r="L86" s="39"/>
      <c r="M86" s="39"/>
      <c r="N86" s="39"/>
      <c r="O86" s="39"/>
      <c r="P86" s="39"/>
      <c r="Q86" s="39"/>
      <c r="R86" s="39"/>
      <c r="S86" s="39"/>
      <c r="T86" s="39"/>
      <c r="U86" s="39"/>
      <c r="V86" s="40"/>
      <c r="W86" s="2"/>
      <c r="X86" s="2"/>
      <c r="Y86" s="2"/>
      <c r="Z86" s="6">
        <v>44228</v>
      </c>
    </row>
    <row r="87" spans="1:26" ht="38.25">
      <c r="A87" s="9" t="s">
        <v>533</v>
      </c>
      <c r="B87" s="10">
        <v>3580</v>
      </c>
      <c r="C87" s="10">
        <v>3580</v>
      </c>
      <c r="D87" s="10">
        <v>3580</v>
      </c>
      <c r="E87" s="10">
        <v>3580</v>
      </c>
      <c r="F87" s="11"/>
      <c r="G87" s="12"/>
      <c r="H87" s="13"/>
      <c r="I87" s="14"/>
      <c r="J87" s="10">
        <v>0</v>
      </c>
      <c r="K87" s="10">
        <v>0</v>
      </c>
      <c r="L87" s="10">
        <v>0</v>
      </c>
      <c r="M87" s="10">
        <v>0</v>
      </c>
      <c r="N87" s="15">
        <f>IF(D87&lt;&gt;0,J87/D87,0)*100</f>
        <v>0</v>
      </c>
      <c r="O87" s="15">
        <f>IF(E87&lt;&gt;0,K87/E87,0)*100</f>
        <v>0</v>
      </c>
      <c r="P87" s="15">
        <f>IF(E87&lt;&gt;0,L87/E87,0)*100</f>
        <v>0</v>
      </c>
      <c r="Q87" s="15">
        <f>IF(E87&lt;&gt;0,M87/E87,0)*100</f>
        <v>0</v>
      </c>
      <c r="R87" s="12"/>
      <c r="S87" s="12"/>
      <c r="T87" s="16">
        <v>0</v>
      </c>
      <c r="U87" s="16">
        <v>0</v>
      </c>
      <c r="V87" s="11"/>
      <c r="W87" s="2" t="s">
        <v>534</v>
      </c>
      <c r="X87" s="2" t="s">
        <v>535</v>
      </c>
      <c r="Y87" s="2"/>
      <c r="Z87" s="6">
        <v>44256</v>
      </c>
    </row>
    <row r="88" spans="1:26" ht="49.9" customHeight="1">
      <c r="A88" s="17" t="s">
        <v>536</v>
      </c>
      <c r="B88" s="18">
        <f>B87</f>
        <v>3580</v>
      </c>
      <c r="C88" s="18">
        <f>C87</f>
        <v>3580</v>
      </c>
      <c r="D88" s="18">
        <f>D87</f>
        <v>3580</v>
      </c>
      <c r="E88" s="18">
        <f>E87</f>
        <v>3580</v>
      </c>
      <c r="F88" s="17"/>
      <c r="G88" s="18">
        <f>G87</f>
        <v>0</v>
      </c>
      <c r="H88" s="17"/>
      <c r="I88" s="17"/>
      <c r="J88" s="18">
        <f>J87</f>
        <v>0</v>
      </c>
      <c r="K88" s="18">
        <f>K87</f>
        <v>0</v>
      </c>
      <c r="L88" s="18">
        <f>L87</f>
        <v>0</v>
      </c>
      <c r="M88" s="18">
        <f>M87</f>
        <v>0</v>
      </c>
      <c r="N88" s="19">
        <f>IF(D88&lt;&gt;0,J88/D88,0)*100</f>
        <v>0</v>
      </c>
      <c r="O88" s="19">
        <f>IF(E88&lt;&gt;0,K88/E88,0)*100</f>
        <v>0</v>
      </c>
      <c r="P88" s="19">
        <f>IF(E88&lt;&gt;0,L88/E88,0)*100</f>
        <v>0</v>
      </c>
      <c r="Q88" s="19">
        <f>IF(E88&lt;&gt;0,M88/E88,0)*100</f>
        <v>0</v>
      </c>
      <c r="R88" s="18">
        <f>R87</f>
        <v>0</v>
      </c>
      <c r="S88" s="18">
        <f>S87</f>
        <v>0</v>
      </c>
      <c r="T88" s="19">
        <f>T87</f>
        <v>0</v>
      </c>
      <c r="U88" s="19">
        <f>U87</f>
        <v>0</v>
      </c>
      <c r="V88" s="17"/>
      <c r="W88" s="2"/>
      <c r="X88" s="2"/>
      <c r="Y88" s="2"/>
      <c r="Z88" s="6">
        <v>44287</v>
      </c>
    </row>
    <row r="89" spans="1:26" ht="49.9" customHeight="1">
      <c r="A89" s="44" t="s">
        <v>537</v>
      </c>
      <c r="B89" s="39"/>
      <c r="C89" s="39"/>
      <c r="D89" s="39"/>
      <c r="E89" s="39"/>
      <c r="F89" s="39"/>
      <c r="G89" s="39"/>
      <c r="H89" s="39"/>
      <c r="I89" s="39"/>
      <c r="J89" s="39"/>
      <c r="K89" s="39"/>
      <c r="L89" s="39"/>
      <c r="M89" s="39"/>
      <c r="N89" s="39"/>
      <c r="O89" s="39"/>
      <c r="P89" s="39"/>
      <c r="Q89" s="39"/>
      <c r="R89" s="39"/>
      <c r="S89" s="39"/>
      <c r="T89" s="39"/>
      <c r="U89" s="39"/>
      <c r="V89" s="40"/>
      <c r="W89" s="2"/>
      <c r="X89" s="2"/>
      <c r="Y89" s="2"/>
      <c r="Z89" s="6">
        <v>44317</v>
      </c>
    </row>
    <row r="90" spans="1:26" ht="43.5">
      <c r="A90" s="9" t="s">
        <v>538</v>
      </c>
      <c r="B90" s="10">
        <v>19898</v>
      </c>
      <c r="C90" s="10">
        <v>19898</v>
      </c>
      <c r="D90" s="10">
        <v>19898</v>
      </c>
      <c r="E90" s="10">
        <v>19898</v>
      </c>
      <c r="F90" s="11"/>
      <c r="G90" s="12"/>
      <c r="H90" s="13"/>
      <c r="I90" s="14"/>
      <c r="J90" s="10">
        <v>0</v>
      </c>
      <c r="K90" s="10">
        <v>0</v>
      </c>
      <c r="L90" s="10">
        <v>0</v>
      </c>
      <c r="M90" s="10">
        <v>0</v>
      </c>
      <c r="N90" s="15">
        <f t="shared" ref="N90:O92" si="9">IF(D90&lt;&gt;0,J90/D90,0)*100</f>
        <v>0</v>
      </c>
      <c r="O90" s="15">
        <f t="shared" si="9"/>
        <v>0</v>
      </c>
      <c r="P90" s="15">
        <f>IF(E90&lt;&gt;0,L90/E90,0)*100</f>
        <v>0</v>
      </c>
      <c r="Q90" s="15">
        <f>IF(E90&lt;&gt;0,M90/E90,0)*100</f>
        <v>0</v>
      </c>
      <c r="R90" s="12"/>
      <c r="S90" s="12"/>
      <c r="T90" s="16">
        <v>0</v>
      </c>
      <c r="U90" s="16">
        <v>0</v>
      </c>
      <c r="V90" s="11"/>
      <c r="W90" s="2" t="s">
        <v>539</v>
      </c>
      <c r="X90" s="2" t="s">
        <v>540</v>
      </c>
      <c r="Y90" s="2"/>
      <c r="Z90" s="6">
        <v>44348</v>
      </c>
    </row>
    <row r="91" spans="1:26" ht="43.5">
      <c r="A91" s="9" t="s">
        <v>541</v>
      </c>
      <c r="B91" s="10">
        <v>8000</v>
      </c>
      <c r="C91" s="10">
        <v>8000</v>
      </c>
      <c r="D91" s="10">
        <v>8000</v>
      </c>
      <c r="E91" s="10">
        <v>8000</v>
      </c>
      <c r="F91" s="11"/>
      <c r="G91" s="12"/>
      <c r="H91" s="13"/>
      <c r="I91" s="14"/>
      <c r="J91" s="10">
        <v>0</v>
      </c>
      <c r="K91" s="10">
        <v>0</v>
      </c>
      <c r="L91" s="10">
        <v>0</v>
      </c>
      <c r="M91" s="10">
        <v>0</v>
      </c>
      <c r="N91" s="15">
        <f t="shared" si="9"/>
        <v>0</v>
      </c>
      <c r="O91" s="15">
        <f t="shared" si="9"/>
        <v>0</v>
      </c>
      <c r="P91" s="15">
        <f>IF(E91&lt;&gt;0,L91/E91,0)*100</f>
        <v>0</v>
      </c>
      <c r="Q91" s="15">
        <f>IF(E91&lt;&gt;0,M91/E91,0)*100</f>
        <v>0</v>
      </c>
      <c r="R91" s="12"/>
      <c r="S91" s="12"/>
      <c r="T91" s="16">
        <v>0</v>
      </c>
      <c r="U91" s="16">
        <v>0</v>
      </c>
      <c r="V91" s="11"/>
      <c r="W91" s="2" t="s">
        <v>542</v>
      </c>
      <c r="X91" s="2" t="s">
        <v>543</v>
      </c>
      <c r="Y91" s="2"/>
      <c r="Z91" s="6">
        <v>44378</v>
      </c>
    </row>
    <row r="92" spans="1:26" ht="49.9" customHeight="1">
      <c r="A92" s="17" t="s">
        <v>544</v>
      </c>
      <c r="B92" s="18">
        <f>SUM(B90:B91)</f>
        <v>27898</v>
      </c>
      <c r="C92" s="18">
        <f>SUM(C90:C91)</f>
        <v>27898</v>
      </c>
      <c r="D92" s="18">
        <f>SUM(D90:D91)</f>
        <v>27898</v>
      </c>
      <c r="E92" s="18">
        <f>SUM(E90:E91)</f>
        <v>27898</v>
      </c>
      <c r="F92" s="17"/>
      <c r="G92" s="18">
        <f>SUM(G90:G91)</f>
        <v>0</v>
      </c>
      <c r="H92" s="17"/>
      <c r="I92" s="17"/>
      <c r="J92" s="18">
        <f>SUM(J90:J91)</f>
        <v>0</v>
      </c>
      <c r="K92" s="18">
        <f>SUM(K90:K91)</f>
        <v>0</v>
      </c>
      <c r="L92" s="18">
        <f>SUM(L90:L91)</f>
        <v>0</v>
      </c>
      <c r="M92" s="18">
        <f>SUM(M90:M91)</f>
        <v>0</v>
      </c>
      <c r="N92" s="19">
        <f t="shared" si="9"/>
        <v>0</v>
      </c>
      <c r="O92" s="19">
        <f t="shared" si="9"/>
        <v>0</v>
      </c>
      <c r="P92" s="19">
        <f>IF(E92&lt;&gt;0,L92/E92,0)*100</f>
        <v>0</v>
      </c>
      <c r="Q92" s="19">
        <f>IF(E92&lt;&gt;0,M92/E92,0)*100</f>
        <v>0</v>
      </c>
      <c r="R92" s="18">
        <f>SUM(R90:R91)</f>
        <v>0</v>
      </c>
      <c r="S92" s="18">
        <f>SUM(S90:S91)</f>
        <v>0</v>
      </c>
      <c r="T92" s="19">
        <f t="array" ref="T92">IF(SUM(E90:E91)&lt;&gt;0,SUM(E90:E91*T90:T91)/SUM(E90:E91),0)</f>
        <v>0</v>
      </c>
      <c r="U92" s="19">
        <f t="array" ref="U92">IF(SUM(E90:E91)&lt;&gt;0,SUM(E90:E91*U90:U91)/SUM(E90:E91),0)</f>
        <v>0</v>
      </c>
      <c r="V92" s="17"/>
      <c r="W92" s="2"/>
      <c r="X92" s="2"/>
      <c r="Y92" s="2"/>
      <c r="Z92" s="6">
        <v>44409</v>
      </c>
    </row>
    <row r="93" spans="1:26" ht="49.9" customHeight="1">
      <c r="A93" s="44" t="s">
        <v>545</v>
      </c>
      <c r="B93" s="39"/>
      <c r="C93" s="39"/>
      <c r="D93" s="39"/>
      <c r="E93" s="39"/>
      <c r="F93" s="39"/>
      <c r="G93" s="39"/>
      <c r="H93" s="39"/>
      <c r="I93" s="39"/>
      <c r="J93" s="39"/>
      <c r="K93" s="39"/>
      <c r="L93" s="39"/>
      <c r="M93" s="39"/>
      <c r="N93" s="39"/>
      <c r="O93" s="39"/>
      <c r="P93" s="39"/>
      <c r="Q93" s="39"/>
      <c r="R93" s="39"/>
      <c r="S93" s="39"/>
      <c r="T93" s="39"/>
      <c r="U93" s="39"/>
      <c r="V93" s="40"/>
      <c r="W93" s="2"/>
      <c r="X93" s="2"/>
      <c r="Y93" s="2"/>
      <c r="Z93" s="6">
        <v>44440</v>
      </c>
    </row>
    <row r="94" spans="1:26" ht="38.25">
      <c r="A94" s="9" t="s">
        <v>546</v>
      </c>
      <c r="B94" s="10">
        <v>4980</v>
      </c>
      <c r="C94" s="10">
        <v>4980</v>
      </c>
      <c r="D94" s="10">
        <v>4980</v>
      </c>
      <c r="E94" s="10">
        <v>4980</v>
      </c>
      <c r="F94" s="11"/>
      <c r="G94" s="12"/>
      <c r="H94" s="13"/>
      <c r="I94" s="14"/>
      <c r="J94" s="10">
        <v>0</v>
      </c>
      <c r="K94" s="10">
        <v>0</v>
      </c>
      <c r="L94" s="10">
        <v>0</v>
      </c>
      <c r="M94" s="10">
        <v>0</v>
      </c>
      <c r="N94" s="15">
        <f t="shared" ref="N94:O97" si="10">IF(D94&lt;&gt;0,J94/D94,0)*100</f>
        <v>0</v>
      </c>
      <c r="O94" s="15">
        <f t="shared" si="10"/>
        <v>0</v>
      </c>
      <c r="P94" s="15">
        <f>IF(E94&lt;&gt;0,L94/E94,0)*100</f>
        <v>0</v>
      </c>
      <c r="Q94" s="15">
        <f>IF(E94&lt;&gt;0,M94/E94,0)*100</f>
        <v>0</v>
      </c>
      <c r="R94" s="12"/>
      <c r="S94" s="12"/>
      <c r="T94" s="16">
        <v>0</v>
      </c>
      <c r="U94" s="16">
        <v>0</v>
      </c>
      <c r="V94" s="11"/>
      <c r="W94" s="2" t="s">
        <v>547</v>
      </c>
      <c r="X94" s="2" t="s">
        <v>548</v>
      </c>
      <c r="Y94" s="2"/>
      <c r="Z94" s="6">
        <v>44470</v>
      </c>
    </row>
    <row r="95" spans="1:26" ht="43.5">
      <c r="A95" s="9" t="s">
        <v>549</v>
      </c>
      <c r="B95" s="10">
        <v>18000</v>
      </c>
      <c r="C95" s="10">
        <v>18000</v>
      </c>
      <c r="D95" s="10">
        <v>18000</v>
      </c>
      <c r="E95" s="10">
        <v>18000</v>
      </c>
      <c r="F95" s="11"/>
      <c r="G95" s="12"/>
      <c r="H95" s="13"/>
      <c r="I95" s="14"/>
      <c r="J95" s="10">
        <v>0</v>
      </c>
      <c r="K95" s="10">
        <v>0</v>
      </c>
      <c r="L95" s="10">
        <v>0</v>
      </c>
      <c r="M95" s="10">
        <v>0</v>
      </c>
      <c r="N95" s="15">
        <f t="shared" si="10"/>
        <v>0</v>
      </c>
      <c r="O95" s="15">
        <f t="shared" si="10"/>
        <v>0</v>
      </c>
      <c r="P95" s="15">
        <f>IF(E95&lt;&gt;0,L95/E95,0)*100</f>
        <v>0</v>
      </c>
      <c r="Q95" s="15">
        <f>IF(E95&lt;&gt;0,M95/E95,0)*100</f>
        <v>0</v>
      </c>
      <c r="R95" s="12"/>
      <c r="S95" s="12"/>
      <c r="T95" s="16">
        <v>0</v>
      </c>
      <c r="U95" s="16">
        <v>0</v>
      </c>
      <c r="V95" s="11"/>
      <c r="W95" s="2" t="s">
        <v>550</v>
      </c>
      <c r="X95" s="2" t="s">
        <v>551</v>
      </c>
      <c r="Y95" s="2"/>
      <c r="Z95" s="6">
        <v>44501</v>
      </c>
    </row>
    <row r="96" spans="1:26" ht="49.9" customHeight="1">
      <c r="A96" s="17" t="s">
        <v>552</v>
      </c>
      <c r="B96" s="18">
        <f>SUM(B94:B95)</f>
        <v>22980</v>
      </c>
      <c r="C96" s="18">
        <f>SUM(C94:C95)</f>
        <v>22980</v>
      </c>
      <c r="D96" s="18">
        <f>SUM(D94:D95)</f>
        <v>22980</v>
      </c>
      <c r="E96" s="18">
        <f>SUM(E94:E95)</f>
        <v>22980</v>
      </c>
      <c r="F96" s="17"/>
      <c r="G96" s="18">
        <f>SUM(G94:G95)</f>
        <v>0</v>
      </c>
      <c r="H96" s="17"/>
      <c r="I96" s="17"/>
      <c r="J96" s="18">
        <f>SUM(J94:J95)</f>
        <v>0</v>
      </c>
      <c r="K96" s="18">
        <f>SUM(K94:K95)</f>
        <v>0</v>
      </c>
      <c r="L96" s="18">
        <f>SUM(L94:L95)</f>
        <v>0</v>
      </c>
      <c r="M96" s="18">
        <f>SUM(M94:M95)</f>
        <v>0</v>
      </c>
      <c r="N96" s="19">
        <f t="shared" si="10"/>
        <v>0</v>
      </c>
      <c r="O96" s="19">
        <f t="shared" si="10"/>
        <v>0</v>
      </c>
      <c r="P96" s="19">
        <f>IF(E96&lt;&gt;0,L96/E96,0)*100</f>
        <v>0</v>
      </c>
      <c r="Q96" s="19">
        <f>IF(E96&lt;&gt;0,M96/E96,0)*100</f>
        <v>0</v>
      </c>
      <c r="R96" s="18">
        <f>SUM(R94:R95)</f>
        <v>0</v>
      </c>
      <c r="S96" s="18">
        <f>SUM(S94:S95)</f>
        <v>0</v>
      </c>
      <c r="T96" s="19">
        <f t="array" ref="T96">IF(SUM(E94:E95)&lt;&gt;0,SUM(E94:E95*T94:T95)/SUM(E94:E95),0)</f>
        <v>0</v>
      </c>
      <c r="U96" s="19">
        <f t="array" ref="U96">IF(SUM(E94:E95)&lt;&gt;0,SUM(E94:E95*U94:U95)/SUM(E94:E95),0)</f>
        <v>0</v>
      </c>
      <c r="V96" s="17"/>
      <c r="W96" s="2"/>
      <c r="X96" s="2"/>
      <c r="Y96" s="2"/>
      <c r="Z96" s="6">
        <v>44531</v>
      </c>
    </row>
    <row r="97" spans="1:26" ht="49.9" customHeight="1">
      <c r="A97" s="17" t="s">
        <v>553</v>
      </c>
      <c r="B97" s="18">
        <f>SUM(B78,B82,B85,B88,B92,B96)</f>
        <v>129429</v>
      </c>
      <c r="C97" s="18">
        <f>SUM(C78,C82,C85,C88,C92,C96)</f>
        <v>129429</v>
      </c>
      <c r="D97" s="18">
        <f>SUM(D78,D82,D85,D88,D92,D96)</f>
        <v>129429</v>
      </c>
      <c r="E97" s="18">
        <f>SUM(E78,E82,E85,E88,E92,E96)</f>
        <v>129429</v>
      </c>
      <c r="F97" s="17"/>
      <c r="G97" s="18">
        <f>SUM(G78,G82,G85,G88,G92,G96)</f>
        <v>0</v>
      </c>
      <c r="H97" s="17"/>
      <c r="I97" s="17"/>
      <c r="J97" s="18">
        <f>SUM(J78,J82,J85,J88,J92,J96)</f>
        <v>0</v>
      </c>
      <c r="K97" s="18">
        <f>SUM(K78,K82,K85,K88,K92,K96)</f>
        <v>0</v>
      </c>
      <c r="L97" s="18">
        <f>SUM(L78,L82,L85,L88,L92,L96)</f>
        <v>0</v>
      </c>
      <c r="M97" s="18">
        <f>SUM(M78,M82,M85,M88,M92,M96)</f>
        <v>0</v>
      </c>
      <c r="N97" s="19">
        <f t="shared" si="10"/>
        <v>0</v>
      </c>
      <c r="O97" s="19">
        <f t="shared" si="10"/>
        <v>0</v>
      </c>
      <c r="P97" s="19">
        <f>IF(E97&lt;&gt;0,L97/E97,0)*100</f>
        <v>0</v>
      </c>
      <c r="Q97" s="19">
        <f>IF(E97&lt;&gt;0,M97/E97,0)*100</f>
        <v>0</v>
      </c>
      <c r="R97" s="18">
        <f>SUM(R78,R82,R85,R88,R92,R96)</f>
        <v>0</v>
      </c>
      <c r="S97" s="18">
        <f>SUM(S78,S82,S85,S88,S92,S96)</f>
        <v>0</v>
      </c>
      <c r="T97" s="19">
        <f>IF(SUM(E78,E82,E85,E88,E92,E96)&lt;&gt;0,SUM(E78*T78,E82*T82,E85*T85,E88*T88,E92*T92,E96*T96)/SUM(E78,E82,E85,E88,E92,E96),0)</f>
        <v>0</v>
      </c>
      <c r="U97" s="19">
        <f>IF(SUM(E78,E82,E85,E88,E92,E96)&lt;&gt;0,SUM(E78*U78,E82*U82,E85*U85,E88*U88,E92*U92,E96*U96)/SUM(E78,E82,E85,E88,E92,E96),0)</f>
        <v>0</v>
      </c>
      <c r="V97" s="17"/>
      <c r="W97" s="2"/>
      <c r="X97" s="2"/>
      <c r="Y97" s="2"/>
      <c r="Z97" s="6">
        <v>44562</v>
      </c>
    </row>
    <row r="98" spans="1:26" ht="49.9" customHeight="1">
      <c r="A98" s="38" t="s">
        <v>554</v>
      </c>
      <c r="B98" s="39"/>
      <c r="C98" s="39"/>
      <c r="D98" s="39"/>
      <c r="E98" s="39"/>
      <c r="F98" s="39"/>
      <c r="G98" s="39"/>
      <c r="H98" s="39"/>
      <c r="I98" s="39"/>
      <c r="J98" s="39"/>
      <c r="K98" s="39"/>
      <c r="L98" s="39"/>
      <c r="M98" s="39"/>
      <c r="N98" s="39"/>
      <c r="O98" s="39"/>
      <c r="P98" s="39"/>
      <c r="Q98" s="39"/>
      <c r="R98" s="39"/>
      <c r="S98" s="39"/>
      <c r="T98" s="39"/>
      <c r="U98" s="39"/>
      <c r="V98" s="40"/>
      <c r="W98" s="2"/>
      <c r="X98" s="2"/>
      <c r="Y98" s="2"/>
      <c r="Z98" s="6">
        <v>44593</v>
      </c>
    </row>
    <row r="99" spans="1:26" ht="49.9" customHeight="1">
      <c r="A99" s="44" t="s">
        <v>555</v>
      </c>
      <c r="B99" s="39"/>
      <c r="C99" s="39"/>
      <c r="D99" s="39"/>
      <c r="E99" s="39"/>
      <c r="F99" s="39"/>
      <c r="G99" s="39"/>
      <c r="H99" s="39"/>
      <c r="I99" s="39"/>
      <c r="J99" s="39"/>
      <c r="K99" s="39"/>
      <c r="L99" s="39"/>
      <c r="M99" s="39"/>
      <c r="N99" s="39"/>
      <c r="O99" s="39"/>
      <c r="P99" s="39"/>
      <c r="Q99" s="39"/>
      <c r="R99" s="39"/>
      <c r="S99" s="39"/>
      <c r="T99" s="39"/>
      <c r="U99" s="39"/>
      <c r="V99" s="40"/>
      <c r="W99" s="2"/>
      <c r="X99" s="2"/>
      <c r="Y99" s="2"/>
      <c r="Z99" s="6">
        <v>44621</v>
      </c>
    </row>
    <row r="100" spans="1:26" ht="38.25">
      <c r="A100" s="9" t="s">
        <v>556</v>
      </c>
      <c r="B100" s="10">
        <v>9000</v>
      </c>
      <c r="C100" s="10">
        <v>9000</v>
      </c>
      <c r="D100" s="10">
        <v>9000</v>
      </c>
      <c r="E100" s="10">
        <v>9000</v>
      </c>
      <c r="F100" s="11"/>
      <c r="G100" s="12"/>
      <c r="H100" s="13"/>
      <c r="I100" s="14"/>
      <c r="J100" s="10">
        <v>0</v>
      </c>
      <c r="K100" s="10">
        <v>0</v>
      </c>
      <c r="L100" s="10">
        <v>0</v>
      </c>
      <c r="M100" s="10">
        <v>0</v>
      </c>
      <c r="N100" s="15">
        <f t="shared" ref="N100:O103" si="11">IF(D100&lt;&gt;0,J100/D100,0)*100</f>
        <v>0</v>
      </c>
      <c r="O100" s="15">
        <f t="shared" si="11"/>
        <v>0</v>
      </c>
      <c r="P100" s="15">
        <f>IF(E100&lt;&gt;0,L100/E100,0)*100</f>
        <v>0</v>
      </c>
      <c r="Q100" s="15">
        <f>IF(E100&lt;&gt;0,M100/E100,0)*100</f>
        <v>0</v>
      </c>
      <c r="R100" s="12"/>
      <c r="S100" s="12"/>
      <c r="T100" s="16">
        <v>0</v>
      </c>
      <c r="U100" s="16">
        <v>0</v>
      </c>
      <c r="V100" s="11"/>
      <c r="W100" s="2" t="s">
        <v>557</v>
      </c>
      <c r="X100" s="2" t="s">
        <v>558</v>
      </c>
      <c r="Y100" s="2"/>
      <c r="Z100" s="6">
        <v>44652</v>
      </c>
    </row>
    <row r="101" spans="1:26" ht="38.25">
      <c r="A101" s="9" t="s">
        <v>559</v>
      </c>
      <c r="B101" s="10">
        <v>37000</v>
      </c>
      <c r="C101" s="10">
        <v>37000</v>
      </c>
      <c r="D101" s="10">
        <v>37000</v>
      </c>
      <c r="E101" s="10">
        <v>37000</v>
      </c>
      <c r="F101" s="11"/>
      <c r="G101" s="12"/>
      <c r="H101" s="13"/>
      <c r="I101" s="14"/>
      <c r="J101" s="10">
        <v>0</v>
      </c>
      <c r="K101" s="10">
        <v>0</v>
      </c>
      <c r="L101" s="10">
        <v>0</v>
      </c>
      <c r="M101" s="10">
        <v>0</v>
      </c>
      <c r="N101" s="15">
        <f t="shared" si="11"/>
        <v>0</v>
      </c>
      <c r="O101" s="15">
        <f t="shared" si="11"/>
        <v>0</v>
      </c>
      <c r="P101" s="15">
        <f>IF(E101&lt;&gt;0,L101/E101,0)*100</f>
        <v>0</v>
      </c>
      <c r="Q101" s="15">
        <f>IF(E101&lt;&gt;0,M101/E101,0)*100</f>
        <v>0</v>
      </c>
      <c r="R101" s="12"/>
      <c r="S101" s="12"/>
      <c r="T101" s="16">
        <v>0</v>
      </c>
      <c r="U101" s="16">
        <v>0</v>
      </c>
      <c r="V101" s="11"/>
      <c r="W101" s="2" t="s">
        <v>560</v>
      </c>
      <c r="X101" s="2" t="s">
        <v>561</v>
      </c>
      <c r="Y101" s="2"/>
      <c r="Z101" s="6">
        <v>44682</v>
      </c>
    </row>
    <row r="102" spans="1:26" ht="43.5">
      <c r="A102" s="9" t="s">
        <v>562</v>
      </c>
      <c r="B102" s="10">
        <v>4995</v>
      </c>
      <c r="C102" s="10">
        <v>4995</v>
      </c>
      <c r="D102" s="10">
        <v>4995</v>
      </c>
      <c r="E102" s="10">
        <v>4995</v>
      </c>
      <c r="F102" s="11"/>
      <c r="G102" s="12"/>
      <c r="H102" s="13"/>
      <c r="I102" s="14"/>
      <c r="J102" s="10">
        <v>0</v>
      </c>
      <c r="K102" s="10">
        <v>0</v>
      </c>
      <c r="L102" s="10">
        <v>0</v>
      </c>
      <c r="M102" s="10">
        <v>0</v>
      </c>
      <c r="N102" s="15">
        <f t="shared" si="11"/>
        <v>0</v>
      </c>
      <c r="O102" s="15">
        <f t="shared" si="11"/>
        <v>0</v>
      </c>
      <c r="P102" s="15">
        <f>IF(E102&lt;&gt;0,L102/E102,0)*100</f>
        <v>0</v>
      </c>
      <c r="Q102" s="15">
        <f>IF(E102&lt;&gt;0,M102/E102,0)*100</f>
        <v>0</v>
      </c>
      <c r="R102" s="12"/>
      <c r="S102" s="12"/>
      <c r="T102" s="16">
        <v>0</v>
      </c>
      <c r="U102" s="16">
        <v>0</v>
      </c>
      <c r="V102" s="11"/>
      <c r="W102" s="2" t="s">
        <v>563</v>
      </c>
      <c r="X102" s="2" t="s">
        <v>564</v>
      </c>
      <c r="Y102" s="2"/>
      <c r="Z102" s="6">
        <v>44713</v>
      </c>
    </row>
    <row r="103" spans="1:26" ht="49.9" customHeight="1">
      <c r="A103" s="17" t="s">
        <v>565</v>
      </c>
      <c r="B103" s="18">
        <f>SUM(B100:B102)</f>
        <v>50995</v>
      </c>
      <c r="C103" s="18">
        <f>SUM(C100:C102)</f>
        <v>50995</v>
      </c>
      <c r="D103" s="18">
        <f>SUM(D100:D102)</f>
        <v>50995</v>
      </c>
      <c r="E103" s="18">
        <f>SUM(E100:E102)</f>
        <v>50995</v>
      </c>
      <c r="F103" s="17"/>
      <c r="G103" s="18">
        <f>SUM(G100:G102)</f>
        <v>0</v>
      </c>
      <c r="H103" s="17"/>
      <c r="I103" s="17"/>
      <c r="J103" s="18">
        <f>SUM(J100:J102)</f>
        <v>0</v>
      </c>
      <c r="K103" s="18">
        <f>SUM(K100:K102)</f>
        <v>0</v>
      </c>
      <c r="L103" s="18">
        <f>SUM(L100:L102)</f>
        <v>0</v>
      </c>
      <c r="M103" s="18">
        <f>SUM(M100:M102)</f>
        <v>0</v>
      </c>
      <c r="N103" s="19">
        <f t="shared" si="11"/>
        <v>0</v>
      </c>
      <c r="O103" s="19">
        <f t="shared" si="11"/>
        <v>0</v>
      </c>
      <c r="P103" s="19">
        <f>IF(E103&lt;&gt;0,L103/E103,0)*100</f>
        <v>0</v>
      </c>
      <c r="Q103" s="19">
        <f>IF(E103&lt;&gt;0,M103/E103,0)*100</f>
        <v>0</v>
      </c>
      <c r="R103" s="18">
        <f>SUM(R100:R102)</f>
        <v>0</v>
      </c>
      <c r="S103" s="18">
        <f>SUM(S100:S102)</f>
        <v>0</v>
      </c>
      <c r="T103" s="19">
        <f t="array" ref="T103">IF(SUM(E100:E102)&lt;&gt;0,SUM(E100:E102*T100:T102)/SUM(E100:E102),0)</f>
        <v>0</v>
      </c>
      <c r="U103" s="19">
        <f t="array" ref="U103">IF(SUM(E100:E102)&lt;&gt;0,SUM(E100:E102*U100:U102)/SUM(E100:E102),0)</f>
        <v>0</v>
      </c>
      <c r="V103" s="17"/>
      <c r="W103" s="2"/>
      <c r="X103" s="2"/>
      <c r="Y103" s="2"/>
      <c r="Z103" s="6">
        <v>44743</v>
      </c>
    </row>
    <row r="104" spans="1:26" ht="49.9" customHeight="1">
      <c r="A104" s="44" t="s">
        <v>566</v>
      </c>
      <c r="B104" s="39"/>
      <c r="C104" s="39"/>
      <c r="D104" s="39"/>
      <c r="E104" s="39"/>
      <c r="F104" s="39"/>
      <c r="G104" s="39"/>
      <c r="H104" s="39"/>
      <c r="I104" s="39"/>
      <c r="J104" s="39"/>
      <c r="K104" s="39"/>
      <c r="L104" s="39"/>
      <c r="M104" s="39"/>
      <c r="N104" s="39"/>
      <c r="O104" s="39"/>
      <c r="P104" s="39"/>
      <c r="Q104" s="39"/>
      <c r="R104" s="39"/>
      <c r="S104" s="39"/>
      <c r="T104" s="39"/>
      <c r="U104" s="39"/>
      <c r="V104" s="40"/>
      <c r="W104" s="2"/>
      <c r="X104" s="2"/>
      <c r="Y104" s="2"/>
      <c r="Z104" s="6">
        <v>44774</v>
      </c>
    </row>
    <row r="105" spans="1:26" ht="43.5">
      <c r="A105" s="9" t="s">
        <v>567</v>
      </c>
      <c r="B105" s="10">
        <v>4990</v>
      </c>
      <c r="C105" s="10">
        <v>4990</v>
      </c>
      <c r="D105" s="10">
        <v>4990</v>
      </c>
      <c r="E105" s="10">
        <v>4990</v>
      </c>
      <c r="F105" s="11"/>
      <c r="G105" s="12"/>
      <c r="H105" s="13"/>
      <c r="I105" s="14"/>
      <c r="J105" s="10">
        <v>0</v>
      </c>
      <c r="K105" s="10">
        <v>0</v>
      </c>
      <c r="L105" s="10">
        <v>0</v>
      </c>
      <c r="M105" s="10">
        <v>0</v>
      </c>
      <c r="N105" s="15">
        <f t="shared" ref="N105:O107" si="12">IF(D105&lt;&gt;0,J105/D105,0)*100</f>
        <v>0</v>
      </c>
      <c r="O105" s="15">
        <f t="shared" si="12"/>
        <v>0</v>
      </c>
      <c r="P105" s="15">
        <f>IF(E105&lt;&gt;0,L105/E105,0)*100</f>
        <v>0</v>
      </c>
      <c r="Q105" s="15">
        <f>IF(E105&lt;&gt;0,M105/E105,0)*100</f>
        <v>0</v>
      </c>
      <c r="R105" s="12"/>
      <c r="S105" s="12"/>
      <c r="T105" s="16">
        <v>0</v>
      </c>
      <c r="U105" s="16">
        <v>0</v>
      </c>
      <c r="V105" s="11"/>
      <c r="W105" s="2" t="s">
        <v>568</v>
      </c>
      <c r="X105" s="2" t="s">
        <v>569</v>
      </c>
      <c r="Y105" s="2"/>
      <c r="Z105" s="6">
        <v>44805</v>
      </c>
    </row>
    <row r="106" spans="1:26" ht="49.9" customHeight="1">
      <c r="A106" s="17" t="s">
        <v>570</v>
      </c>
      <c r="B106" s="18">
        <f>B105</f>
        <v>4990</v>
      </c>
      <c r="C106" s="18">
        <f>C105</f>
        <v>4990</v>
      </c>
      <c r="D106" s="18">
        <f>D105</f>
        <v>4990</v>
      </c>
      <c r="E106" s="18">
        <f>E105</f>
        <v>4990</v>
      </c>
      <c r="F106" s="17"/>
      <c r="G106" s="18">
        <f>G105</f>
        <v>0</v>
      </c>
      <c r="H106" s="17"/>
      <c r="I106" s="17"/>
      <c r="J106" s="18">
        <f>J105</f>
        <v>0</v>
      </c>
      <c r="K106" s="18">
        <f>K105</f>
        <v>0</v>
      </c>
      <c r="L106" s="18">
        <f>L105</f>
        <v>0</v>
      </c>
      <c r="M106" s="18">
        <f>M105</f>
        <v>0</v>
      </c>
      <c r="N106" s="19">
        <f t="shared" si="12"/>
        <v>0</v>
      </c>
      <c r="O106" s="19">
        <f t="shared" si="12"/>
        <v>0</v>
      </c>
      <c r="P106" s="19">
        <f>IF(E106&lt;&gt;0,L106/E106,0)*100</f>
        <v>0</v>
      </c>
      <c r="Q106" s="19">
        <f>IF(E106&lt;&gt;0,M106/E106,0)*100</f>
        <v>0</v>
      </c>
      <c r="R106" s="18">
        <f>R105</f>
        <v>0</v>
      </c>
      <c r="S106" s="18">
        <f>S105</f>
        <v>0</v>
      </c>
      <c r="T106" s="19">
        <f>T105</f>
        <v>0</v>
      </c>
      <c r="U106" s="19">
        <f>U105</f>
        <v>0</v>
      </c>
      <c r="V106" s="17"/>
      <c r="W106" s="2"/>
      <c r="X106" s="2"/>
      <c r="Y106" s="2"/>
      <c r="Z106" s="6">
        <v>44835</v>
      </c>
    </row>
    <row r="107" spans="1:26" ht="49.9" customHeight="1">
      <c r="A107" s="17" t="s">
        <v>571</v>
      </c>
      <c r="B107" s="18">
        <f>SUM(B103,B106)</f>
        <v>55985</v>
      </c>
      <c r="C107" s="18">
        <f>SUM(C103,C106)</f>
        <v>55985</v>
      </c>
      <c r="D107" s="18">
        <f>SUM(D103,D106)</f>
        <v>55985</v>
      </c>
      <c r="E107" s="18">
        <f>SUM(E103,E106)</f>
        <v>55985</v>
      </c>
      <c r="F107" s="17"/>
      <c r="G107" s="18">
        <f>SUM(G103,G106)</f>
        <v>0</v>
      </c>
      <c r="H107" s="17"/>
      <c r="I107" s="17"/>
      <c r="J107" s="18">
        <f>SUM(J103,J106)</f>
        <v>0</v>
      </c>
      <c r="K107" s="18">
        <f>SUM(K103,K106)</f>
        <v>0</v>
      </c>
      <c r="L107" s="18">
        <f>SUM(L103,L106)</f>
        <v>0</v>
      </c>
      <c r="M107" s="18">
        <f>SUM(M103,M106)</f>
        <v>0</v>
      </c>
      <c r="N107" s="19">
        <f t="shared" si="12"/>
        <v>0</v>
      </c>
      <c r="O107" s="19">
        <f t="shared" si="12"/>
        <v>0</v>
      </c>
      <c r="P107" s="19">
        <f>IF(E107&lt;&gt;0,L107/E107,0)*100</f>
        <v>0</v>
      </c>
      <c r="Q107" s="19">
        <f>IF(E107&lt;&gt;0,M107/E107,0)*100</f>
        <v>0</v>
      </c>
      <c r="R107" s="18">
        <f>SUM(R103,R106)</f>
        <v>0</v>
      </c>
      <c r="S107" s="18">
        <f>SUM(S103,S106)</f>
        <v>0</v>
      </c>
      <c r="T107" s="19">
        <f>IF(SUM(E103,E106)&lt;&gt;0,SUM(E103*T103,E106*T106)/SUM(E103,E106),0)</f>
        <v>0</v>
      </c>
      <c r="U107" s="19">
        <f>IF(SUM(E103,E106)&lt;&gt;0,SUM(E103*U103,E106*U106)/SUM(E103,E106),0)</f>
        <v>0</v>
      </c>
      <c r="V107" s="17"/>
      <c r="W107" s="2"/>
      <c r="X107" s="2"/>
      <c r="Y107" s="2"/>
      <c r="Z107" s="6">
        <v>44866</v>
      </c>
    </row>
    <row r="108" spans="1:26" ht="49.9" customHeight="1">
      <c r="A108" s="38" t="s">
        <v>572</v>
      </c>
      <c r="B108" s="39"/>
      <c r="C108" s="39"/>
      <c r="D108" s="39"/>
      <c r="E108" s="39"/>
      <c r="F108" s="39"/>
      <c r="G108" s="39"/>
      <c r="H108" s="39"/>
      <c r="I108" s="39"/>
      <c r="J108" s="39"/>
      <c r="K108" s="39"/>
      <c r="L108" s="39"/>
      <c r="M108" s="39"/>
      <c r="N108" s="39"/>
      <c r="O108" s="39"/>
      <c r="P108" s="39"/>
      <c r="Q108" s="39"/>
      <c r="R108" s="39"/>
      <c r="S108" s="39"/>
      <c r="T108" s="39"/>
      <c r="U108" s="39"/>
      <c r="V108" s="40"/>
      <c r="W108" s="2"/>
      <c r="X108" s="2"/>
      <c r="Y108" s="2"/>
      <c r="Z108" s="6">
        <v>44896</v>
      </c>
    </row>
    <row r="109" spans="1:26" ht="49.9" customHeight="1">
      <c r="A109" s="44" t="s">
        <v>573</v>
      </c>
      <c r="B109" s="39"/>
      <c r="C109" s="39"/>
      <c r="D109" s="39"/>
      <c r="E109" s="39"/>
      <c r="F109" s="39"/>
      <c r="G109" s="39"/>
      <c r="H109" s="39"/>
      <c r="I109" s="39"/>
      <c r="J109" s="39"/>
      <c r="K109" s="39"/>
      <c r="L109" s="39"/>
      <c r="M109" s="39"/>
      <c r="N109" s="39"/>
      <c r="O109" s="39"/>
      <c r="P109" s="39"/>
      <c r="Q109" s="39"/>
      <c r="R109" s="39"/>
      <c r="S109" s="39"/>
      <c r="T109" s="39"/>
      <c r="U109" s="39"/>
      <c r="V109" s="40"/>
      <c r="W109" s="2"/>
      <c r="X109" s="2"/>
      <c r="Y109" s="2"/>
      <c r="Z109" s="6">
        <v>44927</v>
      </c>
    </row>
    <row r="110" spans="1:26" ht="43.5">
      <c r="A110" s="9" t="s">
        <v>574</v>
      </c>
      <c r="B110" s="10">
        <v>10000</v>
      </c>
      <c r="C110" s="10">
        <v>10000</v>
      </c>
      <c r="D110" s="10">
        <v>10000</v>
      </c>
      <c r="E110" s="10">
        <v>10000</v>
      </c>
      <c r="F110" s="11"/>
      <c r="G110" s="12"/>
      <c r="H110" s="13"/>
      <c r="I110" s="14"/>
      <c r="J110" s="10">
        <v>0</v>
      </c>
      <c r="K110" s="10">
        <v>0</v>
      </c>
      <c r="L110" s="10">
        <v>0</v>
      </c>
      <c r="M110" s="10">
        <v>0</v>
      </c>
      <c r="N110" s="15">
        <f t="shared" ref="N110:O114" si="13">IF(D110&lt;&gt;0,J110/D110,0)*100</f>
        <v>0</v>
      </c>
      <c r="O110" s="15">
        <f t="shared" si="13"/>
        <v>0</v>
      </c>
      <c r="P110" s="15">
        <f>IF(E110&lt;&gt;0,L110/E110,0)*100</f>
        <v>0</v>
      </c>
      <c r="Q110" s="15">
        <f>IF(E110&lt;&gt;0,M110/E110,0)*100</f>
        <v>0</v>
      </c>
      <c r="R110" s="12"/>
      <c r="S110" s="12"/>
      <c r="T110" s="16">
        <v>0</v>
      </c>
      <c r="U110" s="16">
        <v>0</v>
      </c>
      <c r="V110" s="11"/>
      <c r="W110" s="2" t="s">
        <v>575</v>
      </c>
      <c r="X110" s="2" t="s">
        <v>576</v>
      </c>
      <c r="Y110" s="2"/>
      <c r="Z110" s="6">
        <v>44958</v>
      </c>
    </row>
    <row r="111" spans="1:26" ht="43.5">
      <c r="A111" s="9" t="s">
        <v>577</v>
      </c>
      <c r="B111" s="10">
        <v>4900</v>
      </c>
      <c r="C111" s="10">
        <v>4900</v>
      </c>
      <c r="D111" s="10">
        <v>4900</v>
      </c>
      <c r="E111" s="10">
        <v>4900</v>
      </c>
      <c r="F111" s="11"/>
      <c r="G111" s="12"/>
      <c r="H111" s="13"/>
      <c r="I111" s="14"/>
      <c r="J111" s="10">
        <v>0</v>
      </c>
      <c r="K111" s="10">
        <v>0</v>
      </c>
      <c r="L111" s="10">
        <v>0</v>
      </c>
      <c r="M111" s="10">
        <v>0</v>
      </c>
      <c r="N111" s="15">
        <f t="shared" si="13"/>
        <v>0</v>
      </c>
      <c r="O111" s="15">
        <f t="shared" si="13"/>
        <v>0</v>
      </c>
      <c r="P111" s="15">
        <f>IF(E111&lt;&gt;0,L111/E111,0)*100</f>
        <v>0</v>
      </c>
      <c r="Q111" s="15">
        <f>IF(E111&lt;&gt;0,M111/E111,0)*100</f>
        <v>0</v>
      </c>
      <c r="R111" s="12"/>
      <c r="S111" s="12"/>
      <c r="T111" s="16">
        <v>0</v>
      </c>
      <c r="U111" s="16">
        <v>0</v>
      </c>
      <c r="V111" s="11"/>
      <c r="W111" s="2" t="s">
        <v>578</v>
      </c>
      <c r="X111" s="2" t="s">
        <v>579</v>
      </c>
      <c r="Y111" s="2"/>
      <c r="Z111" s="6">
        <v>44986</v>
      </c>
    </row>
    <row r="112" spans="1:26" ht="49.9" customHeight="1">
      <c r="A112" s="17" t="s">
        <v>580</v>
      </c>
      <c r="B112" s="18">
        <f>SUM(B110:B111)</f>
        <v>14900</v>
      </c>
      <c r="C112" s="18">
        <f>SUM(C110:C111)</f>
        <v>14900</v>
      </c>
      <c r="D112" s="18">
        <f>SUM(D110:D111)</f>
        <v>14900</v>
      </c>
      <c r="E112" s="18">
        <f>SUM(E110:E111)</f>
        <v>14900</v>
      </c>
      <c r="F112" s="17"/>
      <c r="G112" s="18">
        <f>SUM(G110:G111)</f>
        <v>0</v>
      </c>
      <c r="H112" s="17"/>
      <c r="I112" s="17"/>
      <c r="J112" s="18">
        <f>SUM(J110:J111)</f>
        <v>0</v>
      </c>
      <c r="K112" s="18">
        <f>SUM(K110:K111)</f>
        <v>0</v>
      </c>
      <c r="L112" s="18">
        <f>SUM(L110:L111)</f>
        <v>0</v>
      </c>
      <c r="M112" s="18">
        <f>SUM(M110:M111)</f>
        <v>0</v>
      </c>
      <c r="N112" s="19">
        <f t="shared" si="13"/>
        <v>0</v>
      </c>
      <c r="O112" s="19">
        <f t="shared" si="13"/>
        <v>0</v>
      </c>
      <c r="P112" s="19">
        <f>IF(E112&lt;&gt;0,L112/E112,0)*100</f>
        <v>0</v>
      </c>
      <c r="Q112" s="19">
        <f>IF(E112&lt;&gt;0,M112/E112,0)*100</f>
        <v>0</v>
      </c>
      <c r="R112" s="18">
        <f>SUM(R110:R111)</f>
        <v>0</v>
      </c>
      <c r="S112" s="18">
        <f>SUM(S110:S111)</f>
        <v>0</v>
      </c>
      <c r="T112" s="19">
        <f t="array" ref="T112">IF(SUM(E110:E111)&lt;&gt;0,SUM(E110:E111*T110:T111)/SUM(E110:E111),0)</f>
        <v>0</v>
      </c>
      <c r="U112" s="19">
        <f t="array" ref="U112">IF(SUM(E110:E111)&lt;&gt;0,SUM(E110:E111*U110:U111)/SUM(E110:E111),0)</f>
        <v>0</v>
      </c>
      <c r="V112" s="17"/>
      <c r="W112" s="2"/>
      <c r="X112" s="2"/>
      <c r="Y112" s="2"/>
      <c r="Z112" s="6">
        <v>45017</v>
      </c>
    </row>
    <row r="113" spans="1:26" ht="49.9" customHeight="1">
      <c r="A113" s="17" t="s">
        <v>581</v>
      </c>
      <c r="B113" s="18">
        <f>B112</f>
        <v>14900</v>
      </c>
      <c r="C113" s="18">
        <f>C112</f>
        <v>14900</v>
      </c>
      <c r="D113" s="18">
        <f>D112</f>
        <v>14900</v>
      </c>
      <c r="E113" s="18">
        <f>E112</f>
        <v>14900</v>
      </c>
      <c r="F113" s="17"/>
      <c r="G113" s="18">
        <f>G112</f>
        <v>0</v>
      </c>
      <c r="H113" s="17"/>
      <c r="I113" s="17"/>
      <c r="J113" s="18">
        <f>J112</f>
        <v>0</v>
      </c>
      <c r="K113" s="18">
        <f>K112</f>
        <v>0</v>
      </c>
      <c r="L113" s="18">
        <f>L112</f>
        <v>0</v>
      </c>
      <c r="M113" s="18">
        <f>M112</f>
        <v>0</v>
      </c>
      <c r="N113" s="19">
        <f t="shared" si="13"/>
        <v>0</v>
      </c>
      <c r="O113" s="19">
        <f t="shared" si="13"/>
        <v>0</v>
      </c>
      <c r="P113" s="19">
        <f>IF(E113&lt;&gt;0,L113/E113,0)*100</f>
        <v>0</v>
      </c>
      <c r="Q113" s="19">
        <f>IF(E113&lt;&gt;0,M113/E113,0)*100</f>
        <v>0</v>
      </c>
      <c r="R113" s="18">
        <f>R112</f>
        <v>0</v>
      </c>
      <c r="S113" s="18">
        <f>S112</f>
        <v>0</v>
      </c>
      <c r="T113" s="19">
        <f>T112</f>
        <v>0</v>
      </c>
      <c r="U113" s="19">
        <f>U112</f>
        <v>0</v>
      </c>
      <c r="V113" s="17"/>
      <c r="W113" s="2"/>
      <c r="X113" s="2"/>
      <c r="Y113" s="2"/>
      <c r="Z113" s="6">
        <v>45047</v>
      </c>
    </row>
    <row r="114" spans="1:26" ht="49.9" customHeight="1">
      <c r="A114" s="20" t="s">
        <v>582</v>
      </c>
      <c r="B114" s="21">
        <f>SUM(B14,B22,B34,B48,B56,B66,B74,B97,B107,B113)</f>
        <v>439753</v>
      </c>
      <c r="C114" s="21">
        <f>SUM(C14,C22,C34,C48,C56,C66,C74,C97,C107,C113)</f>
        <v>439753</v>
      </c>
      <c r="D114" s="21">
        <f>SUM(D14,D22,D34,D48,D56,D66,D74,D97,D107,D113)</f>
        <v>439753</v>
      </c>
      <c r="E114" s="21">
        <f>SUM(E14,E22,E34,E48,E56,E66,E74,E97,E107,E113)</f>
        <v>439753</v>
      </c>
      <c r="F114" s="20"/>
      <c r="G114" s="21">
        <f>SUM(G14,G22,G34,G48,G56,G66,G74,G97,G107,G113)</f>
        <v>0</v>
      </c>
      <c r="H114" s="20"/>
      <c r="I114" s="20"/>
      <c r="J114" s="21">
        <f>SUM(J14,J22,J34,J48,J56,J66,J74,J97,J107,J113)</f>
        <v>0</v>
      </c>
      <c r="K114" s="21">
        <f>SUM(K14,K22,K34,K48,K56,K66,K74,K97,K107,K113)</f>
        <v>0</v>
      </c>
      <c r="L114" s="21">
        <f>SUM(L14,L22,L34,L48,L56,L66,L74,L97,L107,L113)</f>
        <v>0</v>
      </c>
      <c r="M114" s="21">
        <f>SUM(M14,M22,M34,M48,M56,M66,M74,M97,M107,M113)</f>
        <v>0</v>
      </c>
      <c r="N114" s="22">
        <f t="shared" si="13"/>
        <v>0</v>
      </c>
      <c r="O114" s="22">
        <f t="shared" si="13"/>
        <v>0</v>
      </c>
      <c r="P114" s="22">
        <f>IF(E114&lt;&gt;0,L114/E114,0)*100</f>
        <v>0</v>
      </c>
      <c r="Q114" s="22">
        <f>IF(E114&lt;&gt;0,M114/E114,0)*100</f>
        <v>0</v>
      </c>
      <c r="R114" s="21">
        <f>SUM(R14,R22,R34,R48,R56,R66,R74,R97,R107,R113)</f>
        <v>0</v>
      </c>
      <c r="S114" s="21">
        <f>SUM(S14,S22,S34,S48,S56,S66,S74,S97,S107,S113)</f>
        <v>0</v>
      </c>
      <c r="T114" s="22">
        <f>IF(SUM(E14,E22,E34,E48,E56,E66,E74,E97,E107,E113)&lt;&gt;0,SUM(E14*T14,E22*T22,E34*T34,E48*T48,E56*T56,E66*T66,E74*T74,E97*T97,E107*T107,E113*T113)/SUM(E14,E22,E34,E48,E56,E66,E74,E97,E107,E113),0)</f>
        <v>0</v>
      </c>
      <c r="U114" s="22">
        <f>IF(SUM(E14,E22,E34,E48,E56,E66,E74,E97,E107,E113)&lt;&gt;0,SUM(E14*U14,E22*U22,E34*U34,E48*U48,E56*U56,E66*U66,E74*U74,E97*U97,E107*U107,E113*U113)/SUM(E14,E22,E34,E48,E56,E66,E74,E97,E107,E113),0)</f>
        <v>0</v>
      </c>
      <c r="V114" s="20"/>
      <c r="W114" s="2"/>
      <c r="X114" s="2"/>
      <c r="Y114" s="2"/>
      <c r="Z114" s="6">
        <v>45078</v>
      </c>
    </row>
    <row r="115" spans="1:26" ht="49.9"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6">
        <v>45108</v>
      </c>
    </row>
    <row r="116" spans="1:26" ht="49.9"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6">
        <v>45139</v>
      </c>
    </row>
    <row r="117" spans="1:26" ht="49.9"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6">
        <v>45170</v>
      </c>
    </row>
    <row r="118" spans="1:26" ht="49.9"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6">
        <v>45200</v>
      </c>
    </row>
    <row r="119" spans="1:26" ht="49.9"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6">
        <v>45231</v>
      </c>
    </row>
    <row r="120" spans="1:26" ht="49.9"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6">
        <v>45261</v>
      </c>
    </row>
    <row r="121" spans="1:26" ht="49.9"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6">
        <v>45292</v>
      </c>
    </row>
    <row r="122" spans="1:26" ht="49.9"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6">
        <v>45323</v>
      </c>
    </row>
    <row r="123" spans="1:26" ht="49.9"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6">
        <v>45352</v>
      </c>
    </row>
    <row r="124" spans="1:26" ht="49.9"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6">
        <v>45383</v>
      </c>
    </row>
    <row r="125" spans="1:26" ht="49.9"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6">
        <v>45413</v>
      </c>
    </row>
    <row r="126" spans="1:26" ht="49.9"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6">
        <v>45444</v>
      </c>
    </row>
    <row r="127" spans="1:26" ht="49.9"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6">
        <v>45474</v>
      </c>
    </row>
    <row r="128" spans="1:26" ht="49.9"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6">
        <v>45505</v>
      </c>
    </row>
    <row r="129" spans="1:26" ht="49.9"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6">
        <v>45536</v>
      </c>
    </row>
    <row r="130" spans="1:26" ht="49.9"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6">
        <v>45566</v>
      </c>
    </row>
    <row r="131" spans="1:26" ht="49.9"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6">
        <v>45597</v>
      </c>
    </row>
    <row r="132" spans="1:26" ht="49.9"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6">
        <v>45627</v>
      </c>
    </row>
    <row r="133" spans="1:26" ht="49.9"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6">
        <v>45658</v>
      </c>
    </row>
  </sheetData>
  <sheetProtection algorithmName="SHA-512" hashValue="SJfXVHxqYwgocwpKMaPfQ0slg/4U6otTDChU3DYFHnAinGgOnnIb+X/KSz14OlkSgRWzTpUB+jKxOcsbNKVXQw==" saltValue="p6yQmQQuSNOve0i6pmWqEQ==" spinCount="100000" sheet="1" objects="1" scenarios="1"/>
  <mergeCells count="52">
    <mergeCell ref="A5:V5"/>
    <mergeCell ref="A1:V1"/>
    <mergeCell ref="A2:A3"/>
    <mergeCell ref="B2:C2"/>
    <mergeCell ref="D2:E2"/>
    <mergeCell ref="F2:I2"/>
    <mergeCell ref="J2:K2"/>
    <mergeCell ref="N2:O2"/>
    <mergeCell ref="L2:L3"/>
    <mergeCell ref="P2:P3"/>
    <mergeCell ref="M2:M3"/>
    <mergeCell ref="Q2:Q3"/>
    <mergeCell ref="R2:S2"/>
    <mergeCell ref="T2:U2"/>
    <mergeCell ref="V2:V3"/>
    <mergeCell ref="A4:V4"/>
    <mergeCell ref="A36:V36"/>
    <mergeCell ref="A6:V6"/>
    <mergeCell ref="A7:V7"/>
    <mergeCell ref="A10:V10"/>
    <mergeCell ref="A15:V15"/>
    <mergeCell ref="A16:V16"/>
    <mergeCell ref="A19:V19"/>
    <mergeCell ref="A23:V23"/>
    <mergeCell ref="A24:V24"/>
    <mergeCell ref="A27:V27"/>
    <mergeCell ref="A30:V30"/>
    <mergeCell ref="A35:V35"/>
    <mergeCell ref="A71:V71"/>
    <mergeCell ref="A39:V39"/>
    <mergeCell ref="A42:V42"/>
    <mergeCell ref="A45:V45"/>
    <mergeCell ref="A49:V49"/>
    <mergeCell ref="A50:V50"/>
    <mergeCell ref="A53:V53"/>
    <mergeCell ref="A57:V57"/>
    <mergeCell ref="A58:V58"/>
    <mergeCell ref="A62:V62"/>
    <mergeCell ref="A67:V67"/>
    <mergeCell ref="A68:V68"/>
    <mergeCell ref="A109:V109"/>
    <mergeCell ref="A75:V75"/>
    <mergeCell ref="A76:V76"/>
    <mergeCell ref="A79:V79"/>
    <mergeCell ref="A83:V83"/>
    <mergeCell ref="A86:V86"/>
    <mergeCell ref="A89:V89"/>
    <mergeCell ref="A93:V93"/>
    <mergeCell ref="A98:V98"/>
    <mergeCell ref="A99:V99"/>
    <mergeCell ref="A104:V104"/>
    <mergeCell ref="A108:V108"/>
  </mergeCells>
  <dataValidations count="72">
    <dataValidation type="list" allowBlank="1" showInputMessage="1" showErrorMessage="1" errorTitle="Erreur de saisie" error="Veuillez choisir/saisir un élément de la liste" promptTitle="Consigne" prompt="Veuillez choisir/saisir un élément de la liste" sqref="F8">
      <formula1>$Y$1:$Y$37</formula1>
    </dataValidation>
    <dataValidation type="list" allowBlank="1" showInputMessage="1" showErrorMessage="1" errorTitle="Erreur de saisie" error="Veuillez choisir/saisir un élément de la liste" promptTitle="Consigne" prompt="Veuillez choisir/saisir un élément de la liste" sqref="H8">
      <formula1>$Z$1:$Z$133</formula1>
    </dataValidation>
    <dataValidation type="list" allowBlank="1" showInputMessage="1" showErrorMessage="1" errorTitle="Erreur de saisie" error="Veuillez choisir/saisir un élément de la liste" promptTitle="Consigne" prompt="Veuillez choisir/saisir un élément de la liste" sqref="F11">
      <formula1>$Y$1:$Y$37</formula1>
    </dataValidation>
    <dataValidation type="list" allowBlank="1" showInputMessage="1" showErrorMessage="1" errorTitle="Erreur de saisie" error="Veuillez choisir/saisir un élément de la liste" promptTitle="Consigne" prompt="Veuillez choisir/saisir un élément de la liste" sqref="H11">
      <formula1>$Z$1:$Z$133</formula1>
    </dataValidation>
    <dataValidation type="list" allowBlank="1" showInputMessage="1" showErrorMessage="1" errorTitle="Erreur de saisie" error="Veuillez choisir/saisir un élément de la liste" promptTitle="Consigne" prompt="Veuillez choisir/saisir un élément de la liste" sqref="F12">
      <formula1>$Y$1:$Y$37</formula1>
    </dataValidation>
    <dataValidation type="list" allowBlank="1" showInputMessage="1" showErrorMessage="1" errorTitle="Erreur de saisie" error="Veuillez choisir/saisir un élément de la liste" promptTitle="Consigne" prompt="Veuillez choisir/saisir un élément de la liste" sqref="H12">
      <formula1>$Z$1:$Z$133</formula1>
    </dataValidation>
    <dataValidation type="list" allowBlank="1" showInputMessage="1" showErrorMessage="1" errorTitle="Erreur de saisie" error="Veuillez choisir/saisir un élément de la liste" promptTitle="Consigne" prompt="Veuillez choisir/saisir un élément de la liste" sqref="F17">
      <formula1>$Y$1:$Y$37</formula1>
    </dataValidation>
    <dataValidation type="list" allowBlank="1" showInputMessage="1" showErrorMessage="1" errorTitle="Erreur de saisie" error="Veuillez choisir/saisir un élément de la liste" promptTitle="Consigne" prompt="Veuillez choisir/saisir un élément de la liste" sqref="H17">
      <formula1>$Z$1:$Z$133</formula1>
    </dataValidation>
    <dataValidation type="list" allowBlank="1" showInputMessage="1" showErrorMessage="1" errorTitle="Erreur de saisie" error="Veuillez choisir/saisir un élément de la liste" promptTitle="Consigne" prompt="Veuillez choisir/saisir un élément de la liste" sqref="F20">
      <formula1>$Y$1:$Y$37</formula1>
    </dataValidation>
    <dataValidation type="list" allowBlank="1" showInputMessage="1" showErrorMessage="1" errorTitle="Erreur de saisie" error="Veuillez choisir/saisir un élément de la liste" promptTitle="Consigne" prompt="Veuillez choisir/saisir un élément de la liste" sqref="H20">
      <formula1>$Z$1:$Z$133</formula1>
    </dataValidation>
    <dataValidation type="list" allowBlank="1" showInputMessage="1" showErrorMessage="1" errorTitle="Erreur de saisie" error="Veuillez choisir/saisir un élément de la liste" promptTitle="Consigne" prompt="Veuillez choisir/saisir un élément de la liste" sqref="F25">
      <formula1>$Y$1:$Y$37</formula1>
    </dataValidation>
    <dataValidation type="list" allowBlank="1" showInputMessage="1" showErrorMessage="1" errorTitle="Erreur de saisie" error="Veuillez choisir/saisir un élément de la liste" promptTitle="Consigne" prompt="Veuillez choisir/saisir un élément de la liste" sqref="H25">
      <formula1>$Z$1:$Z$133</formula1>
    </dataValidation>
    <dataValidation type="list" allowBlank="1" showInputMessage="1" showErrorMessage="1" errorTitle="Erreur de saisie" error="Veuillez choisir/saisir un élément de la liste" promptTitle="Consigne" prompt="Veuillez choisir/saisir un élément de la liste" sqref="F28">
      <formula1>$Y$1:$Y$37</formula1>
    </dataValidation>
    <dataValidation type="list" allowBlank="1" showInputMessage="1" showErrorMessage="1" errorTitle="Erreur de saisie" error="Veuillez choisir/saisir un élément de la liste" promptTitle="Consigne" prompt="Veuillez choisir/saisir un élément de la liste" sqref="H28">
      <formula1>$Z$1:$Z$133</formula1>
    </dataValidation>
    <dataValidation type="list" allowBlank="1" showInputMessage="1" showErrorMessage="1" errorTitle="Erreur de saisie" error="Veuillez choisir/saisir un élément de la liste" promptTitle="Consigne" prompt="Veuillez choisir/saisir un élément de la liste" sqref="F31">
      <formula1>$Y$1:$Y$37</formula1>
    </dataValidation>
    <dataValidation type="list" allowBlank="1" showInputMessage="1" showErrorMessage="1" errorTitle="Erreur de saisie" error="Veuillez choisir/saisir un élément de la liste" promptTitle="Consigne" prompt="Veuillez choisir/saisir un élément de la liste" sqref="H31">
      <formula1>$Z$1:$Z$133</formula1>
    </dataValidation>
    <dataValidation type="list" allowBlank="1" showInputMessage="1" showErrorMessage="1" errorTitle="Erreur de saisie" error="Veuillez choisir/saisir un élément de la liste" promptTitle="Consigne" prompt="Veuillez choisir/saisir un élément de la liste" sqref="F32">
      <formula1>$Y$1:$Y$37</formula1>
    </dataValidation>
    <dataValidation type="list" allowBlank="1" showInputMessage="1" showErrorMessage="1" errorTitle="Erreur de saisie" error="Veuillez choisir/saisir un élément de la liste" promptTitle="Consigne" prompt="Veuillez choisir/saisir un élément de la liste" sqref="H32">
      <formula1>$Z$1:$Z$133</formula1>
    </dataValidation>
    <dataValidation type="list" allowBlank="1" showInputMessage="1" showErrorMessage="1" errorTitle="Erreur de saisie" error="Veuillez choisir/saisir un élément de la liste" promptTitle="Consigne" prompt="Veuillez choisir/saisir un élément de la liste" sqref="F37">
      <formula1>$Y$1:$Y$37</formula1>
    </dataValidation>
    <dataValidation type="list" allowBlank="1" showInputMessage="1" showErrorMessage="1" errorTitle="Erreur de saisie" error="Veuillez choisir/saisir un élément de la liste" promptTitle="Consigne" prompt="Veuillez choisir/saisir un élément de la liste" sqref="H37">
      <formula1>$Z$1:$Z$133</formula1>
    </dataValidation>
    <dataValidation type="list" allowBlank="1" showInputMessage="1" showErrorMessage="1" errorTitle="Erreur de saisie" error="Veuillez choisir/saisir un élément de la liste" promptTitle="Consigne" prompt="Veuillez choisir/saisir un élément de la liste" sqref="F40">
      <formula1>$Y$1:$Y$37</formula1>
    </dataValidation>
    <dataValidation type="list" allowBlank="1" showInputMessage="1" showErrorMessage="1" errorTitle="Erreur de saisie" error="Veuillez choisir/saisir un élément de la liste" promptTitle="Consigne" prompt="Veuillez choisir/saisir un élément de la liste" sqref="H40">
      <formula1>$Z$1:$Z$133</formula1>
    </dataValidation>
    <dataValidation type="list" allowBlank="1" showInputMessage="1" showErrorMessage="1" errorTitle="Erreur de saisie" error="Veuillez choisir/saisir un élément de la liste" promptTitle="Consigne" prompt="Veuillez choisir/saisir un élément de la liste" sqref="F43">
      <formula1>$Y$1:$Y$37</formula1>
    </dataValidation>
    <dataValidation type="list" allowBlank="1" showInputMessage="1" showErrorMessage="1" errorTitle="Erreur de saisie" error="Veuillez choisir/saisir un élément de la liste" promptTitle="Consigne" prompt="Veuillez choisir/saisir un élément de la liste" sqref="H43">
      <formula1>$Z$1:$Z$133</formula1>
    </dataValidation>
    <dataValidation type="list" allowBlank="1" showInputMessage="1" showErrorMessage="1" errorTitle="Erreur de saisie" error="Veuillez choisir/saisir un élément de la liste" promptTitle="Consigne" prompt="Veuillez choisir/saisir un élément de la liste" sqref="F46">
      <formula1>$Y$1:$Y$37</formula1>
    </dataValidation>
    <dataValidation type="list" allowBlank="1" showInputMessage="1" showErrorMessage="1" errorTitle="Erreur de saisie" error="Veuillez choisir/saisir un élément de la liste" promptTitle="Consigne" prompt="Veuillez choisir/saisir un élément de la liste" sqref="H46">
      <formula1>$Z$1:$Z$133</formula1>
    </dataValidation>
    <dataValidation type="list" allowBlank="1" showInputMessage="1" showErrorMessage="1" errorTitle="Erreur de saisie" error="Veuillez choisir/saisir un élément de la liste" promptTitle="Consigne" prompt="Veuillez choisir/saisir un élément de la liste" sqref="F51">
      <formula1>$Y$1:$Y$37</formula1>
    </dataValidation>
    <dataValidation type="list" allowBlank="1" showInputMessage="1" showErrorMessage="1" errorTitle="Erreur de saisie" error="Veuillez choisir/saisir un élément de la liste" promptTitle="Consigne" prompt="Veuillez choisir/saisir un élément de la liste" sqref="H51">
      <formula1>$Z$1:$Z$133</formula1>
    </dataValidation>
    <dataValidation type="list" allowBlank="1" showInputMessage="1" showErrorMessage="1" errorTitle="Erreur de saisie" error="Veuillez choisir/saisir un élément de la liste" promptTitle="Consigne" prompt="Veuillez choisir/saisir un élément de la liste" sqref="F54">
      <formula1>$Y$1:$Y$37</formula1>
    </dataValidation>
    <dataValidation type="list" allowBlank="1" showInputMessage="1" showErrorMessage="1" errorTitle="Erreur de saisie" error="Veuillez choisir/saisir un élément de la liste" promptTitle="Consigne" prompt="Veuillez choisir/saisir un élément de la liste" sqref="H54">
      <formula1>$Z$1:$Z$133</formula1>
    </dataValidation>
    <dataValidation type="list" allowBlank="1" showInputMessage="1" showErrorMessage="1" errorTitle="Erreur de saisie" error="Veuillez choisir/saisir un élément de la liste" promptTitle="Consigne" prompt="Veuillez choisir/saisir un élément de la liste" sqref="F59">
      <formula1>$Y$1:$Y$37</formula1>
    </dataValidation>
    <dataValidation type="list" allowBlank="1" showInputMessage="1" showErrorMessage="1" errorTitle="Erreur de saisie" error="Veuillez choisir/saisir un élément de la liste" promptTitle="Consigne" prompt="Veuillez choisir/saisir un élément de la liste" sqref="H59">
      <formula1>$Z$1:$Z$133</formula1>
    </dataValidation>
    <dataValidation type="list" allowBlank="1" showInputMessage="1" showErrorMessage="1" errorTitle="Erreur de saisie" error="Veuillez choisir/saisir un élément de la liste" promptTitle="Consigne" prompt="Veuillez choisir/saisir un élément de la liste" sqref="F60">
      <formula1>$Y$1:$Y$37</formula1>
    </dataValidation>
    <dataValidation type="list" allowBlank="1" showInputMessage="1" showErrorMessage="1" errorTitle="Erreur de saisie" error="Veuillez choisir/saisir un élément de la liste" promptTitle="Consigne" prompt="Veuillez choisir/saisir un élément de la liste" sqref="H60">
      <formula1>$Z$1:$Z$133</formula1>
    </dataValidation>
    <dataValidation type="list" allowBlank="1" showInputMessage="1" showErrorMessage="1" errorTitle="Erreur de saisie" error="Veuillez choisir/saisir un élément de la liste" promptTitle="Consigne" prompt="Veuillez choisir/saisir un élément de la liste" sqref="F63">
      <formula1>$Y$1:$Y$37</formula1>
    </dataValidation>
    <dataValidation type="list" allowBlank="1" showInputMessage="1" showErrorMessage="1" errorTitle="Erreur de saisie" error="Veuillez choisir/saisir un élément de la liste" promptTitle="Consigne" prompt="Veuillez choisir/saisir un élément de la liste" sqref="H63">
      <formula1>$Z$1:$Z$133</formula1>
    </dataValidation>
    <dataValidation type="list" allowBlank="1" showInputMessage="1" showErrorMessage="1" errorTitle="Erreur de saisie" error="Veuillez choisir/saisir un élément de la liste" promptTitle="Consigne" prompt="Veuillez choisir/saisir un élément de la liste" sqref="F64">
      <formula1>$Y$1:$Y$37</formula1>
    </dataValidation>
    <dataValidation type="list" allowBlank="1" showInputMessage="1" showErrorMessage="1" errorTitle="Erreur de saisie" error="Veuillez choisir/saisir un élément de la liste" promptTitle="Consigne" prompt="Veuillez choisir/saisir un élément de la liste" sqref="H64">
      <formula1>$Z$1:$Z$133</formula1>
    </dataValidation>
    <dataValidation type="list" allowBlank="1" showInputMessage="1" showErrorMessage="1" errorTitle="Erreur de saisie" error="Veuillez choisir/saisir un élément de la liste" promptTitle="Consigne" prompt="Veuillez choisir/saisir un élément de la liste" sqref="F69">
      <formula1>$Y$1:$Y$37</formula1>
    </dataValidation>
    <dataValidation type="list" allowBlank="1" showInputMessage="1" showErrorMessage="1" errorTitle="Erreur de saisie" error="Veuillez choisir/saisir un élément de la liste" promptTitle="Consigne" prompt="Veuillez choisir/saisir un élément de la liste" sqref="H69">
      <formula1>$Z$1:$Z$133</formula1>
    </dataValidation>
    <dataValidation type="list" allowBlank="1" showInputMessage="1" showErrorMessage="1" errorTitle="Erreur de saisie" error="Veuillez choisir/saisir un élément de la liste" promptTitle="Consigne" prompt="Veuillez choisir/saisir un élément de la liste" sqref="F72">
      <formula1>$Y$1:$Y$37</formula1>
    </dataValidation>
    <dataValidation type="list" allowBlank="1" showInputMessage="1" showErrorMessage="1" errorTitle="Erreur de saisie" error="Veuillez choisir/saisir un élément de la liste" promptTitle="Consigne" prompt="Veuillez choisir/saisir un élément de la liste" sqref="H72">
      <formula1>$Z$1:$Z$133</formula1>
    </dataValidation>
    <dataValidation type="list" allowBlank="1" showInputMessage="1" showErrorMessage="1" errorTitle="Erreur de saisie" error="Veuillez choisir/saisir un élément de la liste" promptTitle="Consigne" prompt="Veuillez choisir/saisir un élément de la liste" sqref="F77">
      <formula1>$Y$1:$Y$37</formula1>
    </dataValidation>
    <dataValidation type="list" allowBlank="1" showInputMessage="1" showErrorMessage="1" errorTitle="Erreur de saisie" error="Veuillez choisir/saisir un élément de la liste" promptTitle="Consigne" prompt="Veuillez choisir/saisir un élément de la liste" sqref="H77">
      <formula1>$Z$1:$Z$133</formula1>
    </dataValidation>
    <dataValidation type="list" allowBlank="1" showInputMessage="1" showErrorMessage="1" errorTitle="Erreur de saisie" error="Veuillez choisir/saisir un élément de la liste" promptTitle="Consigne" prompt="Veuillez choisir/saisir un élément de la liste" sqref="F80">
      <formula1>$Y$1:$Y$37</formula1>
    </dataValidation>
    <dataValidation type="list" allowBlank="1" showInputMessage="1" showErrorMessage="1" errorTitle="Erreur de saisie" error="Veuillez choisir/saisir un élément de la liste" promptTitle="Consigne" prompt="Veuillez choisir/saisir un élément de la liste" sqref="H80">
      <formula1>$Z$1:$Z$133</formula1>
    </dataValidation>
    <dataValidation type="list" allowBlank="1" showInputMessage="1" showErrorMessage="1" errorTitle="Erreur de saisie" error="Veuillez choisir/saisir un élément de la liste" promptTitle="Consigne" prompt="Veuillez choisir/saisir un élément de la liste" sqref="F81">
      <formula1>$Y$1:$Y$37</formula1>
    </dataValidation>
    <dataValidation type="list" allowBlank="1" showInputMessage="1" showErrorMessage="1" errorTitle="Erreur de saisie" error="Veuillez choisir/saisir un élément de la liste" promptTitle="Consigne" prompt="Veuillez choisir/saisir un élément de la liste" sqref="H81">
      <formula1>$Z$1:$Z$133</formula1>
    </dataValidation>
    <dataValidation type="list" allowBlank="1" showInputMessage="1" showErrorMessage="1" errorTitle="Erreur de saisie" error="Veuillez choisir/saisir un élément de la liste" promptTitle="Consigne" prompt="Veuillez choisir/saisir un élément de la liste" sqref="F84">
      <formula1>$Y$1:$Y$37</formula1>
    </dataValidation>
    <dataValidation type="list" allowBlank="1" showInputMessage="1" showErrorMessage="1" errorTitle="Erreur de saisie" error="Veuillez choisir/saisir un élément de la liste" promptTitle="Consigne" prompt="Veuillez choisir/saisir un élément de la liste" sqref="H84">
      <formula1>$Z$1:$Z$133</formula1>
    </dataValidation>
    <dataValidation type="list" allowBlank="1" showInputMessage="1" showErrorMessage="1" errorTitle="Erreur de saisie" error="Veuillez choisir/saisir un élément de la liste" promptTitle="Consigne" prompt="Veuillez choisir/saisir un élément de la liste" sqref="F87">
      <formula1>$Y$1:$Y$37</formula1>
    </dataValidation>
    <dataValidation type="list" allowBlank="1" showInputMessage="1" showErrorMessage="1" errorTitle="Erreur de saisie" error="Veuillez choisir/saisir un élément de la liste" promptTitle="Consigne" prompt="Veuillez choisir/saisir un élément de la liste" sqref="H87">
      <formula1>$Z$1:$Z$133</formula1>
    </dataValidation>
    <dataValidation type="list" allowBlank="1" showInputMessage="1" showErrorMessage="1" errorTitle="Erreur de saisie" error="Veuillez choisir/saisir un élément de la liste" promptTitle="Consigne" prompt="Veuillez choisir/saisir un élément de la liste" sqref="F90">
      <formula1>$Y$1:$Y$37</formula1>
    </dataValidation>
    <dataValidation type="list" allowBlank="1" showInputMessage="1" showErrorMessage="1" errorTitle="Erreur de saisie" error="Veuillez choisir/saisir un élément de la liste" promptTitle="Consigne" prompt="Veuillez choisir/saisir un élément de la liste" sqref="H90">
      <formula1>$Z$1:$Z$133</formula1>
    </dataValidation>
    <dataValidation type="list" allowBlank="1" showInputMessage="1" showErrorMessage="1" errorTitle="Erreur de saisie" error="Veuillez choisir/saisir un élément de la liste" promptTitle="Consigne" prompt="Veuillez choisir/saisir un élément de la liste" sqref="F91">
      <formula1>$Y$1:$Y$37</formula1>
    </dataValidation>
    <dataValidation type="list" allowBlank="1" showInputMessage="1" showErrorMessage="1" errorTitle="Erreur de saisie" error="Veuillez choisir/saisir un élément de la liste" promptTitle="Consigne" prompt="Veuillez choisir/saisir un élément de la liste" sqref="H91">
      <formula1>$Z$1:$Z$133</formula1>
    </dataValidation>
    <dataValidation type="list" allowBlank="1" showInputMessage="1" showErrorMessage="1" errorTitle="Erreur de saisie" error="Veuillez choisir/saisir un élément de la liste" promptTitle="Consigne" prompt="Veuillez choisir/saisir un élément de la liste" sqref="F94">
      <formula1>$Y$1:$Y$37</formula1>
    </dataValidation>
    <dataValidation type="list" allowBlank="1" showInputMessage="1" showErrorMessage="1" errorTitle="Erreur de saisie" error="Veuillez choisir/saisir un élément de la liste" promptTitle="Consigne" prompt="Veuillez choisir/saisir un élément de la liste" sqref="H94">
      <formula1>$Z$1:$Z$133</formula1>
    </dataValidation>
    <dataValidation type="list" allowBlank="1" showInputMessage="1" showErrorMessage="1" errorTitle="Erreur de saisie" error="Veuillez choisir/saisir un élément de la liste" promptTitle="Consigne" prompt="Veuillez choisir/saisir un élément de la liste" sqref="F95">
      <formula1>$Y$1:$Y$37</formula1>
    </dataValidation>
    <dataValidation type="list" allowBlank="1" showInputMessage="1" showErrorMessage="1" errorTitle="Erreur de saisie" error="Veuillez choisir/saisir un élément de la liste" promptTitle="Consigne" prompt="Veuillez choisir/saisir un élément de la liste" sqref="H95">
      <formula1>$Z$1:$Z$133</formula1>
    </dataValidation>
    <dataValidation type="list" allowBlank="1" showInputMessage="1" showErrorMessage="1" errorTitle="Erreur de saisie" error="Veuillez choisir/saisir un élément de la liste" promptTitle="Consigne" prompt="Veuillez choisir/saisir un élément de la liste" sqref="F100">
      <formula1>$Y$1:$Y$37</formula1>
    </dataValidation>
    <dataValidation type="list" allowBlank="1" showInputMessage="1" showErrorMessage="1" errorTitle="Erreur de saisie" error="Veuillez choisir/saisir un élément de la liste" promptTitle="Consigne" prompt="Veuillez choisir/saisir un élément de la liste" sqref="H100">
      <formula1>$Z$1:$Z$133</formula1>
    </dataValidation>
    <dataValidation type="list" allowBlank="1" showInputMessage="1" showErrorMessage="1" errorTitle="Erreur de saisie" error="Veuillez choisir/saisir un élément de la liste" promptTitle="Consigne" prompt="Veuillez choisir/saisir un élément de la liste" sqref="F101">
      <formula1>$Y$1:$Y$37</formula1>
    </dataValidation>
    <dataValidation type="list" allowBlank="1" showInputMessage="1" showErrorMessage="1" errorTitle="Erreur de saisie" error="Veuillez choisir/saisir un élément de la liste" promptTitle="Consigne" prompt="Veuillez choisir/saisir un élément de la liste" sqref="H101">
      <formula1>$Z$1:$Z$133</formula1>
    </dataValidation>
    <dataValidation type="list" allowBlank="1" showInputMessage="1" showErrorMessage="1" errorTitle="Erreur de saisie" error="Veuillez choisir/saisir un élément de la liste" promptTitle="Consigne" prompt="Veuillez choisir/saisir un élément de la liste" sqref="F102">
      <formula1>$Y$1:$Y$37</formula1>
    </dataValidation>
    <dataValidation type="list" allowBlank="1" showInputMessage="1" showErrorMessage="1" errorTitle="Erreur de saisie" error="Veuillez choisir/saisir un élément de la liste" promptTitle="Consigne" prompt="Veuillez choisir/saisir un élément de la liste" sqref="H102">
      <formula1>$Z$1:$Z$133</formula1>
    </dataValidation>
    <dataValidation type="list" allowBlank="1" showInputMessage="1" showErrorMessage="1" errorTitle="Erreur de saisie" error="Veuillez choisir/saisir un élément de la liste" promptTitle="Consigne" prompt="Veuillez choisir/saisir un élément de la liste" sqref="F105">
      <formula1>$Y$1:$Y$37</formula1>
    </dataValidation>
    <dataValidation type="list" allowBlank="1" showInputMessage="1" showErrorMessage="1" errorTitle="Erreur de saisie" error="Veuillez choisir/saisir un élément de la liste" promptTitle="Consigne" prompt="Veuillez choisir/saisir un élément de la liste" sqref="H105">
      <formula1>$Z$1:$Z$133</formula1>
    </dataValidation>
    <dataValidation type="list" allowBlank="1" showInputMessage="1" showErrorMessage="1" errorTitle="Erreur de saisie" error="Veuillez choisir/saisir un élément de la liste" promptTitle="Consigne" prompt="Veuillez choisir/saisir un élément de la liste" sqref="F110">
      <formula1>$Y$1:$Y$37</formula1>
    </dataValidation>
    <dataValidation type="list" allowBlank="1" showInputMessage="1" showErrorMessage="1" errorTitle="Erreur de saisie" error="Veuillez choisir/saisir un élément de la liste" promptTitle="Consigne" prompt="Veuillez choisir/saisir un élément de la liste" sqref="H110">
      <formula1>$Z$1:$Z$133</formula1>
    </dataValidation>
    <dataValidation type="list" allowBlank="1" showInputMessage="1" showErrorMessage="1" errorTitle="Erreur de saisie" error="Veuillez choisir/saisir un élément de la liste" promptTitle="Consigne" prompt="Veuillez choisir/saisir un élément de la liste" sqref="F111">
      <formula1>$Y$1:$Y$37</formula1>
    </dataValidation>
    <dataValidation type="list" allowBlank="1" showInputMessage="1" showErrorMessage="1" errorTitle="Erreur de saisie" error="Veuillez choisir/saisir un élément de la liste" promptTitle="Consigne" prompt="Veuillez choisir/saisir un élément de la liste" sqref="H111">
      <formula1>$Z$1:$Z$133</formula1>
    </dataValidation>
  </dataValidations>
  <printOptions horizontalCentered="1"/>
  <pageMargins left="0.11811023622047245" right="0.11811023622047245" top="0.59055118110236227" bottom="0.59055118110236227" header="0.31496062992125984" footer="0.31496062992125984"/>
  <pageSetup paperSize="9" scale="24"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4" tint="-0.499984740745262"/>
    <pageSetUpPr fitToPage="1"/>
  </sheetPr>
  <dimension ref="A1:Z133"/>
  <sheetViews>
    <sheetView showGridLines="0" view="pageBreakPreview" zoomScale="50" zoomScaleNormal="100" zoomScaleSheetLayoutView="50" workbookViewId="0">
      <pane ySplit="3" topLeftCell="A4" activePane="bottomLeft" state="frozen"/>
      <selection pane="bottomLeft" activeCell="A4" sqref="A4:V4"/>
    </sheetView>
  </sheetViews>
  <sheetFormatPr baseColWidth="10" defaultColWidth="8" defaultRowHeight="12.75"/>
  <cols>
    <col min="1" max="1" width="90.75" style="1" customWidth="1"/>
    <col min="2" max="5" width="19.75" style="1" customWidth="1"/>
    <col min="6" max="9" width="25.75" style="1" customWidth="1"/>
    <col min="10" max="21" width="19.75" style="1" customWidth="1"/>
    <col min="22" max="22" width="50.75" style="1" customWidth="1"/>
    <col min="23" max="26" width="0" style="1" hidden="1" customWidth="1"/>
    <col min="27" max="16384" width="8" style="1"/>
  </cols>
  <sheetData>
    <row r="1" spans="1:26" ht="25.5">
      <c r="A1" s="41" t="s">
        <v>0</v>
      </c>
      <c r="B1" s="41"/>
      <c r="C1" s="41"/>
      <c r="D1" s="41"/>
      <c r="E1" s="41"/>
      <c r="F1" s="41"/>
      <c r="G1" s="41"/>
      <c r="H1" s="41"/>
      <c r="I1" s="41"/>
      <c r="J1" s="41"/>
      <c r="K1" s="41"/>
      <c r="L1" s="41"/>
      <c r="M1" s="41"/>
      <c r="N1" s="41"/>
      <c r="O1" s="41"/>
      <c r="P1" s="41"/>
      <c r="Q1" s="41"/>
      <c r="R1" s="41"/>
      <c r="S1" s="41"/>
      <c r="T1" s="41"/>
      <c r="U1" s="41"/>
      <c r="V1" s="41"/>
      <c r="W1" s="2"/>
      <c r="X1" s="2"/>
      <c r="Y1" s="5" t="s">
        <v>16</v>
      </c>
      <c r="Z1" s="6">
        <v>41640</v>
      </c>
    </row>
    <row r="2" spans="1:26" ht="70.150000000000006" customHeight="1">
      <c r="A2" s="42" t="s">
        <v>53</v>
      </c>
      <c r="B2" s="42" t="s">
        <v>9</v>
      </c>
      <c r="C2" s="42"/>
      <c r="D2" s="42" t="s">
        <v>10</v>
      </c>
      <c r="E2" s="42"/>
      <c r="F2" s="42" t="s">
        <v>65</v>
      </c>
      <c r="G2" s="42"/>
      <c r="H2" s="42"/>
      <c r="I2" s="42"/>
      <c r="J2" s="42" t="s">
        <v>11</v>
      </c>
      <c r="K2" s="42"/>
      <c r="L2" s="42" t="s">
        <v>4</v>
      </c>
      <c r="M2" s="42" t="s">
        <v>5</v>
      </c>
      <c r="N2" s="42" t="s">
        <v>12</v>
      </c>
      <c r="O2" s="42"/>
      <c r="P2" s="42" t="s">
        <v>6</v>
      </c>
      <c r="Q2" s="42" t="s">
        <v>7</v>
      </c>
      <c r="R2" s="42" t="s">
        <v>591</v>
      </c>
      <c r="S2" s="42"/>
      <c r="T2" s="42" t="s">
        <v>67</v>
      </c>
      <c r="U2" s="42"/>
      <c r="V2" s="42" t="s">
        <v>54</v>
      </c>
      <c r="W2" s="3" t="s">
        <v>55</v>
      </c>
      <c r="X2" s="3" t="s">
        <v>56</v>
      </c>
      <c r="Y2" s="7" t="s">
        <v>17</v>
      </c>
      <c r="Z2" s="8">
        <v>41671</v>
      </c>
    </row>
    <row r="3" spans="1:26" ht="70.150000000000006" customHeight="1">
      <c r="A3" s="42"/>
      <c r="B3" s="4" t="s">
        <v>2</v>
      </c>
      <c r="C3" s="4" t="s">
        <v>3</v>
      </c>
      <c r="D3" s="4" t="s">
        <v>2</v>
      </c>
      <c r="E3" s="4" t="s">
        <v>3</v>
      </c>
      <c r="F3" s="4" t="s">
        <v>57</v>
      </c>
      <c r="G3" s="4" t="s">
        <v>58</v>
      </c>
      <c r="H3" s="4" t="s">
        <v>59</v>
      </c>
      <c r="I3" s="4" t="s">
        <v>60</v>
      </c>
      <c r="J3" s="4" t="s">
        <v>2</v>
      </c>
      <c r="K3" s="4" t="s">
        <v>3</v>
      </c>
      <c r="L3" s="42"/>
      <c r="M3" s="42"/>
      <c r="N3" s="4" t="s">
        <v>2</v>
      </c>
      <c r="O3" s="4" t="s">
        <v>3</v>
      </c>
      <c r="P3" s="42"/>
      <c r="Q3" s="42"/>
      <c r="R3" s="4" t="s">
        <v>589</v>
      </c>
      <c r="S3" s="4" t="s">
        <v>590</v>
      </c>
      <c r="T3" s="4" t="s">
        <v>63</v>
      </c>
      <c r="U3" s="4" t="s">
        <v>64</v>
      </c>
      <c r="V3" s="42"/>
      <c r="W3" s="3"/>
      <c r="X3" s="3"/>
      <c r="Y3" s="7" t="s">
        <v>18</v>
      </c>
      <c r="Z3" s="8">
        <v>41699</v>
      </c>
    </row>
    <row r="4" spans="1:26" ht="76.5">
      <c r="A4" s="43" t="s">
        <v>13</v>
      </c>
      <c r="B4" s="39"/>
      <c r="C4" s="39"/>
      <c r="D4" s="39"/>
      <c r="E4" s="39"/>
      <c r="F4" s="39"/>
      <c r="G4" s="39"/>
      <c r="H4" s="39"/>
      <c r="I4" s="39"/>
      <c r="J4" s="39"/>
      <c r="K4" s="39"/>
      <c r="L4" s="39"/>
      <c r="M4" s="39"/>
      <c r="N4" s="39"/>
      <c r="O4" s="39"/>
      <c r="P4" s="39"/>
      <c r="Q4" s="39"/>
      <c r="R4" s="39"/>
      <c r="S4" s="39"/>
      <c r="T4" s="39"/>
      <c r="U4" s="39"/>
      <c r="V4" s="40"/>
      <c r="W4" s="2"/>
      <c r="X4" s="2"/>
      <c r="Y4" s="5" t="s">
        <v>19</v>
      </c>
      <c r="Z4" s="6">
        <v>41730</v>
      </c>
    </row>
    <row r="5" spans="1:26" ht="38.25">
      <c r="A5" s="46" t="s">
        <v>592</v>
      </c>
      <c r="B5" s="39"/>
      <c r="C5" s="39"/>
      <c r="D5" s="39"/>
      <c r="E5" s="39"/>
      <c r="F5" s="39"/>
      <c r="G5" s="39"/>
      <c r="H5" s="39"/>
      <c r="I5" s="39"/>
      <c r="J5" s="39"/>
      <c r="K5" s="39"/>
      <c r="L5" s="39"/>
      <c r="M5" s="39"/>
      <c r="N5" s="39"/>
      <c r="O5" s="39"/>
      <c r="P5" s="39"/>
      <c r="Q5" s="39"/>
      <c r="R5" s="39"/>
      <c r="S5" s="39"/>
      <c r="T5" s="39"/>
      <c r="U5" s="39"/>
      <c r="V5" s="40"/>
      <c r="W5" s="2"/>
      <c r="X5" s="2"/>
      <c r="Y5" s="5" t="s">
        <v>20</v>
      </c>
      <c r="Z5" s="6">
        <v>41760</v>
      </c>
    </row>
    <row r="6" spans="1:26" ht="38.25">
      <c r="A6" s="38" t="s">
        <v>69</v>
      </c>
      <c r="B6" s="39"/>
      <c r="C6" s="39"/>
      <c r="D6" s="39"/>
      <c r="E6" s="39"/>
      <c r="F6" s="39"/>
      <c r="G6" s="39"/>
      <c r="H6" s="39"/>
      <c r="I6" s="39"/>
      <c r="J6" s="39"/>
      <c r="K6" s="39"/>
      <c r="L6" s="39"/>
      <c r="M6" s="39"/>
      <c r="N6" s="39"/>
      <c r="O6" s="39"/>
      <c r="P6" s="39"/>
      <c r="Q6" s="39"/>
      <c r="R6" s="39"/>
      <c r="S6" s="39"/>
      <c r="T6" s="39"/>
      <c r="U6" s="39"/>
      <c r="V6" s="40"/>
      <c r="W6" s="2"/>
      <c r="X6" s="2"/>
      <c r="Y6" s="5" t="s">
        <v>21</v>
      </c>
      <c r="Z6" s="6">
        <v>41791</v>
      </c>
    </row>
    <row r="7" spans="1:26" ht="49.9" customHeight="1">
      <c r="A7" s="44" t="s">
        <v>100</v>
      </c>
      <c r="B7" s="39"/>
      <c r="C7" s="39"/>
      <c r="D7" s="39"/>
      <c r="E7" s="39"/>
      <c r="F7" s="39"/>
      <c r="G7" s="39"/>
      <c r="H7" s="39"/>
      <c r="I7" s="39"/>
      <c r="J7" s="39"/>
      <c r="K7" s="39"/>
      <c r="L7" s="39"/>
      <c r="M7" s="39"/>
      <c r="N7" s="39"/>
      <c r="O7" s="39"/>
      <c r="P7" s="39"/>
      <c r="Q7" s="39"/>
      <c r="R7" s="39"/>
      <c r="S7" s="39"/>
      <c r="T7" s="39"/>
      <c r="U7" s="39"/>
      <c r="V7" s="40"/>
      <c r="W7" s="2"/>
      <c r="X7" s="2"/>
      <c r="Y7" s="5" t="s">
        <v>22</v>
      </c>
      <c r="Z7" s="6">
        <v>41821</v>
      </c>
    </row>
    <row r="8" spans="1:26" ht="51">
      <c r="A8" s="45" t="s">
        <v>105</v>
      </c>
      <c r="B8" s="39"/>
      <c r="C8" s="39"/>
      <c r="D8" s="39"/>
      <c r="E8" s="39"/>
      <c r="F8" s="39"/>
      <c r="G8" s="39"/>
      <c r="H8" s="39"/>
      <c r="I8" s="39"/>
      <c r="J8" s="39"/>
      <c r="K8" s="39"/>
      <c r="L8" s="39"/>
      <c r="M8" s="39"/>
      <c r="N8" s="39"/>
      <c r="O8" s="39"/>
      <c r="P8" s="39"/>
      <c r="Q8" s="39"/>
      <c r="R8" s="39"/>
      <c r="S8" s="39"/>
      <c r="T8" s="39"/>
      <c r="U8" s="39"/>
      <c r="V8" s="40"/>
      <c r="W8" s="2"/>
      <c r="X8" s="2"/>
      <c r="Y8" s="5" t="s">
        <v>23</v>
      </c>
      <c r="Z8" s="6">
        <v>41852</v>
      </c>
    </row>
    <row r="9" spans="1:26" ht="65.25">
      <c r="A9" s="9" t="s">
        <v>593</v>
      </c>
      <c r="B9" s="10">
        <v>5000000</v>
      </c>
      <c r="C9" s="10">
        <v>5000000</v>
      </c>
      <c r="D9" s="10">
        <v>5000000</v>
      </c>
      <c r="E9" s="10">
        <v>5000000</v>
      </c>
      <c r="F9" s="11"/>
      <c r="G9" s="12"/>
      <c r="H9" s="13"/>
      <c r="I9" s="14"/>
      <c r="J9" s="10">
        <v>0</v>
      </c>
      <c r="K9" s="10">
        <v>0</v>
      </c>
      <c r="L9" s="10">
        <v>0</v>
      </c>
      <c r="M9" s="10">
        <v>0</v>
      </c>
      <c r="N9" s="15">
        <f>IF(D9&lt;&gt;0,J9/D9,0)*100</f>
        <v>0</v>
      </c>
      <c r="O9" s="15">
        <f>IF(E9&lt;&gt;0,K9/E9,0)*100</f>
        <v>0</v>
      </c>
      <c r="P9" s="15">
        <f>IF(E9&lt;&gt;0,L9/E9,0)*100</f>
        <v>0</v>
      </c>
      <c r="Q9" s="15">
        <f>IF(E9&lt;&gt;0,M9/E9,0)*100</f>
        <v>0</v>
      </c>
      <c r="R9" s="12"/>
      <c r="S9" s="12"/>
      <c r="T9" s="16">
        <v>0</v>
      </c>
      <c r="U9" s="16">
        <v>0</v>
      </c>
      <c r="V9" s="11"/>
      <c r="W9" s="2" t="s">
        <v>594</v>
      </c>
      <c r="X9" s="2" t="s">
        <v>74</v>
      </c>
      <c r="Y9" s="5" t="s">
        <v>24</v>
      </c>
      <c r="Z9" s="6">
        <v>41883</v>
      </c>
    </row>
    <row r="10" spans="1:26" ht="65.25">
      <c r="A10" s="17" t="s">
        <v>108</v>
      </c>
      <c r="B10" s="18">
        <f>B9</f>
        <v>5000000</v>
      </c>
      <c r="C10" s="18">
        <f>C9</f>
        <v>5000000</v>
      </c>
      <c r="D10" s="18">
        <f>D9</f>
        <v>5000000</v>
      </c>
      <c r="E10" s="18">
        <f>E9</f>
        <v>5000000</v>
      </c>
      <c r="F10" s="17"/>
      <c r="G10" s="18">
        <f>G9</f>
        <v>0</v>
      </c>
      <c r="H10" s="17"/>
      <c r="I10" s="17"/>
      <c r="J10" s="18">
        <f>J9</f>
        <v>0</v>
      </c>
      <c r="K10" s="18">
        <f>K9</f>
        <v>0</v>
      </c>
      <c r="L10" s="18">
        <f>L9</f>
        <v>0</v>
      </c>
      <c r="M10" s="18">
        <f>M9</f>
        <v>0</v>
      </c>
      <c r="N10" s="19">
        <f>IF(D10&lt;&gt;0,J10/D10,0)*100</f>
        <v>0</v>
      </c>
      <c r="O10" s="19">
        <f>IF(E10&lt;&gt;0,K10/E10,0)*100</f>
        <v>0</v>
      </c>
      <c r="P10" s="19">
        <f>IF(E10&lt;&gt;0,L10/E10,0)*100</f>
        <v>0</v>
      </c>
      <c r="Q10" s="19">
        <f>IF(E10&lt;&gt;0,M10/E10,0)*100</f>
        <v>0</v>
      </c>
      <c r="R10" s="18">
        <f>R9</f>
        <v>0</v>
      </c>
      <c r="S10" s="18">
        <f>S9</f>
        <v>0</v>
      </c>
      <c r="T10" s="19">
        <f>T9</f>
        <v>0</v>
      </c>
      <c r="U10" s="19">
        <f>U9</f>
        <v>0</v>
      </c>
      <c r="V10" s="17"/>
      <c r="W10" s="2"/>
      <c r="X10" s="2"/>
      <c r="Y10" s="5" t="s">
        <v>25</v>
      </c>
      <c r="Z10" s="6">
        <v>41913</v>
      </c>
    </row>
    <row r="11" spans="1:26" ht="51">
      <c r="A11" s="45" t="s">
        <v>109</v>
      </c>
      <c r="B11" s="39"/>
      <c r="C11" s="39"/>
      <c r="D11" s="39"/>
      <c r="E11" s="39"/>
      <c r="F11" s="39"/>
      <c r="G11" s="39"/>
      <c r="H11" s="39"/>
      <c r="I11" s="39"/>
      <c r="J11" s="39"/>
      <c r="K11" s="39"/>
      <c r="L11" s="39"/>
      <c r="M11" s="39"/>
      <c r="N11" s="39"/>
      <c r="O11" s="39"/>
      <c r="P11" s="39"/>
      <c r="Q11" s="39"/>
      <c r="R11" s="39"/>
      <c r="S11" s="39"/>
      <c r="T11" s="39"/>
      <c r="U11" s="39"/>
      <c r="V11" s="40"/>
      <c r="W11" s="2"/>
      <c r="X11" s="2"/>
      <c r="Y11" s="5" t="s">
        <v>26</v>
      </c>
      <c r="Z11" s="6">
        <v>41944</v>
      </c>
    </row>
    <row r="12" spans="1:26" ht="65.25">
      <c r="A12" s="9" t="s">
        <v>595</v>
      </c>
      <c r="B12" s="10">
        <v>4000000</v>
      </c>
      <c r="C12" s="10">
        <v>4000000</v>
      </c>
      <c r="D12" s="10">
        <v>4000000</v>
      </c>
      <c r="E12" s="10">
        <v>4000000</v>
      </c>
      <c r="F12" s="11"/>
      <c r="G12" s="12"/>
      <c r="H12" s="13"/>
      <c r="I12" s="14"/>
      <c r="J12" s="10">
        <v>0</v>
      </c>
      <c r="K12" s="10">
        <v>0</v>
      </c>
      <c r="L12" s="10">
        <v>0</v>
      </c>
      <c r="M12" s="10">
        <v>0</v>
      </c>
      <c r="N12" s="15">
        <f>IF(D12&lt;&gt;0,J12/D12,0)*100</f>
        <v>0</v>
      </c>
      <c r="O12" s="15">
        <f>IF(E12&lt;&gt;0,K12/E12,0)*100</f>
        <v>0</v>
      </c>
      <c r="P12" s="15">
        <f>IF(E12&lt;&gt;0,L12/E12,0)*100</f>
        <v>0</v>
      </c>
      <c r="Q12" s="15">
        <f>IF(E12&lt;&gt;0,M12/E12,0)*100</f>
        <v>0</v>
      </c>
      <c r="R12" s="12"/>
      <c r="S12" s="12"/>
      <c r="T12" s="16">
        <v>0</v>
      </c>
      <c r="U12" s="16">
        <v>0</v>
      </c>
      <c r="V12" s="11"/>
      <c r="W12" s="2" t="s">
        <v>596</v>
      </c>
      <c r="X12" s="2" t="s">
        <v>74</v>
      </c>
      <c r="Y12" s="5" t="s">
        <v>27</v>
      </c>
      <c r="Z12" s="6">
        <v>41974</v>
      </c>
    </row>
    <row r="13" spans="1:26" ht="65.25">
      <c r="A13" s="17" t="s">
        <v>111</v>
      </c>
      <c r="B13" s="18">
        <f>B12</f>
        <v>4000000</v>
      </c>
      <c r="C13" s="18">
        <f>C12</f>
        <v>4000000</v>
      </c>
      <c r="D13" s="18">
        <f>D12</f>
        <v>4000000</v>
      </c>
      <c r="E13" s="18">
        <f>E12</f>
        <v>4000000</v>
      </c>
      <c r="F13" s="17"/>
      <c r="G13" s="18">
        <f>G12</f>
        <v>0</v>
      </c>
      <c r="H13" s="17"/>
      <c r="I13" s="17"/>
      <c r="J13" s="18">
        <f>J12</f>
        <v>0</v>
      </c>
      <c r="K13" s="18">
        <f>K12</f>
        <v>0</v>
      </c>
      <c r="L13" s="18">
        <f>L12</f>
        <v>0</v>
      </c>
      <c r="M13" s="18">
        <f>M12</f>
        <v>0</v>
      </c>
      <c r="N13" s="19">
        <f>IF(D13&lt;&gt;0,J13/D13,0)*100</f>
        <v>0</v>
      </c>
      <c r="O13" s="19">
        <f>IF(E13&lt;&gt;0,K13/E13,0)*100</f>
        <v>0</v>
      </c>
      <c r="P13" s="19">
        <f>IF(E13&lt;&gt;0,L13/E13,0)*100</f>
        <v>0</v>
      </c>
      <c r="Q13" s="19">
        <f>IF(E13&lt;&gt;0,M13/E13,0)*100</f>
        <v>0</v>
      </c>
      <c r="R13" s="18">
        <f>R12</f>
        <v>0</v>
      </c>
      <c r="S13" s="18">
        <f>S12</f>
        <v>0</v>
      </c>
      <c r="T13" s="19">
        <f>T12</f>
        <v>0</v>
      </c>
      <c r="U13" s="19">
        <f>U12</f>
        <v>0</v>
      </c>
      <c r="V13" s="17"/>
      <c r="W13" s="2"/>
      <c r="X13" s="2"/>
      <c r="Y13" s="5" t="s">
        <v>28</v>
      </c>
      <c r="Z13" s="6">
        <v>42005</v>
      </c>
    </row>
    <row r="14" spans="1:26" ht="49.9" customHeight="1">
      <c r="A14" s="45" t="s">
        <v>116</v>
      </c>
      <c r="B14" s="39"/>
      <c r="C14" s="39"/>
      <c r="D14" s="39"/>
      <c r="E14" s="39"/>
      <c r="F14" s="39"/>
      <c r="G14" s="39"/>
      <c r="H14" s="39"/>
      <c r="I14" s="39"/>
      <c r="J14" s="39"/>
      <c r="K14" s="39"/>
      <c r="L14" s="39"/>
      <c r="M14" s="39"/>
      <c r="N14" s="39"/>
      <c r="O14" s="39"/>
      <c r="P14" s="39"/>
      <c r="Q14" s="39"/>
      <c r="R14" s="39"/>
      <c r="S14" s="39"/>
      <c r="T14" s="39"/>
      <c r="U14" s="39"/>
      <c r="V14" s="40"/>
      <c r="W14" s="2"/>
      <c r="X14" s="2"/>
      <c r="Y14" s="5" t="s">
        <v>29</v>
      </c>
      <c r="Z14" s="6">
        <v>42036</v>
      </c>
    </row>
    <row r="15" spans="1:26" ht="63.75">
      <c r="A15" s="9" t="s">
        <v>597</v>
      </c>
      <c r="B15" s="10">
        <v>7000000</v>
      </c>
      <c r="C15" s="10">
        <v>7000000</v>
      </c>
      <c r="D15" s="10">
        <v>7000000</v>
      </c>
      <c r="E15" s="10">
        <v>7000000</v>
      </c>
      <c r="F15" s="11"/>
      <c r="G15" s="12"/>
      <c r="H15" s="13"/>
      <c r="I15" s="14"/>
      <c r="J15" s="10">
        <v>0</v>
      </c>
      <c r="K15" s="10">
        <v>0</v>
      </c>
      <c r="L15" s="10">
        <v>0</v>
      </c>
      <c r="M15" s="10">
        <v>0</v>
      </c>
      <c r="N15" s="15">
        <f>IF(D15&lt;&gt;0,J15/D15,0)*100</f>
        <v>0</v>
      </c>
      <c r="O15" s="15">
        <f>IF(E15&lt;&gt;0,K15/E15,0)*100</f>
        <v>0</v>
      </c>
      <c r="P15" s="15">
        <f>IF(E15&lt;&gt;0,L15/E15,0)*100</f>
        <v>0</v>
      </c>
      <c r="Q15" s="15">
        <f>IF(E15&lt;&gt;0,M15/E15,0)*100</f>
        <v>0</v>
      </c>
      <c r="R15" s="12"/>
      <c r="S15" s="12"/>
      <c r="T15" s="16">
        <v>0</v>
      </c>
      <c r="U15" s="16">
        <v>0</v>
      </c>
      <c r="V15" s="11"/>
      <c r="W15" s="2" t="s">
        <v>598</v>
      </c>
      <c r="X15" s="2" t="s">
        <v>74</v>
      </c>
      <c r="Y15" s="5" t="s">
        <v>30</v>
      </c>
      <c r="Z15" s="6">
        <v>42064</v>
      </c>
    </row>
    <row r="16" spans="1:26" ht="49.9" customHeight="1">
      <c r="A16" s="17" t="s">
        <v>119</v>
      </c>
      <c r="B16" s="18">
        <f>B15</f>
        <v>7000000</v>
      </c>
      <c r="C16" s="18">
        <f>C15</f>
        <v>7000000</v>
      </c>
      <c r="D16" s="18">
        <f>D15</f>
        <v>7000000</v>
      </c>
      <c r="E16" s="18">
        <f>E15</f>
        <v>7000000</v>
      </c>
      <c r="F16" s="17"/>
      <c r="G16" s="18">
        <f>G15</f>
        <v>0</v>
      </c>
      <c r="H16" s="17"/>
      <c r="I16" s="17"/>
      <c r="J16" s="18">
        <f>J15</f>
        <v>0</v>
      </c>
      <c r="K16" s="18">
        <f>K15</f>
        <v>0</v>
      </c>
      <c r="L16" s="18">
        <f>L15</f>
        <v>0</v>
      </c>
      <c r="M16" s="18">
        <f>M15</f>
        <v>0</v>
      </c>
      <c r="N16" s="19">
        <f>IF(D16&lt;&gt;0,J16/D16,0)*100</f>
        <v>0</v>
      </c>
      <c r="O16" s="19">
        <f>IF(E16&lt;&gt;0,K16/E16,0)*100</f>
        <v>0</v>
      </c>
      <c r="P16" s="19">
        <f>IF(E16&lt;&gt;0,L16/E16,0)*100</f>
        <v>0</v>
      </c>
      <c r="Q16" s="19">
        <f>IF(E16&lt;&gt;0,M16/E16,0)*100</f>
        <v>0</v>
      </c>
      <c r="R16" s="18">
        <f>R15</f>
        <v>0</v>
      </c>
      <c r="S16" s="18">
        <f>S15</f>
        <v>0</v>
      </c>
      <c r="T16" s="19">
        <f>T15</f>
        <v>0</v>
      </c>
      <c r="U16" s="19">
        <f>U15</f>
        <v>0</v>
      </c>
      <c r="V16" s="17"/>
      <c r="W16" s="2"/>
      <c r="X16" s="2"/>
      <c r="Y16" s="5" t="s">
        <v>31</v>
      </c>
      <c r="Z16" s="6">
        <v>42095</v>
      </c>
    </row>
    <row r="17" spans="1:26" ht="51">
      <c r="A17" s="45" t="s">
        <v>120</v>
      </c>
      <c r="B17" s="39"/>
      <c r="C17" s="39"/>
      <c r="D17" s="39"/>
      <c r="E17" s="39"/>
      <c r="F17" s="39"/>
      <c r="G17" s="39"/>
      <c r="H17" s="39"/>
      <c r="I17" s="39"/>
      <c r="J17" s="39"/>
      <c r="K17" s="39"/>
      <c r="L17" s="39"/>
      <c r="M17" s="39"/>
      <c r="N17" s="39"/>
      <c r="O17" s="39"/>
      <c r="P17" s="39"/>
      <c r="Q17" s="39"/>
      <c r="R17" s="39"/>
      <c r="S17" s="39"/>
      <c r="T17" s="39"/>
      <c r="U17" s="39"/>
      <c r="V17" s="40"/>
      <c r="W17" s="2"/>
      <c r="X17" s="2"/>
      <c r="Y17" s="5" t="s">
        <v>32</v>
      </c>
      <c r="Z17" s="6">
        <v>42125</v>
      </c>
    </row>
    <row r="18" spans="1:26" ht="51">
      <c r="A18" s="9" t="s">
        <v>599</v>
      </c>
      <c r="B18" s="10">
        <v>6000000</v>
      </c>
      <c r="C18" s="10">
        <v>6000000</v>
      </c>
      <c r="D18" s="10">
        <v>6000000</v>
      </c>
      <c r="E18" s="10">
        <v>6000000</v>
      </c>
      <c r="F18" s="11"/>
      <c r="G18" s="12"/>
      <c r="H18" s="13"/>
      <c r="I18" s="14"/>
      <c r="J18" s="10">
        <v>0</v>
      </c>
      <c r="K18" s="10">
        <v>0</v>
      </c>
      <c r="L18" s="10">
        <v>0</v>
      </c>
      <c r="M18" s="10">
        <v>0</v>
      </c>
      <c r="N18" s="15">
        <f t="shared" ref="N18:O22" si="0">IF(D18&lt;&gt;0,J18/D18,0)*100</f>
        <v>0</v>
      </c>
      <c r="O18" s="15">
        <f t="shared" si="0"/>
        <v>0</v>
      </c>
      <c r="P18" s="15">
        <f>IF(E18&lt;&gt;0,L18/E18,0)*100</f>
        <v>0</v>
      </c>
      <c r="Q18" s="15">
        <f>IF(E18&lt;&gt;0,M18/E18,0)*100</f>
        <v>0</v>
      </c>
      <c r="R18" s="12"/>
      <c r="S18" s="12"/>
      <c r="T18" s="16">
        <v>0</v>
      </c>
      <c r="U18" s="16">
        <v>0</v>
      </c>
      <c r="V18" s="11"/>
      <c r="W18" s="2" t="s">
        <v>594</v>
      </c>
      <c r="X18" s="2" t="s">
        <v>74</v>
      </c>
      <c r="Y18" s="5" t="s">
        <v>33</v>
      </c>
      <c r="Z18" s="6">
        <v>42156</v>
      </c>
    </row>
    <row r="19" spans="1:26" ht="49.9" customHeight="1">
      <c r="A19" s="17" t="s">
        <v>122</v>
      </c>
      <c r="B19" s="18">
        <f>B18</f>
        <v>6000000</v>
      </c>
      <c r="C19" s="18">
        <f>C18</f>
        <v>6000000</v>
      </c>
      <c r="D19" s="18">
        <f>D18</f>
        <v>6000000</v>
      </c>
      <c r="E19" s="18">
        <f>E18</f>
        <v>6000000</v>
      </c>
      <c r="F19" s="17"/>
      <c r="G19" s="18">
        <f>G18</f>
        <v>0</v>
      </c>
      <c r="H19" s="17"/>
      <c r="I19" s="17"/>
      <c r="J19" s="18">
        <f>J18</f>
        <v>0</v>
      </c>
      <c r="K19" s="18">
        <f>K18</f>
        <v>0</v>
      </c>
      <c r="L19" s="18">
        <f>L18</f>
        <v>0</v>
      </c>
      <c r="M19" s="18">
        <f>M18</f>
        <v>0</v>
      </c>
      <c r="N19" s="19">
        <f t="shared" si="0"/>
        <v>0</v>
      </c>
      <c r="O19" s="19">
        <f t="shared" si="0"/>
        <v>0</v>
      </c>
      <c r="P19" s="19">
        <f>IF(E19&lt;&gt;0,L19/E19,0)*100</f>
        <v>0</v>
      </c>
      <c r="Q19" s="19">
        <f>IF(E19&lt;&gt;0,M19/E19,0)*100</f>
        <v>0</v>
      </c>
      <c r="R19" s="18">
        <f>R18</f>
        <v>0</v>
      </c>
      <c r="S19" s="18">
        <f>S18</f>
        <v>0</v>
      </c>
      <c r="T19" s="19">
        <f>T18</f>
        <v>0</v>
      </c>
      <c r="U19" s="19">
        <f>U18</f>
        <v>0</v>
      </c>
      <c r="V19" s="17"/>
      <c r="W19" s="2"/>
      <c r="X19" s="2"/>
      <c r="Y19" s="5" t="s">
        <v>34</v>
      </c>
      <c r="Z19" s="6">
        <v>42186</v>
      </c>
    </row>
    <row r="20" spans="1:26" ht="49.9" customHeight="1">
      <c r="A20" s="17" t="s">
        <v>123</v>
      </c>
      <c r="B20" s="18">
        <f>SUM(B10,B13,B16,B19)</f>
        <v>22000000</v>
      </c>
      <c r="C20" s="18">
        <f>SUM(C10,C13,C16,C19)</f>
        <v>22000000</v>
      </c>
      <c r="D20" s="18">
        <f>SUM(D10,D13,D16,D19)</f>
        <v>22000000</v>
      </c>
      <c r="E20" s="18">
        <f>SUM(E10,E13,E16,E19)</f>
        <v>22000000</v>
      </c>
      <c r="F20" s="17"/>
      <c r="G20" s="18">
        <f>SUM(G10,G13,G16,G19)</f>
        <v>0</v>
      </c>
      <c r="H20" s="17"/>
      <c r="I20" s="17"/>
      <c r="J20" s="18">
        <f>SUM(J10,J13,J16,J19)</f>
        <v>0</v>
      </c>
      <c r="K20" s="18">
        <f>SUM(K10,K13,K16,K19)</f>
        <v>0</v>
      </c>
      <c r="L20" s="18">
        <f>SUM(L10,L13,L16,L19)</f>
        <v>0</v>
      </c>
      <c r="M20" s="18">
        <f>SUM(M10,M13,M16,M19)</f>
        <v>0</v>
      </c>
      <c r="N20" s="19">
        <f t="shared" si="0"/>
        <v>0</v>
      </c>
      <c r="O20" s="19">
        <f t="shared" si="0"/>
        <v>0</v>
      </c>
      <c r="P20" s="19">
        <f>IF(E20&lt;&gt;0,L20/E20,0)*100</f>
        <v>0</v>
      </c>
      <c r="Q20" s="19">
        <f>IF(E20&lt;&gt;0,M20/E20,0)*100</f>
        <v>0</v>
      </c>
      <c r="R20" s="18">
        <f>SUM(R10,R13,R16,R19)</f>
        <v>0</v>
      </c>
      <c r="S20" s="18">
        <f>SUM(S10,S13,S16,S19)</f>
        <v>0</v>
      </c>
      <c r="T20" s="19">
        <f>IF(SUM(E10,E13,E16,E19)&lt;&gt;0,SUM(E10*T10,E13*T13,E16*T16,E19*T19)/SUM(E10,E13,E16,E19),0)</f>
        <v>0</v>
      </c>
      <c r="U20" s="19">
        <f>IF(SUM(E10,E13,E16,E19)&lt;&gt;0,SUM(E10*U10,E13*U13,E16*U16,E19*U19)/SUM(E10,E13,E16,E19),0)</f>
        <v>0</v>
      </c>
      <c r="V20" s="17"/>
      <c r="W20" s="2"/>
      <c r="X20" s="2"/>
      <c r="Y20" s="5" t="s">
        <v>35</v>
      </c>
      <c r="Z20" s="6">
        <v>42217</v>
      </c>
    </row>
    <row r="21" spans="1:26" ht="51">
      <c r="A21" s="17" t="s">
        <v>124</v>
      </c>
      <c r="B21" s="18">
        <f t="shared" ref="B21:E22" si="1">B20</f>
        <v>22000000</v>
      </c>
      <c r="C21" s="18">
        <f t="shared" si="1"/>
        <v>22000000</v>
      </c>
      <c r="D21" s="18">
        <f t="shared" si="1"/>
        <v>22000000</v>
      </c>
      <c r="E21" s="18">
        <f t="shared" si="1"/>
        <v>22000000</v>
      </c>
      <c r="F21" s="17"/>
      <c r="G21" s="18">
        <f>G20</f>
        <v>0</v>
      </c>
      <c r="H21" s="17"/>
      <c r="I21" s="17"/>
      <c r="J21" s="18">
        <f t="shared" ref="J21:M22" si="2">J20</f>
        <v>0</v>
      </c>
      <c r="K21" s="18">
        <f t="shared" si="2"/>
        <v>0</v>
      </c>
      <c r="L21" s="18">
        <f t="shared" si="2"/>
        <v>0</v>
      </c>
      <c r="M21" s="18">
        <f t="shared" si="2"/>
        <v>0</v>
      </c>
      <c r="N21" s="19">
        <f t="shared" si="0"/>
        <v>0</v>
      </c>
      <c r="O21" s="19">
        <f t="shared" si="0"/>
        <v>0</v>
      </c>
      <c r="P21" s="19">
        <f>IF(E21&lt;&gt;0,L21/E21,0)*100</f>
        <v>0</v>
      </c>
      <c r="Q21" s="19">
        <f>IF(E21&lt;&gt;0,M21/E21,0)*100</f>
        <v>0</v>
      </c>
      <c r="R21" s="18">
        <f t="shared" ref="R21:U22" si="3">R20</f>
        <v>0</v>
      </c>
      <c r="S21" s="18">
        <f t="shared" si="3"/>
        <v>0</v>
      </c>
      <c r="T21" s="19">
        <f t="shared" si="3"/>
        <v>0</v>
      </c>
      <c r="U21" s="19">
        <f t="shared" si="3"/>
        <v>0</v>
      </c>
      <c r="V21" s="17"/>
      <c r="W21" s="2"/>
      <c r="X21" s="2"/>
      <c r="Y21" s="5" t="s">
        <v>36</v>
      </c>
      <c r="Z21" s="6">
        <v>42248</v>
      </c>
    </row>
    <row r="22" spans="1:26" ht="51">
      <c r="A22" s="20" t="s">
        <v>600</v>
      </c>
      <c r="B22" s="21">
        <f t="shared" si="1"/>
        <v>22000000</v>
      </c>
      <c r="C22" s="21">
        <f t="shared" si="1"/>
        <v>22000000</v>
      </c>
      <c r="D22" s="21">
        <f t="shared" si="1"/>
        <v>22000000</v>
      </c>
      <c r="E22" s="21">
        <f t="shared" si="1"/>
        <v>22000000</v>
      </c>
      <c r="F22" s="20"/>
      <c r="G22" s="21">
        <f>G21</f>
        <v>0</v>
      </c>
      <c r="H22" s="20"/>
      <c r="I22" s="20"/>
      <c r="J22" s="21">
        <f t="shared" si="2"/>
        <v>0</v>
      </c>
      <c r="K22" s="21">
        <f t="shared" si="2"/>
        <v>0</v>
      </c>
      <c r="L22" s="21">
        <f t="shared" si="2"/>
        <v>0</v>
      </c>
      <c r="M22" s="21">
        <f t="shared" si="2"/>
        <v>0</v>
      </c>
      <c r="N22" s="22">
        <f t="shared" si="0"/>
        <v>0</v>
      </c>
      <c r="O22" s="22">
        <f t="shared" si="0"/>
        <v>0</v>
      </c>
      <c r="P22" s="22">
        <f>IF(E22&lt;&gt;0,L22/E22,0)*100</f>
        <v>0</v>
      </c>
      <c r="Q22" s="22">
        <f>IF(E22&lt;&gt;0,M22/E22,0)*100</f>
        <v>0</v>
      </c>
      <c r="R22" s="21">
        <f t="shared" si="3"/>
        <v>0</v>
      </c>
      <c r="S22" s="21">
        <f t="shared" si="3"/>
        <v>0</v>
      </c>
      <c r="T22" s="22">
        <f t="shared" si="3"/>
        <v>0</v>
      </c>
      <c r="U22" s="22">
        <f t="shared" si="3"/>
        <v>0</v>
      </c>
      <c r="V22" s="20"/>
      <c r="W22" s="2"/>
      <c r="X22" s="2"/>
      <c r="Y22" s="5" t="s">
        <v>37</v>
      </c>
      <c r="Z22" s="6">
        <v>42278</v>
      </c>
    </row>
    <row r="23" spans="1:26" ht="49.9" customHeight="1">
      <c r="A23" s="2"/>
      <c r="B23" s="2"/>
      <c r="C23" s="2"/>
      <c r="D23" s="2"/>
      <c r="E23" s="2"/>
      <c r="F23" s="2"/>
      <c r="G23" s="2"/>
      <c r="H23" s="2"/>
      <c r="I23" s="2"/>
      <c r="J23" s="2"/>
      <c r="K23" s="2"/>
      <c r="L23" s="2"/>
      <c r="M23" s="2"/>
      <c r="N23" s="2"/>
      <c r="O23" s="2"/>
      <c r="P23" s="2"/>
      <c r="Q23" s="2"/>
      <c r="R23" s="2"/>
      <c r="S23" s="2"/>
      <c r="T23" s="2"/>
      <c r="U23" s="2"/>
      <c r="V23" s="2"/>
      <c r="W23" s="2"/>
      <c r="X23" s="2"/>
      <c r="Y23" s="5" t="s">
        <v>38</v>
      </c>
      <c r="Z23" s="6">
        <v>42309</v>
      </c>
    </row>
    <row r="24" spans="1:26" ht="49.9" customHeight="1">
      <c r="A24" s="2"/>
      <c r="B24" s="2"/>
      <c r="C24" s="2"/>
      <c r="D24" s="2"/>
      <c r="E24" s="2"/>
      <c r="F24" s="2"/>
      <c r="G24" s="2"/>
      <c r="H24" s="2"/>
      <c r="I24" s="2"/>
      <c r="J24" s="2"/>
      <c r="K24" s="2"/>
      <c r="L24" s="2"/>
      <c r="M24" s="2"/>
      <c r="N24" s="2"/>
      <c r="O24" s="2"/>
      <c r="P24" s="2"/>
      <c r="Q24" s="2"/>
      <c r="R24" s="2"/>
      <c r="S24" s="2"/>
      <c r="T24" s="2"/>
      <c r="U24" s="2"/>
      <c r="V24" s="2"/>
      <c r="W24" s="2"/>
      <c r="X24" s="2"/>
      <c r="Y24" s="5" t="s">
        <v>39</v>
      </c>
      <c r="Z24" s="6">
        <v>42339</v>
      </c>
    </row>
    <row r="25" spans="1:26" ht="49.9" customHeight="1">
      <c r="A25" s="2"/>
      <c r="B25" s="2"/>
      <c r="C25" s="2"/>
      <c r="D25" s="2"/>
      <c r="E25" s="2"/>
      <c r="F25" s="2"/>
      <c r="G25" s="2"/>
      <c r="H25" s="2"/>
      <c r="I25" s="2"/>
      <c r="J25" s="2"/>
      <c r="K25" s="2"/>
      <c r="L25" s="2"/>
      <c r="M25" s="2"/>
      <c r="N25" s="2"/>
      <c r="O25" s="2"/>
      <c r="P25" s="2"/>
      <c r="Q25" s="2"/>
      <c r="R25" s="2"/>
      <c r="S25" s="2"/>
      <c r="T25" s="2"/>
      <c r="U25" s="2"/>
      <c r="V25" s="2"/>
      <c r="W25" s="2"/>
      <c r="X25" s="2"/>
      <c r="Y25" s="5" t="s">
        <v>40</v>
      </c>
      <c r="Z25" s="6">
        <v>42370</v>
      </c>
    </row>
    <row r="26" spans="1:26" ht="38.25">
      <c r="A26" s="2"/>
      <c r="B26" s="2"/>
      <c r="C26" s="2"/>
      <c r="D26" s="2"/>
      <c r="E26" s="2"/>
      <c r="F26" s="2"/>
      <c r="G26" s="2"/>
      <c r="H26" s="2"/>
      <c r="I26" s="2"/>
      <c r="J26" s="2"/>
      <c r="K26" s="2"/>
      <c r="L26" s="2"/>
      <c r="M26" s="2"/>
      <c r="N26" s="2"/>
      <c r="O26" s="2"/>
      <c r="P26" s="2"/>
      <c r="Q26" s="2"/>
      <c r="R26" s="2"/>
      <c r="S26" s="2"/>
      <c r="T26" s="2"/>
      <c r="U26" s="2"/>
      <c r="V26" s="2"/>
      <c r="W26" s="2"/>
      <c r="X26" s="2"/>
      <c r="Y26" s="5" t="s">
        <v>41</v>
      </c>
      <c r="Z26" s="6">
        <v>42401</v>
      </c>
    </row>
    <row r="27" spans="1:26" ht="51">
      <c r="A27" s="2"/>
      <c r="B27" s="2"/>
      <c r="C27" s="2"/>
      <c r="D27" s="2"/>
      <c r="E27" s="2"/>
      <c r="F27" s="2"/>
      <c r="G27" s="2"/>
      <c r="H27" s="2"/>
      <c r="I27" s="2"/>
      <c r="J27" s="2"/>
      <c r="K27" s="2"/>
      <c r="L27" s="2"/>
      <c r="M27" s="2"/>
      <c r="N27" s="2"/>
      <c r="O27" s="2"/>
      <c r="P27" s="2"/>
      <c r="Q27" s="2"/>
      <c r="R27" s="2"/>
      <c r="S27" s="2"/>
      <c r="T27" s="2"/>
      <c r="U27" s="2"/>
      <c r="V27" s="2"/>
      <c r="W27" s="2"/>
      <c r="X27" s="2"/>
      <c r="Y27" s="5" t="s">
        <v>42</v>
      </c>
      <c r="Z27" s="6">
        <v>42430</v>
      </c>
    </row>
    <row r="28" spans="1:26" ht="49.9" customHeight="1">
      <c r="A28" s="2"/>
      <c r="B28" s="2"/>
      <c r="C28" s="2"/>
      <c r="D28" s="2"/>
      <c r="E28" s="2"/>
      <c r="F28" s="2"/>
      <c r="G28" s="2"/>
      <c r="H28" s="2"/>
      <c r="I28" s="2"/>
      <c r="J28" s="2"/>
      <c r="K28" s="2"/>
      <c r="L28" s="2"/>
      <c r="M28" s="2"/>
      <c r="N28" s="2"/>
      <c r="O28" s="2"/>
      <c r="P28" s="2"/>
      <c r="Q28" s="2"/>
      <c r="R28" s="2"/>
      <c r="S28" s="2"/>
      <c r="T28" s="2"/>
      <c r="U28" s="2"/>
      <c r="V28" s="2"/>
      <c r="W28" s="2"/>
      <c r="X28" s="2"/>
      <c r="Y28" s="5" t="s">
        <v>43</v>
      </c>
      <c r="Z28" s="6">
        <v>42461</v>
      </c>
    </row>
    <row r="29" spans="1:26" ht="25.5">
      <c r="A29" s="2"/>
      <c r="B29" s="2"/>
      <c r="C29" s="2"/>
      <c r="D29" s="2"/>
      <c r="E29" s="2"/>
      <c r="F29" s="2"/>
      <c r="G29" s="2"/>
      <c r="H29" s="2"/>
      <c r="I29" s="2"/>
      <c r="J29" s="2"/>
      <c r="K29" s="2"/>
      <c r="L29" s="2"/>
      <c r="M29" s="2"/>
      <c r="N29" s="2"/>
      <c r="O29" s="2"/>
      <c r="P29" s="2"/>
      <c r="Q29" s="2"/>
      <c r="R29" s="2"/>
      <c r="S29" s="2"/>
      <c r="T29" s="2"/>
      <c r="U29" s="2"/>
      <c r="V29" s="2"/>
      <c r="W29" s="2"/>
      <c r="X29" s="2"/>
      <c r="Y29" s="5" t="s">
        <v>44</v>
      </c>
      <c r="Z29" s="6">
        <v>42491</v>
      </c>
    </row>
    <row r="30" spans="1:26" ht="38.25">
      <c r="A30" s="2"/>
      <c r="B30" s="2"/>
      <c r="C30" s="2"/>
      <c r="D30" s="2"/>
      <c r="E30" s="2"/>
      <c r="F30" s="2"/>
      <c r="G30" s="2"/>
      <c r="H30" s="2"/>
      <c r="I30" s="2"/>
      <c r="J30" s="2"/>
      <c r="K30" s="2"/>
      <c r="L30" s="2"/>
      <c r="M30" s="2"/>
      <c r="N30" s="2"/>
      <c r="O30" s="2"/>
      <c r="P30" s="2"/>
      <c r="Q30" s="2"/>
      <c r="R30" s="2"/>
      <c r="S30" s="2"/>
      <c r="T30" s="2"/>
      <c r="U30" s="2"/>
      <c r="V30" s="2"/>
      <c r="W30" s="2"/>
      <c r="X30" s="2"/>
      <c r="Y30" s="5" t="s">
        <v>45</v>
      </c>
      <c r="Z30" s="6">
        <v>42522</v>
      </c>
    </row>
    <row r="31" spans="1:26" ht="49.9" customHeight="1">
      <c r="A31" s="2"/>
      <c r="B31" s="2"/>
      <c r="C31" s="2"/>
      <c r="D31" s="2"/>
      <c r="E31" s="2"/>
      <c r="F31" s="2"/>
      <c r="G31" s="2"/>
      <c r="H31" s="2"/>
      <c r="I31" s="2"/>
      <c r="J31" s="2"/>
      <c r="K31" s="2"/>
      <c r="L31" s="2"/>
      <c r="M31" s="2"/>
      <c r="N31" s="2"/>
      <c r="O31" s="2"/>
      <c r="P31" s="2"/>
      <c r="Q31" s="2"/>
      <c r="R31" s="2"/>
      <c r="S31" s="2"/>
      <c r="T31" s="2"/>
      <c r="U31" s="2"/>
      <c r="V31" s="2"/>
      <c r="W31" s="2"/>
      <c r="X31" s="2"/>
      <c r="Y31" s="5" t="s">
        <v>46</v>
      </c>
      <c r="Z31" s="6">
        <v>42552</v>
      </c>
    </row>
    <row r="32" spans="1:26" ht="63.75">
      <c r="A32" s="2"/>
      <c r="B32" s="2"/>
      <c r="C32" s="2"/>
      <c r="D32" s="2"/>
      <c r="E32" s="2"/>
      <c r="F32" s="2"/>
      <c r="G32" s="2"/>
      <c r="H32" s="2"/>
      <c r="I32" s="2"/>
      <c r="J32" s="2"/>
      <c r="K32" s="2"/>
      <c r="L32" s="2"/>
      <c r="M32" s="2"/>
      <c r="N32" s="2"/>
      <c r="O32" s="2"/>
      <c r="P32" s="2"/>
      <c r="Q32" s="2"/>
      <c r="R32" s="2"/>
      <c r="S32" s="2"/>
      <c r="T32" s="2"/>
      <c r="U32" s="2"/>
      <c r="V32" s="2"/>
      <c r="W32" s="2"/>
      <c r="X32" s="2"/>
      <c r="Y32" s="5" t="s">
        <v>47</v>
      </c>
      <c r="Z32" s="6">
        <v>42583</v>
      </c>
    </row>
    <row r="33" spans="1:26" ht="51">
      <c r="A33" s="2"/>
      <c r="B33" s="2"/>
      <c r="C33" s="2"/>
      <c r="D33" s="2"/>
      <c r="E33" s="2"/>
      <c r="F33" s="2"/>
      <c r="G33" s="2"/>
      <c r="H33" s="2"/>
      <c r="I33" s="2"/>
      <c r="J33" s="2"/>
      <c r="K33" s="2"/>
      <c r="L33" s="2"/>
      <c r="M33" s="2"/>
      <c r="N33" s="2"/>
      <c r="O33" s="2"/>
      <c r="P33" s="2"/>
      <c r="Q33" s="2"/>
      <c r="R33" s="2"/>
      <c r="S33" s="2"/>
      <c r="T33" s="2"/>
      <c r="U33" s="2"/>
      <c r="V33" s="2"/>
      <c r="W33" s="2"/>
      <c r="X33" s="2"/>
      <c r="Y33" s="5" t="s">
        <v>48</v>
      </c>
      <c r="Z33" s="6">
        <v>42614</v>
      </c>
    </row>
    <row r="34" spans="1:26" ht="38.25">
      <c r="A34" s="2"/>
      <c r="B34" s="2"/>
      <c r="C34" s="2"/>
      <c r="D34" s="2"/>
      <c r="E34" s="2"/>
      <c r="F34" s="2"/>
      <c r="G34" s="2"/>
      <c r="H34" s="2"/>
      <c r="I34" s="2"/>
      <c r="J34" s="2"/>
      <c r="K34" s="2"/>
      <c r="L34" s="2"/>
      <c r="M34" s="2"/>
      <c r="N34" s="2"/>
      <c r="O34" s="2"/>
      <c r="P34" s="2"/>
      <c r="Q34" s="2"/>
      <c r="R34" s="2"/>
      <c r="S34" s="2"/>
      <c r="T34" s="2"/>
      <c r="U34" s="2"/>
      <c r="V34" s="2"/>
      <c r="W34" s="2"/>
      <c r="X34" s="2"/>
      <c r="Y34" s="5" t="s">
        <v>49</v>
      </c>
      <c r="Z34" s="6">
        <v>42644</v>
      </c>
    </row>
    <row r="35" spans="1:26" ht="51">
      <c r="A35" s="2"/>
      <c r="B35" s="2"/>
      <c r="C35" s="2"/>
      <c r="D35" s="2"/>
      <c r="E35" s="2"/>
      <c r="F35" s="2"/>
      <c r="G35" s="2"/>
      <c r="H35" s="2"/>
      <c r="I35" s="2"/>
      <c r="J35" s="2"/>
      <c r="K35" s="2"/>
      <c r="L35" s="2"/>
      <c r="M35" s="2"/>
      <c r="N35" s="2"/>
      <c r="O35" s="2"/>
      <c r="P35" s="2"/>
      <c r="Q35" s="2"/>
      <c r="R35" s="2"/>
      <c r="S35" s="2"/>
      <c r="T35" s="2"/>
      <c r="U35" s="2"/>
      <c r="V35" s="2"/>
      <c r="W35" s="2"/>
      <c r="X35" s="2"/>
      <c r="Y35" s="5" t="s">
        <v>50</v>
      </c>
      <c r="Z35" s="6">
        <v>42675</v>
      </c>
    </row>
    <row r="36" spans="1:26" ht="51">
      <c r="A36" s="2"/>
      <c r="B36" s="2"/>
      <c r="C36" s="2"/>
      <c r="D36" s="2"/>
      <c r="E36" s="2"/>
      <c r="F36" s="2"/>
      <c r="G36" s="2"/>
      <c r="H36" s="2"/>
      <c r="I36" s="2"/>
      <c r="J36" s="2"/>
      <c r="K36" s="2"/>
      <c r="L36" s="2"/>
      <c r="M36" s="2"/>
      <c r="N36" s="2"/>
      <c r="O36" s="2"/>
      <c r="P36" s="2"/>
      <c r="Q36" s="2"/>
      <c r="R36" s="2"/>
      <c r="S36" s="2"/>
      <c r="T36" s="2"/>
      <c r="U36" s="2"/>
      <c r="V36" s="2"/>
      <c r="W36" s="2"/>
      <c r="X36" s="2"/>
      <c r="Y36" s="5" t="s">
        <v>51</v>
      </c>
      <c r="Z36" s="6">
        <v>42705</v>
      </c>
    </row>
    <row r="37" spans="1:26" ht="49.9" customHeight="1">
      <c r="A37" s="2"/>
      <c r="B37" s="2"/>
      <c r="C37" s="2"/>
      <c r="D37" s="2"/>
      <c r="E37" s="2"/>
      <c r="F37" s="2"/>
      <c r="G37" s="2"/>
      <c r="H37" s="2"/>
      <c r="I37" s="2"/>
      <c r="J37" s="2"/>
      <c r="K37" s="2"/>
      <c r="L37" s="2"/>
      <c r="M37" s="2"/>
      <c r="N37" s="2"/>
      <c r="O37" s="2"/>
      <c r="P37" s="2"/>
      <c r="Q37" s="2"/>
      <c r="R37" s="2"/>
      <c r="S37" s="2"/>
      <c r="T37" s="2"/>
      <c r="U37" s="2"/>
      <c r="V37" s="2"/>
      <c r="W37" s="2"/>
      <c r="X37" s="2"/>
      <c r="Y37" s="5" t="s">
        <v>52</v>
      </c>
      <c r="Z37" s="6">
        <v>42736</v>
      </c>
    </row>
    <row r="38" spans="1:26" ht="49.9" customHeight="1">
      <c r="A38" s="2"/>
      <c r="B38" s="2"/>
      <c r="C38" s="2"/>
      <c r="D38" s="2"/>
      <c r="E38" s="2"/>
      <c r="F38" s="2"/>
      <c r="G38" s="2"/>
      <c r="H38" s="2"/>
      <c r="I38" s="2"/>
      <c r="J38" s="2"/>
      <c r="K38" s="2"/>
      <c r="L38" s="2"/>
      <c r="M38" s="2"/>
      <c r="N38" s="2"/>
      <c r="O38" s="2"/>
      <c r="P38" s="2"/>
      <c r="Q38" s="2"/>
      <c r="R38" s="2"/>
      <c r="S38" s="2"/>
      <c r="T38" s="2"/>
      <c r="U38" s="2"/>
      <c r="V38" s="2"/>
      <c r="W38" s="2"/>
      <c r="X38" s="2"/>
      <c r="Y38" s="2"/>
      <c r="Z38" s="6">
        <v>42767</v>
      </c>
    </row>
    <row r="39" spans="1:26" ht="49.9" customHeight="1">
      <c r="A39" s="2"/>
      <c r="B39" s="2"/>
      <c r="C39" s="2"/>
      <c r="D39" s="2"/>
      <c r="E39" s="2"/>
      <c r="F39" s="2"/>
      <c r="G39" s="2"/>
      <c r="H39" s="2"/>
      <c r="I39" s="2"/>
      <c r="J39" s="2"/>
      <c r="K39" s="2"/>
      <c r="L39" s="2"/>
      <c r="M39" s="2"/>
      <c r="N39" s="2"/>
      <c r="O39" s="2"/>
      <c r="P39" s="2"/>
      <c r="Q39" s="2"/>
      <c r="R39" s="2"/>
      <c r="S39" s="2"/>
      <c r="T39" s="2"/>
      <c r="U39" s="2"/>
      <c r="V39" s="2"/>
      <c r="W39" s="2"/>
      <c r="X39" s="2"/>
      <c r="Y39" s="2"/>
      <c r="Z39" s="6">
        <v>42795</v>
      </c>
    </row>
    <row r="40" spans="1:26" ht="49.9" customHeight="1">
      <c r="A40" s="2"/>
      <c r="B40" s="2"/>
      <c r="C40" s="2"/>
      <c r="D40" s="2"/>
      <c r="E40" s="2"/>
      <c r="F40" s="2"/>
      <c r="G40" s="2"/>
      <c r="H40" s="2"/>
      <c r="I40" s="2"/>
      <c r="J40" s="2"/>
      <c r="K40" s="2"/>
      <c r="L40" s="2"/>
      <c r="M40" s="2"/>
      <c r="N40" s="2"/>
      <c r="O40" s="2"/>
      <c r="P40" s="2"/>
      <c r="Q40" s="2"/>
      <c r="R40" s="2"/>
      <c r="S40" s="2"/>
      <c r="T40" s="2"/>
      <c r="U40" s="2"/>
      <c r="V40" s="2"/>
      <c r="W40" s="2"/>
      <c r="X40" s="2"/>
      <c r="Y40" s="2"/>
      <c r="Z40" s="6">
        <v>42826</v>
      </c>
    </row>
    <row r="41" spans="1:26" ht="49.9" customHeight="1">
      <c r="A41" s="2"/>
      <c r="B41" s="2"/>
      <c r="C41" s="2"/>
      <c r="D41" s="2"/>
      <c r="E41" s="2"/>
      <c r="F41" s="2"/>
      <c r="G41" s="2"/>
      <c r="H41" s="2"/>
      <c r="I41" s="2"/>
      <c r="J41" s="2"/>
      <c r="K41" s="2"/>
      <c r="L41" s="2"/>
      <c r="M41" s="2"/>
      <c r="N41" s="2"/>
      <c r="O41" s="2"/>
      <c r="P41" s="2"/>
      <c r="Q41" s="2"/>
      <c r="R41" s="2"/>
      <c r="S41" s="2"/>
      <c r="T41" s="2"/>
      <c r="U41" s="2"/>
      <c r="V41" s="2"/>
      <c r="W41" s="2"/>
      <c r="X41" s="2"/>
      <c r="Y41" s="2"/>
      <c r="Z41" s="6">
        <v>42856</v>
      </c>
    </row>
    <row r="42" spans="1:26" ht="49.9" customHeight="1">
      <c r="A42" s="2"/>
      <c r="B42" s="2"/>
      <c r="C42" s="2"/>
      <c r="D42" s="2"/>
      <c r="E42" s="2"/>
      <c r="F42" s="2"/>
      <c r="G42" s="2"/>
      <c r="H42" s="2"/>
      <c r="I42" s="2"/>
      <c r="J42" s="2"/>
      <c r="K42" s="2"/>
      <c r="L42" s="2"/>
      <c r="M42" s="2"/>
      <c r="N42" s="2"/>
      <c r="O42" s="2"/>
      <c r="P42" s="2"/>
      <c r="Q42" s="2"/>
      <c r="R42" s="2"/>
      <c r="S42" s="2"/>
      <c r="T42" s="2"/>
      <c r="U42" s="2"/>
      <c r="V42" s="2"/>
      <c r="W42" s="2"/>
      <c r="X42" s="2"/>
      <c r="Y42" s="2"/>
      <c r="Z42" s="6">
        <v>42887</v>
      </c>
    </row>
    <row r="43" spans="1:26" ht="49.9" customHeight="1">
      <c r="A43" s="2"/>
      <c r="B43" s="2"/>
      <c r="C43" s="2"/>
      <c r="D43" s="2"/>
      <c r="E43" s="2"/>
      <c r="F43" s="2"/>
      <c r="G43" s="2"/>
      <c r="H43" s="2"/>
      <c r="I43" s="2"/>
      <c r="J43" s="2"/>
      <c r="K43" s="2"/>
      <c r="L43" s="2"/>
      <c r="M43" s="2"/>
      <c r="N43" s="2"/>
      <c r="O43" s="2"/>
      <c r="P43" s="2"/>
      <c r="Q43" s="2"/>
      <c r="R43" s="2"/>
      <c r="S43" s="2"/>
      <c r="T43" s="2"/>
      <c r="U43" s="2"/>
      <c r="V43" s="2"/>
      <c r="W43" s="2"/>
      <c r="X43" s="2"/>
      <c r="Y43" s="2"/>
      <c r="Z43" s="6">
        <v>42917</v>
      </c>
    </row>
    <row r="44" spans="1:26" ht="49.9" customHeight="1">
      <c r="A44" s="2"/>
      <c r="B44" s="2"/>
      <c r="C44" s="2"/>
      <c r="D44" s="2"/>
      <c r="E44" s="2"/>
      <c r="F44" s="2"/>
      <c r="G44" s="2"/>
      <c r="H44" s="2"/>
      <c r="I44" s="2"/>
      <c r="J44" s="2"/>
      <c r="K44" s="2"/>
      <c r="L44" s="2"/>
      <c r="M44" s="2"/>
      <c r="N44" s="2"/>
      <c r="O44" s="2"/>
      <c r="P44" s="2"/>
      <c r="Q44" s="2"/>
      <c r="R44" s="2"/>
      <c r="S44" s="2"/>
      <c r="T44" s="2"/>
      <c r="U44" s="2"/>
      <c r="V44" s="2"/>
      <c r="W44" s="2"/>
      <c r="X44" s="2"/>
      <c r="Y44" s="2"/>
      <c r="Z44" s="6">
        <v>42948</v>
      </c>
    </row>
    <row r="45" spans="1:26" ht="49.9" customHeight="1">
      <c r="A45" s="2"/>
      <c r="B45" s="2"/>
      <c r="C45" s="2"/>
      <c r="D45" s="2"/>
      <c r="E45" s="2"/>
      <c r="F45" s="2"/>
      <c r="G45" s="2"/>
      <c r="H45" s="2"/>
      <c r="I45" s="2"/>
      <c r="J45" s="2"/>
      <c r="K45" s="2"/>
      <c r="L45" s="2"/>
      <c r="M45" s="2"/>
      <c r="N45" s="2"/>
      <c r="O45" s="2"/>
      <c r="P45" s="2"/>
      <c r="Q45" s="2"/>
      <c r="R45" s="2"/>
      <c r="S45" s="2"/>
      <c r="T45" s="2"/>
      <c r="U45" s="2"/>
      <c r="V45" s="2"/>
      <c r="W45" s="2"/>
      <c r="X45" s="2"/>
      <c r="Y45" s="2"/>
      <c r="Z45" s="6">
        <v>42979</v>
      </c>
    </row>
    <row r="46" spans="1:26" ht="49.9" customHeight="1">
      <c r="A46" s="2"/>
      <c r="B46" s="2"/>
      <c r="C46" s="2"/>
      <c r="D46" s="2"/>
      <c r="E46" s="2"/>
      <c r="F46" s="2"/>
      <c r="G46" s="2"/>
      <c r="H46" s="2"/>
      <c r="I46" s="2"/>
      <c r="J46" s="2"/>
      <c r="K46" s="2"/>
      <c r="L46" s="2"/>
      <c r="M46" s="2"/>
      <c r="N46" s="2"/>
      <c r="O46" s="2"/>
      <c r="P46" s="2"/>
      <c r="Q46" s="2"/>
      <c r="R46" s="2"/>
      <c r="S46" s="2"/>
      <c r="T46" s="2"/>
      <c r="U46" s="2"/>
      <c r="V46" s="2"/>
      <c r="W46" s="2"/>
      <c r="X46" s="2"/>
      <c r="Y46" s="2"/>
      <c r="Z46" s="6">
        <v>43009</v>
      </c>
    </row>
    <row r="47" spans="1:26" ht="49.9" customHeight="1">
      <c r="A47" s="2"/>
      <c r="B47" s="2"/>
      <c r="C47" s="2"/>
      <c r="D47" s="2"/>
      <c r="E47" s="2"/>
      <c r="F47" s="2"/>
      <c r="G47" s="2"/>
      <c r="H47" s="2"/>
      <c r="I47" s="2"/>
      <c r="J47" s="2"/>
      <c r="K47" s="2"/>
      <c r="L47" s="2"/>
      <c r="M47" s="2"/>
      <c r="N47" s="2"/>
      <c r="O47" s="2"/>
      <c r="P47" s="2"/>
      <c r="Q47" s="2"/>
      <c r="R47" s="2"/>
      <c r="S47" s="2"/>
      <c r="T47" s="2"/>
      <c r="U47" s="2"/>
      <c r="V47" s="2"/>
      <c r="W47" s="2"/>
      <c r="X47" s="2"/>
      <c r="Y47" s="2"/>
      <c r="Z47" s="6">
        <v>43040</v>
      </c>
    </row>
    <row r="48" spans="1:26" ht="49.9" customHeight="1">
      <c r="A48" s="2"/>
      <c r="B48" s="2"/>
      <c r="C48" s="2"/>
      <c r="D48" s="2"/>
      <c r="E48" s="2"/>
      <c r="F48" s="2"/>
      <c r="G48" s="2"/>
      <c r="H48" s="2"/>
      <c r="I48" s="2"/>
      <c r="J48" s="2"/>
      <c r="K48" s="2"/>
      <c r="L48" s="2"/>
      <c r="M48" s="2"/>
      <c r="N48" s="2"/>
      <c r="O48" s="2"/>
      <c r="P48" s="2"/>
      <c r="Q48" s="2"/>
      <c r="R48" s="2"/>
      <c r="S48" s="2"/>
      <c r="T48" s="2"/>
      <c r="U48" s="2"/>
      <c r="V48" s="2"/>
      <c r="W48" s="2"/>
      <c r="X48" s="2"/>
      <c r="Y48" s="2"/>
      <c r="Z48" s="6">
        <v>43070</v>
      </c>
    </row>
    <row r="49" spans="1:26" ht="49.9" customHeight="1">
      <c r="A49" s="2"/>
      <c r="B49" s="2"/>
      <c r="C49" s="2"/>
      <c r="D49" s="2"/>
      <c r="E49" s="2"/>
      <c r="F49" s="2"/>
      <c r="G49" s="2"/>
      <c r="H49" s="2"/>
      <c r="I49" s="2"/>
      <c r="J49" s="2"/>
      <c r="K49" s="2"/>
      <c r="L49" s="2"/>
      <c r="M49" s="2"/>
      <c r="N49" s="2"/>
      <c r="O49" s="2"/>
      <c r="P49" s="2"/>
      <c r="Q49" s="2"/>
      <c r="R49" s="2"/>
      <c r="S49" s="2"/>
      <c r="T49" s="2"/>
      <c r="U49" s="2"/>
      <c r="V49" s="2"/>
      <c r="W49" s="2"/>
      <c r="X49" s="2"/>
      <c r="Y49" s="2"/>
      <c r="Z49" s="6">
        <v>43101</v>
      </c>
    </row>
    <row r="50" spans="1:26" ht="49.9" customHeight="1">
      <c r="A50" s="2"/>
      <c r="B50" s="2"/>
      <c r="C50" s="2"/>
      <c r="D50" s="2"/>
      <c r="E50" s="2"/>
      <c r="F50" s="2"/>
      <c r="G50" s="2"/>
      <c r="H50" s="2"/>
      <c r="I50" s="2"/>
      <c r="J50" s="2"/>
      <c r="K50" s="2"/>
      <c r="L50" s="2"/>
      <c r="M50" s="2"/>
      <c r="N50" s="2"/>
      <c r="O50" s="2"/>
      <c r="P50" s="2"/>
      <c r="Q50" s="2"/>
      <c r="R50" s="2"/>
      <c r="S50" s="2"/>
      <c r="T50" s="2"/>
      <c r="U50" s="2"/>
      <c r="V50" s="2"/>
      <c r="W50" s="2"/>
      <c r="X50" s="2"/>
      <c r="Y50" s="2"/>
      <c r="Z50" s="6">
        <v>43132</v>
      </c>
    </row>
    <row r="51" spans="1:26" ht="49.9" customHeight="1">
      <c r="A51" s="2"/>
      <c r="B51" s="2"/>
      <c r="C51" s="2"/>
      <c r="D51" s="2"/>
      <c r="E51" s="2"/>
      <c r="F51" s="2"/>
      <c r="G51" s="2"/>
      <c r="H51" s="2"/>
      <c r="I51" s="2"/>
      <c r="J51" s="2"/>
      <c r="K51" s="2"/>
      <c r="L51" s="2"/>
      <c r="M51" s="2"/>
      <c r="N51" s="2"/>
      <c r="O51" s="2"/>
      <c r="P51" s="2"/>
      <c r="Q51" s="2"/>
      <c r="R51" s="2"/>
      <c r="S51" s="2"/>
      <c r="T51" s="2"/>
      <c r="U51" s="2"/>
      <c r="V51" s="2"/>
      <c r="W51" s="2"/>
      <c r="X51" s="2"/>
      <c r="Y51" s="2"/>
      <c r="Z51" s="6">
        <v>43160</v>
      </c>
    </row>
    <row r="52" spans="1:26" ht="49.9" customHeight="1">
      <c r="A52" s="2"/>
      <c r="B52" s="2"/>
      <c r="C52" s="2"/>
      <c r="D52" s="2"/>
      <c r="E52" s="2"/>
      <c r="F52" s="2"/>
      <c r="G52" s="2"/>
      <c r="H52" s="2"/>
      <c r="I52" s="2"/>
      <c r="J52" s="2"/>
      <c r="K52" s="2"/>
      <c r="L52" s="2"/>
      <c r="M52" s="2"/>
      <c r="N52" s="2"/>
      <c r="O52" s="2"/>
      <c r="P52" s="2"/>
      <c r="Q52" s="2"/>
      <c r="R52" s="2"/>
      <c r="S52" s="2"/>
      <c r="T52" s="2"/>
      <c r="U52" s="2"/>
      <c r="V52" s="2"/>
      <c r="W52" s="2"/>
      <c r="X52" s="2"/>
      <c r="Y52" s="2"/>
      <c r="Z52" s="6">
        <v>43191</v>
      </c>
    </row>
    <row r="53" spans="1:26" ht="49.9" customHeight="1">
      <c r="A53" s="2"/>
      <c r="B53" s="2"/>
      <c r="C53" s="2"/>
      <c r="D53" s="2"/>
      <c r="E53" s="2"/>
      <c r="F53" s="2"/>
      <c r="G53" s="2"/>
      <c r="H53" s="2"/>
      <c r="I53" s="2"/>
      <c r="J53" s="2"/>
      <c r="K53" s="2"/>
      <c r="L53" s="2"/>
      <c r="M53" s="2"/>
      <c r="N53" s="2"/>
      <c r="O53" s="2"/>
      <c r="P53" s="2"/>
      <c r="Q53" s="2"/>
      <c r="R53" s="2"/>
      <c r="S53" s="2"/>
      <c r="T53" s="2"/>
      <c r="U53" s="2"/>
      <c r="V53" s="2"/>
      <c r="W53" s="2"/>
      <c r="X53" s="2"/>
      <c r="Y53" s="2"/>
      <c r="Z53" s="6">
        <v>43221</v>
      </c>
    </row>
    <row r="54" spans="1:26" ht="49.9" customHeight="1">
      <c r="A54" s="2"/>
      <c r="B54" s="2"/>
      <c r="C54" s="2"/>
      <c r="D54" s="2"/>
      <c r="E54" s="2"/>
      <c r="F54" s="2"/>
      <c r="G54" s="2"/>
      <c r="H54" s="2"/>
      <c r="I54" s="2"/>
      <c r="J54" s="2"/>
      <c r="K54" s="2"/>
      <c r="L54" s="2"/>
      <c r="M54" s="2"/>
      <c r="N54" s="2"/>
      <c r="O54" s="2"/>
      <c r="P54" s="2"/>
      <c r="Q54" s="2"/>
      <c r="R54" s="2"/>
      <c r="S54" s="2"/>
      <c r="T54" s="2"/>
      <c r="U54" s="2"/>
      <c r="V54" s="2"/>
      <c r="W54" s="2"/>
      <c r="X54" s="2"/>
      <c r="Y54" s="2"/>
      <c r="Z54" s="6">
        <v>43252</v>
      </c>
    </row>
    <row r="55" spans="1:26" ht="49.9" customHeight="1">
      <c r="A55" s="2"/>
      <c r="B55" s="2"/>
      <c r="C55" s="2"/>
      <c r="D55" s="2"/>
      <c r="E55" s="2"/>
      <c r="F55" s="2"/>
      <c r="G55" s="2"/>
      <c r="H55" s="2"/>
      <c r="I55" s="2"/>
      <c r="J55" s="2"/>
      <c r="K55" s="2"/>
      <c r="L55" s="2"/>
      <c r="M55" s="2"/>
      <c r="N55" s="2"/>
      <c r="O55" s="2"/>
      <c r="P55" s="2"/>
      <c r="Q55" s="2"/>
      <c r="R55" s="2"/>
      <c r="S55" s="2"/>
      <c r="T55" s="2"/>
      <c r="U55" s="2"/>
      <c r="V55" s="2"/>
      <c r="W55" s="2"/>
      <c r="X55" s="2"/>
      <c r="Y55" s="2"/>
      <c r="Z55" s="6">
        <v>43282</v>
      </c>
    </row>
    <row r="56" spans="1:26" ht="49.9" customHeight="1">
      <c r="A56" s="2"/>
      <c r="B56" s="2"/>
      <c r="C56" s="2"/>
      <c r="D56" s="2"/>
      <c r="E56" s="2"/>
      <c r="F56" s="2"/>
      <c r="G56" s="2"/>
      <c r="H56" s="2"/>
      <c r="I56" s="2"/>
      <c r="J56" s="2"/>
      <c r="K56" s="2"/>
      <c r="L56" s="2"/>
      <c r="M56" s="2"/>
      <c r="N56" s="2"/>
      <c r="O56" s="2"/>
      <c r="P56" s="2"/>
      <c r="Q56" s="2"/>
      <c r="R56" s="2"/>
      <c r="S56" s="2"/>
      <c r="T56" s="2"/>
      <c r="U56" s="2"/>
      <c r="V56" s="2"/>
      <c r="W56" s="2"/>
      <c r="X56" s="2"/>
      <c r="Y56" s="2"/>
      <c r="Z56" s="6">
        <v>43313</v>
      </c>
    </row>
    <row r="57" spans="1:26" ht="49.9" customHeight="1">
      <c r="A57" s="2"/>
      <c r="B57" s="2"/>
      <c r="C57" s="2"/>
      <c r="D57" s="2"/>
      <c r="E57" s="2"/>
      <c r="F57" s="2"/>
      <c r="G57" s="2"/>
      <c r="H57" s="2"/>
      <c r="I57" s="2"/>
      <c r="J57" s="2"/>
      <c r="K57" s="2"/>
      <c r="L57" s="2"/>
      <c r="M57" s="2"/>
      <c r="N57" s="2"/>
      <c r="O57" s="2"/>
      <c r="P57" s="2"/>
      <c r="Q57" s="2"/>
      <c r="R57" s="2"/>
      <c r="S57" s="2"/>
      <c r="T57" s="2"/>
      <c r="U57" s="2"/>
      <c r="V57" s="2"/>
      <c r="W57" s="2"/>
      <c r="X57" s="2"/>
      <c r="Y57" s="2"/>
      <c r="Z57" s="6">
        <v>43344</v>
      </c>
    </row>
    <row r="58" spans="1:26" ht="49.9" customHeight="1">
      <c r="A58" s="2"/>
      <c r="B58" s="2"/>
      <c r="C58" s="2"/>
      <c r="D58" s="2"/>
      <c r="E58" s="2"/>
      <c r="F58" s="2"/>
      <c r="G58" s="2"/>
      <c r="H58" s="2"/>
      <c r="I58" s="2"/>
      <c r="J58" s="2"/>
      <c r="K58" s="2"/>
      <c r="L58" s="2"/>
      <c r="M58" s="2"/>
      <c r="N58" s="2"/>
      <c r="O58" s="2"/>
      <c r="P58" s="2"/>
      <c r="Q58" s="2"/>
      <c r="R58" s="2"/>
      <c r="S58" s="2"/>
      <c r="T58" s="2"/>
      <c r="U58" s="2"/>
      <c r="V58" s="2"/>
      <c r="W58" s="2"/>
      <c r="X58" s="2"/>
      <c r="Y58" s="2"/>
      <c r="Z58" s="6">
        <v>43374</v>
      </c>
    </row>
    <row r="59" spans="1:26" ht="49.9" customHeight="1">
      <c r="A59" s="2"/>
      <c r="B59" s="2"/>
      <c r="C59" s="2"/>
      <c r="D59" s="2"/>
      <c r="E59" s="2"/>
      <c r="F59" s="2"/>
      <c r="G59" s="2"/>
      <c r="H59" s="2"/>
      <c r="I59" s="2"/>
      <c r="J59" s="2"/>
      <c r="K59" s="2"/>
      <c r="L59" s="2"/>
      <c r="M59" s="2"/>
      <c r="N59" s="2"/>
      <c r="O59" s="2"/>
      <c r="P59" s="2"/>
      <c r="Q59" s="2"/>
      <c r="R59" s="2"/>
      <c r="S59" s="2"/>
      <c r="T59" s="2"/>
      <c r="U59" s="2"/>
      <c r="V59" s="2"/>
      <c r="W59" s="2"/>
      <c r="X59" s="2"/>
      <c r="Y59" s="2"/>
      <c r="Z59" s="6">
        <v>43405</v>
      </c>
    </row>
    <row r="60" spans="1:26" ht="49.9" customHeight="1">
      <c r="A60" s="2"/>
      <c r="B60" s="2"/>
      <c r="C60" s="2"/>
      <c r="D60" s="2"/>
      <c r="E60" s="2"/>
      <c r="F60" s="2"/>
      <c r="G60" s="2"/>
      <c r="H60" s="2"/>
      <c r="I60" s="2"/>
      <c r="J60" s="2"/>
      <c r="K60" s="2"/>
      <c r="L60" s="2"/>
      <c r="M60" s="2"/>
      <c r="N60" s="2"/>
      <c r="O60" s="2"/>
      <c r="P60" s="2"/>
      <c r="Q60" s="2"/>
      <c r="R60" s="2"/>
      <c r="S60" s="2"/>
      <c r="T60" s="2"/>
      <c r="U60" s="2"/>
      <c r="V60" s="2"/>
      <c r="W60" s="2"/>
      <c r="X60" s="2"/>
      <c r="Y60" s="2"/>
      <c r="Z60" s="6">
        <v>43435</v>
      </c>
    </row>
    <row r="61" spans="1:26" ht="49.9" customHeight="1">
      <c r="A61" s="2"/>
      <c r="B61" s="2"/>
      <c r="C61" s="2"/>
      <c r="D61" s="2"/>
      <c r="E61" s="2"/>
      <c r="F61" s="2"/>
      <c r="G61" s="2"/>
      <c r="H61" s="2"/>
      <c r="I61" s="2"/>
      <c r="J61" s="2"/>
      <c r="K61" s="2"/>
      <c r="L61" s="2"/>
      <c r="M61" s="2"/>
      <c r="N61" s="2"/>
      <c r="O61" s="2"/>
      <c r="P61" s="2"/>
      <c r="Q61" s="2"/>
      <c r="R61" s="2"/>
      <c r="S61" s="2"/>
      <c r="T61" s="2"/>
      <c r="U61" s="2"/>
      <c r="V61" s="2"/>
      <c r="W61" s="2"/>
      <c r="X61" s="2"/>
      <c r="Y61" s="2"/>
      <c r="Z61" s="6">
        <v>43466</v>
      </c>
    </row>
    <row r="62" spans="1:26" ht="49.9" customHeight="1">
      <c r="A62" s="2"/>
      <c r="B62" s="2"/>
      <c r="C62" s="2"/>
      <c r="D62" s="2"/>
      <c r="E62" s="2"/>
      <c r="F62" s="2"/>
      <c r="G62" s="2"/>
      <c r="H62" s="2"/>
      <c r="I62" s="2"/>
      <c r="J62" s="2"/>
      <c r="K62" s="2"/>
      <c r="L62" s="2"/>
      <c r="M62" s="2"/>
      <c r="N62" s="2"/>
      <c r="O62" s="2"/>
      <c r="P62" s="2"/>
      <c r="Q62" s="2"/>
      <c r="R62" s="2"/>
      <c r="S62" s="2"/>
      <c r="T62" s="2"/>
      <c r="U62" s="2"/>
      <c r="V62" s="2"/>
      <c r="W62" s="2"/>
      <c r="X62" s="2"/>
      <c r="Y62" s="2"/>
      <c r="Z62" s="6">
        <v>43497</v>
      </c>
    </row>
    <row r="63" spans="1:26" ht="49.9" customHeight="1">
      <c r="A63" s="2"/>
      <c r="B63" s="2"/>
      <c r="C63" s="2"/>
      <c r="D63" s="2"/>
      <c r="E63" s="2"/>
      <c r="F63" s="2"/>
      <c r="G63" s="2"/>
      <c r="H63" s="2"/>
      <c r="I63" s="2"/>
      <c r="J63" s="2"/>
      <c r="K63" s="2"/>
      <c r="L63" s="2"/>
      <c r="M63" s="2"/>
      <c r="N63" s="2"/>
      <c r="O63" s="2"/>
      <c r="P63" s="2"/>
      <c r="Q63" s="2"/>
      <c r="R63" s="2"/>
      <c r="S63" s="2"/>
      <c r="T63" s="2"/>
      <c r="U63" s="2"/>
      <c r="V63" s="2"/>
      <c r="W63" s="2"/>
      <c r="X63" s="2"/>
      <c r="Y63" s="2"/>
      <c r="Z63" s="6">
        <v>43525</v>
      </c>
    </row>
    <row r="64" spans="1:26" ht="49.9" customHeight="1">
      <c r="A64" s="2"/>
      <c r="B64" s="2"/>
      <c r="C64" s="2"/>
      <c r="D64" s="2"/>
      <c r="E64" s="2"/>
      <c r="F64" s="2"/>
      <c r="G64" s="2"/>
      <c r="H64" s="2"/>
      <c r="I64" s="2"/>
      <c r="J64" s="2"/>
      <c r="K64" s="2"/>
      <c r="L64" s="2"/>
      <c r="M64" s="2"/>
      <c r="N64" s="2"/>
      <c r="O64" s="2"/>
      <c r="P64" s="2"/>
      <c r="Q64" s="2"/>
      <c r="R64" s="2"/>
      <c r="S64" s="2"/>
      <c r="T64" s="2"/>
      <c r="U64" s="2"/>
      <c r="V64" s="2"/>
      <c r="W64" s="2"/>
      <c r="X64" s="2"/>
      <c r="Y64" s="2"/>
      <c r="Z64" s="6">
        <v>43556</v>
      </c>
    </row>
    <row r="65" spans="1:26" ht="49.9" customHeight="1">
      <c r="A65" s="2"/>
      <c r="B65" s="2"/>
      <c r="C65" s="2"/>
      <c r="D65" s="2"/>
      <c r="E65" s="2"/>
      <c r="F65" s="2"/>
      <c r="G65" s="2"/>
      <c r="H65" s="2"/>
      <c r="I65" s="2"/>
      <c r="J65" s="2"/>
      <c r="K65" s="2"/>
      <c r="L65" s="2"/>
      <c r="M65" s="2"/>
      <c r="N65" s="2"/>
      <c r="O65" s="2"/>
      <c r="P65" s="2"/>
      <c r="Q65" s="2"/>
      <c r="R65" s="2"/>
      <c r="S65" s="2"/>
      <c r="T65" s="2"/>
      <c r="U65" s="2"/>
      <c r="V65" s="2"/>
      <c r="W65" s="2"/>
      <c r="X65" s="2"/>
      <c r="Y65" s="2"/>
      <c r="Z65" s="6">
        <v>43586</v>
      </c>
    </row>
    <row r="66" spans="1:26" ht="49.9" customHeight="1">
      <c r="A66" s="2"/>
      <c r="B66" s="2"/>
      <c r="C66" s="2"/>
      <c r="D66" s="2"/>
      <c r="E66" s="2"/>
      <c r="F66" s="2"/>
      <c r="G66" s="2"/>
      <c r="H66" s="2"/>
      <c r="I66" s="2"/>
      <c r="J66" s="2"/>
      <c r="K66" s="2"/>
      <c r="L66" s="2"/>
      <c r="M66" s="2"/>
      <c r="N66" s="2"/>
      <c r="O66" s="2"/>
      <c r="P66" s="2"/>
      <c r="Q66" s="2"/>
      <c r="R66" s="2"/>
      <c r="S66" s="2"/>
      <c r="T66" s="2"/>
      <c r="U66" s="2"/>
      <c r="V66" s="2"/>
      <c r="W66" s="2"/>
      <c r="X66" s="2"/>
      <c r="Y66" s="2"/>
      <c r="Z66" s="6">
        <v>43617</v>
      </c>
    </row>
    <row r="67" spans="1:26" ht="49.9" customHeight="1">
      <c r="A67" s="2"/>
      <c r="B67" s="2"/>
      <c r="C67" s="2"/>
      <c r="D67" s="2"/>
      <c r="E67" s="2"/>
      <c r="F67" s="2"/>
      <c r="G67" s="2"/>
      <c r="H67" s="2"/>
      <c r="I67" s="2"/>
      <c r="J67" s="2"/>
      <c r="K67" s="2"/>
      <c r="L67" s="2"/>
      <c r="M67" s="2"/>
      <c r="N67" s="2"/>
      <c r="O67" s="2"/>
      <c r="P67" s="2"/>
      <c r="Q67" s="2"/>
      <c r="R67" s="2"/>
      <c r="S67" s="2"/>
      <c r="T67" s="2"/>
      <c r="U67" s="2"/>
      <c r="V67" s="2"/>
      <c r="W67" s="2"/>
      <c r="X67" s="2"/>
      <c r="Y67" s="2"/>
      <c r="Z67" s="6">
        <v>43647</v>
      </c>
    </row>
    <row r="68" spans="1:26" ht="49.9" customHeight="1">
      <c r="A68" s="2"/>
      <c r="B68" s="2"/>
      <c r="C68" s="2"/>
      <c r="D68" s="2"/>
      <c r="E68" s="2"/>
      <c r="F68" s="2"/>
      <c r="G68" s="2"/>
      <c r="H68" s="2"/>
      <c r="I68" s="2"/>
      <c r="J68" s="2"/>
      <c r="K68" s="2"/>
      <c r="L68" s="2"/>
      <c r="M68" s="2"/>
      <c r="N68" s="2"/>
      <c r="O68" s="2"/>
      <c r="P68" s="2"/>
      <c r="Q68" s="2"/>
      <c r="R68" s="2"/>
      <c r="S68" s="2"/>
      <c r="T68" s="2"/>
      <c r="U68" s="2"/>
      <c r="V68" s="2"/>
      <c r="W68" s="2"/>
      <c r="X68" s="2"/>
      <c r="Y68" s="2"/>
      <c r="Z68" s="6">
        <v>43678</v>
      </c>
    </row>
    <row r="69" spans="1:26" ht="49.9" customHeight="1">
      <c r="A69" s="2"/>
      <c r="B69" s="2"/>
      <c r="C69" s="2"/>
      <c r="D69" s="2"/>
      <c r="E69" s="2"/>
      <c r="F69" s="2"/>
      <c r="G69" s="2"/>
      <c r="H69" s="2"/>
      <c r="I69" s="2"/>
      <c r="J69" s="2"/>
      <c r="K69" s="2"/>
      <c r="L69" s="2"/>
      <c r="M69" s="2"/>
      <c r="N69" s="2"/>
      <c r="O69" s="2"/>
      <c r="P69" s="2"/>
      <c r="Q69" s="2"/>
      <c r="R69" s="2"/>
      <c r="S69" s="2"/>
      <c r="T69" s="2"/>
      <c r="U69" s="2"/>
      <c r="V69" s="2"/>
      <c r="W69" s="2"/>
      <c r="X69" s="2"/>
      <c r="Y69" s="2"/>
      <c r="Z69" s="6">
        <v>43709</v>
      </c>
    </row>
    <row r="70" spans="1:26" ht="49.9" customHeight="1">
      <c r="A70" s="2"/>
      <c r="B70" s="2"/>
      <c r="C70" s="2"/>
      <c r="D70" s="2"/>
      <c r="E70" s="2"/>
      <c r="F70" s="2"/>
      <c r="G70" s="2"/>
      <c r="H70" s="2"/>
      <c r="I70" s="2"/>
      <c r="J70" s="2"/>
      <c r="K70" s="2"/>
      <c r="L70" s="2"/>
      <c r="M70" s="2"/>
      <c r="N70" s="2"/>
      <c r="O70" s="2"/>
      <c r="P70" s="2"/>
      <c r="Q70" s="2"/>
      <c r="R70" s="2"/>
      <c r="S70" s="2"/>
      <c r="T70" s="2"/>
      <c r="U70" s="2"/>
      <c r="V70" s="2"/>
      <c r="W70" s="2"/>
      <c r="X70" s="2"/>
      <c r="Y70" s="2"/>
      <c r="Z70" s="6">
        <v>43739</v>
      </c>
    </row>
    <row r="71" spans="1:26" ht="49.9" customHeight="1">
      <c r="A71" s="2"/>
      <c r="B71" s="2"/>
      <c r="C71" s="2"/>
      <c r="D71" s="2"/>
      <c r="E71" s="2"/>
      <c r="F71" s="2"/>
      <c r="G71" s="2"/>
      <c r="H71" s="2"/>
      <c r="I71" s="2"/>
      <c r="J71" s="2"/>
      <c r="K71" s="2"/>
      <c r="L71" s="2"/>
      <c r="M71" s="2"/>
      <c r="N71" s="2"/>
      <c r="O71" s="2"/>
      <c r="P71" s="2"/>
      <c r="Q71" s="2"/>
      <c r="R71" s="2"/>
      <c r="S71" s="2"/>
      <c r="T71" s="2"/>
      <c r="U71" s="2"/>
      <c r="V71" s="2"/>
      <c r="W71" s="2"/>
      <c r="X71" s="2"/>
      <c r="Y71" s="2"/>
      <c r="Z71" s="6">
        <v>43770</v>
      </c>
    </row>
    <row r="72" spans="1:26" ht="49.9" customHeight="1">
      <c r="A72" s="2"/>
      <c r="B72" s="2"/>
      <c r="C72" s="2"/>
      <c r="D72" s="2"/>
      <c r="E72" s="2"/>
      <c r="F72" s="2"/>
      <c r="G72" s="2"/>
      <c r="H72" s="2"/>
      <c r="I72" s="2"/>
      <c r="J72" s="2"/>
      <c r="K72" s="2"/>
      <c r="L72" s="2"/>
      <c r="M72" s="2"/>
      <c r="N72" s="2"/>
      <c r="O72" s="2"/>
      <c r="P72" s="2"/>
      <c r="Q72" s="2"/>
      <c r="R72" s="2"/>
      <c r="S72" s="2"/>
      <c r="T72" s="2"/>
      <c r="U72" s="2"/>
      <c r="V72" s="2"/>
      <c r="W72" s="2"/>
      <c r="X72" s="2"/>
      <c r="Y72" s="2"/>
      <c r="Z72" s="6">
        <v>43800</v>
      </c>
    </row>
    <row r="73" spans="1:26" ht="49.9" customHeight="1">
      <c r="A73" s="2"/>
      <c r="B73" s="2"/>
      <c r="C73" s="2"/>
      <c r="D73" s="2"/>
      <c r="E73" s="2"/>
      <c r="F73" s="2"/>
      <c r="G73" s="2"/>
      <c r="H73" s="2"/>
      <c r="I73" s="2"/>
      <c r="J73" s="2"/>
      <c r="K73" s="2"/>
      <c r="L73" s="2"/>
      <c r="M73" s="2"/>
      <c r="N73" s="2"/>
      <c r="O73" s="2"/>
      <c r="P73" s="2"/>
      <c r="Q73" s="2"/>
      <c r="R73" s="2"/>
      <c r="S73" s="2"/>
      <c r="T73" s="2"/>
      <c r="U73" s="2"/>
      <c r="V73" s="2"/>
      <c r="W73" s="2"/>
      <c r="X73" s="2"/>
      <c r="Y73" s="2"/>
      <c r="Z73" s="6">
        <v>43831</v>
      </c>
    </row>
    <row r="74" spans="1:26" ht="49.9" customHeight="1">
      <c r="A74" s="2"/>
      <c r="B74" s="2"/>
      <c r="C74" s="2"/>
      <c r="D74" s="2"/>
      <c r="E74" s="2"/>
      <c r="F74" s="2"/>
      <c r="G74" s="2"/>
      <c r="H74" s="2"/>
      <c r="I74" s="2"/>
      <c r="J74" s="2"/>
      <c r="K74" s="2"/>
      <c r="L74" s="2"/>
      <c r="M74" s="2"/>
      <c r="N74" s="2"/>
      <c r="O74" s="2"/>
      <c r="P74" s="2"/>
      <c r="Q74" s="2"/>
      <c r="R74" s="2"/>
      <c r="S74" s="2"/>
      <c r="T74" s="2"/>
      <c r="U74" s="2"/>
      <c r="V74" s="2"/>
      <c r="W74" s="2"/>
      <c r="X74" s="2"/>
      <c r="Y74" s="2"/>
      <c r="Z74" s="6">
        <v>43862</v>
      </c>
    </row>
    <row r="75" spans="1:26" ht="49.9" customHeight="1">
      <c r="A75" s="2"/>
      <c r="B75" s="2"/>
      <c r="C75" s="2"/>
      <c r="D75" s="2"/>
      <c r="E75" s="2"/>
      <c r="F75" s="2"/>
      <c r="G75" s="2"/>
      <c r="H75" s="2"/>
      <c r="I75" s="2"/>
      <c r="J75" s="2"/>
      <c r="K75" s="2"/>
      <c r="L75" s="2"/>
      <c r="M75" s="2"/>
      <c r="N75" s="2"/>
      <c r="O75" s="2"/>
      <c r="P75" s="2"/>
      <c r="Q75" s="2"/>
      <c r="R75" s="2"/>
      <c r="S75" s="2"/>
      <c r="T75" s="2"/>
      <c r="U75" s="2"/>
      <c r="V75" s="2"/>
      <c r="W75" s="2"/>
      <c r="X75" s="2"/>
      <c r="Y75" s="2"/>
      <c r="Z75" s="6">
        <v>43891</v>
      </c>
    </row>
    <row r="76" spans="1:26" ht="49.9" customHeight="1">
      <c r="A76" s="2"/>
      <c r="B76" s="2"/>
      <c r="C76" s="2"/>
      <c r="D76" s="2"/>
      <c r="E76" s="2"/>
      <c r="F76" s="2"/>
      <c r="G76" s="2"/>
      <c r="H76" s="2"/>
      <c r="I76" s="2"/>
      <c r="J76" s="2"/>
      <c r="K76" s="2"/>
      <c r="L76" s="2"/>
      <c r="M76" s="2"/>
      <c r="N76" s="2"/>
      <c r="O76" s="2"/>
      <c r="P76" s="2"/>
      <c r="Q76" s="2"/>
      <c r="R76" s="2"/>
      <c r="S76" s="2"/>
      <c r="T76" s="2"/>
      <c r="U76" s="2"/>
      <c r="V76" s="2"/>
      <c r="W76" s="2"/>
      <c r="X76" s="2"/>
      <c r="Y76" s="2"/>
      <c r="Z76" s="6">
        <v>43922</v>
      </c>
    </row>
    <row r="77" spans="1:26" ht="49.9" customHeight="1">
      <c r="A77" s="2"/>
      <c r="B77" s="2"/>
      <c r="C77" s="2"/>
      <c r="D77" s="2"/>
      <c r="E77" s="2"/>
      <c r="F77" s="2"/>
      <c r="G77" s="2"/>
      <c r="H77" s="2"/>
      <c r="I77" s="2"/>
      <c r="J77" s="2"/>
      <c r="K77" s="2"/>
      <c r="L77" s="2"/>
      <c r="M77" s="2"/>
      <c r="N77" s="2"/>
      <c r="O77" s="2"/>
      <c r="P77" s="2"/>
      <c r="Q77" s="2"/>
      <c r="R77" s="2"/>
      <c r="S77" s="2"/>
      <c r="T77" s="2"/>
      <c r="U77" s="2"/>
      <c r="V77" s="2"/>
      <c r="W77" s="2"/>
      <c r="X77" s="2"/>
      <c r="Y77" s="2"/>
      <c r="Z77" s="6">
        <v>43952</v>
      </c>
    </row>
    <row r="78" spans="1:26" ht="49.9" customHeight="1">
      <c r="A78" s="2"/>
      <c r="B78" s="2"/>
      <c r="C78" s="2"/>
      <c r="D78" s="2"/>
      <c r="E78" s="2"/>
      <c r="F78" s="2"/>
      <c r="G78" s="2"/>
      <c r="H78" s="2"/>
      <c r="I78" s="2"/>
      <c r="J78" s="2"/>
      <c r="K78" s="2"/>
      <c r="L78" s="2"/>
      <c r="M78" s="2"/>
      <c r="N78" s="2"/>
      <c r="O78" s="2"/>
      <c r="P78" s="2"/>
      <c r="Q78" s="2"/>
      <c r="R78" s="2"/>
      <c r="S78" s="2"/>
      <c r="T78" s="2"/>
      <c r="U78" s="2"/>
      <c r="V78" s="2"/>
      <c r="W78" s="2"/>
      <c r="X78" s="2"/>
      <c r="Y78" s="2"/>
      <c r="Z78" s="6">
        <v>43983</v>
      </c>
    </row>
    <row r="79" spans="1:26" ht="49.9" customHeight="1">
      <c r="A79" s="2"/>
      <c r="B79" s="2"/>
      <c r="C79" s="2"/>
      <c r="D79" s="2"/>
      <c r="E79" s="2"/>
      <c r="F79" s="2"/>
      <c r="G79" s="2"/>
      <c r="H79" s="2"/>
      <c r="I79" s="2"/>
      <c r="J79" s="2"/>
      <c r="K79" s="2"/>
      <c r="L79" s="2"/>
      <c r="M79" s="2"/>
      <c r="N79" s="2"/>
      <c r="O79" s="2"/>
      <c r="P79" s="2"/>
      <c r="Q79" s="2"/>
      <c r="R79" s="2"/>
      <c r="S79" s="2"/>
      <c r="T79" s="2"/>
      <c r="U79" s="2"/>
      <c r="V79" s="2"/>
      <c r="W79" s="2"/>
      <c r="X79" s="2"/>
      <c r="Y79" s="2"/>
      <c r="Z79" s="6">
        <v>44013</v>
      </c>
    </row>
    <row r="80" spans="1:26" ht="49.9" customHeight="1">
      <c r="A80" s="2"/>
      <c r="B80" s="2"/>
      <c r="C80" s="2"/>
      <c r="D80" s="2"/>
      <c r="E80" s="2"/>
      <c r="F80" s="2"/>
      <c r="G80" s="2"/>
      <c r="H80" s="2"/>
      <c r="I80" s="2"/>
      <c r="J80" s="2"/>
      <c r="K80" s="2"/>
      <c r="L80" s="2"/>
      <c r="M80" s="2"/>
      <c r="N80" s="2"/>
      <c r="O80" s="2"/>
      <c r="P80" s="2"/>
      <c r="Q80" s="2"/>
      <c r="R80" s="2"/>
      <c r="S80" s="2"/>
      <c r="T80" s="2"/>
      <c r="U80" s="2"/>
      <c r="V80" s="2"/>
      <c r="W80" s="2"/>
      <c r="X80" s="2"/>
      <c r="Y80" s="2"/>
      <c r="Z80" s="6">
        <v>44044</v>
      </c>
    </row>
    <row r="81" spans="1:26" ht="49.9" customHeight="1">
      <c r="A81" s="2"/>
      <c r="B81" s="2"/>
      <c r="C81" s="2"/>
      <c r="D81" s="2"/>
      <c r="E81" s="2"/>
      <c r="F81" s="2"/>
      <c r="G81" s="2"/>
      <c r="H81" s="2"/>
      <c r="I81" s="2"/>
      <c r="J81" s="2"/>
      <c r="K81" s="2"/>
      <c r="L81" s="2"/>
      <c r="M81" s="2"/>
      <c r="N81" s="2"/>
      <c r="O81" s="2"/>
      <c r="P81" s="2"/>
      <c r="Q81" s="2"/>
      <c r="R81" s="2"/>
      <c r="S81" s="2"/>
      <c r="T81" s="2"/>
      <c r="U81" s="2"/>
      <c r="V81" s="2"/>
      <c r="W81" s="2"/>
      <c r="X81" s="2"/>
      <c r="Y81" s="2"/>
      <c r="Z81" s="6">
        <v>44075</v>
      </c>
    </row>
    <row r="82" spans="1:26" ht="49.9" customHeight="1">
      <c r="A82" s="2"/>
      <c r="B82" s="2"/>
      <c r="C82" s="2"/>
      <c r="D82" s="2"/>
      <c r="E82" s="2"/>
      <c r="F82" s="2"/>
      <c r="G82" s="2"/>
      <c r="H82" s="2"/>
      <c r="I82" s="2"/>
      <c r="J82" s="2"/>
      <c r="K82" s="2"/>
      <c r="L82" s="2"/>
      <c r="M82" s="2"/>
      <c r="N82" s="2"/>
      <c r="O82" s="2"/>
      <c r="P82" s="2"/>
      <c r="Q82" s="2"/>
      <c r="R82" s="2"/>
      <c r="S82" s="2"/>
      <c r="T82" s="2"/>
      <c r="U82" s="2"/>
      <c r="V82" s="2"/>
      <c r="W82" s="2"/>
      <c r="X82" s="2"/>
      <c r="Y82" s="2"/>
      <c r="Z82" s="6">
        <v>44105</v>
      </c>
    </row>
    <row r="83" spans="1:26" ht="49.9" customHeight="1">
      <c r="A83" s="2"/>
      <c r="B83" s="2"/>
      <c r="C83" s="2"/>
      <c r="D83" s="2"/>
      <c r="E83" s="2"/>
      <c r="F83" s="2"/>
      <c r="G83" s="2"/>
      <c r="H83" s="2"/>
      <c r="I83" s="2"/>
      <c r="J83" s="2"/>
      <c r="K83" s="2"/>
      <c r="L83" s="2"/>
      <c r="M83" s="2"/>
      <c r="N83" s="2"/>
      <c r="O83" s="2"/>
      <c r="P83" s="2"/>
      <c r="Q83" s="2"/>
      <c r="R83" s="2"/>
      <c r="S83" s="2"/>
      <c r="T83" s="2"/>
      <c r="U83" s="2"/>
      <c r="V83" s="2"/>
      <c r="W83" s="2"/>
      <c r="X83" s="2"/>
      <c r="Y83" s="2"/>
      <c r="Z83" s="6">
        <v>44136</v>
      </c>
    </row>
    <row r="84" spans="1:26" ht="49.9" customHeight="1">
      <c r="A84" s="2"/>
      <c r="B84" s="2"/>
      <c r="C84" s="2"/>
      <c r="D84" s="2"/>
      <c r="E84" s="2"/>
      <c r="F84" s="2"/>
      <c r="G84" s="2"/>
      <c r="H84" s="2"/>
      <c r="I84" s="2"/>
      <c r="J84" s="2"/>
      <c r="K84" s="2"/>
      <c r="L84" s="2"/>
      <c r="M84" s="2"/>
      <c r="N84" s="2"/>
      <c r="O84" s="2"/>
      <c r="P84" s="2"/>
      <c r="Q84" s="2"/>
      <c r="R84" s="2"/>
      <c r="S84" s="2"/>
      <c r="T84" s="2"/>
      <c r="U84" s="2"/>
      <c r="V84" s="2"/>
      <c r="W84" s="2"/>
      <c r="X84" s="2"/>
      <c r="Y84" s="2"/>
      <c r="Z84" s="6">
        <v>44166</v>
      </c>
    </row>
    <row r="85" spans="1:26" ht="49.9" customHeight="1">
      <c r="A85" s="2"/>
      <c r="B85" s="2"/>
      <c r="C85" s="2"/>
      <c r="D85" s="2"/>
      <c r="E85" s="2"/>
      <c r="F85" s="2"/>
      <c r="G85" s="2"/>
      <c r="H85" s="2"/>
      <c r="I85" s="2"/>
      <c r="J85" s="2"/>
      <c r="K85" s="2"/>
      <c r="L85" s="2"/>
      <c r="M85" s="2"/>
      <c r="N85" s="2"/>
      <c r="O85" s="2"/>
      <c r="P85" s="2"/>
      <c r="Q85" s="2"/>
      <c r="R85" s="2"/>
      <c r="S85" s="2"/>
      <c r="T85" s="2"/>
      <c r="U85" s="2"/>
      <c r="V85" s="2"/>
      <c r="W85" s="2"/>
      <c r="X85" s="2"/>
      <c r="Y85" s="2"/>
      <c r="Z85" s="6">
        <v>44197</v>
      </c>
    </row>
    <row r="86" spans="1:26" ht="49.9" customHeight="1">
      <c r="A86" s="2"/>
      <c r="B86" s="2"/>
      <c r="C86" s="2"/>
      <c r="D86" s="2"/>
      <c r="E86" s="2"/>
      <c r="F86" s="2"/>
      <c r="G86" s="2"/>
      <c r="H86" s="2"/>
      <c r="I86" s="2"/>
      <c r="J86" s="2"/>
      <c r="K86" s="2"/>
      <c r="L86" s="2"/>
      <c r="M86" s="2"/>
      <c r="N86" s="2"/>
      <c r="O86" s="2"/>
      <c r="P86" s="2"/>
      <c r="Q86" s="2"/>
      <c r="R86" s="2"/>
      <c r="S86" s="2"/>
      <c r="T86" s="2"/>
      <c r="U86" s="2"/>
      <c r="V86" s="2"/>
      <c r="W86" s="2"/>
      <c r="X86" s="2"/>
      <c r="Y86" s="2"/>
      <c r="Z86" s="6">
        <v>44228</v>
      </c>
    </row>
    <row r="87" spans="1:26" ht="49.9" customHeight="1">
      <c r="A87" s="2"/>
      <c r="B87" s="2"/>
      <c r="C87" s="2"/>
      <c r="D87" s="2"/>
      <c r="E87" s="2"/>
      <c r="F87" s="2"/>
      <c r="G87" s="2"/>
      <c r="H87" s="2"/>
      <c r="I87" s="2"/>
      <c r="J87" s="2"/>
      <c r="K87" s="2"/>
      <c r="L87" s="2"/>
      <c r="M87" s="2"/>
      <c r="N87" s="2"/>
      <c r="O87" s="2"/>
      <c r="P87" s="2"/>
      <c r="Q87" s="2"/>
      <c r="R87" s="2"/>
      <c r="S87" s="2"/>
      <c r="T87" s="2"/>
      <c r="U87" s="2"/>
      <c r="V87" s="2"/>
      <c r="W87" s="2"/>
      <c r="X87" s="2"/>
      <c r="Y87" s="2"/>
      <c r="Z87" s="6">
        <v>44256</v>
      </c>
    </row>
    <row r="88" spans="1:26" ht="49.9" customHeight="1">
      <c r="A88" s="2"/>
      <c r="B88" s="2"/>
      <c r="C88" s="2"/>
      <c r="D88" s="2"/>
      <c r="E88" s="2"/>
      <c r="F88" s="2"/>
      <c r="G88" s="2"/>
      <c r="H88" s="2"/>
      <c r="I88" s="2"/>
      <c r="J88" s="2"/>
      <c r="K88" s="2"/>
      <c r="L88" s="2"/>
      <c r="M88" s="2"/>
      <c r="N88" s="2"/>
      <c r="O88" s="2"/>
      <c r="P88" s="2"/>
      <c r="Q88" s="2"/>
      <c r="R88" s="2"/>
      <c r="S88" s="2"/>
      <c r="T88" s="2"/>
      <c r="U88" s="2"/>
      <c r="V88" s="2"/>
      <c r="W88" s="2"/>
      <c r="X88" s="2"/>
      <c r="Y88" s="2"/>
      <c r="Z88" s="6">
        <v>44287</v>
      </c>
    </row>
    <row r="89" spans="1:26" ht="49.9" customHeight="1">
      <c r="A89" s="2"/>
      <c r="B89" s="2"/>
      <c r="C89" s="2"/>
      <c r="D89" s="2"/>
      <c r="E89" s="2"/>
      <c r="F89" s="2"/>
      <c r="G89" s="2"/>
      <c r="H89" s="2"/>
      <c r="I89" s="2"/>
      <c r="J89" s="2"/>
      <c r="K89" s="2"/>
      <c r="L89" s="2"/>
      <c r="M89" s="2"/>
      <c r="N89" s="2"/>
      <c r="O89" s="2"/>
      <c r="P89" s="2"/>
      <c r="Q89" s="2"/>
      <c r="R89" s="2"/>
      <c r="S89" s="2"/>
      <c r="T89" s="2"/>
      <c r="U89" s="2"/>
      <c r="V89" s="2"/>
      <c r="W89" s="2"/>
      <c r="X89" s="2"/>
      <c r="Y89" s="2"/>
      <c r="Z89" s="6">
        <v>44317</v>
      </c>
    </row>
    <row r="90" spans="1:26" ht="49.9" customHeight="1">
      <c r="A90" s="2"/>
      <c r="B90" s="2"/>
      <c r="C90" s="2"/>
      <c r="D90" s="2"/>
      <c r="E90" s="2"/>
      <c r="F90" s="2"/>
      <c r="G90" s="2"/>
      <c r="H90" s="2"/>
      <c r="I90" s="2"/>
      <c r="J90" s="2"/>
      <c r="K90" s="2"/>
      <c r="L90" s="2"/>
      <c r="M90" s="2"/>
      <c r="N90" s="2"/>
      <c r="O90" s="2"/>
      <c r="P90" s="2"/>
      <c r="Q90" s="2"/>
      <c r="R90" s="2"/>
      <c r="S90" s="2"/>
      <c r="T90" s="2"/>
      <c r="U90" s="2"/>
      <c r="V90" s="2"/>
      <c r="W90" s="2"/>
      <c r="X90" s="2"/>
      <c r="Y90" s="2"/>
      <c r="Z90" s="6">
        <v>44348</v>
      </c>
    </row>
    <row r="91" spans="1:26" ht="49.9" customHeight="1">
      <c r="A91" s="2"/>
      <c r="B91" s="2"/>
      <c r="C91" s="2"/>
      <c r="D91" s="2"/>
      <c r="E91" s="2"/>
      <c r="F91" s="2"/>
      <c r="G91" s="2"/>
      <c r="H91" s="2"/>
      <c r="I91" s="2"/>
      <c r="J91" s="2"/>
      <c r="K91" s="2"/>
      <c r="L91" s="2"/>
      <c r="M91" s="2"/>
      <c r="N91" s="2"/>
      <c r="O91" s="2"/>
      <c r="P91" s="2"/>
      <c r="Q91" s="2"/>
      <c r="R91" s="2"/>
      <c r="S91" s="2"/>
      <c r="T91" s="2"/>
      <c r="U91" s="2"/>
      <c r="V91" s="2"/>
      <c r="W91" s="2"/>
      <c r="X91" s="2"/>
      <c r="Y91" s="2"/>
      <c r="Z91" s="6">
        <v>44378</v>
      </c>
    </row>
    <row r="92" spans="1:26" ht="49.9" customHeight="1">
      <c r="A92" s="2"/>
      <c r="B92" s="2"/>
      <c r="C92" s="2"/>
      <c r="D92" s="2"/>
      <c r="E92" s="2"/>
      <c r="F92" s="2"/>
      <c r="G92" s="2"/>
      <c r="H92" s="2"/>
      <c r="I92" s="2"/>
      <c r="J92" s="2"/>
      <c r="K92" s="2"/>
      <c r="L92" s="2"/>
      <c r="M92" s="2"/>
      <c r="N92" s="2"/>
      <c r="O92" s="2"/>
      <c r="P92" s="2"/>
      <c r="Q92" s="2"/>
      <c r="R92" s="2"/>
      <c r="S92" s="2"/>
      <c r="T92" s="2"/>
      <c r="U92" s="2"/>
      <c r="V92" s="2"/>
      <c r="W92" s="2"/>
      <c r="X92" s="2"/>
      <c r="Y92" s="2"/>
      <c r="Z92" s="6">
        <v>44409</v>
      </c>
    </row>
    <row r="93" spans="1:26" ht="49.9" customHeight="1">
      <c r="A93" s="2"/>
      <c r="B93" s="2"/>
      <c r="C93" s="2"/>
      <c r="D93" s="2"/>
      <c r="E93" s="2"/>
      <c r="F93" s="2"/>
      <c r="G93" s="2"/>
      <c r="H93" s="2"/>
      <c r="I93" s="2"/>
      <c r="J93" s="2"/>
      <c r="K93" s="2"/>
      <c r="L93" s="2"/>
      <c r="M93" s="2"/>
      <c r="N93" s="2"/>
      <c r="O93" s="2"/>
      <c r="P93" s="2"/>
      <c r="Q93" s="2"/>
      <c r="R93" s="2"/>
      <c r="S93" s="2"/>
      <c r="T93" s="2"/>
      <c r="U93" s="2"/>
      <c r="V93" s="2"/>
      <c r="W93" s="2"/>
      <c r="X93" s="2"/>
      <c r="Y93" s="2"/>
      <c r="Z93" s="6">
        <v>44440</v>
      </c>
    </row>
    <row r="94" spans="1:26" ht="49.9" customHeight="1">
      <c r="A94" s="2"/>
      <c r="B94" s="2"/>
      <c r="C94" s="2"/>
      <c r="D94" s="2"/>
      <c r="E94" s="2"/>
      <c r="F94" s="2"/>
      <c r="G94" s="2"/>
      <c r="H94" s="2"/>
      <c r="I94" s="2"/>
      <c r="J94" s="2"/>
      <c r="K94" s="2"/>
      <c r="L94" s="2"/>
      <c r="M94" s="2"/>
      <c r="N94" s="2"/>
      <c r="O94" s="2"/>
      <c r="P94" s="2"/>
      <c r="Q94" s="2"/>
      <c r="R94" s="2"/>
      <c r="S94" s="2"/>
      <c r="T94" s="2"/>
      <c r="U94" s="2"/>
      <c r="V94" s="2"/>
      <c r="W94" s="2"/>
      <c r="X94" s="2"/>
      <c r="Y94" s="2"/>
      <c r="Z94" s="6">
        <v>44470</v>
      </c>
    </row>
    <row r="95" spans="1:26" ht="49.9" customHeight="1">
      <c r="A95" s="2"/>
      <c r="B95" s="2"/>
      <c r="C95" s="2"/>
      <c r="D95" s="2"/>
      <c r="E95" s="2"/>
      <c r="F95" s="2"/>
      <c r="G95" s="2"/>
      <c r="H95" s="2"/>
      <c r="I95" s="2"/>
      <c r="J95" s="2"/>
      <c r="K95" s="2"/>
      <c r="L95" s="2"/>
      <c r="M95" s="2"/>
      <c r="N95" s="2"/>
      <c r="O95" s="2"/>
      <c r="P95" s="2"/>
      <c r="Q95" s="2"/>
      <c r="R95" s="2"/>
      <c r="S95" s="2"/>
      <c r="T95" s="2"/>
      <c r="U95" s="2"/>
      <c r="V95" s="2"/>
      <c r="W95" s="2"/>
      <c r="X95" s="2"/>
      <c r="Y95" s="2"/>
      <c r="Z95" s="6">
        <v>44501</v>
      </c>
    </row>
    <row r="96" spans="1:26" ht="49.9" customHeight="1">
      <c r="A96" s="2"/>
      <c r="B96" s="2"/>
      <c r="C96" s="2"/>
      <c r="D96" s="2"/>
      <c r="E96" s="2"/>
      <c r="F96" s="2"/>
      <c r="G96" s="2"/>
      <c r="H96" s="2"/>
      <c r="I96" s="2"/>
      <c r="J96" s="2"/>
      <c r="K96" s="2"/>
      <c r="L96" s="2"/>
      <c r="M96" s="2"/>
      <c r="N96" s="2"/>
      <c r="O96" s="2"/>
      <c r="P96" s="2"/>
      <c r="Q96" s="2"/>
      <c r="R96" s="2"/>
      <c r="S96" s="2"/>
      <c r="T96" s="2"/>
      <c r="U96" s="2"/>
      <c r="V96" s="2"/>
      <c r="W96" s="2"/>
      <c r="X96" s="2"/>
      <c r="Y96" s="2"/>
      <c r="Z96" s="6">
        <v>44531</v>
      </c>
    </row>
    <row r="97" spans="1:26" ht="49.9" customHeight="1">
      <c r="A97" s="2"/>
      <c r="B97" s="2"/>
      <c r="C97" s="2"/>
      <c r="D97" s="2"/>
      <c r="E97" s="2"/>
      <c r="F97" s="2"/>
      <c r="G97" s="2"/>
      <c r="H97" s="2"/>
      <c r="I97" s="2"/>
      <c r="J97" s="2"/>
      <c r="K97" s="2"/>
      <c r="L97" s="2"/>
      <c r="M97" s="2"/>
      <c r="N97" s="2"/>
      <c r="O97" s="2"/>
      <c r="P97" s="2"/>
      <c r="Q97" s="2"/>
      <c r="R97" s="2"/>
      <c r="S97" s="2"/>
      <c r="T97" s="2"/>
      <c r="U97" s="2"/>
      <c r="V97" s="2"/>
      <c r="W97" s="2"/>
      <c r="X97" s="2"/>
      <c r="Y97" s="2"/>
      <c r="Z97" s="6">
        <v>44562</v>
      </c>
    </row>
    <row r="98" spans="1:26" ht="49.9" customHeight="1">
      <c r="A98" s="2"/>
      <c r="B98" s="2"/>
      <c r="C98" s="2"/>
      <c r="D98" s="2"/>
      <c r="E98" s="2"/>
      <c r="F98" s="2"/>
      <c r="G98" s="2"/>
      <c r="H98" s="2"/>
      <c r="I98" s="2"/>
      <c r="J98" s="2"/>
      <c r="K98" s="2"/>
      <c r="L98" s="2"/>
      <c r="M98" s="2"/>
      <c r="N98" s="2"/>
      <c r="O98" s="2"/>
      <c r="P98" s="2"/>
      <c r="Q98" s="2"/>
      <c r="R98" s="2"/>
      <c r="S98" s="2"/>
      <c r="T98" s="2"/>
      <c r="U98" s="2"/>
      <c r="V98" s="2"/>
      <c r="W98" s="2"/>
      <c r="X98" s="2"/>
      <c r="Y98" s="2"/>
      <c r="Z98" s="6">
        <v>44593</v>
      </c>
    </row>
    <row r="99" spans="1:26" ht="49.9" customHeight="1">
      <c r="A99" s="2"/>
      <c r="B99" s="2"/>
      <c r="C99" s="2"/>
      <c r="D99" s="2"/>
      <c r="E99" s="2"/>
      <c r="F99" s="2"/>
      <c r="G99" s="2"/>
      <c r="H99" s="2"/>
      <c r="I99" s="2"/>
      <c r="J99" s="2"/>
      <c r="K99" s="2"/>
      <c r="L99" s="2"/>
      <c r="M99" s="2"/>
      <c r="N99" s="2"/>
      <c r="O99" s="2"/>
      <c r="P99" s="2"/>
      <c r="Q99" s="2"/>
      <c r="R99" s="2"/>
      <c r="S99" s="2"/>
      <c r="T99" s="2"/>
      <c r="U99" s="2"/>
      <c r="V99" s="2"/>
      <c r="W99" s="2"/>
      <c r="X99" s="2"/>
      <c r="Y99" s="2"/>
      <c r="Z99" s="6">
        <v>44621</v>
      </c>
    </row>
    <row r="100" spans="1:26" ht="49.9"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6">
        <v>44652</v>
      </c>
    </row>
    <row r="101" spans="1:26" ht="49.9"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6">
        <v>44682</v>
      </c>
    </row>
    <row r="102" spans="1:26" ht="49.9"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6">
        <v>44713</v>
      </c>
    </row>
    <row r="103" spans="1:26" ht="49.9"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6">
        <v>44743</v>
      </c>
    </row>
    <row r="104" spans="1:26" ht="49.9"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6">
        <v>44774</v>
      </c>
    </row>
    <row r="105" spans="1:26" ht="49.9"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6">
        <v>44805</v>
      </c>
    </row>
    <row r="106" spans="1:26" ht="49.9"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6">
        <v>44835</v>
      </c>
    </row>
    <row r="107" spans="1:26" ht="49.9"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6">
        <v>44866</v>
      </c>
    </row>
    <row r="108" spans="1:26" ht="49.9"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6">
        <v>44896</v>
      </c>
    </row>
    <row r="109" spans="1:26" ht="49.9"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6">
        <v>44927</v>
      </c>
    </row>
    <row r="110" spans="1:26" ht="49.9"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6">
        <v>44958</v>
      </c>
    </row>
    <row r="111" spans="1:26" ht="49.9"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6">
        <v>44986</v>
      </c>
    </row>
    <row r="112" spans="1:26" ht="49.9"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6">
        <v>45017</v>
      </c>
    </row>
    <row r="113" spans="1:26" ht="49.9"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6">
        <v>45047</v>
      </c>
    </row>
    <row r="114" spans="1:26" ht="49.9"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6">
        <v>45078</v>
      </c>
    </row>
    <row r="115" spans="1:26" ht="49.9"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6">
        <v>45108</v>
      </c>
    </row>
    <row r="116" spans="1:26" ht="49.9"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6">
        <v>45139</v>
      </c>
    </row>
    <row r="117" spans="1:26" ht="49.9"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6">
        <v>45170</v>
      </c>
    </row>
    <row r="118" spans="1:26" ht="49.9"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6">
        <v>45200</v>
      </c>
    </row>
    <row r="119" spans="1:26" ht="49.9"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6">
        <v>45231</v>
      </c>
    </row>
    <row r="120" spans="1:26" ht="49.9"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6">
        <v>45261</v>
      </c>
    </row>
    <row r="121" spans="1:26" ht="49.9"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6">
        <v>45292</v>
      </c>
    </row>
    <row r="122" spans="1:26" ht="49.9"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6">
        <v>45323</v>
      </c>
    </row>
    <row r="123" spans="1:26" ht="49.9"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6">
        <v>45352</v>
      </c>
    </row>
    <row r="124" spans="1:26" ht="49.9"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6">
        <v>45383</v>
      </c>
    </row>
    <row r="125" spans="1:26" ht="49.9"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6">
        <v>45413</v>
      </c>
    </row>
    <row r="126" spans="1:26" ht="49.9"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6">
        <v>45444</v>
      </c>
    </row>
    <row r="127" spans="1:26" ht="49.9"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6">
        <v>45474</v>
      </c>
    </row>
    <row r="128" spans="1:26" ht="49.9"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6">
        <v>45505</v>
      </c>
    </row>
    <row r="129" spans="1:26" ht="49.9"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6">
        <v>45536</v>
      </c>
    </row>
    <row r="130" spans="1:26" ht="49.9"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6">
        <v>45566</v>
      </c>
    </row>
    <row r="131" spans="1:26" ht="49.9"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6">
        <v>45597</v>
      </c>
    </row>
    <row r="132" spans="1:26" ht="49.9"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6">
        <v>45627</v>
      </c>
    </row>
    <row r="133" spans="1:26" ht="49.9"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6">
        <v>45658</v>
      </c>
    </row>
  </sheetData>
  <sheetProtection algorithmName="SHA-512" hashValue="5akwsjFX/tkZGwEtB/SBbJ2frpfVBQLzwlB+jB5tBwpgqRjldO/Slkfp4mZ9Y9lpQwsmhfiyNwRcO/KCnqip1Q==" saltValue="bxOoi8ZR6N7yguommFxAZw==" spinCount="100000" sheet="1" objects="1" scenarios="1"/>
  <mergeCells count="22">
    <mergeCell ref="A1:V1"/>
    <mergeCell ref="A2:A3"/>
    <mergeCell ref="B2:C2"/>
    <mergeCell ref="D2:E2"/>
    <mergeCell ref="F2:I2"/>
    <mergeCell ref="J2:K2"/>
    <mergeCell ref="N2:O2"/>
    <mergeCell ref="L2:L3"/>
    <mergeCell ref="P2:P3"/>
    <mergeCell ref="M2:M3"/>
    <mergeCell ref="A17:V17"/>
    <mergeCell ref="Q2:Q3"/>
    <mergeCell ref="R2:S2"/>
    <mergeCell ref="T2:U2"/>
    <mergeCell ref="V2:V3"/>
    <mergeCell ref="A4:V4"/>
    <mergeCell ref="A5:V5"/>
    <mergeCell ref="A6:V6"/>
    <mergeCell ref="A7:V7"/>
    <mergeCell ref="A8:V8"/>
    <mergeCell ref="A11:V11"/>
    <mergeCell ref="A14:V14"/>
  </mergeCells>
  <dataValidations count="8">
    <dataValidation type="list" allowBlank="1" showInputMessage="1" showErrorMessage="1" errorTitle="Erreur de saisie" error="Veuillez choisir/saisir un élément de la liste" promptTitle="Consigne" prompt="Veuillez choisir/saisir un élément de la liste" sqref="F9">
      <formula1>$Y$1:$Y$37</formula1>
    </dataValidation>
    <dataValidation type="list" allowBlank="1" showInputMessage="1" showErrorMessage="1" errorTitle="Erreur de saisie" error="Veuillez choisir/saisir un élément de la liste" promptTitle="Consigne" prompt="Veuillez choisir/saisir un élément de la liste" sqref="H9">
      <formula1>$Z$1:$Z$133</formula1>
    </dataValidation>
    <dataValidation type="list" allowBlank="1" showInputMessage="1" showErrorMessage="1" errorTitle="Erreur de saisie" error="Veuillez choisir/saisir un élément de la liste" promptTitle="Consigne" prompt="Veuillez choisir/saisir un élément de la liste" sqref="F12">
      <formula1>$Y$1:$Y$37</formula1>
    </dataValidation>
    <dataValidation type="list" allowBlank="1" showInputMessage="1" showErrorMessage="1" errorTitle="Erreur de saisie" error="Veuillez choisir/saisir un élément de la liste" promptTitle="Consigne" prompt="Veuillez choisir/saisir un élément de la liste" sqref="H12">
      <formula1>$Z$1:$Z$133</formula1>
    </dataValidation>
    <dataValidation type="list" allowBlank="1" showInputMessage="1" showErrorMessage="1" errorTitle="Erreur de saisie" error="Veuillez choisir/saisir un élément de la liste" promptTitle="Consigne" prompt="Veuillez choisir/saisir un élément de la liste" sqref="F15">
      <formula1>$Y$1:$Y$37</formula1>
    </dataValidation>
    <dataValidation type="list" allowBlank="1" showInputMessage="1" showErrorMessage="1" errorTitle="Erreur de saisie" error="Veuillez choisir/saisir un élément de la liste" promptTitle="Consigne" prompt="Veuillez choisir/saisir un élément de la liste" sqref="H15">
      <formula1>$Z$1:$Z$133</formula1>
    </dataValidation>
    <dataValidation type="list" allowBlank="1" showInputMessage="1" showErrorMessage="1" errorTitle="Erreur de saisie" error="Veuillez choisir/saisir un élément de la liste" promptTitle="Consigne" prompt="Veuillez choisir/saisir un élément de la liste" sqref="F18">
      <formula1>$Y$1:$Y$37</formula1>
    </dataValidation>
    <dataValidation type="list" allowBlank="1" showInputMessage="1" showErrorMessage="1" errorTitle="Erreur de saisie" error="Veuillez choisir/saisir un élément de la liste" promptTitle="Consigne" prompt="Veuillez choisir/saisir un élément de la liste" sqref="H18">
      <formula1>$Z$1:$Z$133</formula1>
    </dataValidation>
  </dataValidations>
  <printOptions horizontalCentered="1"/>
  <pageMargins left="0.11811023622047245" right="0.11811023622047245" top="0.59055118110236227" bottom="0.59055118110236227" header="0.31496062992125984" footer="0.31496062992125984"/>
  <pageSetup paperSize="9" scale="24"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4" tint="-0.499984740745262"/>
    <pageSetUpPr fitToPage="1"/>
  </sheetPr>
  <dimension ref="A1:M368"/>
  <sheetViews>
    <sheetView showGridLines="0" tabSelected="1" view="pageBreakPreview" zoomScale="60" zoomScaleNormal="100" workbookViewId="0">
      <pane ySplit="3" topLeftCell="A9" activePane="bottomLeft" state="frozen"/>
      <selection pane="bottomLeft" activeCell="C10" sqref="C10"/>
    </sheetView>
  </sheetViews>
  <sheetFormatPr baseColWidth="10" defaultColWidth="8" defaultRowHeight="12.75"/>
  <cols>
    <col min="1" max="1" width="115.75" style="1" customWidth="1"/>
    <col min="2" max="3" width="19.75" style="1" customWidth="1"/>
    <col min="4" max="8" width="25.75" style="1" customWidth="1"/>
    <col min="9" max="10" width="19.75" style="1" customWidth="1"/>
    <col min="11" max="11" width="50.75" style="1" customWidth="1"/>
    <col min="12" max="13" width="0" style="1" hidden="1" customWidth="1"/>
    <col min="14" max="16384" width="8" style="1"/>
  </cols>
  <sheetData>
    <row r="1" spans="1:13" ht="25.5">
      <c r="A1" s="41" t="s">
        <v>0</v>
      </c>
      <c r="B1" s="41"/>
      <c r="C1" s="41"/>
      <c r="D1" s="41"/>
      <c r="E1" s="41"/>
      <c r="F1" s="41"/>
      <c r="G1" s="41"/>
      <c r="H1" s="41"/>
      <c r="I1" s="41"/>
      <c r="J1" s="41"/>
      <c r="K1" s="41"/>
      <c r="L1" s="5" t="s">
        <v>16</v>
      </c>
      <c r="M1" s="6">
        <v>41640</v>
      </c>
    </row>
    <row r="2" spans="1:13" ht="70.150000000000006" customHeight="1">
      <c r="A2" s="42" t="s">
        <v>606</v>
      </c>
      <c r="B2" s="42" t="s">
        <v>882</v>
      </c>
      <c r="C2" s="42"/>
      <c r="D2" s="42" t="s">
        <v>65</v>
      </c>
      <c r="E2" s="42"/>
      <c r="F2" s="42"/>
      <c r="G2" s="42"/>
      <c r="H2" s="42" t="s">
        <v>609</v>
      </c>
      <c r="I2" s="42" t="s">
        <v>67</v>
      </c>
      <c r="J2" s="42"/>
      <c r="K2" s="42" t="s">
        <v>54</v>
      </c>
      <c r="L2" s="7" t="s">
        <v>17</v>
      </c>
      <c r="M2" s="8">
        <v>41671</v>
      </c>
    </row>
    <row r="3" spans="1:13" ht="70.150000000000006" customHeight="1">
      <c r="A3" s="42"/>
      <c r="B3" s="4" t="s">
        <v>2</v>
      </c>
      <c r="C3" s="4" t="s">
        <v>3</v>
      </c>
      <c r="D3" s="4" t="s">
        <v>57</v>
      </c>
      <c r="E3" s="4" t="s">
        <v>607</v>
      </c>
      <c r="F3" s="4" t="s">
        <v>608</v>
      </c>
      <c r="G3" s="4" t="s">
        <v>60</v>
      </c>
      <c r="H3" s="42"/>
      <c r="I3" s="4" t="s">
        <v>63</v>
      </c>
      <c r="J3" s="4" t="s">
        <v>64</v>
      </c>
      <c r="K3" s="42"/>
      <c r="L3" s="7" t="s">
        <v>18</v>
      </c>
      <c r="M3" s="8">
        <v>41699</v>
      </c>
    </row>
    <row r="4" spans="1:13" ht="76.5">
      <c r="A4" s="43" t="s">
        <v>13</v>
      </c>
      <c r="B4" s="39"/>
      <c r="C4" s="39"/>
      <c r="D4" s="39"/>
      <c r="E4" s="39"/>
      <c r="F4" s="39"/>
      <c r="G4" s="39"/>
      <c r="H4" s="39"/>
      <c r="I4" s="39"/>
      <c r="J4" s="39"/>
      <c r="K4" s="40"/>
      <c r="L4" s="5" t="s">
        <v>19</v>
      </c>
      <c r="M4" s="6">
        <v>41730</v>
      </c>
    </row>
    <row r="5" spans="1:13" ht="38.25">
      <c r="A5" s="46" t="s">
        <v>610</v>
      </c>
      <c r="B5" s="39"/>
      <c r="C5" s="39"/>
      <c r="D5" s="39"/>
      <c r="E5" s="39"/>
      <c r="F5" s="39"/>
      <c r="G5" s="39"/>
      <c r="H5" s="39"/>
      <c r="I5" s="39"/>
      <c r="J5" s="39"/>
      <c r="K5" s="40"/>
      <c r="L5" s="5" t="s">
        <v>20</v>
      </c>
      <c r="M5" s="6">
        <v>41760</v>
      </c>
    </row>
    <row r="6" spans="1:13" ht="38.25">
      <c r="A6" s="38" t="s">
        <v>611</v>
      </c>
      <c r="B6" s="39"/>
      <c r="C6" s="39"/>
      <c r="D6" s="39"/>
      <c r="E6" s="39"/>
      <c r="F6" s="39"/>
      <c r="G6" s="39"/>
      <c r="H6" s="39"/>
      <c r="I6" s="39"/>
      <c r="J6" s="39"/>
      <c r="K6" s="40"/>
      <c r="L6" s="5" t="s">
        <v>21</v>
      </c>
      <c r="M6" s="6">
        <v>41791</v>
      </c>
    </row>
    <row r="7" spans="1:13" ht="49.9" customHeight="1">
      <c r="A7" s="44" t="s">
        <v>612</v>
      </c>
      <c r="B7" s="39"/>
      <c r="C7" s="39"/>
      <c r="D7" s="39"/>
      <c r="E7" s="39"/>
      <c r="F7" s="39"/>
      <c r="G7" s="39"/>
      <c r="H7" s="39"/>
      <c r="I7" s="39"/>
      <c r="J7" s="39"/>
      <c r="K7" s="40"/>
      <c r="L7" s="5" t="s">
        <v>22</v>
      </c>
      <c r="M7" s="6">
        <v>41821</v>
      </c>
    </row>
    <row r="8" spans="1:13" ht="65.25">
      <c r="A8" s="9" t="s">
        <v>613</v>
      </c>
      <c r="B8" s="10">
        <v>10000</v>
      </c>
      <c r="C8" s="10">
        <v>10000</v>
      </c>
      <c r="D8" s="11" t="s">
        <v>51</v>
      </c>
      <c r="E8" s="12">
        <v>10000</v>
      </c>
      <c r="F8" s="13">
        <v>45292</v>
      </c>
      <c r="G8" s="14">
        <v>12</v>
      </c>
      <c r="H8" s="10">
        <v>10000</v>
      </c>
      <c r="I8" s="16">
        <v>0</v>
      </c>
      <c r="J8" s="16">
        <v>0</v>
      </c>
      <c r="K8" s="11" t="s">
        <v>883</v>
      </c>
      <c r="L8" s="5" t="s">
        <v>23</v>
      </c>
      <c r="M8" s="6">
        <v>41852</v>
      </c>
    </row>
    <row r="9" spans="1:13" ht="49.9" customHeight="1">
      <c r="A9" s="9" t="s">
        <v>614</v>
      </c>
      <c r="B9" s="10">
        <v>50000</v>
      </c>
      <c r="C9" s="10">
        <v>50000</v>
      </c>
      <c r="D9" s="11" t="s">
        <v>51</v>
      </c>
      <c r="E9" s="12">
        <v>50000</v>
      </c>
      <c r="F9" s="13">
        <v>45292</v>
      </c>
      <c r="G9" s="14">
        <v>12</v>
      </c>
      <c r="H9" s="10">
        <v>50000</v>
      </c>
      <c r="I9" s="16">
        <v>0</v>
      </c>
      <c r="J9" s="16">
        <v>0</v>
      </c>
      <c r="K9" s="11" t="s">
        <v>883</v>
      </c>
      <c r="L9" s="5" t="s">
        <v>24</v>
      </c>
      <c r="M9" s="6">
        <v>41883</v>
      </c>
    </row>
    <row r="10" spans="1:13" ht="51">
      <c r="A10" s="17" t="s">
        <v>615</v>
      </c>
      <c r="B10" s="18">
        <f>SUM(B8:B9)</f>
        <v>60000</v>
      </c>
      <c r="C10" s="18">
        <f>SUM(C8:C9)</f>
        <v>60000</v>
      </c>
      <c r="D10" s="17"/>
      <c r="E10" s="18">
        <f>SUM(E8:E9)</f>
        <v>60000</v>
      </c>
      <c r="F10" s="17"/>
      <c r="G10" s="17"/>
      <c r="H10" s="18">
        <f>SUM(H8:H9)</f>
        <v>60000</v>
      </c>
      <c r="I10" s="19">
        <f t="array" ref="I10">IF(SUM(C8:C9)&lt;&gt;0,SUM(C8:C9*I8:I9)/SUM(C8:C9),0)</f>
        <v>0</v>
      </c>
      <c r="J10" s="19">
        <f t="array" ref="J10">IF(SUM(C8:C9)&lt;&gt;0,SUM(C8:C9*J8:J9)/SUM(C8:C9),0)</f>
        <v>0</v>
      </c>
      <c r="K10" s="17"/>
      <c r="L10" s="5" t="s">
        <v>25</v>
      </c>
      <c r="M10" s="6">
        <v>41913</v>
      </c>
    </row>
    <row r="11" spans="1:13" ht="51">
      <c r="A11" s="44" t="s">
        <v>616</v>
      </c>
      <c r="B11" s="39"/>
      <c r="C11" s="39"/>
      <c r="D11" s="39"/>
      <c r="E11" s="39"/>
      <c r="F11" s="39"/>
      <c r="G11" s="39"/>
      <c r="H11" s="39"/>
      <c r="I11" s="39"/>
      <c r="J11" s="39"/>
      <c r="K11" s="40"/>
      <c r="L11" s="5" t="s">
        <v>26</v>
      </c>
      <c r="M11" s="6">
        <v>41944</v>
      </c>
    </row>
    <row r="12" spans="1:13" ht="51">
      <c r="A12" s="9" t="s">
        <v>617</v>
      </c>
      <c r="B12" s="10">
        <v>9000</v>
      </c>
      <c r="C12" s="10">
        <v>9000</v>
      </c>
      <c r="D12" s="11"/>
      <c r="E12" s="12"/>
      <c r="F12" s="13"/>
      <c r="G12" s="14"/>
      <c r="H12" s="12"/>
      <c r="I12" s="16">
        <v>0</v>
      </c>
      <c r="J12" s="16">
        <v>0</v>
      </c>
      <c r="K12" s="11"/>
      <c r="L12" s="5" t="s">
        <v>27</v>
      </c>
      <c r="M12" s="6">
        <v>41974</v>
      </c>
    </row>
    <row r="13" spans="1:13" ht="38.25">
      <c r="A13" s="9" t="s">
        <v>618</v>
      </c>
      <c r="B13" s="10">
        <v>6000</v>
      </c>
      <c r="C13" s="10">
        <v>6000</v>
      </c>
      <c r="D13" s="11"/>
      <c r="E13" s="12"/>
      <c r="F13" s="13"/>
      <c r="G13" s="14"/>
      <c r="H13" s="12"/>
      <c r="I13" s="16">
        <v>0</v>
      </c>
      <c r="J13" s="16">
        <v>0</v>
      </c>
      <c r="K13" s="11"/>
      <c r="L13" s="5" t="s">
        <v>28</v>
      </c>
      <c r="M13" s="6">
        <v>42005</v>
      </c>
    </row>
    <row r="14" spans="1:13" ht="49.9" customHeight="1">
      <c r="A14" s="17" t="s">
        <v>619</v>
      </c>
      <c r="B14" s="18">
        <f>SUM(B12:B13)</f>
        <v>15000</v>
      </c>
      <c r="C14" s="18">
        <f>SUM(C12:C13)</f>
        <v>15000</v>
      </c>
      <c r="D14" s="17"/>
      <c r="E14" s="18">
        <f>SUM(E12:E13)</f>
        <v>0</v>
      </c>
      <c r="F14" s="17"/>
      <c r="G14" s="17"/>
      <c r="H14" s="18">
        <f>SUM(H12:H13)</f>
        <v>0</v>
      </c>
      <c r="I14" s="19">
        <f t="array" ref="I14">IF(SUM(C12:C13)&lt;&gt;0,SUM(C12:C13*I12:I13)/SUM(C12:C13),0)</f>
        <v>0</v>
      </c>
      <c r="J14" s="19">
        <f t="array" ref="J14">IF(SUM(C12:C13)&lt;&gt;0,SUM(C12:C13*J12:J13)/SUM(C12:C13),0)</f>
        <v>0</v>
      </c>
      <c r="K14" s="17"/>
      <c r="L14" s="5" t="s">
        <v>29</v>
      </c>
      <c r="M14" s="6">
        <v>42036</v>
      </c>
    </row>
    <row r="15" spans="1:13" ht="63.75">
      <c r="A15" s="17" t="s">
        <v>620</v>
      </c>
      <c r="B15" s="18">
        <f>SUM(B10,B14)</f>
        <v>75000</v>
      </c>
      <c r="C15" s="18">
        <f>SUM(C10,C14)</f>
        <v>75000</v>
      </c>
      <c r="D15" s="17"/>
      <c r="E15" s="18">
        <f>SUM(E10,E14)</f>
        <v>60000</v>
      </c>
      <c r="F15" s="17"/>
      <c r="G15" s="17"/>
      <c r="H15" s="18">
        <f>SUM(H10,H14)</f>
        <v>60000</v>
      </c>
      <c r="I15" s="19">
        <f>IF(SUM(C10,C14)&lt;&gt;0,SUM(C10*I10,C14*I14)/SUM(C10,C14),0)</f>
        <v>0</v>
      </c>
      <c r="J15" s="19">
        <f>IF(SUM(C10,C14)&lt;&gt;0,SUM(C10*J10,C14*J14)/SUM(C10,C14),0)</f>
        <v>0</v>
      </c>
      <c r="K15" s="17"/>
      <c r="L15" s="5" t="s">
        <v>30</v>
      </c>
      <c r="M15" s="6">
        <v>42064</v>
      </c>
    </row>
    <row r="16" spans="1:13" ht="49.9" customHeight="1">
      <c r="A16" s="38" t="s">
        <v>621</v>
      </c>
      <c r="B16" s="39"/>
      <c r="C16" s="39"/>
      <c r="D16" s="39"/>
      <c r="E16" s="39"/>
      <c r="F16" s="39"/>
      <c r="G16" s="39"/>
      <c r="H16" s="39"/>
      <c r="I16" s="39"/>
      <c r="J16" s="39"/>
      <c r="K16" s="40"/>
      <c r="L16" s="5" t="s">
        <v>31</v>
      </c>
      <c r="M16" s="6">
        <v>42095</v>
      </c>
    </row>
    <row r="17" spans="1:13" ht="51">
      <c r="A17" s="44" t="s">
        <v>612</v>
      </c>
      <c r="B17" s="39"/>
      <c r="C17" s="39"/>
      <c r="D17" s="39"/>
      <c r="E17" s="39"/>
      <c r="F17" s="39"/>
      <c r="G17" s="39"/>
      <c r="H17" s="39"/>
      <c r="I17" s="39"/>
      <c r="J17" s="39"/>
      <c r="K17" s="40"/>
      <c r="L17" s="5" t="s">
        <v>32</v>
      </c>
      <c r="M17" s="6">
        <v>42125</v>
      </c>
    </row>
    <row r="18" spans="1:13" ht="65.25">
      <c r="A18" s="9" t="s">
        <v>622</v>
      </c>
      <c r="B18" s="10">
        <v>25000</v>
      </c>
      <c r="C18" s="10">
        <v>25000</v>
      </c>
      <c r="D18" s="11" t="s">
        <v>51</v>
      </c>
      <c r="E18" s="10">
        <v>25000</v>
      </c>
      <c r="F18" s="13">
        <v>45292</v>
      </c>
      <c r="G18" s="14">
        <v>12</v>
      </c>
      <c r="H18" s="10">
        <v>25000</v>
      </c>
      <c r="I18" s="16">
        <v>0</v>
      </c>
      <c r="J18" s="16">
        <v>0</v>
      </c>
      <c r="K18" s="11" t="s">
        <v>883</v>
      </c>
      <c r="L18" s="5" t="s">
        <v>33</v>
      </c>
      <c r="M18" s="6">
        <v>42156</v>
      </c>
    </row>
    <row r="19" spans="1:13" ht="49.9" customHeight="1">
      <c r="A19" s="9" t="s">
        <v>623</v>
      </c>
      <c r="B19" s="10">
        <v>25000</v>
      </c>
      <c r="C19" s="10">
        <v>25000</v>
      </c>
      <c r="D19" s="11" t="s">
        <v>51</v>
      </c>
      <c r="E19" s="10">
        <v>25000</v>
      </c>
      <c r="F19" s="13">
        <v>45292</v>
      </c>
      <c r="G19" s="14">
        <v>12</v>
      </c>
      <c r="H19" s="10">
        <v>25000</v>
      </c>
      <c r="I19" s="16">
        <v>0</v>
      </c>
      <c r="J19" s="16">
        <v>0</v>
      </c>
      <c r="K19" s="11" t="s">
        <v>883</v>
      </c>
      <c r="L19" s="5" t="s">
        <v>34</v>
      </c>
      <c r="M19" s="6">
        <v>42186</v>
      </c>
    </row>
    <row r="20" spans="1:13" ht="65.25">
      <c r="A20" s="9" t="s">
        <v>624</v>
      </c>
      <c r="B20" s="10">
        <v>102720</v>
      </c>
      <c r="C20" s="10">
        <v>102720</v>
      </c>
      <c r="D20" s="11" t="s">
        <v>51</v>
      </c>
      <c r="E20" s="10">
        <v>102720</v>
      </c>
      <c r="F20" s="13">
        <v>45292</v>
      </c>
      <c r="G20" s="14">
        <v>12</v>
      </c>
      <c r="H20" s="10">
        <v>102720</v>
      </c>
      <c r="I20" s="16">
        <v>0</v>
      </c>
      <c r="J20" s="16">
        <v>0</v>
      </c>
      <c r="K20" s="11" t="s">
        <v>883</v>
      </c>
      <c r="L20" s="5" t="s">
        <v>35</v>
      </c>
      <c r="M20" s="6">
        <v>42217</v>
      </c>
    </row>
    <row r="21" spans="1:13" ht="65.25">
      <c r="A21" s="9" t="s">
        <v>625</v>
      </c>
      <c r="B21" s="10">
        <v>36000</v>
      </c>
      <c r="C21" s="10">
        <v>36000</v>
      </c>
      <c r="D21" s="11" t="s">
        <v>51</v>
      </c>
      <c r="E21" s="10">
        <v>36000</v>
      </c>
      <c r="F21" s="13">
        <v>45292</v>
      </c>
      <c r="G21" s="14">
        <v>12</v>
      </c>
      <c r="H21" s="10">
        <v>36000</v>
      </c>
      <c r="I21" s="16">
        <v>0</v>
      </c>
      <c r="J21" s="16">
        <v>0</v>
      </c>
      <c r="K21" s="11" t="s">
        <v>883</v>
      </c>
      <c r="L21" s="5" t="s">
        <v>36</v>
      </c>
      <c r="M21" s="6">
        <v>42248</v>
      </c>
    </row>
    <row r="22" spans="1:13" ht="65.25">
      <c r="A22" s="9" t="s">
        <v>626</v>
      </c>
      <c r="B22" s="10">
        <v>316280</v>
      </c>
      <c r="C22" s="10">
        <v>316280</v>
      </c>
      <c r="D22" s="11" t="s">
        <v>51</v>
      </c>
      <c r="E22" s="10">
        <v>316280</v>
      </c>
      <c r="F22" s="13">
        <v>45292</v>
      </c>
      <c r="G22" s="14">
        <v>12</v>
      </c>
      <c r="H22" s="10">
        <v>316280</v>
      </c>
      <c r="I22" s="16">
        <v>0</v>
      </c>
      <c r="J22" s="16">
        <v>0</v>
      </c>
      <c r="K22" s="11" t="s">
        <v>883</v>
      </c>
      <c r="L22" s="5" t="s">
        <v>37</v>
      </c>
      <c r="M22" s="6">
        <v>42278</v>
      </c>
    </row>
    <row r="23" spans="1:13" ht="49.9" customHeight="1">
      <c r="A23" s="9" t="s">
        <v>627</v>
      </c>
      <c r="B23" s="10">
        <v>25000</v>
      </c>
      <c r="C23" s="10">
        <v>25000</v>
      </c>
      <c r="D23" s="11" t="s">
        <v>51</v>
      </c>
      <c r="E23" s="10">
        <v>25000</v>
      </c>
      <c r="F23" s="13">
        <v>45292</v>
      </c>
      <c r="G23" s="14">
        <v>12</v>
      </c>
      <c r="H23" s="10">
        <v>25000</v>
      </c>
      <c r="I23" s="16">
        <v>0</v>
      </c>
      <c r="J23" s="16">
        <v>0</v>
      </c>
      <c r="K23" s="11" t="s">
        <v>883</v>
      </c>
      <c r="L23" s="5" t="s">
        <v>38</v>
      </c>
      <c r="M23" s="6">
        <v>42309</v>
      </c>
    </row>
    <row r="24" spans="1:13" ht="49.9" customHeight="1">
      <c r="A24" s="17" t="s">
        <v>615</v>
      </c>
      <c r="B24" s="18">
        <f>SUM(B18:B23)</f>
        <v>530000</v>
      </c>
      <c r="C24" s="18">
        <f>SUM(C18:C23)</f>
        <v>530000</v>
      </c>
      <c r="D24" s="17"/>
      <c r="E24" s="18">
        <f>SUM(E18:E23)</f>
        <v>530000</v>
      </c>
      <c r="F24" s="17"/>
      <c r="G24" s="17"/>
      <c r="H24" s="18">
        <f>SUM(H18:H23)</f>
        <v>530000</v>
      </c>
      <c r="I24" s="19">
        <f t="array" ref="I24">IF(SUM(C18:C23)&lt;&gt;0,SUM(C18:C23*I18:I23)/SUM(C18:C23),0)</f>
        <v>0</v>
      </c>
      <c r="J24" s="19">
        <f t="array" ref="J24">IF(SUM(C18:C23)&lt;&gt;0,SUM(C18:C23*J18:J23)/SUM(C18:C23),0)</f>
        <v>0</v>
      </c>
      <c r="K24" s="17"/>
      <c r="L24" s="5" t="s">
        <v>39</v>
      </c>
      <c r="M24" s="6">
        <v>42339</v>
      </c>
    </row>
    <row r="25" spans="1:13" ht="49.9" customHeight="1">
      <c r="A25" s="44" t="s">
        <v>616</v>
      </c>
      <c r="B25" s="39"/>
      <c r="C25" s="39"/>
      <c r="D25" s="39"/>
      <c r="E25" s="39"/>
      <c r="F25" s="39"/>
      <c r="G25" s="39"/>
      <c r="H25" s="39"/>
      <c r="I25" s="39"/>
      <c r="J25" s="39"/>
      <c r="K25" s="40"/>
      <c r="L25" s="5" t="s">
        <v>40</v>
      </c>
      <c r="M25" s="6">
        <v>42370</v>
      </c>
    </row>
    <row r="26" spans="1:13" ht="38.25">
      <c r="A26" s="9" t="s">
        <v>628</v>
      </c>
      <c r="B26" s="10">
        <v>20000</v>
      </c>
      <c r="C26" s="10">
        <v>20000</v>
      </c>
      <c r="D26" s="11"/>
      <c r="E26" s="12"/>
      <c r="F26" s="13"/>
      <c r="G26" s="14"/>
      <c r="H26" s="12"/>
      <c r="I26" s="16">
        <v>0</v>
      </c>
      <c r="J26" s="16">
        <v>0</v>
      </c>
      <c r="K26" s="11"/>
      <c r="L26" s="5" t="s">
        <v>41</v>
      </c>
      <c r="M26" s="6">
        <v>42401</v>
      </c>
    </row>
    <row r="27" spans="1:13" ht="130.5">
      <c r="A27" s="9" t="s">
        <v>629</v>
      </c>
      <c r="B27" s="10">
        <v>15000</v>
      </c>
      <c r="C27" s="10">
        <v>15000</v>
      </c>
      <c r="D27" s="11"/>
      <c r="E27" s="12"/>
      <c r="F27" s="13"/>
      <c r="G27" s="14"/>
      <c r="H27" s="12"/>
      <c r="I27" s="16">
        <v>0</v>
      </c>
      <c r="J27" s="16">
        <v>0</v>
      </c>
      <c r="K27" s="11"/>
      <c r="L27" s="5" t="s">
        <v>42</v>
      </c>
      <c r="M27" s="6">
        <v>42430</v>
      </c>
    </row>
    <row r="28" spans="1:13" ht="49.9" customHeight="1">
      <c r="A28" s="9" t="s">
        <v>630</v>
      </c>
      <c r="B28" s="10">
        <v>20000</v>
      </c>
      <c r="C28" s="10">
        <v>20000</v>
      </c>
      <c r="D28" s="11"/>
      <c r="E28" s="12"/>
      <c r="F28" s="13"/>
      <c r="G28" s="14"/>
      <c r="H28" s="12"/>
      <c r="I28" s="16">
        <v>0</v>
      </c>
      <c r="J28" s="16">
        <v>0</v>
      </c>
      <c r="K28" s="11"/>
      <c r="L28" s="5" t="s">
        <v>43</v>
      </c>
      <c r="M28" s="6">
        <v>42461</v>
      </c>
    </row>
    <row r="29" spans="1:13" ht="25.5">
      <c r="A29" s="9" t="s">
        <v>631</v>
      </c>
      <c r="B29" s="10">
        <v>25000</v>
      </c>
      <c r="C29" s="10">
        <v>25000</v>
      </c>
      <c r="D29" s="11"/>
      <c r="E29" s="12"/>
      <c r="F29" s="13"/>
      <c r="G29" s="14"/>
      <c r="H29" s="12"/>
      <c r="I29" s="16">
        <v>0</v>
      </c>
      <c r="J29" s="16">
        <v>0</v>
      </c>
      <c r="K29" s="11"/>
      <c r="L29" s="5" t="s">
        <v>44</v>
      </c>
      <c r="M29" s="6">
        <v>42491</v>
      </c>
    </row>
    <row r="30" spans="1:13" ht="65.25">
      <c r="A30" s="9" t="s">
        <v>632</v>
      </c>
      <c r="B30" s="10">
        <v>75000</v>
      </c>
      <c r="C30" s="10">
        <v>75000</v>
      </c>
      <c r="D30" s="11"/>
      <c r="E30" s="12"/>
      <c r="F30" s="13"/>
      <c r="G30" s="14"/>
      <c r="H30" s="12"/>
      <c r="I30" s="16">
        <v>0</v>
      </c>
      <c r="J30" s="16">
        <v>0</v>
      </c>
      <c r="K30" s="11"/>
      <c r="L30" s="5" t="s">
        <v>45</v>
      </c>
      <c r="M30" s="6">
        <v>42522</v>
      </c>
    </row>
    <row r="31" spans="1:13" ht="108.75">
      <c r="A31" s="9" t="s">
        <v>633</v>
      </c>
      <c r="B31" s="10">
        <v>15000</v>
      </c>
      <c r="C31" s="10">
        <v>15000</v>
      </c>
      <c r="D31" s="11"/>
      <c r="E31" s="12"/>
      <c r="F31" s="13"/>
      <c r="G31" s="14"/>
      <c r="H31" s="12"/>
      <c r="I31" s="16">
        <v>0</v>
      </c>
      <c r="J31" s="16">
        <v>0</v>
      </c>
      <c r="K31" s="11"/>
      <c r="L31" s="5" t="s">
        <v>46</v>
      </c>
      <c r="M31" s="6">
        <v>42552</v>
      </c>
    </row>
    <row r="32" spans="1:13" ht="63.75">
      <c r="A32" s="17" t="s">
        <v>619</v>
      </c>
      <c r="B32" s="18">
        <f>SUM(B26:B31)</f>
        <v>170000</v>
      </c>
      <c r="C32" s="18">
        <f>SUM(C26:C31)</f>
        <v>170000</v>
      </c>
      <c r="D32" s="17"/>
      <c r="E32" s="18">
        <f>SUM(E26:E31)</f>
        <v>0</v>
      </c>
      <c r="F32" s="17"/>
      <c r="G32" s="17"/>
      <c r="H32" s="18">
        <f>SUM(H26:H31)</f>
        <v>0</v>
      </c>
      <c r="I32" s="19">
        <f t="array" ref="I32">IF(SUM(C26:C31)&lt;&gt;0,SUM(C26:C31*I26:I31)/SUM(C26:C31),0)</f>
        <v>0</v>
      </c>
      <c r="J32" s="19">
        <f t="array" ref="J32">IF(SUM(C26:C31)&lt;&gt;0,SUM(C26:C31*J26:J31)/SUM(C26:C31),0)</f>
        <v>0</v>
      </c>
      <c r="K32" s="17"/>
      <c r="L32" s="5" t="s">
        <v>47</v>
      </c>
      <c r="M32" s="6">
        <v>42583</v>
      </c>
    </row>
    <row r="33" spans="1:13" ht="51">
      <c r="A33" s="17" t="s">
        <v>634</v>
      </c>
      <c r="B33" s="18">
        <f>SUM(B24,B32)</f>
        <v>700000</v>
      </c>
      <c r="C33" s="18">
        <f>SUM(C24,C32)</f>
        <v>700000</v>
      </c>
      <c r="D33" s="17"/>
      <c r="E33" s="18">
        <f>SUM(E24,E32)</f>
        <v>530000</v>
      </c>
      <c r="F33" s="17"/>
      <c r="G33" s="17"/>
      <c r="H33" s="18">
        <f>SUM(H24,H32)</f>
        <v>530000</v>
      </c>
      <c r="I33" s="19">
        <f>IF(SUM(C24,C32)&lt;&gt;0,SUM(C24*I24,C32*I32)/SUM(C24,C32),0)</f>
        <v>0</v>
      </c>
      <c r="J33" s="19">
        <f>IF(SUM(C24,C32)&lt;&gt;0,SUM(C24*J24,C32*J32)/SUM(C24,C32),0)</f>
        <v>0</v>
      </c>
      <c r="K33" s="17"/>
      <c r="L33" s="5" t="s">
        <v>48</v>
      </c>
      <c r="M33" s="6">
        <v>42614</v>
      </c>
    </row>
    <row r="34" spans="1:13" ht="38.25">
      <c r="A34" s="38" t="s">
        <v>635</v>
      </c>
      <c r="B34" s="39"/>
      <c r="C34" s="39"/>
      <c r="D34" s="39"/>
      <c r="E34" s="39"/>
      <c r="F34" s="39"/>
      <c r="G34" s="39"/>
      <c r="H34" s="39"/>
      <c r="I34" s="39"/>
      <c r="J34" s="39"/>
      <c r="K34" s="40"/>
      <c r="L34" s="5" t="s">
        <v>49</v>
      </c>
      <c r="M34" s="6">
        <v>42644</v>
      </c>
    </row>
    <row r="35" spans="1:13" ht="51">
      <c r="A35" s="44" t="s">
        <v>612</v>
      </c>
      <c r="B35" s="39"/>
      <c r="C35" s="39"/>
      <c r="D35" s="39"/>
      <c r="E35" s="39"/>
      <c r="F35" s="39"/>
      <c r="G35" s="39"/>
      <c r="H35" s="39"/>
      <c r="I35" s="39"/>
      <c r="J35" s="39"/>
      <c r="K35" s="40"/>
      <c r="L35" s="5" t="s">
        <v>50</v>
      </c>
      <c r="M35" s="6">
        <v>42675</v>
      </c>
    </row>
    <row r="36" spans="1:13" ht="65.25">
      <c r="A36" s="9" t="s">
        <v>636</v>
      </c>
      <c r="B36" s="10">
        <v>4000</v>
      </c>
      <c r="C36" s="10">
        <v>4000</v>
      </c>
      <c r="D36" s="11" t="s">
        <v>51</v>
      </c>
      <c r="E36" s="10">
        <v>4000</v>
      </c>
      <c r="F36" s="13">
        <v>45292</v>
      </c>
      <c r="G36" s="14">
        <v>12</v>
      </c>
      <c r="H36" s="10">
        <v>4000</v>
      </c>
      <c r="I36" s="16">
        <v>0</v>
      </c>
      <c r="J36" s="16">
        <v>0</v>
      </c>
      <c r="K36" s="11" t="s">
        <v>883</v>
      </c>
      <c r="L36" s="5" t="s">
        <v>51</v>
      </c>
      <c r="M36" s="6">
        <v>42705</v>
      </c>
    </row>
    <row r="37" spans="1:13" ht="49.9" customHeight="1">
      <c r="A37" s="9" t="s">
        <v>637</v>
      </c>
      <c r="B37" s="10">
        <v>5000</v>
      </c>
      <c r="C37" s="10">
        <v>5000</v>
      </c>
      <c r="D37" s="11" t="s">
        <v>51</v>
      </c>
      <c r="E37" s="10">
        <v>5000</v>
      </c>
      <c r="F37" s="13">
        <v>45292</v>
      </c>
      <c r="G37" s="14">
        <v>12</v>
      </c>
      <c r="H37" s="10">
        <v>5000</v>
      </c>
      <c r="I37" s="16">
        <v>0</v>
      </c>
      <c r="J37" s="16">
        <v>0</v>
      </c>
      <c r="K37" s="11" t="s">
        <v>883</v>
      </c>
      <c r="L37" s="5" t="s">
        <v>52</v>
      </c>
      <c r="M37" s="6">
        <v>42736</v>
      </c>
    </row>
    <row r="38" spans="1:13" ht="49.9" customHeight="1">
      <c r="A38" s="17" t="s">
        <v>615</v>
      </c>
      <c r="B38" s="18">
        <f>SUM(B36:B37)</f>
        <v>9000</v>
      </c>
      <c r="C38" s="18">
        <f>SUM(C36:C37)</f>
        <v>9000</v>
      </c>
      <c r="D38" s="17"/>
      <c r="E38" s="18">
        <f>SUM(E36:E37)</f>
        <v>9000</v>
      </c>
      <c r="F38" s="17"/>
      <c r="G38" s="17"/>
      <c r="H38" s="18">
        <f>SUM(H36:H37)</f>
        <v>9000</v>
      </c>
      <c r="I38" s="19">
        <f t="array" ref="I38">IF(SUM(C36:C37)&lt;&gt;0,SUM(C36:C37*I36:I37)/SUM(C36:C37),0)</f>
        <v>0</v>
      </c>
      <c r="J38" s="19">
        <f t="array" ref="J38">IF(SUM(C36:C37)&lt;&gt;0,SUM(C36:C37*J36:J37)/SUM(C36:C37),0)</f>
        <v>0</v>
      </c>
      <c r="K38" s="17"/>
      <c r="L38" s="2"/>
      <c r="M38" s="6">
        <v>42767</v>
      </c>
    </row>
    <row r="39" spans="1:13" ht="49.9" customHeight="1">
      <c r="A39" s="44" t="s">
        <v>616</v>
      </c>
      <c r="B39" s="39"/>
      <c r="C39" s="39"/>
      <c r="D39" s="39"/>
      <c r="E39" s="39"/>
      <c r="F39" s="39"/>
      <c r="G39" s="39"/>
      <c r="H39" s="39"/>
      <c r="I39" s="39"/>
      <c r="J39" s="39"/>
      <c r="K39" s="40"/>
      <c r="L39" s="2"/>
      <c r="M39" s="6">
        <v>42795</v>
      </c>
    </row>
    <row r="40" spans="1:13" ht="49.9" customHeight="1">
      <c r="A40" s="9" t="s">
        <v>638</v>
      </c>
      <c r="B40" s="10">
        <v>5000</v>
      </c>
      <c r="C40" s="10">
        <v>5000</v>
      </c>
      <c r="D40" s="11"/>
      <c r="E40" s="12"/>
      <c r="F40" s="13"/>
      <c r="G40" s="14"/>
      <c r="H40" s="12"/>
      <c r="I40" s="16">
        <v>0</v>
      </c>
      <c r="J40" s="16">
        <v>0</v>
      </c>
      <c r="K40" s="11"/>
      <c r="L40" s="2"/>
      <c r="M40" s="6">
        <v>42826</v>
      </c>
    </row>
    <row r="41" spans="1:13" ht="49.9" customHeight="1">
      <c r="A41" s="9" t="s">
        <v>639</v>
      </c>
      <c r="B41" s="10">
        <v>6000</v>
      </c>
      <c r="C41" s="10">
        <v>6000</v>
      </c>
      <c r="D41" s="11"/>
      <c r="E41" s="12"/>
      <c r="F41" s="13"/>
      <c r="G41" s="14"/>
      <c r="H41" s="12"/>
      <c r="I41" s="16">
        <v>0</v>
      </c>
      <c r="J41" s="16">
        <v>0</v>
      </c>
      <c r="K41" s="11"/>
      <c r="L41" s="2"/>
      <c r="M41" s="6">
        <v>42856</v>
      </c>
    </row>
    <row r="42" spans="1:13" ht="49.9" customHeight="1">
      <c r="A42" s="17" t="s">
        <v>619</v>
      </c>
      <c r="B42" s="18">
        <f>SUM(B40:B41)</f>
        <v>11000</v>
      </c>
      <c r="C42" s="18">
        <f>SUM(C40:C41)</f>
        <v>11000</v>
      </c>
      <c r="D42" s="17"/>
      <c r="E42" s="18">
        <f>SUM(E40:E41)</f>
        <v>0</v>
      </c>
      <c r="F42" s="17"/>
      <c r="G42" s="17"/>
      <c r="H42" s="18">
        <f>SUM(H40:H41)</f>
        <v>0</v>
      </c>
      <c r="I42" s="19">
        <f t="array" ref="I42">IF(SUM(C40:C41)&lt;&gt;0,SUM(C40:C41*I40:I41)/SUM(C40:C41),0)</f>
        <v>0</v>
      </c>
      <c r="J42" s="19">
        <f t="array" ref="J42">IF(SUM(C40:C41)&lt;&gt;0,SUM(C40:C41*J40:J41)/SUM(C40:C41),0)</f>
        <v>0</v>
      </c>
      <c r="K42" s="17"/>
      <c r="L42" s="2"/>
      <c r="M42" s="6">
        <v>42887</v>
      </c>
    </row>
    <row r="43" spans="1:13" ht="43.5">
      <c r="A43" s="17" t="s">
        <v>640</v>
      </c>
      <c r="B43" s="18">
        <f>SUM(B38,B42)</f>
        <v>20000</v>
      </c>
      <c r="C43" s="18">
        <f>SUM(C38,C42)</f>
        <v>20000</v>
      </c>
      <c r="D43" s="17"/>
      <c r="E43" s="18">
        <f>SUM(E38,E42)</f>
        <v>9000</v>
      </c>
      <c r="F43" s="17"/>
      <c r="G43" s="17"/>
      <c r="H43" s="18">
        <f>SUM(H38,H42)</f>
        <v>9000</v>
      </c>
      <c r="I43" s="19">
        <f>IF(SUM(C38,C42)&lt;&gt;0,SUM(C38*I38,C42*I42)/SUM(C38,C42),0)</f>
        <v>0</v>
      </c>
      <c r="J43" s="19">
        <f>IF(SUM(C38,C42)&lt;&gt;0,SUM(C38*J38,C42*J42)/SUM(C38,C42),0)</f>
        <v>0</v>
      </c>
      <c r="K43" s="17"/>
      <c r="L43" s="2"/>
      <c r="M43" s="6">
        <v>42917</v>
      </c>
    </row>
    <row r="44" spans="1:13" ht="49.9" customHeight="1">
      <c r="A44" s="38" t="s">
        <v>641</v>
      </c>
      <c r="B44" s="39"/>
      <c r="C44" s="39"/>
      <c r="D44" s="39"/>
      <c r="E44" s="39"/>
      <c r="F44" s="39"/>
      <c r="G44" s="39"/>
      <c r="H44" s="39"/>
      <c r="I44" s="39"/>
      <c r="J44" s="39"/>
      <c r="K44" s="40"/>
      <c r="L44" s="2"/>
      <c r="M44" s="6">
        <v>42948</v>
      </c>
    </row>
    <row r="45" spans="1:13" ht="49.9" customHeight="1">
      <c r="A45" s="44" t="s">
        <v>612</v>
      </c>
      <c r="B45" s="39"/>
      <c r="C45" s="39"/>
      <c r="D45" s="39"/>
      <c r="E45" s="39"/>
      <c r="F45" s="39"/>
      <c r="G45" s="39"/>
      <c r="H45" s="39"/>
      <c r="I45" s="39"/>
      <c r="J45" s="39"/>
      <c r="K45" s="40"/>
      <c r="L45" s="2"/>
      <c r="M45" s="6">
        <v>42979</v>
      </c>
    </row>
    <row r="46" spans="1:13" ht="49.9" customHeight="1">
      <c r="A46" s="9" t="s">
        <v>636</v>
      </c>
      <c r="B46" s="10">
        <v>10000</v>
      </c>
      <c r="C46" s="10">
        <v>10000</v>
      </c>
      <c r="D46" s="11" t="s">
        <v>51</v>
      </c>
      <c r="E46" s="10">
        <v>10000</v>
      </c>
      <c r="F46" s="13">
        <v>45292</v>
      </c>
      <c r="G46" s="14">
        <v>12</v>
      </c>
      <c r="H46" s="10">
        <v>10000</v>
      </c>
      <c r="I46" s="16">
        <v>0</v>
      </c>
      <c r="J46" s="16">
        <v>0</v>
      </c>
      <c r="K46" s="11" t="s">
        <v>883</v>
      </c>
      <c r="L46" s="2"/>
      <c r="M46" s="6">
        <v>43009</v>
      </c>
    </row>
    <row r="47" spans="1:13" ht="87">
      <c r="A47" s="9" t="s">
        <v>642</v>
      </c>
      <c r="B47" s="10">
        <v>250000</v>
      </c>
      <c r="C47" s="10">
        <v>250000</v>
      </c>
      <c r="D47" s="11" t="s">
        <v>51</v>
      </c>
      <c r="E47" s="10">
        <v>250000</v>
      </c>
      <c r="F47" s="13">
        <v>45292</v>
      </c>
      <c r="G47" s="14">
        <v>12</v>
      </c>
      <c r="H47" s="10">
        <v>250000</v>
      </c>
      <c r="I47" s="16">
        <v>0</v>
      </c>
      <c r="J47" s="16">
        <v>0</v>
      </c>
      <c r="K47" s="11" t="s">
        <v>883</v>
      </c>
      <c r="L47" s="2"/>
      <c r="M47" s="6">
        <v>43040</v>
      </c>
    </row>
    <row r="48" spans="1:13" ht="49.9" customHeight="1">
      <c r="A48" s="17" t="s">
        <v>615</v>
      </c>
      <c r="B48" s="18">
        <f>SUM(B46:B47)</f>
        <v>260000</v>
      </c>
      <c r="C48" s="18">
        <f>SUM(C46:C47)</f>
        <v>260000</v>
      </c>
      <c r="D48" s="17"/>
      <c r="E48" s="18">
        <f>SUM(E46:E47)</f>
        <v>260000</v>
      </c>
      <c r="F48" s="17"/>
      <c r="G48" s="17"/>
      <c r="H48" s="18">
        <f>SUM(H46:H47)</f>
        <v>260000</v>
      </c>
      <c r="I48" s="19">
        <f t="array" ref="I48">IF(SUM(C46:C47)&lt;&gt;0,SUM(C46:C47*I46:I47)/SUM(C46:C47),0)</f>
        <v>0</v>
      </c>
      <c r="J48" s="19">
        <f t="array" ref="J48">IF(SUM(C46:C47)&lt;&gt;0,SUM(C46:C47*J46:J47)/SUM(C46:C47),0)</f>
        <v>0</v>
      </c>
      <c r="K48" s="17"/>
      <c r="L48" s="2"/>
      <c r="M48" s="6">
        <v>43070</v>
      </c>
    </row>
    <row r="49" spans="1:13" ht="49.9" customHeight="1">
      <c r="A49" s="44" t="s">
        <v>616</v>
      </c>
      <c r="B49" s="39"/>
      <c r="C49" s="39"/>
      <c r="D49" s="39"/>
      <c r="E49" s="39"/>
      <c r="F49" s="39"/>
      <c r="G49" s="39"/>
      <c r="H49" s="39"/>
      <c r="I49" s="39"/>
      <c r="J49" s="39"/>
      <c r="K49" s="40"/>
      <c r="L49" s="2"/>
      <c r="M49" s="6">
        <v>43101</v>
      </c>
    </row>
    <row r="50" spans="1:13" ht="49.9" customHeight="1">
      <c r="A50" s="9" t="s">
        <v>643</v>
      </c>
      <c r="B50" s="10">
        <v>18000</v>
      </c>
      <c r="C50" s="10">
        <v>18000</v>
      </c>
      <c r="D50" s="11"/>
      <c r="E50" s="12"/>
      <c r="F50" s="13"/>
      <c r="G50" s="14"/>
      <c r="H50" s="12"/>
      <c r="I50" s="16">
        <v>0</v>
      </c>
      <c r="J50" s="16">
        <v>0</v>
      </c>
      <c r="K50" s="11"/>
      <c r="L50" s="2"/>
      <c r="M50" s="6">
        <v>43132</v>
      </c>
    </row>
    <row r="51" spans="1:13" ht="49.9" customHeight="1">
      <c r="A51" s="9" t="s">
        <v>644</v>
      </c>
      <c r="B51" s="10">
        <v>10000</v>
      </c>
      <c r="C51" s="10">
        <v>10000</v>
      </c>
      <c r="D51" s="11"/>
      <c r="E51" s="12"/>
      <c r="F51" s="13"/>
      <c r="G51" s="14"/>
      <c r="H51" s="12"/>
      <c r="I51" s="16">
        <v>0</v>
      </c>
      <c r="J51" s="16">
        <v>0</v>
      </c>
      <c r="K51" s="11"/>
      <c r="L51" s="2"/>
      <c r="M51" s="6">
        <v>43160</v>
      </c>
    </row>
    <row r="52" spans="1:13" ht="49.9" customHeight="1">
      <c r="A52" s="9" t="s">
        <v>645</v>
      </c>
      <c r="B52" s="10">
        <v>12000</v>
      </c>
      <c r="C52" s="10">
        <v>12000</v>
      </c>
      <c r="D52" s="11"/>
      <c r="E52" s="12"/>
      <c r="F52" s="13"/>
      <c r="G52" s="14"/>
      <c r="H52" s="12"/>
      <c r="I52" s="16">
        <v>0</v>
      </c>
      <c r="J52" s="16">
        <v>0</v>
      </c>
      <c r="K52" s="11"/>
      <c r="L52" s="2"/>
      <c r="M52" s="6">
        <v>43191</v>
      </c>
    </row>
    <row r="53" spans="1:13" ht="49.9" customHeight="1">
      <c r="A53" s="17" t="s">
        <v>619</v>
      </c>
      <c r="B53" s="18">
        <f>SUM(B50:B52)</f>
        <v>40000</v>
      </c>
      <c r="C53" s="18">
        <f>SUM(C50:C52)</f>
        <v>40000</v>
      </c>
      <c r="D53" s="17"/>
      <c r="E53" s="18">
        <f>SUM(E50:E52)</f>
        <v>0</v>
      </c>
      <c r="F53" s="17"/>
      <c r="G53" s="17"/>
      <c r="H53" s="18">
        <f>SUM(H50:H52)</f>
        <v>0</v>
      </c>
      <c r="I53" s="19">
        <f t="array" ref="I53">IF(SUM(C50:C52)&lt;&gt;0,SUM(C50:C52*I50:I52)/SUM(C50:C52),0)</f>
        <v>0</v>
      </c>
      <c r="J53" s="19">
        <f t="array" ref="J53">IF(SUM(C50:C52)&lt;&gt;0,SUM(C50:C52*J50:J52)/SUM(C50:C52),0)</f>
        <v>0</v>
      </c>
      <c r="K53" s="17"/>
      <c r="L53" s="2"/>
      <c r="M53" s="6">
        <v>43221</v>
      </c>
    </row>
    <row r="54" spans="1:13" ht="43.5">
      <c r="A54" s="17" t="s">
        <v>646</v>
      </c>
      <c r="B54" s="18">
        <f>SUM(B48,B53)</f>
        <v>300000</v>
      </c>
      <c r="C54" s="18">
        <f>SUM(C48,C53)</f>
        <v>300000</v>
      </c>
      <c r="D54" s="17"/>
      <c r="E54" s="18">
        <f>SUM(E48,E53)</f>
        <v>260000</v>
      </c>
      <c r="F54" s="17"/>
      <c r="G54" s="17"/>
      <c r="H54" s="18">
        <f>SUM(H48,H53)</f>
        <v>260000</v>
      </c>
      <c r="I54" s="19">
        <f>IF(SUM(C48,C53)&lt;&gt;0,SUM(C48*I48,C53*I53)/SUM(C48,C53),0)</f>
        <v>0</v>
      </c>
      <c r="J54" s="19">
        <f>IF(SUM(C48,C53)&lt;&gt;0,SUM(C48*J48,C53*J53)/SUM(C48,C53),0)</f>
        <v>0</v>
      </c>
      <c r="K54" s="17"/>
      <c r="L54" s="2"/>
      <c r="M54" s="6">
        <v>43252</v>
      </c>
    </row>
    <row r="55" spans="1:13" ht="49.9" customHeight="1">
      <c r="A55" s="38" t="s">
        <v>647</v>
      </c>
      <c r="B55" s="39"/>
      <c r="C55" s="39"/>
      <c r="D55" s="39"/>
      <c r="E55" s="39"/>
      <c r="F55" s="39"/>
      <c r="G55" s="39"/>
      <c r="H55" s="39"/>
      <c r="I55" s="39"/>
      <c r="J55" s="39"/>
      <c r="K55" s="40"/>
      <c r="L55" s="2"/>
      <c r="M55" s="6">
        <v>43282</v>
      </c>
    </row>
    <row r="56" spans="1:13" ht="49.9" customHeight="1">
      <c r="A56" s="44" t="s">
        <v>612</v>
      </c>
      <c r="B56" s="39"/>
      <c r="C56" s="39"/>
      <c r="D56" s="39"/>
      <c r="E56" s="39"/>
      <c r="F56" s="39"/>
      <c r="G56" s="39"/>
      <c r="H56" s="39"/>
      <c r="I56" s="39"/>
      <c r="J56" s="39"/>
      <c r="K56" s="40"/>
      <c r="L56" s="2"/>
      <c r="M56" s="6">
        <v>43313</v>
      </c>
    </row>
    <row r="57" spans="1:13" ht="49.9" customHeight="1">
      <c r="A57" s="9" t="s">
        <v>636</v>
      </c>
      <c r="B57" s="10">
        <v>18000</v>
      </c>
      <c r="C57" s="10">
        <v>18000</v>
      </c>
      <c r="D57" s="11" t="s">
        <v>51</v>
      </c>
      <c r="E57" s="10">
        <v>18000</v>
      </c>
      <c r="F57" s="13">
        <v>45292</v>
      </c>
      <c r="G57" s="14">
        <v>12</v>
      </c>
      <c r="H57" s="10">
        <v>18000</v>
      </c>
      <c r="I57" s="16">
        <v>0</v>
      </c>
      <c r="J57" s="16">
        <v>0</v>
      </c>
      <c r="K57" s="11" t="s">
        <v>883</v>
      </c>
      <c r="L57" s="2"/>
      <c r="M57" s="6">
        <v>43344</v>
      </c>
    </row>
    <row r="58" spans="1:13" ht="49.9" customHeight="1">
      <c r="A58" s="9" t="s">
        <v>648</v>
      </c>
      <c r="B58" s="10">
        <v>12960</v>
      </c>
      <c r="C58" s="10">
        <v>12960</v>
      </c>
      <c r="D58" s="11" t="s">
        <v>51</v>
      </c>
      <c r="E58" s="10">
        <v>12960</v>
      </c>
      <c r="F58" s="13">
        <v>45292</v>
      </c>
      <c r="G58" s="14">
        <v>12</v>
      </c>
      <c r="H58" s="10">
        <v>12960</v>
      </c>
      <c r="I58" s="16">
        <v>0</v>
      </c>
      <c r="J58" s="16">
        <v>0</v>
      </c>
      <c r="K58" s="11" t="s">
        <v>883</v>
      </c>
      <c r="L58" s="2"/>
      <c r="M58" s="6">
        <v>43374</v>
      </c>
    </row>
    <row r="59" spans="1:13" ht="49.9" customHeight="1">
      <c r="A59" s="17" t="s">
        <v>615</v>
      </c>
      <c r="B59" s="18">
        <f>SUM(B57:B58)</f>
        <v>30960</v>
      </c>
      <c r="C59" s="18">
        <f>SUM(C57:C58)</f>
        <v>30960</v>
      </c>
      <c r="D59" s="17"/>
      <c r="E59" s="18">
        <f>SUM(E57:E58)</f>
        <v>30960</v>
      </c>
      <c r="F59" s="17"/>
      <c r="G59" s="17"/>
      <c r="H59" s="18">
        <f>SUM(H57:H58)</f>
        <v>30960</v>
      </c>
      <c r="I59" s="19">
        <f t="array" ref="I59">IF(SUM(C57:C58)&lt;&gt;0,SUM(C57:C58*I57:I58)/SUM(C57:C58),0)</f>
        <v>0</v>
      </c>
      <c r="J59" s="19">
        <f t="array" ref="J59">IF(SUM(C57:C58)&lt;&gt;0,SUM(C57:C58*J57:J58)/SUM(C57:C58),0)</f>
        <v>0</v>
      </c>
      <c r="K59" s="17"/>
      <c r="L59" s="2"/>
      <c r="M59" s="6">
        <v>43405</v>
      </c>
    </row>
    <row r="60" spans="1:13" ht="49.9" customHeight="1">
      <c r="A60" s="44" t="s">
        <v>616</v>
      </c>
      <c r="B60" s="39"/>
      <c r="C60" s="39"/>
      <c r="D60" s="39"/>
      <c r="E60" s="39"/>
      <c r="F60" s="39"/>
      <c r="G60" s="39"/>
      <c r="H60" s="39"/>
      <c r="I60" s="39"/>
      <c r="J60" s="39"/>
      <c r="K60" s="40"/>
      <c r="L60" s="2"/>
      <c r="M60" s="6">
        <v>43435</v>
      </c>
    </row>
    <row r="61" spans="1:13" ht="65.25">
      <c r="A61" s="9" t="s">
        <v>649</v>
      </c>
      <c r="B61" s="10">
        <v>20000</v>
      </c>
      <c r="C61" s="10">
        <v>20000</v>
      </c>
      <c r="D61" s="11"/>
      <c r="E61" s="12"/>
      <c r="F61" s="13"/>
      <c r="G61" s="14"/>
      <c r="H61" s="12"/>
      <c r="I61" s="16">
        <v>0</v>
      </c>
      <c r="J61" s="16">
        <v>0</v>
      </c>
      <c r="K61" s="11"/>
      <c r="L61" s="2"/>
      <c r="M61" s="6">
        <v>43466</v>
      </c>
    </row>
    <row r="62" spans="1:13" ht="49.9" customHeight="1">
      <c r="A62" s="9" t="s">
        <v>650</v>
      </c>
      <c r="B62" s="10">
        <v>5000</v>
      </c>
      <c r="C62" s="10">
        <v>5000</v>
      </c>
      <c r="D62" s="11"/>
      <c r="E62" s="12"/>
      <c r="F62" s="13"/>
      <c r="G62" s="14"/>
      <c r="H62" s="12"/>
      <c r="I62" s="16">
        <v>0</v>
      </c>
      <c r="J62" s="16">
        <v>0</v>
      </c>
      <c r="K62" s="11"/>
      <c r="L62" s="2"/>
      <c r="M62" s="6">
        <v>43497</v>
      </c>
    </row>
    <row r="63" spans="1:13" ht="49.9" customHeight="1">
      <c r="A63" s="9" t="s">
        <v>639</v>
      </c>
      <c r="B63" s="10">
        <v>9000</v>
      </c>
      <c r="C63" s="10">
        <v>9000</v>
      </c>
      <c r="D63" s="11"/>
      <c r="E63" s="12"/>
      <c r="F63" s="13"/>
      <c r="G63" s="14"/>
      <c r="H63" s="12"/>
      <c r="I63" s="16">
        <v>0</v>
      </c>
      <c r="J63" s="16">
        <v>0</v>
      </c>
      <c r="K63" s="11"/>
      <c r="L63" s="2"/>
      <c r="M63" s="6">
        <v>43525</v>
      </c>
    </row>
    <row r="64" spans="1:13" ht="49.9" customHeight="1">
      <c r="A64" s="9" t="s">
        <v>651</v>
      </c>
      <c r="B64" s="10">
        <v>5040</v>
      </c>
      <c r="C64" s="10">
        <v>5040</v>
      </c>
      <c r="D64" s="11"/>
      <c r="E64" s="12"/>
      <c r="F64" s="13"/>
      <c r="G64" s="14"/>
      <c r="H64" s="12"/>
      <c r="I64" s="16">
        <v>0</v>
      </c>
      <c r="J64" s="16">
        <v>0</v>
      </c>
      <c r="K64" s="11"/>
      <c r="L64" s="2"/>
      <c r="M64" s="6">
        <v>43556</v>
      </c>
    </row>
    <row r="65" spans="1:13" ht="49.9" customHeight="1">
      <c r="A65" s="17" t="s">
        <v>619</v>
      </c>
      <c r="B65" s="18">
        <f>SUM(B61:B64)</f>
        <v>39040</v>
      </c>
      <c r="C65" s="18">
        <f>SUM(C61:C64)</f>
        <v>39040</v>
      </c>
      <c r="D65" s="17"/>
      <c r="E65" s="18">
        <f>SUM(E61:E64)</f>
        <v>0</v>
      </c>
      <c r="F65" s="17"/>
      <c r="G65" s="17"/>
      <c r="H65" s="18">
        <f>SUM(H61:H64)</f>
        <v>0</v>
      </c>
      <c r="I65" s="19">
        <f t="array" ref="I65">IF(SUM(C61:C64)&lt;&gt;0,SUM(C61:C64*I61:I64)/SUM(C61:C64),0)</f>
        <v>0</v>
      </c>
      <c r="J65" s="19">
        <f t="array" ref="J65">IF(SUM(C61:C64)&lt;&gt;0,SUM(C61:C64*J61:J64)/SUM(C61:C64),0)</f>
        <v>0</v>
      </c>
      <c r="K65" s="17"/>
      <c r="L65" s="2"/>
      <c r="M65" s="6">
        <v>43586</v>
      </c>
    </row>
    <row r="66" spans="1:13" ht="49.9" customHeight="1">
      <c r="A66" s="17" t="s">
        <v>652</v>
      </c>
      <c r="B66" s="18">
        <f>SUM(B59,B65)</f>
        <v>70000</v>
      </c>
      <c r="C66" s="18">
        <f>SUM(C59,C65)</f>
        <v>70000</v>
      </c>
      <c r="D66" s="17"/>
      <c r="E66" s="18">
        <f>SUM(E59,E65)</f>
        <v>30960</v>
      </c>
      <c r="F66" s="17"/>
      <c r="G66" s="17"/>
      <c r="H66" s="18">
        <f>SUM(H59,H65)</f>
        <v>30960</v>
      </c>
      <c r="I66" s="19">
        <f>IF(SUM(C59,C65)&lt;&gt;0,SUM(C59*I59,C65*I65)/SUM(C59,C65),0)</f>
        <v>0</v>
      </c>
      <c r="J66" s="19">
        <f>IF(SUM(C59,C65)&lt;&gt;0,SUM(C59*J59,C65*J65)/SUM(C59,C65),0)</f>
        <v>0</v>
      </c>
      <c r="K66" s="17"/>
      <c r="L66" s="2"/>
      <c r="M66" s="6">
        <v>43617</v>
      </c>
    </row>
    <row r="67" spans="1:13" ht="49.9" customHeight="1">
      <c r="A67" s="38" t="s">
        <v>653</v>
      </c>
      <c r="B67" s="39"/>
      <c r="C67" s="39"/>
      <c r="D67" s="39"/>
      <c r="E67" s="39"/>
      <c r="F67" s="39"/>
      <c r="G67" s="39"/>
      <c r="H67" s="39"/>
      <c r="I67" s="39"/>
      <c r="J67" s="39"/>
      <c r="K67" s="40"/>
      <c r="L67" s="2"/>
      <c r="M67" s="6">
        <v>43647</v>
      </c>
    </row>
    <row r="68" spans="1:13" ht="49.9" customHeight="1">
      <c r="A68" s="44" t="s">
        <v>612</v>
      </c>
      <c r="B68" s="39"/>
      <c r="C68" s="39"/>
      <c r="D68" s="39"/>
      <c r="E68" s="39"/>
      <c r="F68" s="39"/>
      <c r="G68" s="39"/>
      <c r="H68" s="39"/>
      <c r="I68" s="39"/>
      <c r="J68" s="39"/>
      <c r="K68" s="40"/>
      <c r="L68" s="2"/>
      <c r="M68" s="6">
        <v>43678</v>
      </c>
    </row>
    <row r="69" spans="1:13" ht="49.9" customHeight="1">
      <c r="A69" s="9" t="s">
        <v>654</v>
      </c>
      <c r="B69" s="10">
        <v>5000</v>
      </c>
      <c r="C69" s="10">
        <v>5000</v>
      </c>
      <c r="D69" s="11" t="s">
        <v>51</v>
      </c>
      <c r="E69" s="10">
        <v>5000</v>
      </c>
      <c r="F69" s="13">
        <v>45292</v>
      </c>
      <c r="G69" s="14">
        <v>12</v>
      </c>
      <c r="H69" s="10">
        <v>5000</v>
      </c>
      <c r="I69" s="16">
        <v>0</v>
      </c>
      <c r="J69" s="16">
        <v>0</v>
      </c>
      <c r="K69" s="11" t="s">
        <v>883</v>
      </c>
      <c r="L69" s="2"/>
      <c r="M69" s="6">
        <v>43709</v>
      </c>
    </row>
    <row r="70" spans="1:13" ht="49.9" customHeight="1">
      <c r="A70" s="9" t="s">
        <v>655</v>
      </c>
      <c r="B70" s="10">
        <v>21600</v>
      </c>
      <c r="C70" s="10">
        <v>21600</v>
      </c>
      <c r="D70" s="11" t="s">
        <v>51</v>
      </c>
      <c r="E70" s="10">
        <v>21600</v>
      </c>
      <c r="F70" s="13">
        <v>45292</v>
      </c>
      <c r="G70" s="14">
        <v>12</v>
      </c>
      <c r="H70" s="10">
        <v>21600</v>
      </c>
      <c r="I70" s="16">
        <v>0</v>
      </c>
      <c r="J70" s="16">
        <v>0</v>
      </c>
      <c r="K70" s="11" t="s">
        <v>883</v>
      </c>
      <c r="L70" s="2"/>
      <c r="M70" s="6">
        <v>43739</v>
      </c>
    </row>
    <row r="71" spans="1:13" ht="49.9" customHeight="1">
      <c r="A71" s="17" t="s">
        <v>615</v>
      </c>
      <c r="B71" s="18">
        <f>SUM(B69:B70)</f>
        <v>26600</v>
      </c>
      <c r="C71" s="18">
        <f>SUM(C69:C70)</f>
        <v>26600</v>
      </c>
      <c r="D71" s="17"/>
      <c r="E71" s="18">
        <f>SUM(E69:E70)</f>
        <v>26600</v>
      </c>
      <c r="F71" s="17"/>
      <c r="G71" s="17"/>
      <c r="H71" s="18">
        <f>SUM(H69:H70)</f>
        <v>26600</v>
      </c>
      <c r="I71" s="19">
        <f t="array" ref="I71">IF(SUM(C69:C70)&lt;&gt;0,SUM(C69:C70*I69:I70)/SUM(C69:C70),0)</f>
        <v>0</v>
      </c>
      <c r="J71" s="19">
        <f t="array" ref="J71">IF(SUM(C69:C70)&lt;&gt;0,SUM(C69:C70*J69:J70)/SUM(C69:C70),0)</f>
        <v>0</v>
      </c>
      <c r="K71" s="17"/>
      <c r="L71" s="2"/>
      <c r="M71" s="6">
        <v>43770</v>
      </c>
    </row>
    <row r="72" spans="1:13" ht="49.9" customHeight="1">
      <c r="A72" s="44" t="s">
        <v>616</v>
      </c>
      <c r="B72" s="39"/>
      <c r="C72" s="39"/>
      <c r="D72" s="39"/>
      <c r="E72" s="39"/>
      <c r="F72" s="39"/>
      <c r="G72" s="39"/>
      <c r="H72" s="39"/>
      <c r="I72" s="39"/>
      <c r="J72" s="39"/>
      <c r="K72" s="40"/>
      <c r="L72" s="2"/>
      <c r="M72" s="6">
        <v>43800</v>
      </c>
    </row>
    <row r="73" spans="1:13" ht="49.9" customHeight="1">
      <c r="A73" s="9" t="s">
        <v>656</v>
      </c>
      <c r="B73" s="10">
        <v>5000</v>
      </c>
      <c r="C73" s="10">
        <v>5000</v>
      </c>
      <c r="D73" s="11"/>
      <c r="E73" s="12"/>
      <c r="F73" s="13"/>
      <c r="G73" s="14"/>
      <c r="H73" s="12"/>
      <c r="I73" s="16">
        <v>0</v>
      </c>
      <c r="J73" s="16">
        <v>0</v>
      </c>
      <c r="K73" s="11"/>
      <c r="L73" s="2"/>
      <c r="M73" s="6">
        <v>43831</v>
      </c>
    </row>
    <row r="74" spans="1:13" ht="49.9" customHeight="1">
      <c r="A74" s="9" t="s">
        <v>657</v>
      </c>
      <c r="B74" s="10">
        <v>5000</v>
      </c>
      <c r="C74" s="10">
        <v>5000</v>
      </c>
      <c r="D74" s="11"/>
      <c r="E74" s="12"/>
      <c r="F74" s="13"/>
      <c r="G74" s="14"/>
      <c r="H74" s="12"/>
      <c r="I74" s="16">
        <v>0</v>
      </c>
      <c r="J74" s="16">
        <v>0</v>
      </c>
      <c r="K74" s="11"/>
      <c r="L74" s="2"/>
      <c r="M74" s="6">
        <v>43862</v>
      </c>
    </row>
    <row r="75" spans="1:13" ht="49.9" customHeight="1">
      <c r="A75" s="9" t="s">
        <v>658</v>
      </c>
      <c r="B75" s="10">
        <v>13400</v>
      </c>
      <c r="C75" s="10">
        <v>13400</v>
      </c>
      <c r="D75" s="11"/>
      <c r="E75" s="12"/>
      <c r="F75" s="13"/>
      <c r="G75" s="14"/>
      <c r="H75" s="12"/>
      <c r="I75" s="16">
        <v>0</v>
      </c>
      <c r="J75" s="16">
        <v>0</v>
      </c>
      <c r="K75" s="11"/>
      <c r="L75" s="2"/>
      <c r="M75" s="6">
        <v>43891</v>
      </c>
    </row>
    <row r="76" spans="1:13" ht="49.9" customHeight="1">
      <c r="A76" s="17" t="s">
        <v>619</v>
      </c>
      <c r="B76" s="18">
        <f>SUM(B73:B75)</f>
        <v>23400</v>
      </c>
      <c r="C76" s="18">
        <f>SUM(C73:C75)</f>
        <v>23400</v>
      </c>
      <c r="D76" s="17"/>
      <c r="E76" s="18">
        <f>SUM(E73:E75)</f>
        <v>0</v>
      </c>
      <c r="F76" s="17"/>
      <c r="G76" s="17"/>
      <c r="H76" s="18">
        <f>SUM(H73:H75)</f>
        <v>0</v>
      </c>
      <c r="I76" s="19">
        <f t="array" ref="I76">IF(SUM(C73:C75)&lt;&gt;0,SUM(C73:C75*I73:I75)/SUM(C73:C75),0)</f>
        <v>0</v>
      </c>
      <c r="J76" s="19">
        <f t="array" ref="J76">IF(SUM(C73:C75)&lt;&gt;0,SUM(C73:C75*J73:J75)/SUM(C73:C75),0)</f>
        <v>0</v>
      </c>
      <c r="K76" s="17"/>
      <c r="L76" s="2"/>
      <c r="M76" s="6">
        <v>43922</v>
      </c>
    </row>
    <row r="77" spans="1:13" ht="49.9" customHeight="1">
      <c r="A77" s="17" t="s">
        <v>659</v>
      </c>
      <c r="B77" s="18">
        <f>SUM(B71,B76)</f>
        <v>50000</v>
      </c>
      <c r="C77" s="18">
        <f>SUM(C71,C76)</f>
        <v>50000</v>
      </c>
      <c r="D77" s="17"/>
      <c r="E77" s="18">
        <f>SUM(E71,E76)</f>
        <v>26600</v>
      </c>
      <c r="F77" s="17"/>
      <c r="G77" s="17"/>
      <c r="H77" s="18">
        <f>SUM(H71,H76)</f>
        <v>26600</v>
      </c>
      <c r="I77" s="19">
        <f>IF(SUM(C71,C76)&lt;&gt;0,SUM(C71*I71,C76*I76)/SUM(C71,C76),0)</f>
        <v>0</v>
      </c>
      <c r="J77" s="19">
        <f>IF(SUM(C71,C76)&lt;&gt;0,SUM(C71*J71,C76*J76)/SUM(C71,C76),0)</f>
        <v>0</v>
      </c>
      <c r="K77" s="17"/>
      <c r="L77" s="2"/>
      <c r="M77" s="6">
        <v>43952</v>
      </c>
    </row>
    <row r="78" spans="1:13" ht="49.9" customHeight="1">
      <c r="A78" s="38" t="s">
        <v>660</v>
      </c>
      <c r="B78" s="39"/>
      <c r="C78" s="39"/>
      <c r="D78" s="39"/>
      <c r="E78" s="39"/>
      <c r="F78" s="39"/>
      <c r="G78" s="39"/>
      <c r="H78" s="39"/>
      <c r="I78" s="39"/>
      <c r="J78" s="39"/>
      <c r="K78" s="40"/>
      <c r="L78" s="2"/>
      <c r="M78" s="6">
        <v>43983</v>
      </c>
    </row>
    <row r="79" spans="1:13" ht="49.9" customHeight="1">
      <c r="A79" s="44" t="s">
        <v>612</v>
      </c>
      <c r="B79" s="39"/>
      <c r="C79" s="39"/>
      <c r="D79" s="39"/>
      <c r="E79" s="39"/>
      <c r="F79" s="39"/>
      <c r="G79" s="39"/>
      <c r="H79" s="39"/>
      <c r="I79" s="39"/>
      <c r="J79" s="39"/>
      <c r="K79" s="40"/>
      <c r="L79" s="2"/>
      <c r="M79" s="6">
        <v>44013</v>
      </c>
    </row>
    <row r="80" spans="1:13" ht="49.9" customHeight="1">
      <c r="A80" s="9" t="s">
        <v>661</v>
      </c>
      <c r="B80" s="10">
        <v>4500</v>
      </c>
      <c r="C80" s="10">
        <v>4500</v>
      </c>
      <c r="D80" s="11" t="s">
        <v>51</v>
      </c>
      <c r="E80" s="10">
        <v>4500</v>
      </c>
      <c r="F80" s="13">
        <v>45292</v>
      </c>
      <c r="G80" s="14">
        <v>12</v>
      </c>
      <c r="H80" s="10">
        <v>4500</v>
      </c>
      <c r="I80" s="16">
        <v>0</v>
      </c>
      <c r="J80" s="16">
        <v>0</v>
      </c>
      <c r="K80" s="11" t="s">
        <v>883</v>
      </c>
      <c r="L80" s="2"/>
      <c r="M80" s="6">
        <v>44044</v>
      </c>
    </row>
    <row r="81" spans="1:13" ht="49.9" customHeight="1">
      <c r="A81" s="9" t="s">
        <v>636</v>
      </c>
      <c r="B81" s="10">
        <v>25000</v>
      </c>
      <c r="C81" s="10">
        <v>25000</v>
      </c>
      <c r="D81" s="11" t="s">
        <v>51</v>
      </c>
      <c r="E81" s="10">
        <v>25000</v>
      </c>
      <c r="F81" s="13">
        <v>45292</v>
      </c>
      <c r="G81" s="14">
        <v>12</v>
      </c>
      <c r="H81" s="10">
        <v>25000</v>
      </c>
      <c r="I81" s="16">
        <v>0</v>
      </c>
      <c r="J81" s="16">
        <v>0</v>
      </c>
      <c r="K81" s="11" t="s">
        <v>883</v>
      </c>
      <c r="L81" s="2"/>
      <c r="M81" s="6">
        <v>44075</v>
      </c>
    </row>
    <row r="82" spans="1:13" ht="49.9" customHeight="1">
      <c r="A82" s="9" t="s">
        <v>662</v>
      </c>
      <c r="B82" s="10">
        <v>8000</v>
      </c>
      <c r="C82" s="10">
        <v>8000</v>
      </c>
      <c r="D82" s="11" t="s">
        <v>51</v>
      </c>
      <c r="E82" s="10">
        <v>8000</v>
      </c>
      <c r="F82" s="13">
        <v>45292</v>
      </c>
      <c r="G82" s="14">
        <v>12</v>
      </c>
      <c r="H82" s="10">
        <v>8000</v>
      </c>
      <c r="I82" s="16">
        <v>0</v>
      </c>
      <c r="J82" s="16">
        <v>0</v>
      </c>
      <c r="K82" s="11" t="s">
        <v>883</v>
      </c>
      <c r="L82" s="2"/>
      <c r="M82" s="6">
        <v>44105</v>
      </c>
    </row>
    <row r="83" spans="1:13" ht="49.9" customHeight="1">
      <c r="A83" s="9" t="s">
        <v>663</v>
      </c>
      <c r="B83" s="10">
        <v>15000</v>
      </c>
      <c r="C83" s="10">
        <v>15000</v>
      </c>
      <c r="D83" s="11" t="s">
        <v>51</v>
      </c>
      <c r="E83" s="10">
        <v>15000</v>
      </c>
      <c r="F83" s="13">
        <v>45292</v>
      </c>
      <c r="G83" s="14">
        <v>12</v>
      </c>
      <c r="H83" s="10">
        <v>15000</v>
      </c>
      <c r="I83" s="16">
        <v>0</v>
      </c>
      <c r="J83" s="16">
        <v>0</v>
      </c>
      <c r="K83" s="11" t="s">
        <v>883</v>
      </c>
      <c r="L83" s="2"/>
      <c r="M83" s="6">
        <v>44136</v>
      </c>
    </row>
    <row r="84" spans="1:13" ht="49.9" customHeight="1">
      <c r="A84" s="9" t="s">
        <v>664</v>
      </c>
      <c r="B84" s="10">
        <v>3500</v>
      </c>
      <c r="C84" s="10">
        <v>3500</v>
      </c>
      <c r="D84" s="11" t="s">
        <v>51</v>
      </c>
      <c r="E84" s="10">
        <v>3500</v>
      </c>
      <c r="F84" s="13">
        <v>45292</v>
      </c>
      <c r="G84" s="14">
        <v>12</v>
      </c>
      <c r="H84" s="10">
        <v>3500</v>
      </c>
      <c r="I84" s="16">
        <v>0</v>
      </c>
      <c r="J84" s="16">
        <v>0</v>
      </c>
      <c r="K84" s="11" t="s">
        <v>883</v>
      </c>
      <c r="L84" s="2"/>
      <c r="M84" s="6">
        <v>44166</v>
      </c>
    </row>
    <row r="85" spans="1:13" ht="49.9" customHeight="1">
      <c r="A85" s="9" t="s">
        <v>665</v>
      </c>
      <c r="B85" s="10">
        <v>77000</v>
      </c>
      <c r="C85" s="10">
        <v>77000</v>
      </c>
      <c r="D85" s="11" t="s">
        <v>51</v>
      </c>
      <c r="E85" s="10">
        <v>77000</v>
      </c>
      <c r="F85" s="13">
        <v>45292</v>
      </c>
      <c r="G85" s="14">
        <v>12</v>
      </c>
      <c r="H85" s="10">
        <v>77000</v>
      </c>
      <c r="I85" s="16">
        <v>0</v>
      </c>
      <c r="J85" s="16">
        <v>0</v>
      </c>
      <c r="K85" s="11" t="s">
        <v>883</v>
      </c>
      <c r="L85" s="2"/>
      <c r="M85" s="6">
        <v>44197</v>
      </c>
    </row>
    <row r="86" spans="1:13" ht="49.9" customHeight="1">
      <c r="A86" s="9" t="s">
        <v>666</v>
      </c>
      <c r="B86" s="10">
        <v>5000</v>
      </c>
      <c r="C86" s="10">
        <v>5000</v>
      </c>
      <c r="D86" s="11" t="s">
        <v>51</v>
      </c>
      <c r="E86" s="10">
        <v>5000</v>
      </c>
      <c r="F86" s="13">
        <v>45292</v>
      </c>
      <c r="G86" s="14">
        <v>12</v>
      </c>
      <c r="H86" s="10">
        <v>5000</v>
      </c>
      <c r="I86" s="16">
        <v>0</v>
      </c>
      <c r="J86" s="16">
        <v>0</v>
      </c>
      <c r="K86" s="11" t="s">
        <v>883</v>
      </c>
      <c r="L86" s="2"/>
      <c r="M86" s="6">
        <v>44228</v>
      </c>
    </row>
    <row r="87" spans="1:13" ht="49.9" customHeight="1">
      <c r="A87" s="9" t="s">
        <v>667</v>
      </c>
      <c r="B87" s="10">
        <v>10000</v>
      </c>
      <c r="C87" s="10">
        <v>10000</v>
      </c>
      <c r="D87" s="11" t="s">
        <v>51</v>
      </c>
      <c r="E87" s="10">
        <v>10000</v>
      </c>
      <c r="F87" s="13">
        <v>45292</v>
      </c>
      <c r="G87" s="14">
        <v>12</v>
      </c>
      <c r="H87" s="10">
        <v>10000</v>
      </c>
      <c r="I87" s="16">
        <v>0</v>
      </c>
      <c r="J87" s="16">
        <v>0</v>
      </c>
      <c r="K87" s="11" t="s">
        <v>883</v>
      </c>
      <c r="L87" s="2"/>
      <c r="M87" s="6">
        <v>44256</v>
      </c>
    </row>
    <row r="88" spans="1:13" ht="49.9" customHeight="1">
      <c r="A88" s="9" t="s">
        <v>668</v>
      </c>
      <c r="B88" s="10">
        <v>5000</v>
      </c>
      <c r="C88" s="10">
        <v>5000</v>
      </c>
      <c r="D88" s="11" t="s">
        <v>51</v>
      </c>
      <c r="E88" s="10">
        <v>5000</v>
      </c>
      <c r="F88" s="13">
        <v>45292</v>
      </c>
      <c r="G88" s="14">
        <v>12</v>
      </c>
      <c r="H88" s="10">
        <v>5000</v>
      </c>
      <c r="I88" s="16">
        <v>0</v>
      </c>
      <c r="J88" s="16">
        <v>0</v>
      </c>
      <c r="K88" s="11" t="s">
        <v>883</v>
      </c>
      <c r="L88" s="2"/>
      <c r="M88" s="6">
        <v>44287</v>
      </c>
    </row>
    <row r="89" spans="1:13" ht="49.9" customHeight="1">
      <c r="A89" s="9" t="s">
        <v>669</v>
      </c>
      <c r="B89" s="10">
        <v>10000</v>
      </c>
      <c r="C89" s="10">
        <v>10000</v>
      </c>
      <c r="D89" s="11" t="s">
        <v>51</v>
      </c>
      <c r="E89" s="10">
        <v>10000</v>
      </c>
      <c r="F89" s="13">
        <v>45292</v>
      </c>
      <c r="G89" s="14">
        <v>12</v>
      </c>
      <c r="H89" s="10">
        <v>10000</v>
      </c>
      <c r="I89" s="16">
        <v>0</v>
      </c>
      <c r="J89" s="16">
        <v>0</v>
      </c>
      <c r="K89" s="11" t="s">
        <v>883</v>
      </c>
      <c r="L89" s="2"/>
      <c r="M89" s="6">
        <v>44317</v>
      </c>
    </row>
    <row r="90" spans="1:13" ht="49.9" customHeight="1">
      <c r="A90" s="9" t="s">
        <v>670</v>
      </c>
      <c r="B90" s="10">
        <v>25000</v>
      </c>
      <c r="C90" s="10">
        <v>25000</v>
      </c>
      <c r="D90" s="11" t="s">
        <v>51</v>
      </c>
      <c r="E90" s="10">
        <v>25000</v>
      </c>
      <c r="F90" s="13">
        <v>45292</v>
      </c>
      <c r="G90" s="14">
        <v>12</v>
      </c>
      <c r="H90" s="10">
        <v>25000</v>
      </c>
      <c r="I90" s="16">
        <v>0</v>
      </c>
      <c r="J90" s="16">
        <v>0</v>
      </c>
      <c r="K90" s="11" t="s">
        <v>883</v>
      </c>
      <c r="L90" s="2"/>
      <c r="M90" s="6">
        <v>44348</v>
      </c>
    </row>
    <row r="91" spans="1:13" ht="49.9" customHeight="1">
      <c r="A91" s="17" t="s">
        <v>615</v>
      </c>
      <c r="B91" s="18">
        <f>SUM(B80:B90)</f>
        <v>188000</v>
      </c>
      <c r="C91" s="18">
        <f>SUM(C80:C90)</f>
        <v>188000</v>
      </c>
      <c r="D91" s="17"/>
      <c r="E91" s="18">
        <f>SUM(E80:E90)</f>
        <v>188000</v>
      </c>
      <c r="F91" s="17"/>
      <c r="G91" s="17"/>
      <c r="H91" s="18">
        <f>SUM(H80:H90)</f>
        <v>188000</v>
      </c>
      <c r="I91" s="19">
        <f t="array" ref="I91">IF(SUM(C80:C90)&lt;&gt;0,SUM(C80:C90*I80:I90)/SUM(C80:C90),0)</f>
        <v>0</v>
      </c>
      <c r="J91" s="19">
        <f t="array" ref="J91">IF(SUM(C80:C90)&lt;&gt;0,SUM(C80:C90*J80:J90)/SUM(C80:C90),0)</f>
        <v>0</v>
      </c>
      <c r="K91" s="17"/>
      <c r="L91" s="2"/>
      <c r="M91" s="6">
        <v>44378</v>
      </c>
    </row>
    <row r="92" spans="1:13" ht="49.9" customHeight="1">
      <c r="A92" s="44" t="s">
        <v>616</v>
      </c>
      <c r="B92" s="39"/>
      <c r="C92" s="39"/>
      <c r="D92" s="39"/>
      <c r="E92" s="39"/>
      <c r="F92" s="39"/>
      <c r="G92" s="39"/>
      <c r="H92" s="39"/>
      <c r="I92" s="39"/>
      <c r="J92" s="39"/>
      <c r="K92" s="40"/>
      <c r="L92" s="2"/>
      <c r="M92" s="6">
        <v>44409</v>
      </c>
    </row>
    <row r="93" spans="1:13" ht="49.9" customHeight="1">
      <c r="A93" s="9" t="s">
        <v>671</v>
      </c>
      <c r="B93" s="10">
        <v>8000</v>
      </c>
      <c r="C93" s="10">
        <v>8000</v>
      </c>
      <c r="D93" s="11"/>
      <c r="E93" s="12"/>
      <c r="F93" s="13"/>
      <c r="G93" s="14"/>
      <c r="H93" s="12"/>
      <c r="I93" s="16">
        <v>0</v>
      </c>
      <c r="J93" s="16">
        <v>0</v>
      </c>
      <c r="K93" s="11"/>
      <c r="L93" s="2"/>
      <c r="M93" s="6">
        <v>44440</v>
      </c>
    </row>
    <row r="94" spans="1:13" ht="49.9" customHeight="1">
      <c r="A94" s="9" t="s">
        <v>672</v>
      </c>
      <c r="B94" s="10">
        <v>3000</v>
      </c>
      <c r="C94" s="10">
        <v>3000</v>
      </c>
      <c r="D94" s="11"/>
      <c r="E94" s="12"/>
      <c r="F94" s="13"/>
      <c r="G94" s="14"/>
      <c r="H94" s="12"/>
      <c r="I94" s="16">
        <v>0</v>
      </c>
      <c r="J94" s="16">
        <v>0</v>
      </c>
      <c r="K94" s="11"/>
      <c r="L94" s="2"/>
      <c r="M94" s="6">
        <v>44470</v>
      </c>
    </row>
    <row r="95" spans="1:13" ht="49.9" customHeight="1">
      <c r="A95" s="9" t="s">
        <v>673</v>
      </c>
      <c r="B95" s="10">
        <v>4000</v>
      </c>
      <c r="C95" s="10">
        <v>4000</v>
      </c>
      <c r="D95" s="11"/>
      <c r="E95" s="12"/>
      <c r="F95" s="13"/>
      <c r="G95" s="14"/>
      <c r="H95" s="12"/>
      <c r="I95" s="16">
        <v>0</v>
      </c>
      <c r="J95" s="16">
        <v>0</v>
      </c>
      <c r="K95" s="11"/>
      <c r="L95" s="2"/>
      <c r="M95" s="6">
        <v>44501</v>
      </c>
    </row>
    <row r="96" spans="1:13" ht="49.9" customHeight="1">
      <c r="A96" s="9" t="s">
        <v>674</v>
      </c>
      <c r="B96" s="10">
        <v>15000</v>
      </c>
      <c r="C96" s="10">
        <v>15000</v>
      </c>
      <c r="D96" s="11"/>
      <c r="E96" s="12"/>
      <c r="F96" s="13"/>
      <c r="G96" s="14"/>
      <c r="H96" s="12"/>
      <c r="I96" s="16">
        <v>0</v>
      </c>
      <c r="J96" s="16">
        <v>0</v>
      </c>
      <c r="K96" s="11"/>
      <c r="L96" s="2"/>
      <c r="M96" s="6">
        <v>44531</v>
      </c>
    </row>
    <row r="97" spans="1:13" ht="49.9" customHeight="1">
      <c r="A97" s="9" t="s">
        <v>675</v>
      </c>
      <c r="B97" s="10">
        <v>5000</v>
      </c>
      <c r="C97" s="10">
        <v>5000</v>
      </c>
      <c r="D97" s="11"/>
      <c r="E97" s="12"/>
      <c r="F97" s="13"/>
      <c r="G97" s="14"/>
      <c r="H97" s="12"/>
      <c r="I97" s="16">
        <v>0</v>
      </c>
      <c r="J97" s="16">
        <v>0</v>
      </c>
      <c r="K97" s="11"/>
      <c r="L97" s="2"/>
      <c r="M97" s="6">
        <v>44562</v>
      </c>
    </row>
    <row r="98" spans="1:13" ht="49.9" customHeight="1">
      <c r="A98" s="9" t="s">
        <v>676</v>
      </c>
      <c r="B98" s="10">
        <v>10000</v>
      </c>
      <c r="C98" s="10">
        <v>10000</v>
      </c>
      <c r="D98" s="11"/>
      <c r="E98" s="12"/>
      <c r="F98" s="13"/>
      <c r="G98" s="14"/>
      <c r="H98" s="12"/>
      <c r="I98" s="16">
        <v>0</v>
      </c>
      <c r="J98" s="16">
        <v>0</v>
      </c>
      <c r="K98" s="11"/>
      <c r="L98" s="2"/>
      <c r="M98" s="6">
        <v>44593</v>
      </c>
    </row>
    <row r="99" spans="1:13" ht="49.9" customHeight="1">
      <c r="A99" s="9" t="s">
        <v>677</v>
      </c>
      <c r="B99" s="10">
        <v>5000</v>
      </c>
      <c r="C99" s="10">
        <v>5000</v>
      </c>
      <c r="D99" s="11"/>
      <c r="E99" s="12"/>
      <c r="F99" s="13"/>
      <c r="G99" s="14"/>
      <c r="H99" s="12"/>
      <c r="I99" s="16">
        <v>0</v>
      </c>
      <c r="J99" s="16">
        <v>0</v>
      </c>
      <c r="K99" s="11"/>
      <c r="L99" s="2"/>
      <c r="M99" s="6">
        <v>44621</v>
      </c>
    </row>
    <row r="100" spans="1:13" ht="49.9" customHeight="1">
      <c r="A100" s="9" t="s">
        <v>678</v>
      </c>
      <c r="B100" s="10">
        <v>5000</v>
      </c>
      <c r="C100" s="10">
        <v>5000</v>
      </c>
      <c r="D100" s="11"/>
      <c r="E100" s="12"/>
      <c r="F100" s="13"/>
      <c r="G100" s="14"/>
      <c r="H100" s="12"/>
      <c r="I100" s="16">
        <v>0</v>
      </c>
      <c r="J100" s="16">
        <v>0</v>
      </c>
      <c r="K100" s="11"/>
      <c r="L100" s="2"/>
      <c r="M100" s="6">
        <v>44652</v>
      </c>
    </row>
    <row r="101" spans="1:13" ht="49.9" customHeight="1">
      <c r="A101" s="9" t="s">
        <v>679</v>
      </c>
      <c r="B101" s="10">
        <v>18000</v>
      </c>
      <c r="C101" s="10">
        <v>18000</v>
      </c>
      <c r="D101" s="11"/>
      <c r="E101" s="12"/>
      <c r="F101" s="13"/>
      <c r="G101" s="14"/>
      <c r="H101" s="12"/>
      <c r="I101" s="16">
        <v>0</v>
      </c>
      <c r="J101" s="16">
        <v>0</v>
      </c>
      <c r="K101" s="11"/>
      <c r="L101" s="2"/>
      <c r="M101" s="6">
        <v>44682</v>
      </c>
    </row>
    <row r="102" spans="1:13" ht="49.9" customHeight="1">
      <c r="A102" s="9" t="s">
        <v>680</v>
      </c>
      <c r="B102" s="10">
        <v>5000</v>
      </c>
      <c r="C102" s="10">
        <v>5000</v>
      </c>
      <c r="D102" s="11"/>
      <c r="E102" s="12"/>
      <c r="F102" s="13"/>
      <c r="G102" s="14"/>
      <c r="H102" s="12"/>
      <c r="I102" s="16">
        <v>0</v>
      </c>
      <c r="J102" s="16">
        <v>0</v>
      </c>
      <c r="K102" s="11"/>
      <c r="L102" s="2"/>
      <c r="M102" s="6">
        <v>44713</v>
      </c>
    </row>
    <row r="103" spans="1:13" ht="49.9" customHeight="1">
      <c r="A103" s="9" t="s">
        <v>681</v>
      </c>
      <c r="B103" s="10">
        <v>4000</v>
      </c>
      <c r="C103" s="10">
        <v>4000</v>
      </c>
      <c r="D103" s="11"/>
      <c r="E103" s="12"/>
      <c r="F103" s="13"/>
      <c r="G103" s="14"/>
      <c r="H103" s="12"/>
      <c r="I103" s="16">
        <v>0</v>
      </c>
      <c r="J103" s="16">
        <v>0</v>
      </c>
      <c r="K103" s="11"/>
      <c r="L103" s="2"/>
      <c r="M103" s="6">
        <v>44743</v>
      </c>
    </row>
    <row r="104" spans="1:13" ht="49.9" customHeight="1">
      <c r="A104" s="9" t="s">
        <v>682</v>
      </c>
      <c r="B104" s="10">
        <v>10000</v>
      </c>
      <c r="C104" s="10">
        <v>10000</v>
      </c>
      <c r="D104" s="11"/>
      <c r="E104" s="12"/>
      <c r="F104" s="13"/>
      <c r="G104" s="14"/>
      <c r="H104" s="12"/>
      <c r="I104" s="16">
        <v>0</v>
      </c>
      <c r="J104" s="16">
        <v>0</v>
      </c>
      <c r="K104" s="11"/>
      <c r="L104" s="2"/>
      <c r="M104" s="6">
        <v>44774</v>
      </c>
    </row>
    <row r="105" spans="1:13" ht="49.9" customHeight="1">
      <c r="A105" s="17" t="s">
        <v>619</v>
      </c>
      <c r="B105" s="18">
        <f>SUM(B93:B104)</f>
        <v>92000</v>
      </c>
      <c r="C105" s="18">
        <f>SUM(C93:C104)</f>
        <v>92000</v>
      </c>
      <c r="D105" s="17"/>
      <c r="E105" s="18">
        <f>SUM(E93:E104)</f>
        <v>0</v>
      </c>
      <c r="F105" s="17"/>
      <c r="G105" s="17"/>
      <c r="H105" s="18">
        <f>SUM(H93:H104)</f>
        <v>0</v>
      </c>
      <c r="I105" s="19">
        <f t="array" ref="I105">IF(SUM(C93:C104)&lt;&gt;0,SUM(C93:C104*I93:I104)/SUM(C93:C104),0)</f>
        <v>0</v>
      </c>
      <c r="J105" s="19">
        <f t="array" ref="J105">IF(SUM(C93:C104)&lt;&gt;0,SUM(C93:C104*J93:J104)/SUM(C93:C104),0)</f>
        <v>0</v>
      </c>
      <c r="K105" s="17"/>
      <c r="L105" s="2"/>
      <c r="M105" s="6">
        <v>44805</v>
      </c>
    </row>
    <row r="106" spans="1:13" ht="49.9" customHeight="1">
      <c r="A106" s="44" t="s">
        <v>683</v>
      </c>
      <c r="B106" s="39"/>
      <c r="C106" s="39"/>
      <c r="D106" s="39"/>
      <c r="E106" s="39"/>
      <c r="F106" s="39"/>
      <c r="G106" s="39"/>
      <c r="H106" s="39"/>
      <c r="I106" s="39"/>
      <c r="J106" s="39"/>
      <c r="K106" s="40"/>
      <c r="L106" s="2"/>
      <c r="M106" s="6">
        <v>44835</v>
      </c>
    </row>
    <row r="107" spans="1:13" ht="49.9" customHeight="1">
      <c r="A107" s="9" t="s">
        <v>684</v>
      </c>
      <c r="B107" s="10">
        <v>10000</v>
      </c>
      <c r="C107" s="10">
        <v>10000</v>
      </c>
      <c r="D107" s="11"/>
      <c r="E107" s="12"/>
      <c r="F107" s="13"/>
      <c r="G107" s="14"/>
      <c r="H107" s="12"/>
      <c r="I107" s="16">
        <v>0</v>
      </c>
      <c r="J107" s="16">
        <v>0</v>
      </c>
      <c r="K107" s="11"/>
      <c r="L107" s="2"/>
      <c r="M107" s="6">
        <v>44866</v>
      </c>
    </row>
    <row r="108" spans="1:13" ht="49.9" customHeight="1">
      <c r="A108" s="9" t="s">
        <v>685</v>
      </c>
      <c r="B108" s="10">
        <v>10000</v>
      </c>
      <c r="C108" s="10">
        <v>10000</v>
      </c>
      <c r="D108" s="11"/>
      <c r="E108" s="12"/>
      <c r="F108" s="13"/>
      <c r="G108" s="14"/>
      <c r="H108" s="12"/>
      <c r="I108" s="16">
        <v>0</v>
      </c>
      <c r="J108" s="16">
        <v>0</v>
      </c>
      <c r="K108" s="11"/>
      <c r="L108" s="2"/>
      <c r="M108" s="6">
        <v>44896</v>
      </c>
    </row>
    <row r="109" spans="1:13" ht="49.9" customHeight="1">
      <c r="A109" s="17" t="s">
        <v>686</v>
      </c>
      <c r="B109" s="18">
        <f>SUM(B107:B108)</f>
        <v>20000</v>
      </c>
      <c r="C109" s="18">
        <f>SUM(C107:C108)</f>
        <v>20000</v>
      </c>
      <c r="D109" s="17"/>
      <c r="E109" s="18">
        <f>SUM(E107:E108)</f>
        <v>0</v>
      </c>
      <c r="F109" s="17"/>
      <c r="G109" s="17"/>
      <c r="H109" s="18">
        <f>SUM(H107:H108)</f>
        <v>0</v>
      </c>
      <c r="I109" s="19">
        <f t="array" ref="I109">IF(SUM(C107:C108)&lt;&gt;0,SUM(C107:C108*I107:I108)/SUM(C107:C108),0)</f>
        <v>0</v>
      </c>
      <c r="J109" s="19">
        <f t="array" ref="J109">IF(SUM(C107:C108)&lt;&gt;0,SUM(C107:C108*J107:J108)/SUM(C107:C108),0)</f>
        <v>0</v>
      </c>
      <c r="K109" s="17"/>
      <c r="L109" s="2"/>
      <c r="M109" s="6">
        <v>44927</v>
      </c>
    </row>
    <row r="110" spans="1:13" ht="65.25">
      <c r="A110" s="17" t="s">
        <v>687</v>
      </c>
      <c r="B110" s="18">
        <f>SUM(B91,B105,B109)</f>
        <v>300000</v>
      </c>
      <c r="C110" s="18">
        <f>SUM(C91,C105,C109)</f>
        <v>300000</v>
      </c>
      <c r="D110" s="17"/>
      <c r="E110" s="18">
        <f>SUM(E91,E105,E109)</f>
        <v>188000</v>
      </c>
      <c r="F110" s="17"/>
      <c r="G110" s="17"/>
      <c r="H110" s="18">
        <f>SUM(H91,H105,H109)</f>
        <v>188000</v>
      </c>
      <c r="I110" s="19">
        <f>IF(SUM(C91,C105,C109)&lt;&gt;0,SUM(C91*I91,C105*I105,C109*I109)/SUM(C91,C105,C109),0)</f>
        <v>0</v>
      </c>
      <c r="J110" s="19">
        <f>IF(SUM(C91,C105,C109)&lt;&gt;0,SUM(C91*J91,C105*J105,C109*J109)/SUM(C91,C105,C109),0)</f>
        <v>0</v>
      </c>
      <c r="K110" s="17"/>
      <c r="L110" s="2"/>
      <c r="M110" s="6">
        <v>44958</v>
      </c>
    </row>
    <row r="111" spans="1:13" ht="49.9" customHeight="1">
      <c r="A111" s="38" t="s">
        <v>688</v>
      </c>
      <c r="B111" s="39"/>
      <c r="C111" s="39"/>
      <c r="D111" s="39"/>
      <c r="E111" s="39"/>
      <c r="F111" s="39"/>
      <c r="G111" s="39"/>
      <c r="H111" s="39"/>
      <c r="I111" s="39"/>
      <c r="J111" s="39"/>
      <c r="K111" s="40"/>
      <c r="L111" s="2"/>
      <c r="M111" s="6">
        <v>44986</v>
      </c>
    </row>
    <row r="112" spans="1:13" ht="49.9" customHeight="1">
      <c r="A112" s="44" t="s">
        <v>612</v>
      </c>
      <c r="B112" s="39"/>
      <c r="C112" s="39"/>
      <c r="D112" s="39"/>
      <c r="E112" s="39"/>
      <c r="F112" s="39"/>
      <c r="G112" s="39"/>
      <c r="H112" s="39"/>
      <c r="I112" s="39"/>
      <c r="J112" s="39"/>
      <c r="K112" s="40"/>
      <c r="L112" s="2"/>
      <c r="M112" s="6">
        <v>45017</v>
      </c>
    </row>
    <row r="113" spans="1:13" ht="49.9" customHeight="1">
      <c r="A113" s="9" t="s">
        <v>636</v>
      </c>
      <c r="B113" s="10">
        <v>14700</v>
      </c>
      <c r="C113" s="10">
        <v>14700</v>
      </c>
      <c r="D113" s="11" t="s">
        <v>51</v>
      </c>
      <c r="E113" s="10">
        <v>14700</v>
      </c>
      <c r="F113" s="13">
        <v>45292</v>
      </c>
      <c r="G113" s="14">
        <v>12</v>
      </c>
      <c r="H113" s="10">
        <v>14700</v>
      </c>
      <c r="I113" s="16">
        <v>0</v>
      </c>
      <c r="J113" s="16">
        <v>0</v>
      </c>
      <c r="K113" s="11" t="s">
        <v>883</v>
      </c>
      <c r="L113" s="2"/>
      <c r="M113" s="6">
        <v>45047</v>
      </c>
    </row>
    <row r="114" spans="1:13" ht="49.9" customHeight="1">
      <c r="A114" s="9" t="s">
        <v>689</v>
      </c>
      <c r="B114" s="10">
        <v>4500</v>
      </c>
      <c r="C114" s="10">
        <v>4500</v>
      </c>
      <c r="D114" s="11" t="s">
        <v>51</v>
      </c>
      <c r="E114" s="10">
        <v>4500</v>
      </c>
      <c r="F114" s="13">
        <v>45292</v>
      </c>
      <c r="G114" s="14">
        <v>12</v>
      </c>
      <c r="H114" s="10">
        <v>4500</v>
      </c>
      <c r="I114" s="16">
        <v>0</v>
      </c>
      <c r="J114" s="16">
        <v>0</v>
      </c>
      <c r="K114" s="11" t="s">
        <v>883</v>
      </c>
      <c r="L114" s="2"/>
      <c r="M114" s="6">
        <v>45078</v>
      </c>
    </row>
    <row r="115" spans="1:13" ht="49.9" customHeight="1">
      <c r="A115" s="9" t="s">
        <v>690</v>
      </c>
      <c r="B115" s="10">
        <v>25000</v>
      </c>
      <c r="C115" s="10">
        <v>25000</v>
      </c>
      <c r="D115" s="11" t="s">
        <v>51</v>
      </c>
      <c r="E115" s="10">
        <v>25000</v>
      </c>
      <c r="F115" s="13">
        <v>45292</v>
      </c>
      <c r="G115" s="14">
        <v>12</v>
      </c>
      <c r="H115" s="10">
        <v>25000</v>
      </c>
      <c r="I115" s="16">
        <v>0</v>
      </c>
      <c r="J115" s="16">
        <v>0</v>
      </c>
      <c r="K115" s="11" t="s">
        <v>883</v>
      </c>
      <c r="L115" s="2"/>
      <c r="M115" s="6">
        <v>45108</v>
      </c>
    </row>
    <row r="116" spans="1:13" ht="49.9" customHeight="1">
      <c r="A116" s="9" t="s">
        <v>691</v>
      </c>
      <c r="B116" s="10">
        <v>35000</v>
      </c>
      <c r="C116" s="10">
        <v>35000</v>
      </c>
      <c r="D116" s="11" t="s">
        <v>51</v>
      </c>
      <c r="E116" s="10">
        <v>35000</v>
      </c>
      <c r="F116" s="13">
        <v>45292</v>
      </c>
      <c r="G116" s="14">
        <v>12</v>
      </c>
      <c r="H116" s="10">
        <v>35000</v>
      </c>
      <c r="I116" s="16">
        <v>0</v>
      </c>
      <c r="J116" s="16">
        <v>0</v>
      </c>
      <c r="K116" s="11" t="s">
        <v>883</v>
      </c>
      <c r="L116" s="2"/>
      <c r="M116" s="6">
        <v>45139</v>
      </c>
    </row>
    <row r="117" spans="1:13" ht="49.9" customHeight="1">
      <c r="A117" s="17" t="s">
        <v>615</v>
      </c>
      <c r="B117" s="18">
        <f>SUM(B113:B116)</f>
        <v>79200</v>
      </c>
      <c r="C117" s="18">
        <f>SUM(C113:C116)</f>
        <v>79200</v>
      </c>
      <c r="D117" s="17"/>
      <c r="E117" s="18">
        <f>SUM(E113:E116)</f>
        <v>79200</v>
      </c>
      <c r="F117" s="17"/>
      <c r="G117" s="17"/>
      <c r="H117" s="18">
        <f>SUM(H113:H116)</f>
        <v>79200</v>
      </c>
      <c r="I117" s="19">
        <f t="array" ref="I117">IF(SUM(C113:C116)&lt;&gt;0,SUM(C113:C116*I113:I116)/SUM(C113:C116),0)</f>
        <v>0</v>
      </c>
      <c r="J117" s="19">
        <f t="array" ref="J117">IF(SUM(C113:C116)&lt;&gt;0,SUM(C113:C116*J113:J116)/SUM(C113:C116),0)</f>
        <v>0</v>
      </c>
      <c r="K117" s="17"/>
      <c r="L117" s="2"/>
      <c r="M117" s="6">
        <v>45170</v>
      </c>
    </row>
    <row r="118" spans="1:13" ht="49.9" customHeight="1">
      <c r="A118" s="44" t="s">
        <v>616</v>
      </c>
      <c r="B118" s="39"/>
      <c r="C118" s="39"/>
      <c r="D118" s="39"/>
      <c r="E118" s="39"/>
      <c r="F118" s="39"/>
      <c r="G118" s="39"/>
      <c r="H118" s="39"/>
      <c r="I118" s="39"/>
      <c r="J118" s="39"/>
      <c r="K118" s="40"/>
      <c r="L118" s="2"/>
      <c r="M118" s="6">
        <v>45200</v>
      </c>
    </row>
    <row r="119" spans="1:13" ht="49.9" customHeight="1">
      <c r="A119" s="9" t="s">
        <v>692</v>
      </c>
      <c r="B119" s="10">
        <v>2000</v>
      </c>
      <c r="C119" s="10">
        <v>2000</v>
      </c>
      <c r="D119" s="11"/>
      <c r="E119" s="12"/>
      <c r="F119" s="13"/>
      <c r="G119" s="14"/>
      <c r="H119" s="12"/>
      <c r="I119" s="16">
        <v>0</v>
      </c>
      <c r="J119" s="16">
        <v>0</v>
      </c>
      <c r="K119" s="11"/>
      <c r="L119" s="2"/>
      <c r="M119" s="6">
        <v>45231</v>
      </c>
    </row>
    <row r="120" spans="1:13" ht="49.9" customHeight="1">
      <c r="A120" s="9" t="s">
        <v>693</v>
      </c>
      <c r="B120" s="10">
        <v>3000</v>
      </c>
      <c r="C120" s="10">
        <v>3000</v>
      </c>
      <c r="D120" s="11"/>
      <c r="E120" s="12"/>
      <c r="F120" s="13"/>
      <c r="G120" s="14"/>
      <c r="H120" s="12"/>
      <c r="I120" s="16">
        <v>0</v>
      </c>
      <c r="J120" s="16">
        <v>0</v>
      </c>
      <c r="K120" s="11"/>
      <c r="L120" s="2"/>
      <c r="M120" s="6">
        <v>45261</v>
      </c>
    </row>
    <row r="121" spans="1:13" ht="49.9" customHeight="1">
      <c r="A121" s="9" t="s">
        <v>694</v>
      </c>
      <c r="B121" s="10">
        <v>9800</v>
      </c>
      <c r="C121" s="10">
        <v>9800</v>
      </c>
      <c r="D121" s="11"/>
      <c r="E121" s="12"/>
      <c r="F121" s="13"/>
      <c r="G121" s="14"/>
      <c r="H121" s="12"/>
      <c r="I121" s="16">
        <v>0</v>
      </c>
      <c r="J121" s="16">
        <v>0</v>
      </c>
      <c r="K121" s="11"/>
      <c r="L121" s="2"/>
      <c r="M121" s="6">
        <v>45292</v>
      </c>
    </row>
    <row r="122" spans="1:13" ht="49.9" customHeight="1">
      <c r="A122" s="9" t="s">
        <v>695</v>
      </c>
      <c r="B122" s="10">
        <v>15000</v>
      </c>
      <c r="C122" s="10">
        <v>15000</v>
      </c>
      <c r="D122" s="11"/>
      <c r="E122" s="12"/>
      <c r="F122" s="13"/>
      <c r="G122" s="14"/>
      <c r="H122" s="12"/>
      <c r="I122" s="16">
        <v>0</v>
      </c>
      <c r="J122" s="16">
        <v>0</v>
      </c>
      <c r="K122" s="11"/>
      <c r="L122" s="2"/>
      <c r="M122" s="6">
        <v>45323</v>
      </c>
    </row>
    <row r="123" spans="1:13" ht="49.9" customHeight="1">
      <c r="A123" s="9" t="s">
        <v>696</v>
      </c>
      <c r="B123" s="10">
        <v>97000</v>
      </c>
      <c r="C123" s="10">
        <v>97000</v>
      </c>
      <c r="D123" s="11"/>
      <c r="E123" s="12"/>
      <c r="F123" s="13"/>
      <c r="G123" s="14"/>
      <c r="H123" s="12"/>
      <c r="I123" s="16">
        <v>0</v>
      </c>
      <c r="J123" s="16">
        <v>0</v>
      </c>
      <c r="K123" s="11"/>
      <c r="L123" s="2"/>
      <c r="M123" s="6">
        <v>45352</v>
      </c>
    </row>
    <row r="124" spans="1:13" ht="49.9" customHeight="1">
      <c r="A124" s="9" t="s">
        <v>697</v>
      </c>
      <c r="B124" s="10">
        <v>57000</v>
      </c>
      <c r="C124" s="10">
        <v>57000</v>
      </c>
      <c r="D124" s="11"/>
      <c r="E124" s="12"/>
      <c r="F124" s="13"/>
      <c r="G124" s="14"/>
      <c r="H124" s="12"/>
      <c r="I124" s="16">
        <v>0</v>
      </c>
      <c r="J124" s="16">
        <v>0</v>
      </c>
      <c r="K124" s="11"/>
      <c r="L124" s="2"/>
      <c r="M124" s="6">
        <v>45383</v>
      </c>
    </row>
    <row r="125" spans="1:13" ht="49.9" customHeight="1">
      <c r="A125" s="17" t="s">
        <v>619</v>
      </c>
      <c r="B125" s="18">
        <f>SUM(B119:B124)</f>
        <v>183800</v>
      </c>
      <c r="C125" s="18">
        <f>SUM(C119:C124)</f>
        <v>183800</v>
      </c>
      <c r="D125" s="17"/>
      <c r="E125" s="18">
        <f>SUM(E119:E124)</f>
        <v>0</v>
      </c>
      <c r="F125" s="17"/>
      <c r="G125" s="17"/>
      <c r="H125" s="18">
        <f>SUM(H119:H124)</f>
        <v>0</v>
      </c>
      <c r="I125" s="19">
        <f t="array" ref="I125">IF(SUM(C119:C124)&lt;&gt;0,SUM(C119:C124*I119:I124)/SUM(C119:C124),0)</f>
        <v>0</v>
      </c>
      <c r="J125" s="19">
        <f t="array" ref="J125">IF(SUM(C119:C124)&lt;&gt;0,SUM(C119:C124*J119:J124)/SUM(C119:C124),0)</f>
        <v>0</v>
      </c>
      <c r="K125" s="17"/>
      <c r="L125" s="2"/>
      <c r="M125" s="6">
        <v>45413</v>
      </c>
    </row>
    <row r="126" spans="1:13" ht="49.9" customHeight="1">
      <c r="A126" s="44" t="s">
        <v>683</v>
      </c>
      <c r="B126" s="39"/>
      <c r="C126" s="39"/>
      <c r="D126" s="39"/>
      <c r="E126" s="39"/>
      <c r="F126" s="39"/>
      <c r="G126" s="39"/>
      <c r="H126" s="39"/>
      <c r="I126" s="39"/>
      <c r="J126" s="39"/>
      <c r="K126" s="40"/>
      <c r="L126" s="2"/>
      <c r="M126" s="6">
        <v>45444</v>
      </c>
    </row>
    <row r="127" spans="1:13" ht="49.9" customHeight="1">
      <c r="A127" s="9" t="s">
        <v>698</v>
      </c>
      <c r="B127" s="10">
        <v>37000</v>
      </c>
      <c r="C127" s="10">
        <v>37000</v>
      </c>
      <c r="D127" s="11"/>
      <c r="E127" s="12"/>
      <c r="F127" s="13"/>
      <c r="G127" s="14"/>
      <c r="H127" s="12"/>
      <c r="I127" s="16">
        <v>0</v>
      </c>
      <c r="J127" s="16">
        <v>0</v>
      </c>
      <c r="K127" s="11"/>
      <c r="L127" s="2"/>
      <c r="M127" s="6">
        <v>45474</v>
      </c>
    </row>
    <row r="128" spans="1:13" ht="49.9" customHeight="1">
      <c r="A128" s="17" t="s">
        <v>686</v>
      </c>
      <c r="B128" s="18">
        <f>B127</f>
        <v>37000</v>
      </c>
      <c r="C128" s="18">
        <f>C127</f>
        <v>37000</v>
      </c>
      <c r="D128" s="17"/>
      <c r="E128" s="18">
        <f>E127</f>
        <v>0</v>
      </c>
      <c r="F128" s="17"/>
      <c r="G128" s="17"/>
      <c r="H128" s="18">
        <f>H127</f>
        <v>0</v>
      </c>
      <c r="I128" s="19">
        <f>I127</f>
        <v>0</v>
      </c>
      <c r="J128" s="19">
        <f>J127</f>
        <v>0</v>
      </c>
      <c r="K128" s="17"/>
      <c r="L128" s="2"/>
      <c r="M128" s="6">
        <v>45505</v>
      </c>
    </row>
    <row r="129" spans="1:13" ht="49.9" customHeight="1">
      <c r="A129" s="17" t="s">
        <v>699</v>
      </c>
      <c r="B129" s="18">
        <f>SUM(B117,B125,B128)</f>
        <v>300000</v>
      </c>
      <c r="C129" s="18">
        <f>SUM(C117,C125,C128)</f>
        <v>300000</v>
      </c>
      <c r="D129" s="17"/>
      <c r="E129" s="18">
        <f>SUM(E117,E125,E128)</f>
        <v>79200</v>
      </c>
      <c r="F129" s="17"/>
      <c r="G129" s="17"/>
      <c r="H129" s="18">
        <f>SUM(H117,H125,H128)</f>
        <v>79200</v>
      </c>
      <c r="I129" s="19">
        <f>IF(SUM(C117,C125,C128)&lt;&gt;0,SUM(C117*I117,C125*I125,C128*I128)/SUM(C117,C125,C128),0)</f>
        <v>0</v>
      </c>
      <c r="J129" s="19">
        <f>IF(SUM(C117,C125,C128)&lt;&gt;0,SUM(C117*J117,C125*J125,C128*J128)/SUM(C117,C125,C128),0)</f>
        <v>0</v>
      </c>
      <c r="K129" s="17"/>
      <c r="L129" s="2"/>
      <c r="M129" s="6">
        <v>45536</v>
      </c>
    </row>
    <row r="130" spans="1:13" ht="49.9" customHeight="1">
      <c r="A130" s="38" t="s">
        <v>700</v>
      </c>
      <c r="B130" s="39"/>
      <c r="C130" s="39"/>
      <c r="D130" s="39"/>
      <c r="E130" s="39"/>
      <c r="F130" s="39"/>
      <c r="G130" s="39"/>
      <c r="H130" s="39"/>
      <c r="I130" s="39"/>
      <c r="J130" s="39"/>
      <c r="K130" s="40"/>
      <c r="L130" s="2"/>
      <c r="M130" s="6">
        <v>45566</v>
      </c>
    </row>
    <row r="131" spans="1:13" ht="49.9" customHeight="1">
      <c r="A131" s="44" t="s">
        <v>612</v>
      </c>
      <c r="B131" s="39"/>
      <c r="C131" s="39"/>
      <c r="D131" s="39"/>
      <c r="E131" s="39"/>
      <c r="F131" s="39"/>
      <c r="G131" s="39"/>
      <c r="H131" s="39"/>
      <c r="I131" s="39"/>
      <c r="J131" s="39"/>
      <c r="K131" s="40"/>
      <c r="L131" s="2"/>
      <c r="M131" s="6">
        <v>45597</v>
      </c>
    </row>
    <row r="132" spans="1:13" ht="49.9" customHeight="1">
      <c r="A132" s="9" t="s">
        <v>636</v>
      </c>
      <c r="B132" s="10">
        <v>25020</v>
      </c>
      <c r="C132" s="10">
        <v>25020</v>
      </c>
      <c r="D132" s="11" t="s">
        <v>51</v>
      </c>
      <c r="E132" s="10">
        <v>25020</v>
      </c>
      <c r="F132" s="13">
        <v>45292</v>
      </c>
      <c r="G132" s="14">
        <v>12</v>
      </c>
      <c r="H132" s="10">
        <v>25020</v>
      </c>
      <c r="I132" s="16">
        <v>0</v>
      </c>
      <c r="J132" s="16">
        <v>0</v>
      </c>
      <c r="K132" s="11" t="s">
        <v>883</v>
      </c>
      <c r="L132" s="2"/>
      <c r="M132" s="6">
        <v>45627</v>
      </c>
    </row>
    <row r="133" spans="1:13" ht="49.9" customHeight="1">
      <c r="A133" s="9" t="s">
        <v>701</v>
      </c>
      <c r="B133" s="10">
        <v>28038.464</v>
      </c>
      <c r="C133" s="10">
        <v>28038.464</v>
      </c>
      <c r="D133" s="11" t="s">
        <v>51</v>
      </c>
      <c r="E133" s="10">
        <v>28038.464</v>
      </c>
      <c r="F133" s="13">
        <v>45292</v>
      </c>
      <c r="G133" s="14">
        <v>12</v>
      </c>
      <c r="H133" s="10">
        <v>28038.464</v>
      </c>
      <c r="I133" s="16">
        <v>0</v>
      </c>
      <c r="J133" s="16">
        <v>0</v>
      </c>
      <c r="K133" s="11" t="s">
        <v>883</v>
      </c>
      <c r="L133" s="2"/>
      <c r="M133" s="6">
        <v>45658</v>
      </c>
    </row>
    <row r="134" spans="1:13" ht="49.9" customHeight="1">
      <c r="A134" s="9" t="s">
        <v>702</v>
      </c>
      <c r="B134" s="10">
        <v>50000</v>
      </c>
      <c r="C134" s="10">
        <v>50000</v>
      </c>
      <c r="D134" s="11" t="s">
        <v>51</v>
      </c>
      <c r="E134" s="10">
        <v>50000</v>
      </c>
      <c r="F134" s="13">
        <v>45292</v>
      </c>
      <c r="G134" s="14">
        <v>12</v>
      </c>
      <c r="H134" s="10">
        <v>50000</v>
      </c>
      <c r="I134" s="16">
        <v>0</v>
      </c>
      <c r="J134" s="16">
        <v>0</v>
      </c>
      <c r="K134" s="11" t="s">
        <v>883</v>
      </c>
      <c r="L134" s="2"/>
      <c r="M134" s="2"/>
    </row>
    <row r="135" spans="1:13" ht="49.9" customHeight="1">
      <c r="A135" s="9" t="s">
        <v>703</v>
      </c>
      <c r="B135" s="10">
        <v>20540</v>
      </c>
      <c r="C135" s="10">
        <v>20540</v>
      </c>
      <c r="D135" s="11" t="s">
        <v>51</v>
      </c>
      <c r="E135" s="10">
        <v>20540</v>
      </c>
      <c r="F135" s="13">
        <v>45292</v>
      </c>
      <c r="G135" s="14">
        <v>12</v>
      </c>
      <c r="H135" s="10">
        <v>20540</v>
      </c>
      <c r="I135" s="16">
        <v>0</v>
      </c>
      <c r="J135" s="16">
        <v>0</v>
      </c>
      <c r="K135" s="11" t="s">
        <v>883</v>
      </c>
      <c r="L135" s="2"/>
      <c r="M135" s="2"/>
    </row>
    <row r="136" spans="1:13" ht="49.9" customHeight="1">
      <c r="A136" s="9" t="s">
        <v>704</v>
      </c>
      <c r="B136" s="10">
        <v>45000</v>
      </c>
      <c r="C136" s="10">
        <v>45000</v>
      </c>
      <c r="D136" s="11" t="s">
        <v>51</v>
      </c>
      <c r="E136" s="10">
        <v>45000</v>
      </c>
      <c r="F136" s="13">
        <v>45292</v>
      </c>
      <c r="G136" s="14">
        <v>12</v>
      </c>
      <c r="H136" s="10">
        <v>45000</v>
      </c>
      <c r="I136" s="16">
        <v>0</v>
      </c>
      <c r="J136" s="16">
        <v>0</v>
      </c>
      <c r="K136" s="11" t="s">
        <v>883</v>
      </c>
      <c r="L136" s="2"/>
      <c r="M136" s="2"/>
    </row>
    <row r="137" spans="1:13" ht="49.9" customHeight="1">
      <c r="A137" s="17" t="s">
        <v>615</v>
      </c>
      <c r="B137" s="18">
        <f>SUM(B132:B136)</f>
        <v>168598.46400000001</v>
      </c>
      <c r="C137" s="18">
        <f>SUM(C132:C136)</f>
        <v>168598.46400000001</v>
      </c>
      <c r="D137" s="17"/>
      <c r="E137" s="18">
        <f>SUM(E132:E136)</f>
        <v>168598.46400000001</v>
      </c>
      <c r="F137" s="17"/>
      <c r="G137" s="17"/>
      <c r="H137" s="18">
        <f>SUM(H132:H136)</f>
        <v>168598.46400000001</v>
      </c>
      <c r="I137" s="19">
        <f t="array" ref="I137">IF(SUM(C132:C136)&lt;&gt;0,SUM(C132:C136*I132:I136)/SUM(C132:C136),0)</f>
        <v>0</v>
      </c>
      <c r="J137" s="19">
        <f t="array" ref="J137">IF(SUM(C132:C136)&lt;&gt;0,SUM(C132:C136*J132:J136)/SUM(C132:C136),0)</f>
        <v>0</v>
      </c>
      <c r="K137" s="17"/>
      <c r="L137" s="2"/>
      <c r="M137" s="2"/>
    </row>
    <row r="138" spans="1:13" ht="49.9" customHeight="1">
      <c r="A138" s="44" t="s">
        <v>616</v>
      </c>
      <c r="B138" s="39"/>
      <c r="C138" s="39"/>
      <c r="D138" s="39"/>
      <c r="E138" s="39"/>
      <c r="F138" s="39"/>
      <c r="G138" s="39"/>
      <c r="H138" s="39"/>
      <c r="I138" s="39"/>
      <c r="J138" s="39"/>
      <c r="K138" s="40"/>
      <c r="L138" s="2"/>
      <c r="M138" s="2"/>
    </row>
    <row r="139" spans="1:13" ht="49.9" customHeight="1">
      <c r="A139" s="9" t="s">
        <v>705</v>
      </c>
      <c r="B139" s="10">
        <v>20958.188000000002</v>
      </c>
      <c r="C139" s="10">
        <v>20958.188000000002</v>
      </c>
      <c r="D139" s="11"/>
      <c r="E139" s="12"/>
      <c r="F139" s="13"/>
      <c r="G139" s="14"/>
      <c r="H139" s="12"/>
      <c r="I139" s="16">
        <v>0</v>
      </c>
      <c r="J139" s="16">
        <v>0</v>
      </c>
      <c r="K139" s="11"/>
      <c r="L139" s="2"/>
      <c r="M139" s="2"/>
    </row>
    <row r="140" spans="1:13" ht="49.9" customHeight="1">
      <c r="A140" s="9" t="s">
        <v>706</v>
      </c>
      <c r="B140" s="10">
        <v>52155.728000000003</v>
      </c>
      <c r="C140" s="10">
        <v>52155.728000000003</v>
      </c>
      <c r="D140" s="11"/>
      <c r="E140" s="12"/>
      <c r="F140" s="13"/>
      <c r="G140" s="14"/>
      <c r="H140" s="12"/>
      <c r="I140" s="16">
        <v>0</v>
      </c>
      <c r="J140" s="16">
        <v>0</v>
      </c>
      <c r="K140" s="11"/>
      <c r="L140" s="2"/>
      <c r="M140" s="2"/>
    </row>
    <row r="141" spans="1:13" ht="49.9" customHeight="1">
      <c r="A141" s="9" t="s">
        <v>707</v>
      </c>
      <c r="B141" s="10">
        <v>20962.5</v>
      </c>
      <c r="C141" s="10">
        <v>20962.5</v>
      </c>
      <c r="D141" s="11"/>
      <c r="E141" s="12"/>
      <c r="F141" s="13"/>
      <c r="G141" s="14"/>
      <c r="H141" s="12"/>
      <c r="I141" s="16">
        <v>0</v>
      </c>
      <c r="J141" s="16">
        <v>0</v>
      </c>
      <c r="K141" s="11"/>
      <c r="L141" s="2"/>
      <c r="M141" s="2"/>
    </row>
    <row r="142" spans="1:13" ht="49.9" customHeight="1">
      <c r="A142" s="9" t="s">
        <v>708</v>
      </c>
      <c r="B142" s="10">
        <v>4741.5</v>
      </c>
      <c r="C142" s="10">
        <v>4741.5</v>
      </c>
      <c r="D142" s="11"/>
      <c r="E142" s="12"/>
      <c r="F142" s="13"/>
      <c r="G142" s="14"/>
      <c r="H142" s="12"/>
      <c r="I142" s="16">
        <v>0</v>
      </c>
      <c r="J142" s="16">
        <v>0</v>
      </c>
      <c r="K142" s="11"/>
      <c r="L142" s="2"/>
      <c r="M142" s="2"/>
    </row>
    <row r="143" spans="1:13" ht="49.9" customHeight="1">
      <c r="A143" s="9" t="s">
        <v>709</v>
      </c>
      <c r="B143" s="10">
        <v>3347.5</v>
      </c>
      <c r="C143" s="10">
        <v>3347.5</v>
      </c>
      <c r="D143" s="11"/>
      <c r="E143" s="12"/>
      <c r="F143" s="13"/>
      <c r="G143" s="14"/>
      <c r="H143" s="12"/>
      <c r="I143" s="16">
        <v>0</v>
      </c>
      <c r="J143" s="16">
        <v>0</v>
      </c>
      <c r="K143" s="11"/>
      <c r="L143" s="2"/>
      <c r="M143" s="2"/>
    </row>
    <row r="144" spans="1:13" ht="49.9" customHeight="1">
      <c r="A144" s="9" t="s">
        <v>710</v>
      </c>
      <c r="B144" s="10">
        <v>30375</v>
      </c>
      <c r="C144" s="10">
        <v>30375</v>
      </c>
      <c r="D144" s="11"/>
      <c r="E144" s="12"/>
      <c r="F144" s="13"/>
      <c r="G144" s="14"/>
      <c r="H144" s="12"/>
      <c r="I144" s="16">
        <v>0</v>
      </c>
      <c r="J144" s="16">
        <v>0</v>
      </c>
      <c r="K144" s="11"/>
      <c r="L144" s="2"/>
      <c r="M144" s="2"/>
    </row>
    <row r="145" spans="1:13" ht="49.9" customHeight="1">
      <c r="A145" s="9" t="s">
        <v>711</v>
      </c>
      <c r="B145" s="10">
        <v>15410</v>
      </c>
      <c r="C145" s="10">
        <v>15410</v>
      </c>
      <c r="D145" s="11"/>
      <c r="E145" s="12"/>
      <c r="F145" s="13"/>
      <c r="G145" s="14"/>
      <c r="H145" s="12"/>
      <c r="I145" s="16">
        <v>0</v>
      </c>
      <c r="J145" s="16">
        <v>0</v>
      </c>
      <c r="K145" s="11"/>
      <c r="L145" s="2"/>
      <c r="M145" s="2"/>
    </row>
    <row r="146" spans="1:13" ht="49.9" customHeight="1">
      <c r="A146" s="9" t="s">
        <v>712</v>
      </c>
      <c r="B146" s="10">
        <v>22006.2</v>
      </c>
      <c r="C146" s="10">
        <v>22006.2</v>
      </c>
      <c r="D146" s="11"/>
      <c r="E146" s="12"/>
      <c r="F146" s="13"/>
      <c r="G146" s="14"/>
      <c r="H146" s="12"/>
      <c r="I146" s="16">
        <v>0</v>
      </c>
      <c r="J146" s="16">
        <v>0</v>
      </c>
      <c r="K146" s="11"/>
      <c r="L146" s="2"/>
      <c r="M146" s="2"/>
    </row>
    <row r="147" spans="1:13" ht="49.9" customHeight="1">
      <c r="A147" s="9" t="s">
        <v>713</v>
      </c>
      <c r="B147" s="10">
        <v>30770</v>
      </c>
      <c r="C147" s="10">
        <v>30770</v>
      </c>
      <c r="D147" s="11"/>
      <c r="E147" s="12"/>
      <c r="F147" s="13"/>
      <c r="G147" s="14"/>
      <c r="H147" s="12"/>
      <c r="I147" s="16">
        <v>0</v>
      </c>
      <c r="J147" s="16">
        <v>0</v>
      </c>
      <c r="K147" s="11"/>
      <c r="L147" s="2"/>
      <c r="M147" s="2"/>
    </row>
    <row r="148" spans="1:13" ht="49.9" customHeight="1">
      <c r="A148" s="9" t="s">
        <v>714</v>
      </c>
      <c r="B148" s="10">
        <v>42857.72</v>
      </c>
      <c r="C148" s="10">
        <v>42857.72</v>
      </c>
      <c r="D148" s="11"/>
      <c r="E148" s="12"/>
      <c r="F148" s="13"/>
      <c r="G148" s="14"/>
      <c r="H148" s="12"/>
      <c r="I148" s="16">
        <v>0</v>
      </c>
      <c r="J148" s="16">
        <v>0</v>
      </c>
      <c r="K148" s="11"/>
      <c r="L148" s="2"/>
      <c r="M148" s="2"/>
    </row>
    <row r="149" spans="1:13" ht="49.9" customHeight="1">
      <c r="A149" s="9" t="s">
        <v>715</v>
      </c>
      <c r="B149" s="10">
        <v>20000</v>
      </c>
      <c r="C149" s="10">
        <v>20000</v>
      </c>
      <c r="D149" s="11"/>
      <c r="E149" s="12"/>
      <c r="F149" s="13"/>
      <c r="G149" s="14"/>
      <c r="H149" s="12"/>
      <c r="I149" s="16">
        <v>0</v>
      </c>
      <c r="J149" s="16">
        <v>0</v>
      </c>
      <c r="K149" s="11"/>
      <c r="L149" s="2"/>
      <c r="M149" s="2"/>
    </row>
    <row r="150" spans="1:13" ht="49.9" customHeight="1">
      <c r="A150" s="9" t="s">
        <v>716</v>
      </c>
      <c r="B150" s="10">
        <v>20000</v>
      </c>
      <c r="C150" s="10">
        <v>20000</v>
      </c>
      <c r="D150" s="11"/>
      <c r="E150" s="12"/>
      <c r="F150" s="13"/>
      <c r="G150" s="14"/>
      <c r="H150" s="12"/>
      <c r="I150" s="16">
        <v>0</v>
      </c>
      <c r="J150" s="16">
        <v>0</v>
      </c>
      <c r="K150" s="11"/>
      <c r="L150" s="2"/>
      <c r="M150" s="2"/>
    </row>
    <row r="151" spans="1:13" ht="49.9" customHeight="1">
      <c r="A151" s="9" t="s">
        <v>717</v>
      </c>
      <c r="B151" s="10">
        <v>9408.6</v>
      </c>
      <c r="C151" s="10">
        <v>9408.6</v>
      </c>
      <c r="D151" s="11"/>
      <c r="E151" s="12"/>
      <c r="F151" s="13"/>
      <c r="G151" s="14"/>
      <c r="H151" s="12"/>
      <c r="I151" s="16">
        <v>0</v>
      </c>
      <c r="J151" s="16">
        <v>0</v>
      </c>
      <c r="K151" s="11"/>
      <c r="L151" s="2"/>
      <c r="M151" s="2"/>
    </row>
    <row r="152" spans="1:13" ht="49.9" customHeight="1">
      <c r="A152" s="9" t="s">
        <v>718</v>
      </c>
      <c r="B152" s="10">
        <v>6408.6</v>
      </c>
      <c r="C152" s="10">
        <v>6408.6</v>
      </c>
      <c r="D152" s="11"/>
      <c r="E152" s="12"/>
      <c r="F152" s="13"/>
      <c r="G152" s="14"/>
      <c r="H152" s="12"/>
      <c r="I152" s="16">
        <v>0</v>
      </c>
      <c r="J152" s="16">
        <v>0</v>
      </c>
      <c r="K152" s="11"/>
      <c r="L152" s="2"/>
      <c r="M152" s="2"/>
    </row>
    <row r="153" spans="1:13" ht="49.9" customHeight="1">
      <c r="A153" s="9" t="s">
        <v>719</v>
      </c>
      <c r="B153" s="10">
        <v>15000</v>
      </c>
      <c r="C153" s="10">
        <v>15000</v>
      </c>
      <c r="D153" s="11"/>
      <c r="E153" s="12"/>
      <c r="F153" s="13"/>
      <c r="G153" s="14"/>
      <c r="H153" s="12"/>
      <c r="I153" s="16">
        <v>0</v>
      </c>
      <c r="J153" s="16">
        <v>0</v>
      </c>
      <c r="K153" s="11"/>
      <c r="L153" s="2"/>
      <c r="M153" s="2"/>
    </row>
    <row r="154" spans="1:13" ht="49.9" customHeight="1">
      <c r="A154" s="17" t="s">
        <v>619</v>
      </c>
      <c r="B154" s="18">
        <f>SUM(B139:B153)</f>
        <v>314401.53599999996</v>
      </c>
      <c r="C154" s="18">
        <f>SUM(C139:C153)</f>
        <v>314401.53599999996</v>
      </c>
      <c r="D154" s="17"/>
      <c r="E154" s="18">
        <f>SUM(E139:E153)</f>
        <v>0</v>
      </c>
      <c r="F154" s="17"/>
      <c r="G154" s="17"/>
      <c r="H154" s="18">
        <f>SUM(H139:H153)</f>
        <v>0</v>
      </c>
      <c r="I154" s="19">
        <f t="array" ref="I154">IF(SUM(C139:C153)&lt;&gt;0,SUM(C139:C153*I139:I153)/SUM(C139:C153),0)</f>
        <v>0</v>
      </c>
      <c r="J154" s="19">
        <f t="array" ref="J154">IF(SUM(C139:C153)&lt;&gt;0,SUM(C139:C153*J139:J153)/SUM(C139:C153),0)</f>
        <v>0</v>
      </c>
      <c r="K154" s="17"/>
      <c r="L154" s="2"/>
      <c r="M154" s="2"/>
    </row>
    <row r="155" spans="1:13" ht="49.9" customHeight="1">
      <c r="A155" s="44" t="s">
        <v>683</v>
      </c>
      <c r="B155" s="39"/>
      <c r="C155" s="39"/>
      <c r="D155" s="39"/>
      <c r="E155" s="39"/>
      <c r="F155" s="39"/>
      <c r="G155" s="39"/>
      <c r="H155" s="39"/>
      <c r="I155" s="39"/>
      <c r="J155" s="39"/>
      <c r="K155" s="40"/>
      <c r="L155" s="2"/>
      <c r="M155" s="2"/>
    </row>
    <row r="156" spans="1:13" ht="49.9" customHeight="1">
      <c r="A156" s="9" t="s">
        <v>720</v>
      </c>
      <c r="B156" s="10">
        <v>25000</v>
      </c>
      <c r="C156" s="10">
        <v>25000</v>
      </c>
      <c r="D156" s="11"/>
      <c r="E156" s="12"/>
      <c r="F156" s="13"/>
      <c r="G156" s="14"/>
      <c r="H156" s="12"/>
      <c r="I156" s="16">
        <v>0</v>
      </c>
      <c r="J156" s="16">
        <v>0</v>
      </c>
      <c r="K156" s="11"/>
      <c r="L156" s="2"/>
      <c r="M156" s="2"/>
    </row>
    <row r="157" spans="1:13" ht="49.9" customHeight="1">
      <c r="A157" s="17" t="s">
        <v>686</v>
      </c>
      <c r="B157" s="18">
        <f>B156</f>
        <v>25000</v>
      </c>
      <c r="C157" s="18">
        <f>C156</f>
        <v>25000</v>
      </c>
      <c r="D157" s="17"/>
      <c r="E157" s="18">
        <f>E156</f>
        <v>0</v>
      </c>
      <c r="F157" s="17"/>
      <c r="G157" s="17"/>
      <c r="H157" s="18">
        <f>H156</f>
        <v>0</v>
      </c>
      <c r="I157" s="19">
        <f>I156</f>
        <v>0</v>
      </c>
      <c r="J157" s="19">
        <f>J156</f>
        <v>0</v>
      </c>
      <c r="K157" s="17"/>
      <c r="L157" s="2"/>
      <c r="M157" s="2"/>
    </row>
    <row r="158" spans="1:13" ht="43.5">
      <c r="A158" s="17" t="s">
        <v>721</v>
      </c>
      <c r="B158" s="18">
        <f>SUM(B137,B154,B157)</f>
        <v>508000</v>
      </c>
      <c r="C158" s="18">
        <f>SUM(C137,C154,C157)</f>
        <v>508000</v>
      </c>
      <c r="D158" s="17"/>
      <c r="E158" s="18">
        <f>SUM(E137,E154,E157)</f>
        <v>168598.46400000001</v>
      </c>
      <c r="F158" s="17"/>
      <c r="G158" s="17"/>
      <c r="H158" s="18">
        <f>SUM(H137,H154,H157)</f>
        <v>168598.46400000001</v>
      </c>
      <c r="I158" s="19">
        <f>IF(SUM(C137,C154,C157)&lt;&gt;0,SUM(C137*I137,C154*I154,C157*I157)/SUM(C137,C154,C157),0)</f>
        <v>0</v>
      </c>
      <c r="J158" s="19">
        <f>IF(SUM(C137,C154,C157)&lt;&gt;0,SUM(C137*J137,C154*J154,C157*J157)/SUM(C137,C154,C157),0)</f>
        <v>0</v>
      </c>
      <c r="K158" s="17"/>
      <c r="L158" s="2"/>
      <c r="M158" s="2"/>
    </row>
    <row r="159" spans="1:13" ht="49.9" customHeight="1">
      <c r="A159" s="38" t="s">
        <v>722</v>
      </c>
      <c r="B159" s="39"/>
      <c r="C159" s="39"/>
      <c r="D159" s="39"/>
      <c r="E159" s="39"/>
      <c r="F159" s="39"/>
      <c r="G159" s="39"/>
      <c r="H159" s="39"/>
      <c r="I159" s="39"/>
      <c r="J159" s="39"/>
      <c r="K159" s="40"/>
      <c r="L159" s="2"/>
      <c r="M159" s="2"/>
    </row>
    <row r="160" spans="1:13" ht="49.9" customHeight="1">
      <c r="A160" s="44" t="s">
        <v>612</v>
      </c>
      <c r="B160" s="39"/>
      <c r="C160" s="39"/>
      <c r="D160" s="39"/>
      <c r="E160" s="39"/>
      <c r="F160" s="39"/>
      <c r="G160" s="39"/>
      <c r="H160" s="39"/>
      <c r="I160" s="39"/>
      <c r="J160" s="39"/>
      <c r="K160" s="40"/>
      <c r="L160" s="2"/>
      <c r="M160" s="2"/>
    </row>
    <row r="161" spans="1:13" ht="49.9" customHeight="1">
      <c r="A161" s="9" t="s">
        <v>723</v>
      </c>
      <c r="B161" s="10">
        <v>20000</v>
      </c>
      <c r="C161" s="10">
        <v>20000</v>
      </c>
      <c r="D161" s="11" t="s">
        <v>51</v>
      </c>
      <c r="E161" s="10">
        <v>20000</v>
      </c>
      <c r="F161" s="13">
        <v>45292</v>
      </c>
      <c r="G161" s="14">
        <v>12</v>
      </c>
      <c r="H161" s="10">
        <v>20000</v>
      </c>
      <c r="I161" s="16">
        <v>0</v>
      </c>
      <c r="J161" s="16">
        <v>0</v>
      </c>
      <c r="K161" s="11" t="s">
        <v>883</v>
      </c>
      <c r="L161" s="2"/>
      <c r="M161" s="2"/>
    </row>
    <row r="162" spans="1:13" ht="49.9" customHeight="1">
      <c r="A162" s="9" t="s">
        <v>724</v>
      </c>
      <c r="B162" s="10">
        <v>18000</v>
      </c>
      <c r="C162" s="10">
        <v>18000</v>
      </c>
      <c r="D162" s="11" t="s">
        <v>51</v>
      </c>
      <c r="E162" s="10">
        <v>18000</v>
      </c>
      <c r="F162" s="13">
        <v>45292</v>
      </c>
      <c r="G162" s="14">
        <v>12</v>
      </c>
      <c r="H162" s="10">
        <v>18000</v>
      </c>
      <c r="I162" s="16">
        <v>0</v>
      </c>
      <c r="J162" s="16">
        <v>0</v>
      </c>
      <c r="K162" s="11" t="s">
        <v>883</v>
      </c>
      <c r="L162" s="2"/>
      <c r="M162" s="2"/>
    </row>
    <row r="163" spans="1:13" ht="49.9" customHeight="1">
      <c r="A163" s="9" t="s">
        <v>636</v>
      </c>
      <c r="B163" s="10">
        <v>45000</v>
      </c>
      <c r="C163" s="10">
        <v>45000</v>
      </c>
      <c r="D163" s="11" t="s">
        <v>51</v>
      </c>
      <c r="E163" s="10">
        <v>45000</v>
      </c>
      <c r="F163" s="13">
        <v>45292</v>
      </c>
      <c r="G163" s="14">
        <v>12</v>
      </c>
      <c r="H163" s="10">
        <v>45000</v>
      </c>
      <c r="I163" s="16">
        <v>0</v>
      </c>
      <c r="J163" s="16">
        <v>0</v>
      </c>
      <c r="K163" s="11" t="s">
        <v>883</v>
      </c>
      <c r="L163" s="2"/>
      <c r="M163" s="2"/>
    </row>
    <row r="164" spans="1:13" ht="49.9" customHeight="1">
      <c r="A164" s="9" t="s">
        <v>725</v>
      </c>
      <c r="B164" s="10">
        <v>70000</v>
      </c>
      <c r="C164" s="10">
        <v>70000</v>
      </c>
      <c r="D164" s="11" t="s">
        <v>51</v>
      </c>
      <c r="E164" s="10">
        <v>70000</v>
      </c>
      <c r="F164" s="13">
        <v>45292</v>
      </c>
      <c r="G164" s="14">
        <v>12</v>
      </c>
      <c r="H164" s="10">
        <v>70000</v>
      </c>
      <c r="I164" s="16">
        <v>0</v>
      </c>
      <c r="J164" s="16">
        <v>0</v>
      </c>
      <c r="K164" s="11" t="s">
        <v>883</v>
      </c>
      <c r="L164" s="2"/>
      <c r="M164" s="2"/>
    </row>
    <row r="165" spans="1:13" ht="49.9" customHeight="1">
      <c r="A165" s="9" t="s">
        <v>726</v>
      </c>
      <c r="B165" s="10">
        <v>20000</v>
      </c>
      <c r="C165" s="10">
        <v>20000</v>
      </c>
      <c r="D165" s="11" t="s">
        <v>51</v>
      </c>
      <c r="E165" s="10">
        <v>20000</v>
      </c>
      <c r="F165" s="13">
        <v>45292</v>
      </c>
      <c r="G165" s="14">
        <v>12</v>
      </c>
      <c r="H165" s="10">
        <v>20000</v>
      </c>
      <c r="I165" s="16">
        <v>0</v>
      </c>
      <c r="J165" s="16">
        <v>0</v>
      </c>
      <c r="K165" s="11" t="s">
        <v>883</v>
      </c>
      <c r="L165" s="2"/>
      <c r="M165" s="2"/>
    </row>
    <row r="166" spans="1:13" ht="49.9" customHeight="1">
      <c r="A166" s="9" t="s">
        <v>727</v>
      </c>
      <c r="B166" s="10">
        <v>25000</v>
      </c>
      <c r="C166" s="10">
        <v>25000</v>
      </c>
      <c r="D166" s="11" t="s">
        <v>51</v>
      </c>
      <c r="E166" s="10">
        <v>25000</v>
      </c>
      <c r="F166" s="13">
        <v>45292</v>
      </c>
      <c r="G166" s="14">
        <v>12</v>
      </c>
      <c r="H166" s="10">
        <v>25000</v>
      </c>
      <c r="I166" s="16">
        <v>0</v>
      </c>
      <c r="J166" s="16">
        <v>0</v>
      </c>
      <c r="K166" s="11" t="s">
        <v>883</v>
      </c>
      <c r="L166" s="2"/>
      <c r="M166" s="2"/>
    </row>
    <row r="167" spans="1:13" ht="49.9" customHeight="1">
      <c r="A167" s="9" t="s">
        <v>728</v>
      </c>
      <c r="B167" s="10">
        <v>12000</v>
      </c>
      <c r="C167" s="10">
        <v>12000</v>
      </c>
      <c r="D167" s="11" t="s">
        <v>51</v>
      </c>
      <c r="E167" s="10">
        <v>12000</v>
      </c>
      <c r="F167" s="13">
        <v>45292</v>
      </c>
      <c r="G167" s="14">
        <v>12</v>
      </c>
      <c r="H167" s="10">
        <v>12000</v>
      </c>
      <c r="I167" s="16">
        <v>0</v>
      </c>
      <c r="J167" s="16">
        <v>0</v>
      </c>
      <c r="K167" s="11" t="s">
        <v>883</v>
      </c>
      <c r="L167" s="2"/>
      <c r="M167" s="2"/>
    </row>
    <row r="168" spans="1:13" ht="49.9" customHeight="1">
      <c r="A168" s="9" t="s">
        <v>729</v>
      </c>
      <c r="B168" s="10">
        <v>80000</v>
      </c>
      <c r="C168" s="10">
        <v>80000</v>
      </c>
      <c r="D168" s="11" t="s">
        <v>51</v>
      </c>
      <c r="E168" s="10">
        <v>80000</v>
      </c>
      <c r="F168" s="13">
        <v>45292</v>
      </c>
      <c r="G168" s="14">
        <v>12</v>
      </c>
      <c r="H168" s="10">
        <v>80000</v>
      </c>
      <c r="I168" s="16">
        <v>0</v>
      </c>
      <c r="J168" s="16">
        <v>0</v>
      </c>
      <c r="K168" s="11" t="s">
        <v>883</v>
      </c>
      <c r="L168" s="2"/>
      <c r="M168" s="2"/>
    </row>
    <row r="169" spans="1:13" ht="49.9" customHeight="1">
      <c r="A169" s="9" t="s">
        <v>730</v>
      </c>
      <c r="B169" s="10">
        <v>35000</v>
      </c>
      <c r="C169" s="10">
        <v>35000</v>
      </c>
      <c r="D169" s="11" t="s">
        <v>51</v>
      </c>
      <c r="E169" s="10">
        <v>35000</v>
      </c>
      <c r="F169" s="13">
        <v>45292</v>
      </c>
      <c r="G169" s="14">
        <v>12</v>
      </c>
      <c r="H169" s="10">
        <v>35000</v>
      </c>
      <c r="I169" s="16">
        <v>0</v>
      </c>
      <c r="J169" s="16">
        <v>0</v>
      </c>
      <c r="K169" s="11" t="s">
        <v>883</v>
      </c>
      <c r="L169" s="2"/>
      <c r="M169" s="2"/>
    </row>
    <row r="170" spans="1:13" ht="49.9" customHeight="1">
      <c r="A170" s="17" t="s">
        <v>615</v>
      </c>
      <c r="B170" s="18">
        <f>SUM(B161:B169)</f>
        <v>325000</v>
      </c>
      <c r="C170" s="18">
        <f>SUM(C161:C169)</f>
        <v>325000</v>
      </c>
      <c r="D170" s="17"/>
      <c r="E170" s="18">
        <f>SUM(E161:E169)</f>
        <v>325000</v>
      </c>
      <c r="F170" s="17"/>
      <c r="G170" s="17"/>
      <c r="H170" s="18">
        <f>SUM(H161:H169)</f>
        <v>325000</v>
      </c>
      <c r="I170" s="19">
        <f t="array" ref="I170">IF(SUM(C161:C169)&lt;&gt;0,SUM(C161:C169*I161:I169)/SUM(C161:C169),0)</f>
        <v>0</v>
      </c>
      <c r="J170" s="19">
        <f t="array" ref="J170">IF(SUM(C161:C169)&lt;&gt;0,SUM(C161:C169*J161:J169)/SUM(C161:C169),0)</f>
        <v>0</v>
      </c>
      <c r="K170" s="17"/>
      <c r="L170" s="2"/>
      <c r="M170" s="2"/>
    </row>
    <row r="171" spans="1:13" ht="49.9" customHeight="1">
      <c r="A171" s="44" t="s">
        <v>616</v>
      </c>
      <c r="B171" s="39"/>
      <c r="C171" s="39"/>
      <c r="D171" s="39"/>
      <c r="E171" s="39"/>
      <c r="F171" s="39"/>
      <c r="G171" s="39"/>
      <c r="H171" s="39"/>
      <c r="I171" s="39"/>
      <c r="J171" s="39"/>
      <c r="K171" s="40"/>
      <c r="L171" s="2"/>
      <c r="M171" s="2"/>
    </row>
    <row r="172" spans="1:13" ht="49.9" customHeight="1">
      <c r="A172" s="9" t="s">
        <v>731</v>
      </c>
      <c r="B172" s="10">
        <v>30000</v>
      </c>
      <c r="C172" s="10">
        <v>30000</v>
      </c>
      <c r="D172" s="11"/>
      <c r="E172" s="12"/>
      <c r="F172" s="13"/>
      <c r="G172" s="14"/>
      <c r="H172" s="12"/>
      <c r="I172" s="16">
        <v>0</v>
      </c>
      <c r="J172" s="16">
        <v>0</v>
      </c>
      <c r="K172" s="11"/>
      <c r="L172" s="2"/>
      <c r="M172" s="2"/>
    </row>
    <row r="173" spans="1:13" ht="49.9" customHeight="1">
      <c r="A173" s="9" t="s">
        <v>732</v>
      </c>
      <c r="B173" s="10">
        <v>10000</v>
      </c>
      <c r="C173" s="10">
        <v>10000</v>
      </c>
      <c r="D173" s="11"/>
      <c r="E173" s="12"/>
      <c r="F173" s="13"/>
      <c r="G173" s="14"/>
      <c r="H173" s="12"/>
      <c r="I173" s="16">
        <v>0</v>
      </c>
      <c r="J173" s="16">
        <v>0</v>
      </c>
      <c r="K173" s="11"/>
      <c r="L173" s="2"/>
      <c r="M173" s="2"/>
    </row>
    <row r="174" spans="1:13" ht="49.9" customHeight="1">
      <c r="A174" s="9" t="s">
        <v>733</v>
      </c>
      <c r="B174" s="10">
        <v>45000</v>
      </c>
      <c r="C174" s="10">
        <v>45000</v>
      </c>
      <c r="D174" s="11"/>
      <c r="E174" s="12"/>
      <c r="F174" s="13"/>
      <c r="G174" s="14"/>
      <c r="H174" s="12"/>
      <c r="I174" s="16">
        <v>0</v>
      </c>
      <c r="J174" s="16">
        <v>0</v>
      </c>
      <c r="K174" s="11"/>
      <c r="L174" s="2"/>
      <c r="M174" s="2"/>
    </row>
    <row r="175" spans="1:13" ht="49.9" customHeight="1">
      <c r="A175" s="9" t="s">
        <v>734</v>
      </c>
      <c r="B175" s="10">
        <v>45000</v>
      </c>
      <c r="C175" s="10">
        <v>45000</v>
      </c>
      <c r="D175" s="11" t="s">
        <v>51</v>
      </c>
      <c r="E175" s="12">
        <v>45000</v>
      </c>
      <c r="F175" s="13">
        <v>45292</v>
      </c>
      <c r="G175" s="14">
        <v>12</v>
      </c>
      <c r="H175" s="12">
        <v>27486</v>
      </c>
      <c r="I175" s="16">
        <v>0</v>
      </c>
      <c r="J175" s="16">
        <v>0</v>
      </c>
      <c r="K175" s="11" t="s">
        <v>884</v>
      </c>
      <c r="L175" s="2"/>
      <c r="M175" s="2"/>
    </row>
    <row r="176" spans="1:13" ht="49.9" customHeight="1">
      <c r="A176" s="9" t="s">
        <v>735</v>
      </c>
      <c r="B176" s="10">
        <v>30000</v>
      </c>
      <c r="C176" s="10">
        <v>30000</v>
      </c>
      <c r="D176" s="11"/>
      <c r="E176" s="12"/>
      <c r="F176" s="13"/>
      <c r="G176" s="14"/>
      <c r="H176" s="12"/>
      <c r="I176" s="16">
        <v>0</v>
      </c>
      <c r="J176" s="16">
        <v>0</v>
      </c>
      <c r="K176" s="11"/>
      <c r="L176" s="2"/>
      <c r="M176" s="2"/>
    </row>
    <row r="177" spans="1:13" ht="49.9" customHeight="1">
      <c r="A177" s="9" t="s">
        <v>736</v>
      </c>
      <c r="B177" s="10">
        <v>25000</v>
      </c>
      <c r="C177" s="10">
        <v>25000</v>
      </c>
      <c r="D177" s="11"/>
      <c r="E177" s="12"/>
      <c r="F177" s="13"/>
      <c r="G177" s="14"/>
      <c r="H177" s="12"/>
      <c r="I177" s="16">
        <v>0</v>
      </c>
      <c r="J177" s="16">
        <v>0</v>
      </c>
      <c r="K177" s="11"/>
      <c r="L177" s="2"/>
      <c r="M177" s="2"/>
    </row>
    <row r="178" spans="1:13" ht="49.9" customHeight="1">
      <c r="A178" s="9" t="s">
        <v>737</v>
      </c>
      <c r="B178" s="10">
        <v>25000</v>
      </c>
      <c r="C178" s="10">
        <v>25000</v>
      </c>
      <c r="D178" s="11"/>
      <c r="E178" s="12"/>
      <c r="F178" s="13"/>
      <c r="G178" s="14"/>
      <c r="H178" s="12"/>
      <c r="I178" s="16">
        <v>0</v>
      </c>
      <c r="J178" s="16">
        <v>0</v>
      </c>
      <c r="K178" s="11"/>
      <c r="L178" s="2"/>
      <c r="M178" s="2"/>
    </row>
    <row r="179" spans="1:13" ht="49.9" customHeight="1">
      <c r="A179" s="9" t="s">
        <v>738</v>
      </c>
      <c r="B179" s="10">
        <v>25000</v>
      </c>
      <c r="C179" s="10">
        <v>25000</v>
      </c>
      <c r="D179" s="11"/>
      <c r="E179" s="12"/>
      <c r="F179" s="13"/>
      <c r="G179" s="14"/>
      <c r="H179" s="12"/>
      <c r="I179" s="16">
        <v>0</v>
      </c>
      <c r="J179" s="16">
        <v>0</v>
      </c>
      <c r="K179" s="11"/>
      <c r="L179" s="2"/>
      <c r="M179" s="2"/>
    </row>
    <row r="180" spans="1:13" ht="49.9" customHeight="1">
      <c r="A180" s="9" t="s">
        <v>739</v>
      </c>
      <c r="B180" s="10">
        <v>60000</v>
      </c>
      <c r="C180" s="10">
        <v>60000</v>
      </c>
      <c r="D180" s="11"/>
      <c r="E180" s="12"/>
      <c r="F180" s="13"/>
      <c r="G180" s="14"/>
      <c r="H180" s="12"/>
      <c r="I180" s="16">
        <v>0</v>
      </c>
      <c r="J180" s="16">
        <v>0</v>
      </c>
      <c r="K180" s="11"/>
      <c r="L180" s="2"/>
      <c r="M180" s="2"/>
    </row>
    <row r="181" spans="1:13" ht="49.9" customHeight="1">
      <c r="A181" s="9" t="s">
        <v>740</v>
      </c>
      <c r="B181" s="10">
        <v>50000</v>
      </c>
      <c r="C181" s="10">
        <v>50000</v>
      </c>
      <c r="D181" s="11"/>
      <c r="E181" s="12"/>
      <c r="F181" s="13"/>
      <c r="G181" s="14"/>
      <c r="H181" s="12"/>
      <c r="I181" s="16">
        <v>0</v>
      </c>
      <c r="J181" s="16">
        <v>0</v>
      </c>
      <c r="K181" s="11"/>
      <c r="L181" s="2"/>
      <c r="M181" s="2"/>
    </row>
    <row r="182" spans="1:13" ht="49.9" customHeight="1">
      <c r="A182" s="9" t="s">
        <v>741</v>
      </c>
      <c r="B182" s="10">
        <v>70000</v>
      </c>
      <c r="C182" s="10">
        <v>70000</v>
      </c>
      <c r="D182" s="11"/>
      <c r="E182" s="12"/>
      <c r="F182" s="13"/>
      <c r="G182" s="14"/>
      <c r="H182" s="12"/>
      <c r="I182" s="16">
        <v>0</v>
      </c>
      <c r="J182" s="16">
        <v>0</v>
      </c>
      <c r="K182" s="11"/>
      <c r="L182" s="2"/>
      <c r="M182" s="2"/>
    </row>
    <row r="183" spans="1:13" ht="49.9" customHeight="1">
      <c r="A183" s="17" t="s">
        <v>619</v>
      </c>
      <c r="B183" s="18">
        <f>SUM(B172:B182)</f>
        <v>415000</v>
      </c>
      <c r="C183" s="18">
        <f>SUM(C172:C182)</f>
        <v>415000</v>
      </c>
      <c r="D183" s="17"/>
      <c r="E183" s="18">
        <f>SUM(E172:E182)</f>
        <v>45000</v>
      </c>
      <c r="F183" s="17"/>
      <c r="G183" s="17"/>
      <c r="H183" s="18">
        <f>SUM(H172:H182)</f>
        <v>27486</v>
      </c>
      <c r="I183" s="19">
        <f t="array" ref="I183">IF(SUM(C172:C182)&lt;&gt;0,SUM(C172:C182*I172:I182)/SUM(C172:C182),0)</f>
        <v>0</v>
      </c>
      <c r="J183" s="19">
        <f t="array" ref="J183">IF(SUM(C172:C182)&lt;&gt;0,SUM(C172:C182*J172:J182)/SUM(C172:C182),0)</f>
        <v>0</v>
      </c>
      <c r="K183" s="17"/>
      <c r="L183" s="2"/>
      <c r="M183" s="2"/>
    </row>
    <row r="184" spans="1:13" ht="49.9" customHeight="1">
      <c r="A184" s="44" t="s">
        <v>683</v>
      </c>
      <c r="B184" s="39"/>
      <c r="C184" s="39"/>
      <c r="D184" s="39"/>
      <c r="E184" s="39"/>
      <c r="F184" s="39"/>
      <c r="G184" s="39"/>
      <c r="H184" s="39"/>
      <c r="I184" s="39"/>
      <c r="J184" s="39"/>
      <c r="K184" s="40"/>
      <c r="L184" s="2"/>
      <c r="M184" s="2"/>
    </row>
    <row r="185" spans="1:13" ht="49.9" customHeight="1">
      <c r="A185" s="9" t="s">
        <v>742</v>
      </c>
      <c r="B185" s="10">
        <v>50000</v>
      </c>
      <c r="C185" s="10">
        <v>50000</v>
      </c>
      <c r="D185" s="11"/>
      <c r="E185" s="12"/>
      <c r="F185" s="13"/>
      <c r="G185" s="14"/>
      <c r="H185" s="12"/>
      <c r="I185" s="16">
        <v>0</v>
      </c>
      <c r="J185" s="16">
        <v>0</v>
      </c>
      <c r="K185" s="11"/>
      <c r="L185" s="2"/>
      <c r="M185" s="2"/>
    </row>
    <row r="186" spans="1:13" ht="49.9" customHeight="1">
      <c r="A186" s="9" t="s">
        <v>743</v>
      </c>
      <c r="B186" s="10">
        <v>30000</v>
      </c>
      <c r="C186" s="10">
        <v>30000</v>
      </c>
      <c r="D186" s="11"/>
      <c r="E186" s="12"/>
      <c r="F186" s="13"/>
      <c r="G186" s="14"/>
      <c r="H186" s="12"/>
      <c r="I186" s="16">
        <v>0</v>
      </c>
      <c r="J186" s="16">
        <v>0</v>
      </c>
      <c r="K186" s="11"/>
      <c r="L186" s="2"/>
      <c r="M186" s="2"/>
    </row>
    <row r="187" spans="1:13" ht="49.9" customHeight="1">
      <c r="A187" s="17" t="s">
        <v>686</v>
      </c>
      <c r="B187" s="18">
        <f>SUM(B185:B186)</f>
        <v>80000</v>
      </c>
      <c r="C187" s="18">
        <f>SUM(C185:C186)</f>
        <v>80000</v>
      </c>
      <c r="D187" s="17"/>
      <c r="E187" s="18">
        <f>SUM(E185:E186)</f>
        <v>0</v>
      </c>
      <c r="F187" s="17"/>
      <c r="G187" s="17"/>
      <c r="H187" s="18">
        <f>SUM(H185:H186)</f>
        <v>0</v>
      </c>
      <c r="I187" s="19">
        <f t="array" ref="I187">IF(SUM(C185:C186)&lt;&gt;0,SUM(C185:C186*I185:I186)/SUM(C185:C186),0)</f>
        <v>0</v>
      </c>
      <c r="J187" s="19">
        <f t="array" ref="J187">IF(SUM(C185:C186)&lt;&gt;0,SUM(C185:C186*J185:J186)/SUM(C185:C186),0)</f>
        <v>0</v>
      </c>
      <c r="K187" s="17"/>
      <c r="L187" s="2"/>
      <c r="M187" s="2"/>
    </row>
    <row r="188" spans="1:13" ht="43.5">
      <c r="A188" s="17" t="s">
        <v>744</v>
      </c>
      <c r="B188" s="18">
        <f>SUM(B170,B183,B187)</f>
        <v>820000</v>
      </c>
      <c r="C188" s="18">
        <f>SUM(C170,C183,C187)</f>
        <v>820000</v>
      </c>
      <c r="D188" s="17"/>
      <c r="E188" s="18">
        <f>SUM(E170,E183,E187)</f>
        <v>370000</v>
      </c>
      <c r="F188" s="17"/>
      <c r="G188" s="17"/>
      <c r="H188" s="18">
        <f>SUM(H170,H183,H187)</f>
        <v>352486</v>
      </c>
      <c r="I188" s="19">
        <f>IF(SUM(C170,C183,C187)&lt;&gt;0,SUM(C170*I170,C183*I183,C187*I187)/SUM(C170,C183,C187),0)</f>
        <v>0</v>
      </c>
      <c r="J188" s="19">
        <f>IF(SUM(C170,C183,C187)&lt;&gt;0,SUM(C170*J170,C183*J183,C187*J187)/SUM(C170,C183,C187),0)</f>
        <v>0</v>
      </c>
      <c r="K188" s="17"/>
      <c r="L188" s="2"/>
      <c r="M188" s="2"/>
    </row>
    <row r="189" spans="1:13" ht="49.9" customHeight="1">
      <c r="A189" s="38" t="s">
        <v>745</v>
      </c>
      <c r="B189" s="39"/>
      <c r="C189" s="39"/>
      <c r="D189" s="39"/>
      <c r="E189" s="39"/>
      <c r="F189" s="39"/>
      <c r="G189" s="39"/>
      <c r="H189" s="39"/>
      <c r="I189" s="39"/>
      <c r="J189" s="39"/>
      <c r="K189" s="40"/>
      <c r="L189" s="2"/>
      <c r="M189" s="2"/>
    </row>
    <row r="190" spans="1:13" ht="49.9" customHeight="1">
      <c r="A190" s="44" t="s">
        <v>612</v>
      </c>
      <c r="B190" s="39"/>
      <c r="C190" s="39"/>
      <c r="D190" s="39"/>
      <c r="E190" s="39"/>
      <c r="F190" s="39"/>
      <c r="G190" s="39"/>
      <c r="H190" s="39"/>
      <c r="I190" s="39"/>
      <c r="J190" s="39"/>
      <c r="K190" s="40"/>
      <c r="L190" s="2"/>
      <c r="M190" s="2"/>
    </row>
    <row r="191" spans="1:13" ht="49.9" customHeight="1">
      <c r="A191" s="9" t="s">
        <v>636</v>
      </c>
      <c r="B191" s="10">
        <v>4000</v>
      </c>
      <c r="C191" s="10">
        <v>4000</v>
      </c>
      <c r="D191" s="11" t="s">
        <v>51</v>
      </c>
      <c r="E191" s="10">
        <v>4000</v>
      </c>
      <c r="F191" s="13">
        <v>45292</v>
      </c>
      <c r="G191" s="14">
        <v>12</v>
      </c>
      <c r="H191" s="10">
        <v>4000</v>
      </c>
      <c r="I191" s="16">
        <v>0</v>
      </c>
      <c r="J191" s="16">
        <v>0</v>
      </c>
      <c r="K191" s="11" t="s">
        <v>883</v>
      </c>
      <c r="L191" s="2"/>
      <c r="M191" s="2"/>
    </row>
    <row r="192" spans="1:13" ht="49.9" customHeight="1">
      <c r="A192" s="9" t="s">
        <v>746</v>
      </c>
      <c r="B192" s="10">
        <v>10826.25</v>
      </c>
      <c r="C192" s="10">
        <v>10826.25</v>
      </c>
      <c r="D192" s="11" t="s">
        <v>51</v>
      </c>
      <c r="E192" s="10">
        <v>10826.25</v>
      </c>
      <c r="F192" s="13">
        <v>45292</v>
      </c>
      <c r="G192" s="14">
        <v>12</v>
      </c>
      <c r="H192" s="10">
        <v>10826.25</v>
      </c>
      <c r="I192" s="16">
        <v>0</v>
      </c>
      <c r="J192" s="16">
        <v>0</v>
      </c>
      <c r="K192" s="11" t="s">
        <v>883</v>
      </c>
      <c r="L192" s="2"/>
      <c r="M192" s="2"/>
    </row>
    <row r="193" spans="1:13" ht="49.9" customHeight="1">
      <c r="A193" s="9" t="s">
        <v>747</v>
      </c>
      <c r="B193" s="10">
        <v>6000</v>
      </c>
      <c r="C193" s="10">
        <v>6000</v>
      </c>
      <c r="D193" s="11" t="s">
        <v>51</v>
      </c>
      <c r="E193" s="10">
        <v>6000</v>
      </c>
      <c r="F193" s="13">
        <v>45292</v>
      </c>
      <c r="G193" s="14">
        <v>12</v>
      </c>
      <c r="H193" s="10">
        <v>6000</v>
      </c>
      <c r="I193" s="16">
        <v>0</v>
      </c>
      <c r="J193" s="16">
        <v>0</v>
      </c>
      <c r="K193" s="11" t="s">
        <v>883</v>
      </c>
      <c r="L193" s="2"/>
      <c r="M193" s="2"/>
    </row>
    <row r="194" spans="1:13" ht="49.9" customHeight="1">
      <c r="A194" s="9" t="s">
        <v>748</v>
      </c>
      <c r="B194" s="10">
        <v>9173.75</v>
      </c>
      <c r="C194" s="10">
        <v>9173.75</v>
      </c>
      <c r="D194" s="11" t="s">
        <v>51</v>
      </c>
      <c r="E194" s="10">
        <v>9173.75</v>
      </c>
      <c r="F194" s="13">
        <v>45292</v>
      </c>
      <c r="G194" s="14">
        <v>12</v>
      </c>
      <c r="H194" s="10">
        <v>9173.75</v>
      </c>
      <c r="I194" s="16">
        <v>0</v>
      </c>
      <c r="J194" s="16">
        <v>0</v>
      </c>
      <c r="K194" s="11" t="s">
        <v>883</v>
      </c>
      <c r="L194" s="2"/>
      <c r="M194" s="2"/>
    </row>
    <row r="195" spans="1:13" ht="49.9" customHeight="1">
      <c r="A195" s="9" t="s">
        <v>749</v>
      </c>
      <c r="B195" s="10">
        <v>5000</v>
      </c>
      <c r="C195" s="10">
        <v>5000</v>
      </c>
      <c r="D195" s="11" t="s">
        <v>51</v>
      </c>
      <c r="E195" s="10">
        <v>5000</v>
      </c>
      <c r="F195" s="13">
        <v>45292</v>
      </c>
      <c r="G195" s="14">
        <v>12</v>
      </c>
      <c r="H195" s="10">
        <v>5000</v>
      </c>
      <c r="I195" s="16">
        <v>0</v>
      </c>
      <c r="J195" s="16">
        <v>0</v>
      </c>
      <c r="K195" s="11" t="s">
        <v>883</v>
      </c>
      <c r="L195" s="2"/>
      <c r="M195" s="2"/>
    </row>
    <row r="196" spans="1:13" ht="49.9" customHeight="1">
      <c r="A196" s="17" t="s">
        <v>615</v>
      </c>
      <c r="B196" s="18">
        <f>SUM(B191:B195)</f>
        <v>35000</v>
      </c>
      <c r="C196" s="18">
        <f>SUM(C191:C195)</f>
        <v>35000</v>
      </c>
      <c r="D196" s="17"/>
      <c r="E196" s="18">
        <f>SUM(E191:E195)</f>
        <v>35000</v>
      </c>
      <c r="F196" s="17"/>
      <c r="G196" s="17"/>
      <c r="H196" s="18">
        <f>SUM(H191:H195)</f>
        <v>35000</v>
      </c>
      <c r="I196" s="19">
        <f t="array" ref="I196">IF(SUM(C191:C195)&lt;&gt;0,SUM(C191:C195*I191:I195)/SUM(C191:C195),0)</f>
        <v>0</v>
      </c>
      <c r="J196" s="19">
        <f t="array" ref="J196">IF(SUM(C191:C195)&lt;&gt;0,SUM(C191:C195*J191:J195)/SUM(C191:C195),0)</f>
        <v>0</v>
      </c>
      <c r="K196" s="17"/>
      <c r="L196" s="2"/>
      <c r="M196" s="2"/>
    </row>
    <row r="197" spans="1:13" ht="49.9" customHeight="1">
      <c r="A197" s="44" t="s">
        <v>616</v>
      </c>
      <c r="B197" s="39"/>
      <c r="C197" s="39"/>
      <c r="D197" s="39"/>
      <c r="E197" s="39"/>
      <c r="F197" s="39"/>
      <c r="G197" s="39"/>
      <c r="H197" s="39"/>
      <c r="I197" s="39"/>
      <c r="J197" s="39"/>
      <c r="K197" s="40"/>
      <c r="L197" s="2"/>
      <c r="M197" s="2"/>
    </row>
    <row r="198" spans="1:13" ht="49.9" customHeight="1">
      <c r="A198" s="9" t="s">
        <v>750</v>
      </c>
      <c r="B198" s="10">
        <v>25000</v>
      </c>
      <c r="C198" s="10">
        <v>25000</v>
      </c>
      <c r="D198" s="11"/>
      <c r="E198" s="12"/>
      <c r="F198" s="13"/>
      <c r="G198" s="14"/>
      <c r="H198" s="12"/>
      <c r="I198" s="16">
        <v>0</v>
      </c>
      <c r="J198" s="16">
        <v>0</v>
      </c>
      <c r="K198" s="11"/>
      <c r="L198" s="2"/>
      <c r="M198" s="2"/>
    </row>
    <row r="199" spans="1:13" ht="49.9" customHeight="1">
      <c r="A199" s="9" t="s">
        <v>751</v>
      </c>
      <c r="B199" s="10">
        <v>3000</v>
      </c>
      <c r="C199" s="10">
        <v>3000</v>
      </c>
      <c r="D199" s="11"/>
      <c r="E199" s="12"/>
      <c r="F199" s="13"/>
      <c r="G199" s="14"/>
      <c r="H199" s="12"/>
      <c r="I199" s="16">
        <v>0</v>
      </c>
      <c r="J199" s="16">
        <v>0</v>
      </c>
      <c r="K199" s="11"/>
      <c r="L199" s="2"/>
      <c r="M199" s="2"/>
    </row>
    <row r="200" spans="1:13" ht="49.9" customHeight="1">
      <c r="A200" s="17" t="s">
        <v>619</v>
      </c>
      <c r="B200" s="18">
        <f>SUM(B198:B199)</f>
        <v>28000</v>
      </c>
      <c r="C200" s="18">
        <f>SUM(C198:C199)</f>
        <v>28000</v>
      </c>
      <c r="D200" s="17"/>
      <c r="E200" s="18">
        <f>SUM(E198:E199)</f>
        <v>0</v>
      </c>
      <c r="F200" s="17"/>
      <c r="G200" s="17"/>
      <c r="H200" s="18">
        <f>SUM(H198:H199)</f>
        <v>0</v>
      </c>
      <c r="I200" s="19">
        <f t="array" ref="I200">IF(SUM(C198:C199)&lt;&gt;0,SUM(C198:C199*I198:I199)/SUM(C198:C199),0)</f>
        <v>0</v>
      </c>
      <c r="J200" s="19">
        <f t="array" ref="J200">IF(SUM(C198:C199)&lt;&gt;0,SUM(C198:C199*J198:J199)/SUM(C198:C199),0)</f>
        <v>0</v>
      </c>
      <c r="K200" s="17"/>
      <c r="L200" s="2"/>
      <c r="M200" s="2"/>
    </row>
    <row r="201" spans="1:13" ht="49.9" customHeight="1">
      <c r="A201" s="44" t="s">
        <v>683</v>
      </c>
      <c r="B201" s="39"/>
      <c r="C201" s="39"/>
      <c r="D201" s="39"/>
      <c r="E201" s="39"/>
      <c r="F201" s="39"/>
      <c r="G201" s="39"/>
      <c r="H201" s="39"/>
      <c r="I201" s="39"/>
      <c r="J201" s="39"/>
      <c r="K201" s="40"/>
      <c r="L201" s="2"/>
      <c r="M201" s="2"/>
    </row>
    <row r="202" spans="1:13" ht="49.9" customHeight="1">
      <c r="A202" s="9" t="s">
        <v>752</v>
      </c>
      <c r="B202" s="10">
        <v>37000</v>
      </c>
      <c r="C202" s="10">
        <v>37000</v>
      </c>
      <c r="D202" s="11"/>
      <c r="E202" s="12"/>
      <c r="F202" s="13"/>
      <c r="G202" s="14"/>
      <c r="H202" s="12"/>
      <c r="I202" s="16">
        <v>0</v>
      </c>
      <c r="J202" s="16">
        <v>0</v>
      </c>
      <c r="K202" s="11"/>
      <c r="L202" s="2"/>
      <c r="M202" s="2"/>
    </row>
    <row r="203" spans="1:13" ht="49.9" customHeight="1">
      <c r="A203" s="17" t="s">
        <v>686</v>
      </c>
      <c r="B203" s="18">
        <f>B202</f>
        <v>37000</v>
      </c>
      <c r="C203" s="18">
        <f>C202</f>
        <v>37000</v>
      </c>
      <c r="D203" s="17"/>
      <c r="E203" s="18">
        <f>E202</f>
        <v>0</v>
      </c>
      <c r="F203" s="17"/>
      <c r="G203" s="17"/>
      <c r="H203" s="18">
        <f>H202</f>
        <v>0</v>
      </c>
      <c r="I203" s="19">
        <f>I202</f>
        <v>0</v>
      </c>
      <c r="J203" s="19">
        <f>J202</f>
        <v>0</v>
      </c>
      <c r="K203" s="17"/>
      <c r="L203" s="2"/>
      <c r="M203" s="2"/>
    </row>
    <row r="204" spans="1:13" ht="49.9" customHeight="1">
      <c r="A204" s="17" t="s">
        <v>753</v>
      </c>
      <c r="B204" s="18">
        <f>SUM(B196,B200,B203)</f>
        <v>100000</v>
      </c>
      <c r="C204" s="18">
        <f>SUM(C196,C200,C203)</f>
        <v>100000</v>
      </c>
      <c r="D204" s="17"/>
      <c r="E204" s="18">
        <f>SUM(E196,E200,E203)</f>
        <v>35000</v>
      </c>
      <c r="F204" s="17"/>
      <c r="G204" s="17"/>
      <c r="H204" s="18">
        <f>SUM(H196,H200,H203)</f>
        <v>35000</v>
      </c>
      <c r="I204" s="19">
        <f>IF(SUM(C196,C200,C203)&lt;&gt;0,SUM(C196*I196,C200*I200,C203*I203)/SUM(C196,C200,C203),0)</f>
        <v>0</v>
      </c>
      <c r="J204" s="19">
        <f>IF(SUM(C196,C200,C203)&lt;&gt;0,SUM(C196*J196,C200*J200,C203*J203)/SUM(C196,C200,C203),0)</f>
        <v>0</v>
      </c>
      <c r="K204" s="17"/>
      <c r="L204" s="2"/>
      <c r="M204" s="2"/>
    </row>
    <row r="205" spans="1:13" ht="49.9" customHeight="1">
      <c r="A205" s="38" t="s">
        <v>754</v>
      </c>
      <c r="B205" s="39"/>
      <c r="C205" s="39"/>
      <c r="D205" s="39"/>
      <c r="E205" s="39"/>
      <c r="F205" s="39"/>
      <c r="G205" s="39"/>
      <c r="H205" s="39"/>
      <c r="I205" s="39"/>
      <c r="J205" s="39"/>
      <c r="K205" s="40"/>
      <c r="L205" s="2"/>
      <c r="M205" s="2"/>
    </row>
    <row r="206" spans="1:13" ht="49.9" customHeight="1">
      <c r="A206" s="44" t="s">
        <v>612</v>
      </c>
      <c r="B206" s="39"/>
      <c r="C206" s="39"/>
      <c r="D206" s="39"/>
      <c r="E206" s="39"/>
      <c r="F206" s="39"/>
      <c r="G206" s="39"/>
      <c r="H206" s="39"/>
      <c r="I206" s="39"/>
      <c r="J206" s="39"/>
      <c r="K206" s="40"/>
      <c r="L206" s="2"/>
      <c r="M206" s="2"/>
    </row>
    <row r="207" spans="1:13" ht="49.9" customHeight="1">
      <c r="A207" s="9" t="s">
        <v>755</v>
      </c>
      <c r="B207" s="10">
        <v>4000</v>
      </c>
      <c r="C207" s="10">
        <v>4000</v>
      </c>
      <c r="D207" s="11" t="s">
        <v>51</v>
      </c>
      <c r="E207" s="10">
        <v>4000</v>
      </c>
      <c r="F207" s="13">
        <v>45292</v>
      </c>
      <c r="G207" s="14">
        <v>12</v>
      </c>
      <c r="H207" s="10">
        <v>4000</v>
      </c>
      <c r="I207" s="16">
        <v>0</v>
      </c>
      <c r="J207" s="16">
        <v>0</v>
      </c>
      <c r="K207" s="11" t="s">
        <v>883</v>
      </c>
      <c r="L207" s="2"/>
      <c r="M207" s="2"/>
    </row>
    <row r="208" spans="1:13" ht="49.9" customHeight="1">
      <c r="A208" s="9" t="s">
        <v>756</v>
      </c>
      <c r="B208" s="10">
        <v>7466</v>
      </c>
      <c r="C208" s="10">
        <v>7466</v>
      </c>
      <c r="D208" s="11" t="s">
        <v>51</v>
      </c>
      <c r="E208" s="10">
        <v>7466</v>
      </c>
      <c r="F208" s="13">
        <v>45292</v>
      </c>
      <c r="G208" s="14">
        <v>12</v>
      </c>
      <c r="H208" s="10">
        <v>7466</v>
      </c>
      <c r="I208" s="16">
        <v>0</v>
      </c>
      <c r="J208" s="16">
        <v>0</v>
      </c>
      <c r="K208" s="11" t="s">
        <v>883</v>
      </c>
      <c r="L208" s="2"/>
      <c r="M208" s="2"/>
    </row>
    <row r="209" spans="1:13" ht="49.9" customHeight="1">
      <c r="A209" s="9" t="s">
        <v>757</v>
      </c>
      <c r="B209" s="10">
        <v>2534</v>
      </c>
      <c r="C209" s="10">
        <v>2534</v>
      </c>
      <c r="D209" s="11" t="s">
        <v>51</v>
      </c>
      <c r="E209" s="10">
        <v>2534</v>
      </c>
      <c r="F209" s="13">
        <v>45292</v>
      </c>
      <c r="G209" s="14">
        <v>12</v>
      </c>
      <c r="H209" s="10">
        <v>2534</v>
      </c>
      <c r="I209" s="16">
        <v>0</v>
      </c>
      <c r="J209" s="16">
        <v>0</v>
      </c>
      <c r="K209" s="11" t="s">
        <v>883</v>
      </c>
      <c r="L209" s="2"/>
      <c r="M209" s="2"/>
    </row>
    <row r="210" spans="1:13" ht="49.9" customHeight="1">
      <c r="A210" s="17" t="s">
        <v>615</v>
      </c>
      <c r="B210" s="18">
        <f>SUM(B207:B209)</f>
        <v>14000</v>
      </c>
      <c r="C210" s="18">
        <f>SUM(C207:C209)</f>
        <v>14000</v>
      </c>
      <c r="D210" s="17"/>
      <c r="E210" s="18">
        <f>SUM(E207:E209)</f>
        <v>14000</v>
      </c>
      <c r="F210" s="17"/>
      <c r="G210" s="17"/>
      <c r="H210" s="18">
        <f>SUM(H207:H209)</f>
        <v>14000</v>
      </c>
      <c r="I210" s="19">
        <f t="array" ref="I210">IF(SUM(C207:C209)&lt;&gt;0,SUM(C207:C209*I207:I209)/SUM(C207:C209),0)</f>
        <v>0</v>
      </c>
      <c r="J210" s="19">
        <f t="array" ref="J210">IF(SUM(C207:C209)&lt;&gt;0,SUM(C207:C209*J207:J209)/SUM(C207:C209),0)</f>
        <v>0</v>
      </c>
      <c r="K210" s="17"/>
      <c r="L210" s="2"/>
      <c r="M210" s="2"/>
    </row>
    <row r="211" spans="1:13" ht="49.9" customHeight="1">
      <c r="A211" s="44" t="s">
        <v>616</v>
      </c>
      <c r="B211" s="39"/>
      <c r="C211" s="39"/>
      <c r="D211" s="39"/>
      <c r="E211" s="39"/>
      <c r="F211" s="39"/>
      <c r="G211" s="39"/>
      <c r="H211" s="39"/>
      <c r="I211" s="39"/>
      <c r="J211" s="39"/>
      <c r="K211" s="40"/>
      <c r="L211" s="2"/>
      <c r="M211" s="2"/>
    </row>
    <row r="212" spans="1:13" ht="49.9" customHeight="1">
      <c r="A212" s="9" t="s">
        <v>758</v>
      </c>
      <c r="B212" s="10">
        <v>3000</v>
      </c>
      <c r="C212" s="10">
        <v>3000</v>
      </c>
      <c r="D212" s="11"/>
      <c r="E212" s="12"/>
      <c r="F212" s="13"/>
      <c r="G212" s="14"/>
      <c r="H212" s="12"/>
      <c r="I212" s="16">
        <v>0</v>
      </c>
      <c r="J212" s="16">
        <v>0</v>
      </c>
      <c r="K212" s="11"/>
      <c r="L212" s="2"/>
      <c r="M212" s="2"/>
    </row>
    <row r="213" spans="1:13" ht="49.9" customHeight="1">
      <c r="A213" s="17" t="s">
        <v>619</v>
      </c>
      <c r="B213" s="18">
        <f>B212</f>
        <v>3000</v>
      </c>
      <c r="C213" s="18">
        <f>C212</f>
        <v>3000</v>
      </c>
      <c r="D213" s="17"/>
      <c r="E213" s="18">
        <f>E212</f>
        <v>0</v>
      </c>
      <c r="F213" s="17"/>
      <c r="G213" s="17"/>
      <c r="H213" s="18">
        <f>H212</f>
        <v>0</v>
      </c>
      <c r="I213" s="19">
        <f>I212</f>
        <v>0</v>
      </c>
      <c r="J213" s="19">
        <f>J212</f>
        <v>0</v>
      </c>
      <c r="K213" s="17"/>
      <c r="L213" s="2"/>
      <c r="M213" s="2"/>
    </row>
    <row r="214" spans="1:13" ht="43.5">
      <c r="A214" s="17" t="s">
        <v>759</v>
      </c>
      <c r="B214" s="18">
        <f>SUM(B210,B213)</f>
        <v>17000</v>
      </c>
      <c r="C214" s="18">
        <f>SUM(C210,C213)</f>
        <v>17000</v>
      </c>
      <c r="D214" s="17"/>
      <c r="E214" s="18">
        <f>SUM(E210,E213)</f>
        <v>14000</v>
      </c>
      <c r="F214" s="17"/>
      <c r="G214" s="17"/>
      <c r="H214" s="18">
        <f>SUM(H210,H213)</f>
        <v>14000</v>
      </c>
      <c r="I214" s="19">
        <f>IF(SUM(C210,C213)&lt;&gt;0,SUM(C210*I210,C213*I213)/SUM(C210,C213),0)</f>
        <v>0</v>
      </c>
      <c r="J214" s="19">
        <f>IF(SUM(C210,C213)&lt;&gt;0,SUM(C210*J210,C213*J213)/SUM(C210,C213),0)</f>
        <v>0</v>
      </c>
      <c r="K214" s="17"/>
      <c r="L214" s="2"/>
      <c r="M214" s="2"/>
    </row>
    <row r="215" spans="1:13" ht="49.9" customHeight="1">
      <c r="A215" s="38" t="s">
        <v>760</v>
      </c>
      <c r="B215" s="39"/>
      <c r="C215" s="39"/>
      <c r="D215" s="39"/>
      <c r="E215" s="39"/>
      <c r="F215" s="39"/>
      <c r="G215" s="39"/>
      <c r="H215" s="39"/>
      <c r="I215" s="39"/>
      <c r="J215" s="39"/>
      <c r="K215" s="40"/>
      <c r="L215" s="2"/>
      <c r="M215" s="2"/>
    </row>
    <row r="216" spans="1:13" ht="49.9" customHeight="1">
      <c r="A216" s="44" t="s">
        <v>612</v>
      </c>
      <c r="B216" s="39"/>
      <c r="C216" s="39"/>
      <c r="D216" s="39"/>
      <c r="E216" s="39"/>
      <c r="F216" s="39"/>
      <c r="G216" s="39"/>
      <c r="H216" s="39"/>
      <c r="I216" s="39"/>
      <c r="J216" s="39"/>
      <c r="K216" s="40"/>
      <c r="L216" s="2"/>
      <c r="M216" s="2"/>
    </row>
    <row r="217" spans="1:13" ht="49.9" customHeight="1">
      <c r="A217" s="9" t="s">
        <v>636</v>
      </c>
      <c r="B217" s="10">
        <v>7000</v>
      </c>
      <c r="C217" s="10">
        <v>7000</v>
      </c>
      <c r="D217" s="11" t="s">
        <v>51</v>
      </c>
      <c r="E217" s="10">
        <v>7000</v>
      </c>
      <c r="F217" s="13">
        <v>45292</v>
      </c>
      <c r="G217" s="14">
        <v>12</v>
      </c>
      <c r="H217" s="10">
        <v>7000</v>
      </c>
      <c r="I217" s="16">
        <v>0</v>
      </c>
      <c r="J217" s="16">
        <v>0</v>
      </c>
      <c r="K217" s="11" t="s">
        <v>883</v>
      </c>
      <c r="L217" s="2"/>
      <c r="M217" s="2"/>
    </row>
    <row r="218" spans="1:13" ht="49.9" customHeight="1">
      <c r="A218" s="9" t="s">
        <v>761</v>
      </c>
      <c r="B218" s="10">
        <v>2500</v>
      </c>
      <c r="C218" s="10">
        <v>2500</v>
      </c>
      <c r="D218" s="11" t="s">
        <v>51</v>
      </c>
      <c r="E218" s="10">
        <v>2500</v>
      </c>
      <c r="F218" s="13">
        <v>45292</v>
      </c>
      <c r="G218" s="14">
        <v>12</v>
      </c>
      <c r="H218" s="10">
        <v>2500</v>
      </c>
      <c r="I218" s="16">
        <v>0</v>
      </c>
      <c r="J218" s="16">
        <v>0</v>
      </c>
      <c r="K218" s="11" t="s">
        <v>883</v>
      </c>
      <c r="L218" s="2"/>
      <c r="M218" s="2"/>
    </row>
    <row r="219" spans="1:13" ht="65.25">
      <c r="A219" s="9" t="s">
        <v>762</v>
      </c>
      <c r="B219" s="10">
        <v>34200</v>
      </c>
      <c r="C219" s="10">
        <v>34200</v>
      </c>
      <c r="D219" s="11" t="s">
        <v>51</v>
      </c>
      <c r="E219" s="10">
        <v>34200</v>
      </c>
      <c r="F219" s="13">
        <v>45292</v>
      </c>
      <c r="G219" s="14">
        <v>12</v>
      </c>
      <c r="H219" s="10">
        <v>34200</v>
      </c>
      <c r="I219" s="16">
        <v>0</v>
      </c>
      <c r="J219" s="16">
        <v>0</v>
      </c>
      <c r="K219" s="11" t="s">
        <v>883</v>
      </c>
      <c r="L219" s="2"/>
      <c r="M219" s="2"/>
    </row>
    <row r="220" spans="1:13" ht="49.9" customHeight="1">
      <c r="A220" s="9" t="s">
        <v>763</v>
      </c>
      <c r="B220" s="10">
        <v>7000</v>
      </c>
      <c r="C220" s="10">
        <v>7000</v>
      </c>
      <c r="D220" s="11" t="s">
        <v>51</v>
      </c>
      <c r="E220" s="10">
        <v>7000</v>
      </c>
      <c r="F220" s="13">
        <v>45292</v>
      </c>
      <c r="G220" s="14">
        <v>12</v>
      </c>
      <c r="H220" s="10">
        <v>7000</v>
      </c>
      <c r="I220" s="16">
        <v>0</v>
      </c>
      <c r="J220" s="16">
        <v>0</v>
      </c>
      <c r="K220" s="11" t="s">
        <v>883</v>
      </c>
      <c r="L220" s="2"/>
      <c r="M220" s="2"/>
    </row>
    <row r="221" spans="1:13" ht="49.9" customHeight="1">
      <c r="A221" s="9" t="s">
        <v>764</v>
      </c>
      <c r="B221" s="10">
        <v>6810.9120000000003</v>
      </c>
      <c r="C221" s="10">
        <v>6810.9120000000003</v>
      </c>
      <c r="D221" s="11" t="s">
        <v>51</v>
      </c>
      <c r="E221" s="10">
        <v>6810.9120000000003</v>
      </c>
      <c r="F221" s="13">
        <v>45292</v>
      </c>
      <c r="G221" s="14">
        <v>12</v>
      </c>
      <c r="H221" s="10">
        <v>6810.9120000000003</v>
      </c>
      <c r="I221" s="16">
        <v>0</v>
      </c>
      <c r="J221" s="16">
        <v>0</v>
      </c>
      <c r="K221" s="11" t="s">
        <v>883</v>
      </c>
      <c r="L221" s="2"/>
      <c r="M221" s="2"/>
    </row>
    <row r="222" spans="1:13" ht="49.9" customHeight="1">
      <c r="A222" s="17" t="s">
        <v>615</v>
      </c>
      <c r="B222" s="18">
        <f>SUM(B217:B221)</f>
        <v>57510.911999999997</v>
      </c>
      <c r="C222" s="18">
        <f>SUM(C217:C221)</f>
        <v>57510.911999999997</v>
      </c>
      <c r="D222" s="17"/>
      <c r="E222" s="18">
        <f>SUM(E217:E221)</f>
        <v>57510.911999999997</v>
      </c>
      <c r="F222" s="17"/>
      <c r="G222" s="17"/>
      <c r="H222" s="18">
        <f>SUM(H217:H221)</f>
        <v>57510.911999999997</v>
      </c>
      <c r="I222" s="19">
        <f t="array" ref="I222">IF(SUM(C217:C221)&lt;&gt;0,SUM(C217:C221*I217:I221)/SUM(C217:C221),0)</f>
        <v>0</v>
      </c>
      <c r="J222" s="19">
        <f t="array" ref="J222">IF(SUM(C217:C221)&lt;&gt;0,SUM(C217:C221*J217:J221)/SUM(C217:C221),0)</f>
        <v>0</v>
      </c>
      <c r="K222" s="17"/>
      <c r="L222" s="2"/>
      <c r="M222" s="2"/>
    </row>
    <row r="223" spans="1:13" ht="49.9" customHeight="1">
      <c r="A223" s="44" t="s">
        <v>616</v>
      </c>
      <c r="B223" s="39"/>
      <c r="C223" s="39"/>
      <c r="D223" s="39"/>
      <c r="E223" s="39"/>
      <c r="F223" s="39"/>
      <c r="G223" s="39"/>
      <c r="H223" s="39"/>
      <c r="I223" s="39"/>
      <c r="J223" s="39"/>
      <c r="K223" s="40"/>
      <c r="L223" s="2"/>
      <c r="M223" s="2"/>
    </row>
    <row r="224" spans="1:13" ht="49.9" customHeight="1">
      <c r="A224" s="9" t="s">
        <v>765</v>
      </c>
      <c r="B224" s="10">
        <v>10000</v>
      </c>
      <c r="C224" s="10">
        <v>10000</v>
      </c>
      <c r="D224" s="11"/>
      <c r="E224" s="12"/>
      <c r="F224" s="13"/>
      <c r="G224" s="14"/>
      <c r="H224" s="12"/>
      <c r="I224" s="16">
        <v>0</v>
      </c>
      <c r="J224" s="16">
        <v>0</v>
      </c>
      <c r="K224" s="11"/>
      <c r="L224" s="2"/>
      <c r="M224" s="2"/>
    </row>
    <row r="225" spans="1:13" ht="49.9" customHeight="1">
      <c r="A225" s="9" t="s">
        <v>766</v>
      </c>
      <c r="B225" s="10">
        <v>10000</v>
      </c>
      <c r="C225" s="10">
        <v>10000</v>
      </c>
      <c r="D225" s="11"/>
      <c r="E225" s="12"/>
      <c r="F225" s="13"/>
      <c r="G225" s="14"/>
      <c r="H225" s="12"/>
      <c r="I225" s="16">
        <v>0</v>
      </c>
      <c r="J225" s="16">
        <v>0</v>
      </c>
      <c r="K225" s="11"/>
      <c r="L225" s="2"/>
      <c r="M225" s="2"/>
    </row>
    <row r="226" spans="1:13" ht="49.9" customHeight="1">
      <c r="A226" s="9" t="s">
        <v>767</v>
      </c>
      <c r="B226" s="10">
        <v>10000</v>
      </c>
      <c r="C226" s="10">
        <v>10000</v>
      </c>
      <c r="D226" s="11"/>
      <c r="E226" s="12"/>
      <c r="F226" s="13"/>
      <c r="G226" s="14"/>
      <c r="H226" s="12"/>
      <c r="I226" s="16">
        <v>0</v>
      </c>
      <c r="J226" s="16">
        <v>0</v>
      </c>
      <c r="K226" s="11"/>
      <c r="L226" s="2"/>
      <c r="M226" s="2"/>
    </row>
    <row r="227" spans="1:13" ht="49.9" customHeight="1">
      <c r="A227" s="9" t="s">
        <v>768</v>
      </c>
      <c r="B227" s="10">
        <v>2500</v>
      </c>
      <c r="C227" s="10">
        <v>2500</v>
      </c>
      <c r="D227" s="11"/>
      <c r="E227" s="12"/>
      <c r="F227" s="13"/>
      <c r="G227" s="14"/>
      <c r="H227" s="12"/>
      <c r="I227" s="16">
        <v>0</v>
      </c>
      <c r="J227" s="16">
        <v>0</v>
      </c>
      <c r="K227" s="11"/>
      <c r="L227" s="2"/>
      <c r="M227" s="2"/>
    </row>
    <row r="228" spans="1:13" ht="43.5">
      <c r="A228" s="9" t="s">
        <v>769</v>
      </c>
      <c r="B228" s="10">
        <v>10000</v>
      </c>
      <c r="C228" s="10">
        <v>10000</v>
      </c>
      <c r="D228" s="11"/>
      <c r="E228" s="12"/>
      <c r="F228" s="13"/>
      <c r="G228" s="14"/>
      <c r="H228" s="12"/>
      <c r="I228" s="16">
        <v>0</v>
      </c>
      <c r="J228" s="16">
        <v>0</v>
      </c>
      <c r="K228" s="11"/>
      <c r="L228" s="2"/>
      <c r="M228" s="2"/>
    </row>
    <row r="229" spans="1:13" ht="65.25">
      <c r="A229" s="9" t="s">
        <v>770</v>
      </c>
      <c r="B229" s="10">
        <v>36989.088000000003</v>
      </c>
      <c r="C229" s="10">
        <v>36989.088000000003</v>
      </c>
      <c r="D229" s="11"/>
      <c r="E229" s="12"/>
      <c r="F229" s="13"/>
      <c r="G229" s="14"/>
      <c r="H229" s="12"/>
      <c r="I229" s="16">
        <v>0</v>
      </c>
      <c r="J229" s="16">
        <v>0</v>
      </c>
      <c r="K229" s="11"/>
      <c r="L229" s="2"/>
      <c r="M229" s="2"/>
    </row>
    <row r="230" spans="1:13" ht="49.9" customHeight="1">
      <c r="A230" s="9" t="s">
        <v>771</v>
      </c>
      <c r="B230" s="10">
        <v>3000</v>
      </c>
      <c r="C230" s="10">
        <v>3000</v>
      </c>
      <c r="D230" s="11"/>
      <c r="E230" s="12"/>
      <c r="F230" s="13"/>
      <c r="G230" s="14"/>
      <c r="H230" s="12"/>
      <c r="I230" s="16">
        <v>0</v>
      </c>
      <c r="J230" s="16">
        <v>0</v>
      </c>
      <c r="K230" s="11"/>
      <c r="L230" s="2"/>
      <c r="M230" s="2"/>
    </row>
    <row r="231" spans="1:13" ht="87">
      <c r="A231" s="9" t="s">
        <v>772</v>
      </c>
      <c r="B231" s="10">
        <v>10000</v>
      </c>
      <c r="C231" s="10">
        <v>10000</v>
      </c>
      <c r="D231" s="11"/>
      <c r="E231" s="12"/>
      <c r="F231" s="13"/>
      <c r="G231" s="14"/>
      <c r="H231" s="12"/>
      <c r="I231" s="16">
        <v>0</v>
      </c>
      <c r="J231" s="16">
        <v>0</v>
      </c>
      <c r="K231" s="11"/>
      <c r="L231" s="2"/>
      <c r="M231" s="2"/>
    </row>
    <row r="232" spans="1:13" ht="49.9" customHeight="1">
      <c r="A232" s="9" t="s">
        <v>773</v>
      </c>
      <c r="B232" s="10">
        <v>10000</v>
      </c>
      <c r="C232" s="10">
        <v>10000</v>
      </c>
      <c r="D232" s="11"/>
      <c r="E232" s="12"/>
      <c r="F232" s="13"/>
      <c r="G232" s="14"/>
      <c r="H232" s="12"/>
      <c r="I232" s="16">
        <v>0</v>
      </c>
      <c r="J232" s="16">
        <v>0</v>
      </c>
      <c r="K232" s="11"/>
      <c r="L232" s="2"/>
      <c r="M232" s="2"/>
    </row>
    <row r="233" spans="1:13" ht="49.9" customHeight="1">
      <c r="A233" s="9" t="s">
        <v>774</v>
      </c>
      <c r="B233" s="10">
        <v>10000</v>
      </c>
      <c r="C233" s="10">
        <v>10000</v>
      </c>
      <c r="D233" s="11"/>
      <c r="E233" s="12"/>
      <c r="F233" s="13"/>
      <c r="G233" s="14"/>
      <c r="H233" s="12"/>
      <c r="I233" s="16">
        <v>0</v>
      </c>
      <c r="J233" s="16">
        <v>0</v>
      </c>
      <c r="K233" s="11"/>
      <c r="L233" s="2"/>
      <c r="M233" s="2"/>
    </row>
    <row r="234" spans="1:13" ht="49.9" customHeight="1">
      <c r="A234" s="9" t="s">
        <v>775</v>
      </c>
      <c r="B234" s="10">
        <v>30000</v>
      </c>
      <c r="C234" s="10">
        <v>30000</v>
      </c>
      <c r="D234" s="11"/>
      <c r="E234" s="12"/>
      <c r="F234" s="13"/>
      <c r="G234" s="14"/>
      <c r="H234" s="12"/>
      <c r="I234" s="16">
        <v>0</v>
      </c>
      <c r="J234" s="16">
        <v>0</v>
      </c>
      <c r="K234" s="11"/>
      <c r="L234" s="2"/>
      <c r="M234" s="2"/>
    </row>
    <row r="235" spans="1:13" ht="49.9" customHeight="1">
      <c r="A235" s="17" t="s">
        <v>619</v>
      </c>
      <c r="B235" s="18">
        <f>SUM(B224:B234)</f>
        <v>142489.08799999999</v>
      </c>
      <c r="C235" s="18">
        <f>SUM(C224:C234)</f>
        <v>142489.08799999999</v>
      </c>
      <c r="D235" s="17"/>
      <c r="E235" s="18">
        <f>SUM(E224:E234)</f>
        <v>0</v>
      </c>
      <c r="F235" s="17"/>
      <c r="G235" s="17"/>
      <c r="H235" s="18">
        <f>SUM(H224:H234)</f>
        <v>0</v>
      </c>
      <c r="I235" s="19">
        <f t="array" ref="I235">IF(SUM(C224:C234)&lt;&gt;0,SUM(C224:C234*I224:I234)/SUM(C224:C234),0)</f>
        <v>0</v>
      </c>
      <c r="J235" s="19">
        <f t="array" ref="J235">IF(SUM(C224:C234)&lt;&gt;0,SUM(C224:C234*J224:J234)/SUM(C224:C234),0)</f>
        <v>0</v>
      </c>
      <c r="K235" s="17"/>
      <c r="L235" s="2"/>
      <c r="M235" s="2"/>
    </row>
    <row r="236" spans="1:13" ht="49.9" customHeight="1">
      <c r="A236" s="17" t="s">
        <v>776</v>
      </c>
      <c r="B236" s="18">
        <f>SUM(B222,B235)</f>
        <v>200000</v>
      </c>
      <c r="C236" s="18">
        <f>SUM(C222,C235)</f>
        <v>200000</v>
      </c>
      <c r="D236" s="17"/>
      <c r="E236" s="18">
        <f>SUM(E222,E235)</f>
        <v>57510.911999999997</v>
      </c>
      <c r="F236" s="17"/>
      <c r="G236" s="17"/>
      <c r="H236" s="18">
        <f>SUM(H222,H235)</f>
        <v>57510.911999999997</v>
      </c>
      <c r="I236" s="19">
        <f>IF(SUM(C222,C235)&lt;&gt;0,SUM(C222*I222,C235*I235)/SUM(C222,C235),0)</f>
        <v>0</v>
      </c>
      <c r="J236" s="19">
        <f>IF(SUM(C222,C235)&lt;&gt;0,SUM(C222*J222,C235*J235)/SUM(C222,C235),0)</f>
        <v>0</v>
      </c>
      <c r="K236" s="17"/>
      <c r="L236" s="2"/>
      <c r="M236" s="2"/>
    </row>
    <row r="237" spans="1:13" ht="49.9" customHeight="1">
      <c r="A237" s="38" t="s">
        <v>777</v>
      </c>
      <c r="B237" s="39"/>
      <c r="C237" s="39"/>
      <c r="D237" s="39"/>
      <c r="E237" s="39"/>
      <c r="F237" s="39"/>
      <c r="G237" s="39"/>
      <c r="H237" s="39"/>
      <c r="I237" s="39"/>
      <c r="J237" s="39"/>
      <c r="K237" s="40"/>
      <c r="L237" s="2"/>
      <c r="M237" s="2"/>
    </row>
    <row r="238" spans="1:13" ht="49.9" customHeight="1">
      <c r="A238" s="44" t="s">
        <v>612</v>
      </c>
      <c r="B238" s="39"/>
      <c r="C238" s="39"/>
      <c r="D238" s="39"/>
      <c r="E238" s="39"/>
      <c r="F238" s="39"/>
      <c r="G238" s="39"/>
      <c r="H238" s="39"/>
      <c r="I238" s="39"/>
      <c r="J238" s="39"/>
      <c r="K238" s="40"/>
      <c r="L238" s="2"/>
      <c r="M238" s="2"/>
    </row>
    <row r="239" spans="1:13" ht="49.9" customHeight="1">
      <c r="A239" s="9" t="s">
        <v>778</v>
      </c>
      <c r="B239" s="10">
        <v>12900</v>
      </c>
      <c r="C239" s="10">
        <v>12900</v>
      </c>
      <c r="D239" s="11" t="s">
        <v>51</v>
      </c>
      <c r="E239" s="10">
        <v>12900</v>
      </c>
      <c r="F239" s="13">
        <v>45292</v>
      </c>
      <c r="G239" s="14">
        <v>12</v>
      </c>
      <c r="H239" s="10">
        <v>12900</v>
      </c>
      <c r="I239" s="16">
        <v>0</v>
      </c>
      <c r="J239" s="16">
        <v>0</v>
      </c>
      <c r="K239" s="11" t="s">
        <v>883</v>
      </c>
      <c r="L239" s="2"/>
      <c r="M239" s="2"/>
    </row>
    <row r="240" spans="1:13" ht="49.9" customHeight="1">
      <c r="A240" s="9" t="s">
        <v>779</v>
      </c>
      <c r="B240" s="10">
        <v>6000</v>
      </c>
      <c r="C240" s="10">
        <v>6000</v>
      </c>
      <c r="D240" s="11" t="s">
        <v>51</v>
      </c>
      <c r="E240" s="10">
        <v>6000</v>
      </c>
      <c r="F240" s="13">
        <v>45292</v>
      </c>
      <c r="G240" s="14">
        <v>12</v>
      </c>
      <c r="H240" s="10">
        <v>6000</v>
      </c>
      <c r="I240" s="16">
        <v>0</v>
      </c>
      <c r="J240" s="16">
        <v>0</v>
      </c>
      <c r="K240" s="11" t="s">
        <v>883</v>
      </c>
      <c r="L240" s="2"/>
      <c r="M240" s="2"/>
    </row>
    <row r="241" spans="1:13" ht="49.9" customHeight="1">
      <c r="A241" s="9" t="s">
        <v>780</v>
      </c>
      <c r="B241" s="10">
        <v>5000</v>
      </c>
      <c r="C241" s="10">
        <v>5000</v>
      </c>
      <c r="D241" s="11" t="s">
        <v>51</v>
      </c>
      <c r="E241" s="10">
        <v>5000</v>
      </c>
      <c r="F241" s="13">
        <v>45292</v>
      </c>
      <c r="G241" s="14">
        <v>12</v>
      </c>
      <c r="H241" s="10">
        <v>5000</v>
      </c>
      <c r="I241" s="16">
        <v>0</v>
      </c>
      <c r="J241" s="16">
        <v>0</v>
      </c>
      <c r="K241" s="11" t="s">
        <v>883</v>
      </c>
      <c r="L241" s="2"/>
      <c r="M241" s="2"/>
    </row>
    <row r="242" spans="1:13" ht="49.9" customHeight="1">
      <c r="A242" s="9" t="s">
        <v>781</v>
      </c>
      <c r="B242" s="10">
        <v>4000</v>
      </c>
      <c r="C242" s="10">
        <v>4000</v>
      </c>
      <c r="D242" s="11" t="s">
        <v>51</v>
      </c>
      <c r="E242" s="10">
        <v>4000</v>
      </c>
      <c r="F242" s="13">
        <v>45292</v>
      </c>
      <c r="G242" s="14">
        <v>12</v>
      </c>
      <c r="H242" s="10">
        <v>4000</v>
      </c>
      <c r="I242" s="16">
        <v>0</v>
      </c>
      <c r="J242" s="16">
        <v>0</v>
      </c>
      <c r="K242" s="11" t="s">
        <v>883</v>
      </c>
      <c r="L242" s="2"/>
      <c r="M242" s="2"/>
    </row>
    <row r="243" spans="1:13" ht="49.9" customHeight="1">
      <c r="A243" s="9" t="s">
        <v>782</v>
      </c>
      <c r="B243" s="10">
        <v>4600</v>
      </c>
      <c r="C243" s="10">
        <v>4600</v>
      </c>
      <c r="D243" s="11" t="s">
        <v>51</v>
      </c>
      <c r="E243" s="10">
        <v>4600</v>
      </c>
      <c r="F243" s="13">
        <v>45292</v>
      </c>
      <c r="G243" s="14">
        <v>12</v>
      </c>
      <c r="H243" s="10">
        <v>4600</v>
      </c>
      <c r="I243" s="16">
        <v>0</v>
      </c>
      <c r="J243" s="16">
        <v>0</v>
      </c>
      <c r="K243" s="11" t="s">
        <v>883</v>
      </c>
      <c r="L243" s="2"/>
      <c r="M243" s="2"/>
    </row>
    <row r="244" spans="1:13" ht="49.9" customHeight="1">
      <c r="A244" s="9" t="s">
        <v>783</v>
      </c>
      <c r="B244" s="10">
        <v>5000</v>
      </c>
      <c r="C244" s="10">
        <v>5000</v>
      </c>
      <c r="D244" s="11" t="s">
        <v>51</v>
      </c>
      <c r="E244" s="10">
        <v>5000</v>
      </c>
      <c r="F244" s="13">
        <v>45292</v>
      </c>
      <c r="G244" s="14">
        <v>12</v>
      </c>
      <c r="H244" s="10">
        <v>5000</v>
      </c>
      <c r="I244" s="16">
        <v>0</v>
      </c>
      <c r="J244" s="16">
        <v>0</v>
      </c>
      <c r="K244" s="11" t="s">
        <v>883</v>
      </c>
      <c r="L244" s="2"/>
      <c r="M244" s="2"/>
    </row>
    <row r="245" spans="1:13" ht="49.9" customHeight="1">
      <c r="A245" s="9" t="s">
        <v>784</v>
      </c>
      <c r="B245" s="10">
        <v>4000</v>
      </c>
      <c r="C245" s="10">
        <v>4000</v>
      </c>
      <c r="D245" s="11" t="s">
        <v>51</v>
      </c>
      <c r="E245" s="10">
        <v>4000</v>
      </c>
      <c r="F245" s="13">
        <v>45292</v>
      </c>
      <c r="G245" s="14">
        <v>12</v>
      </c>
      <c r="H245" s="10">
        <v>4000</v>
      </c>
      <c r="I245" s="16">
        <v>0</v>
      </c>
      <c r="J245" s="16">
        <v>0</v>
      </c>
      <c r="K245" s="11" t="s">
        <v>883</v>
      </c>
      <c r="L245" s="2"/>
      <c r="M245" s="2"/>
    </row>
    <row r="246" spans="1:13" ht="49.9" customHeight="1">
      <c r="A246" s="9" t="s">
        <v>785</v>
      </c>
      <c r="B246" s="10">
        <v>5000</v>
      </c>
      <c r="C246" s="10">
        <v>5000</v>
      </c>
      <c r="D246" s="11" t="s">
        <v>51</v>
      </c>
      <c r="E246" s="10">
        <v>5000</v>
      </c>
      <c r="F246" s="13">
        <v>45292</v>
      </c>
      <c r="G246" s="14">
        <v>12</v>
      </c>
      <c r="H246" s="10">
        <v>5000</v>
      </c>
      <c r="I246" s="16">
        <v>0</v>
      </c>
      <c r="J246" s="16">
        <v>0</v>
      </c>
      <c r="K246" s="11" t="s">
        <v>883</v>
      </c>
      <c r="L246" s="2"/>
      <c r="M246" s="2"/>
    </row>
    <row r="247" spans="1:13" ht="49.9" customHeight="1">
      <c r="A247" s="9" t="s">
        <v>786</v>
      </c>
      <c r="B247" s="10">
        <v>11084.403</v>
      </c>
      <c r="C247" s="10">
        <v>11084.403</v>
      </c>
      <c r="D247" s="11" t="s">
        <v>51</v>
      </c>
      <c r="E247" s="10">
        <v>11084.403</v>
      </c>
      <c r="F247" s="13">
        <v>45292</v>
      </c>
      <c r="G247" s="14">
        <v>12</v>
      </c>
      <c r="H247" s="10">
        <v>11084.403</v>
      </c>
      <c r="I247" s="16">
        <v>0</v>
      </c>
      <c r="J247" s="16">
        <v>0</v>
      </c>
      <c r="K247" s="11" t="s">
        <v>883</v>
      </c>
      <c r="L247" s="2"/>
      <c r="M247" s="2"/>
    </row>
    <row r="248" spans="1:13" ht="49.9" customHeight="1">
      <c r="A248" s="9" t="s">
        <v>787</v>
      </c>
      <c r="B248" s="10">
        <v>4500</v>
      </c>
      <c r="C248" s="10">
        <v>4500</v>
      </c>
      <c r="D248" s="11" t="s">
        <v>51</v>
      </c>
      <c r="E248" s="10">
        <v>4500</v>
      </c>
      <c r="F248" s="13">
        <v>45292</v>
      </c>
      <c r="G248" s="14">
        <v>12</v>
      </c>
      <c r="H248" s="10">
        <v>4500</v>
      </c>
      <c r="I248" s="16">
        <v>0</v>
      </c>
      <c r="J248" s="16">
        <v>0</v>
      </c>
      <c r="K248" s="11" t="s">
        <v>883</v>
      </c>
      <c r="L248" s="2"/>
      <c r="M248" s="2"/>
    </row>
    <row r="249" spans="1:13" ht="49.9" customHeight="1">
      <c r="A249" s="9" t="s">
        <v>788</v>
      </c>
      <c r="B249" s="10">
        <v>12000</v>
      </c>
      <c r="C249" s="10">
        <v>12000</v>
      </c>
      <c r="D249" s="11" t="s">
        <v>51</v>
      </c>
      <c r="E249" s="10">
        <v>12000</v>
      </c>
      <c r="F249" s="13">
        <v>45292</v>
      </c>
      <c r="G249" s="14">
        <v>12</v>
      </c>
      <c r="H249" s="10">
        <v>12000</v>
      </c>
      <c r="I249" s="16">
        <v>0</v>
      </c>
      <c r="J249" s="16">
        <v>0</v>
      </c>
      <c r="K249" s="11" t="s">
        <v>883</v>
      </c>
      <c r="L249" s="2"/>
      <c r="M249" s="2"/>
    </row>
    <row r="250" spans="1:13" ht="49.9" customHeight="1">
      <c r="A250" s="9" t="s">
        <v>789</v>
      </c>
      <c r="B250" s="10">
        <v>9600</v>
      </c>
      <c r="C250" s="10">
        <v>9600</v>
      </c>
      <c r="D250" s="11" t="s">
        <v>51</v>
      </c>
      <c r="E250" s="10">
        <v>9600</v>
      </c>
      <c r="F250" s="13">
        <v>45292</v>
      </c>
      <c r="G250" s="14">
        <v>12</v>
      </c>
      <c r="H250" s="10">
        <v>9600</v>
      </c>
      <c r="I250" s="16">
        <v>0</v>
      </c>
      <c r="J250" s="16">
        <v>0</v>
      </c>
      <c r="K250" s="11" t="s">
        <v>883</v>
      </c>
      <c r="L250" s="2"/>
      <c r="M250" s="2"/>
    </row>
    <row r="251" spans="1:13" ht="49.9" customHeight="1">
      <c r="A251" s="9" t="s">
        <v>790</v>
      </c>
      <c r="B251" s="10">
        <v>5894.1798941798943</v>
      </c>
      <c r="C251" s="10">
        <v>5894.1798941798943</v>
      </c>
      <c r="D251" s="11" t="s">
        <v>51</v>
      </c>
      <c r="E251" s="10">
        <v>5894.1798941798943</v>
      </c>
      <c r="F251" s="13">
        <v>45292</v>
      </c>
      <c r="G251" s="14">
        <v>12</v>
      </c>
      <c r="H251" s="10">
        <v>5894.1798941798943</v>
      </c>
      <c r="I251" s="16">
        <v>0</v>
      </c>
      <c r="J251" s="16">
        <v>0</v>
      </c>
      <c r="K251" s="11" t="s">
        <v>883</v>
      </c>
      <c r="L251" s="2"/>
      <c r="M251" s="2"/>
    </row>
    <row r="252" spans="1:13" ht="49.9" customHeight="1">
      <c r="A252" s="9" t="s">
        <v>791</v>
      </c>
      <c r="B252" s="10">
        <v>9000</v>
      </c>
      <c r="C252" s="10">
        <v>9000</v>
      </c>
      <c r="D252" s="11" t="s">
        <v>51</v>
      </c>
      <c r="E252" s="10">
        <v>9000</v>
      </c>
      <c r="F252" s="13">
        <v>45292</v>
      </c>
      <c r="G252" s="14">
        <v>12</v>
      </c>
      <c r="H252" s="10">
        <v>9000</v>
      </c>
      <c r="I252" s="16">
        <v>0</v>
      </c>
      <c r="J252" s="16">
        <v>0</v>
      </c>
      <c r="K252" s="11" t="s">
        <v>883</v>
      </c>
      <c r="L252" s="2"/>
      <c r="M252" s="2"/>
    </row>
    <row r="253" spans="1:13" ht="49.9" customHeight="1">
      <c r="A253" s="9" t="s">
        <v>792</v>
      </c>
      <c r="B253" s="10">
        <v>12000</v>
      </c>
      <c r="C253" s="10">
        <v>12000</v>
      </c>
      <c r="D253" s="11" t="s">
        <v>51</v>
      </c>
      <c r="E253" s="10">
        <v>12000</v>
      </c>
      <c r="F253" s="13">
        <v>45292</v>
      </c>
      <c r="G253" s="14">
        <v>12</v>
      </c>
      <c r="H253" s="10">
        <v>12000</v>
      </c>
      <c r="I253" s="16">
        <v>0</v>
      </c>
      <c r="J253" s="16">
        <v>0</v>
      </c>
      <c r="K253" s="11" t="s">
        <v>883</v>
      </c>
      <c r="L253" s="2"/>
      <c r="M253" s="2"/>
    </row>
    <row r="254" spans="1:13" ht="49.9" customHeight="1">
      <c r="A254" s="9" t="s">
        <v>793</v>
      </c>
      <c r="B254" s="10">
        <v>6000</v>
      </c>
      <c r="C254" s="10">
        <v>6000</v>
      </c>
      <c r="D254" s="11" t="s">
        <v>51</v>
      </c>
      <c r="E254" s="10">
        <v>6000</v>
      </c>
      <c r="F254" s="13">
        <v>45292</v>
      </c>
      <c r="G254" s="14">
        <v>12</v>
      </c>
      <c r="H254" s="10">
        <v>6000</v>
      </c>
      <c r="I254" s="16">
        <v>0</v>
      </c>
      <c r="J254" s="16">
        <v>0</v>
      </c>
      <c r="K254" s="11" t="s">
        <v>883</v>
      </c>
      <c r="L254" s="2"/>
      <c r="M254" s="2"/>
    </row>
    <row r="255" spans="1:13" ht="65.25">
      <c r="A255" s="9" t="s">
        <v>794</v>
      </c>
      <c r="B255" s="10">
        <v>9800</v>
      </c>
      <c r="C255" s="10">
        <v>9800</v>
      </c>
      <c r="D255" s="11" t="s">
        <v>51</v>
      </c>
      <c r="E255" s="10">
        <v>9800</v>
      </c>
      <c r="F255" s="13">
        <v>45292</v>
      </c>
      <c r="G255" s="14">
        <v>12</v>
      </c>
      <c r="H255" s="10">
        <v>9800</v>
      </c>
      <c r="I255" s="16">
        <v>0</v>
      </c>
      <c r="J255" s="16">
        <v>0</v>
      </c>
      <c r="K255" s="11" t="s">
        <v>883</v>
      </c>
      <c r="L255" s="2"/>
      <c r="M255" s="2"/>
    </row>
    <row r="256" spans="1:13" ht="49.9" customHeight="1">
      <c r="A256" s="9" t="s">
        <v>795</v>
      </c>
      <c r="B256" s="10">
        <v>5157.4074074074078</v>
      </c>
      <c r="C256" s="10">
        <v>5157.4074074074078</v>
      </c>
      <c r="D256" s="11" t="s">
        <v>51</v>
      </c>
      <c r="E256" s="10">
        <v>5157.4074074074078</v>
      </c>
      <c r="F256" s="13">
        <v>45292</v>
      </c>
      <c r="G256" s="14">
        <v>12</v>
      </c>
      <c r="H256" s="10">
        <v>5157.4074074074078</v>
      </c>
      <c r="I256" s="16">
        <v>0</v>
      </c>
      <c r="J256" s="16">
        <v>0</v>
      </c>
      <c r="K256" s="11" t="s">
        <v>883</v>
      </c>
      <c r="L256" s="2"/>
      <c r="M256" s="2"/>
    </row>
    <row r="257" spans="1:13" ht="65.25">
      <c r="A257" s="9" t="s">
        <v>796</v>
      </c>
      <c r="B257" s="10">
        <v>12629.882922436114</v>
      </c>
      <c r="C257" s="10">
        <v>12629.882922436114</v>
      </c>
      <c r="D257" s="11" t="s">
        <v>51</v>
      </c>
      <c r="E257" s="10">
        <v>12629.882922436114</v>
      </c>
      <c r="F257" s="13">
        <v>45292</v>
      </c>
      <c r="G257" s="14">
        <v>12</v>
      </c>
      <c r="H257" s="10">
        <v>12629.882922436114</v>
      </c>
      <c r="I257" s="16">
        <v>0</v>
      </c>
      <c r="J257" s="16">
        <v>0</v>
      </c>
      <c r="K257" s="11" t="s">
        <v>883</v>
      </c>
      <c r="L257" s="2"/>
      <c r="M257" s="2"/>
    </row>
    <row r="258" spans="1:13" ht="65.25">
      <c r="A258" s="9" t="s">
        <v>797</v>
      </c>
      <c r="B258" s="10">
        <v>10518.518518518518</v>
      </c>
      <c r="C258" s="10">
        <v>10518.518518518518</v>
      </c>
      <c r="D258" s="11" t="s">
        <v>51</v>
      </c>
      <c r="E258" s="10">
        <v>10518.518518518518</v>
      </c>
      <c r="F258" s="13">
        <v>45292</v>
      </c>
      <c r="G258" s="14">
        <v>12</v>
      </c>
      <c r="H258" s="10">
        <v>10518.518518518518</v>
      </c>
      <c r="I258" s="16">
        <v>0</v>
      </c>
      <c r="J258" s="16">
        <v>0</v>
      </c>
      <c r="K258" s="11" t="s">
        <v>883</v>
      </c>
      <c r="L258" s="2"/>
      <c r="M258" s="2"/>
    </row>
    <row r="259" spans="1:13" ht="49.9" customHeight="1">
      <c r="A259" s="9" t="s">
        <v>798</v>
      </c>
      <c r="B259" s="10">
        <v>2865.6084656084654</v>
      </c>
      <c r="C259" s="10">
        <v>2865.6084656084654</v>
      </c>
      <c r="D259" s="11" t="s">
        <v>51</v>
      </c>
      <c r="E259" s="10">
        <v>2865.6084656084654</v>
      </c>
      <c r="F259" s="13">
        <v>45292</v>
      </c>
      <c r="G259" s="14">
        <v>12</v>
      </c>
      <c r="H259" s="10">
        <v>2865.6084656084654</v>
      </c>
      <c r="I259" s="16">
        <v>0</v>
      </c>
      <c r="J259" s="16">
        <v>0</v>
      </c>
      <c r="K259" s="11" t="s">
        <v>883</v>
      </c>
      <c r="L259" s="2"/>
      <c r="M259" s="2"/>
    </row>
    <row r="260" spans="1:13" ht="49.9" customHeight="1">
      <c r="A260" s="17" t="s">
        <v>615</v>
      </c>
      <c r="B260" s="18">
        <f>SUM(B239:B259)</f>
        <v>157550.00020815039</v>
      </c>
      <c r="C260" s="18">
        <f>SUM(C239:C259)</f>
        <v>157550.00020815039</v>
      </c>
      <c r="D260" s="17"/>
      <c r="E260" s="18">
        <f>SUM(E239:E259)</f>
        <v>157550.00020815039</v>
      </c>
      <c r="F260" s="17"/>
      <c r="G260" s="17"/>
      <c r="H260" s="18">
        <f>SUM(H239:H259)</f>
        <v>157550.00020815039</v>
      </c>
      <c r="I260" s="19">
        <f t="array" ref="I260">IF(SUM(C239:C259)&lt;&gt;0,SUM(C239:C259*I239:I259)/SUM(C239:C259),0)</f>
        <v>0</v>
      </c>
      <c r="J260" s="19">
        <f t="array" ref="J260">IF(SUM(C239:C259)&lt;&gt;0,SUM(C239:C259*J239:J259)/SUM(C239:C259),0)</f>
        <v>0</v>
      </c>
      <c r="K260" s="17"/>
      <c r="L260" s="2"/>
      <c r="M260" s="2"/>
    </row>
    <row r="261" spans="1:13" ht="49.9" customHeight="1">
      <c r="A261" s="44" t="s">
        <v>616</v>
      </c>
      <c r="B261" s="39"/>
      <c r="C261" s="39"/>
      <c r="D261" s="39"/>
      <c r="E261" s="39"/>
      <c r="F261" s="39"/>
      <c r="G261" s="39"/>
      <c r="H261" s="39"/>
      <c r="I261" s="39"/>
      <c r="J261" s="39"/>
      <c r="K261" s="40"/>
      <c r="L261" s="2"/>
      <c r="M261" s="2"/>
    </row>
    <row r="262" spans="1:13" ht="49.9" customHeight="1">
      <c r="A262" s="9" t="s">
        <v>799</v>
      </c>
      <c r="B262" s="10">
        <v>4000</v>
      </c>
      <c r="C262" s="10">
        <v>4000</v>
      </c>
      <c r="D262" s="11"/>
      <c r="E262" s="12"/>
      <c r="F262" s="13"/>
      <c r="G262" s="14"/>
      <c r="H262" s="12"/>
      <c r="I262" s="16">
        <v>0</v>
      </c>
      <c r="J262" s="16">
        <v>0</v>
      </c>
      <c r="K262" s="11"/>
      <c r="L262" s="2"/>
      <c r="M262" s="2"/>
    </row>
    <row r="263" spans="1:13" ht="43.5">
      <c r="A263" s="9" t="s">
        <v>800</v>
      </c>
      <c r="B263" s="10">
        <v>8500</v>
      </c>
      <c r="C263" s="10">
        <v>8500</v>
      </c>
      <c r="D263" s="11"/>
      <c r="E263" s="12"/>
      <c r="F263" s="13"/>
      <c r="G263" s="14"/>
      <c r="H263" s="12"/>
      <c r="I263" s="16">
        <v>0</v>
      </c>
      <c r="J263" s="16">
        <v>0</v>
      </c>
      <c r="K263" s="11"/>
      <c r="L263" s="2"/>
      <c r="M263" s="2"/>
    </row>
    <row r="264" spans="1:13" ht="49.9" customHeight="1">
      <c r="A264" s="9" t="s">
        <v>801</v>
      </c>
      <c r="B264" s="10">
        <v>10520</v>
      </c>
      <c r="C264" s="10">
        <v>10520</v>
      </c>
      <c r="D264" s="11"/>
      <c r="E264" s="12"/>
      <c r="F264" s="13"/>
      <c r="G264" s="14"/>
      <c r="H264" s="12"/>
      <c r="I264" s="16">
        <v>0</v>
      </c>
      <c r="J264" s="16">
        <v>0</v>
      </c>
      <c r="K264" s="11"/>
      <c r="L264" s="2"/>
      <c r="M264" s="2"/>
    </row>
    <row r="265" spans="1:13" ht="65.25">
      <c r="A265" s="9" t="s">
        <v>802</v>
      </c>
      <c r="B265" s="10">
        <v>60000</v>
      </c>
      <c r="C265" s="10">
        <v>60000</v>
      </c>
      <c r="D265" s="11"/>
      <c r="E265" s="12"/>
      <c r="F265" s="13"/>
      <c r="G265" s="14"/>
      <c r="H265" s="12"/>
      <c r="I265" s="16">
        <v>0</v>
      </c>
      <c r="J265" s="16">
        <v>0</v>
      </c>
      <c r="K265" s="11"/>
      <c r="L265" s="2"/>
      <c r="M265" s="2"/>
    </row>
    <row r="266" spans="1:13" ht="49.9" customHeight="1">
      <c r="A266" s="9" t="s">
        <v>803</v>
      </c>
      <c r="B266" s="10">
        <v>12930</v>
      </c>
      <c r="C266" s="10">
        <v>12930</v>
      </c>
      <c r="D266" s="11"/>
      <c r="E266" s="12"/>
      <c r="F266" s="13"/>
      <c r="G266" s="14"/>
      <c r="H266" s="12"/>
      <c r="I266" s="16">
        <v>0</v>
      </c>
      <c r="J266" s="16">
        <v>0</v>
      </c>
      <c r="K266" s="11"/>
      <c r="L266" s="2"/>
      <c r="M266" s="2"/>
    </row>
    <row r="267" spans="1:13" ht="43.5">
      <c r="A267" s="9" t="s">
        <v>804</v>
      </c>
      <c r="B267" s="10">
        <v>31500</v>
      </c>
      <c r="C267" s="10">
        <v>31500</v>
      </c>
      <c r="D267" s="11"/>
      <c r="E267" s="12"/>
      <c r="F267" s="13"/>
      <c r="G267" s="14"/>
      <c r="H267" s="12"/>
      <c r="I267" s="16">
        <v>0</v>
      </c>
      <c r="J267" s="16">
        <v>0</v>
      </c>
      <c r="K267" s="11"/>
      <c r="L267" s="2"/>
      <c r="M267" s="2"/>
    </row>
    <row r="268" spans="1:13" ht="49.9" customHeight="1">
      <c r="A268" s="17" t="s">
        <v>619</v>
      </c>
      <c r="B268" s="18">
        <f>SUM(B262:B267)</f>
        <v>127450</v>
      </c>
      <c r="C268" s="18">
        <f>SUM(C262:C267)</f>
        <v>127450</v>
      </c>
      <c r="D268" s="17"/>
      <c r="E268" s="18">
        <f>SUM(E262:E267)</f>
        <v>0</v>
      </c>
      <c r="F268" s="17"/>
      <c r="G268" s="17"/>
      <c r="H268" s="18">
        <f>SUM(H262:H267)</f>
        <v>0</v>
      </c>
      <c r="I268" s="19">
        <f t="array" ref="I268">IF(SUM(C262:C267)&lt;&gt;0,SUM(C262:C267*I262:I267)/SUM(C262:C267),0)</f>
        <v>0</v>
      </c>
      <c r="J268" s="19">
        <f t="array" ref="J268">IF(SUM(C262:C267)&lt;&gt;0,SUM(C262:C267*J262:J267)/SUM(C262:C267),0)</f>
        <v>0</v>
      </c>
      <c r="K268" s="17"/>
      <c r="L268" s="2"/>
      <c r="M268" s="2"/>
    </row>
    <row r="269" spans="1:13" ht="49.9" customHeight="1">
      <c r="A269" s="17" t="s">
        <v>805</v>
      </c>
      <c r="B269" s="18">
        <f>SUM(B260,B268)</f>
        <v>285000.00020815036</v>
      </c>
      <c r="C269" s="18">
        <f>SUM(C260,C268)</f>
        <v>285000.00020815036</v>
      </c>
      <c r="D269" s="17"/>
      <c r="E269" s="18">
        <f>SUM(E260,E268)</f>
        <v>157550.00020815039</v>
      </c>
      <c r="F269" s="17"/>
      <c r="G269" s="17"/>
      <c r="H269" s="18">
        <f>SUM(H260,H268)</f>
        <v>157550.00020815039</v>
      </c>
      <c r="I269" s="19">
        <f>IF(SUM(C260,C268)&lt;&gt;0,SUM(C260*I260,C268*I268)/SUM(C260,C268),0)</f>
        <v>0</v>
      </c>
      <c r="J269" s="19">
        <f>IF(SUM(C260,C268)&lt;&gt;0,SUM(C260*J260,C268*J268)/SUM(C260,C268),0)</f>
        <v>0</v>
      </c>
      <c r="K269" s="17"/>
      <c r="L269" s="2"/>
      <c r="M269" s="2"/>
    </row>
    <row r="270" spans="1:13" ht="49.9" customHeight="1">
      <c r="A270" s="38" t="s">
        <v>806</v>
      </c>
      <c r="B270" s="39"/>
      <c r="C270" s="39"/>
      <c r="D270" s="39"/>
      <c r="E270" s="39"/>
      <c r="F270" s="39"/>
      <c r="G270" s="39"/>
      <c r="H270" s="39"/>
      <c r="I270" s="39"/>
      <c r="J270" s="39"/>
      <c r="K270" s="40"/>
      <c r="L270" s="2"/>
      <c r="M270" s="2"/>
    </row>
    <row r="271" spans="1:13" ht="49.9" customHeight="1">
      <c r="A271" s="44" t="s">
        <v>612</v>
      </c>
      <c r="B271" s="39"/>
      <c r="C271" s="39"/>
      <c r="D271" s="39"/>
      <c r="E271" s="39"/>
      <c r="F271" s="39"/>
      <c r="G271" s="39"/>
      <c r="H271" s="39"/>
      <c r="I271" s="39"/>
      <c r="J271" s="39"/>
      <c r="K271" s="40"/>
      <c r="L271" s="2"/>
      <c r="M271" s="2"/>
    </row>
    <row r="272" spans="1:13" ht="49.9" customHeight="1">
      <c r="A272" s="9" t="s">
        <v>807</v>
      </c>
      <c r="B272" s="10">
        <v>15000</v>
      </c>
      <c r="C272" s="10">
        <v>15000</v>
      </c>
      <c r="D272" s="11" t="s">
        <v>51</v>
      </c>
      <c r="E272" s="10">
        <v>15000</v>
      </c>
      <c r="F272" s="13">
        <v>45292</v>
      </c>
      <c r="G272" s="14">
        <v>12</v>
      </c>
      <c r="H272" s="10">
        <v>15000</v>
      </c>
      <c r="I272" s="16">
        <v>0</v>
      </c>
      <c r="J272" s="16">
        <v>0</v>
      </c>
      <c r="K272" s="11" t="s">
        <v>883</v>
      </c>
      <c r="L272" s="2"/>
      <c r="M272" s="2"/>
    </row>
    <row r="273" spans="1:13" ht="49.9" customHeight="1">
      <c r="A273" s="9" t="s">
        <v>808</v>
      </c>
      <c r="B273" s="10">
        <v>8500</v>
      </c>
      <c r="C273" s="10">
        <v>8500</v>
      </c>
      <c r="D273" s="11" t="s">
        <v>51</v>
      </c>
      <c r="E273" s="10">
        <v>8500</v>
      </c>
      <c r="F273" s="13">
        <v>45292</v>
      </c>
      <c r="G273" s="14">
        <v>12</v>
      </c>
      <c r="H273" s="10">
        <v>8500</v>
      </c>
      <c r="I273" s="16">
        <v>0</v>
      </c>
      <c r="J273" s="16">
        <v>0</v>
      </c>
      <c r="K273" s="11" t="s">
        <v>883</v>
      </c>
      <c r="L273" s="2"/>
      <c r="M273" s="2"/>
    </row>
    <row r="274" spans="1:13" ht="49.9" customHeight="1">
      <c r="A274" s="9" t="s">
        <v>809</v>
      </c>
      <c r="B274" s="10">
        <v>9000</v>
      </c>
      <c r="C274" s="10">
        <v>9000</v>
      </c>
      <c r="D274" s="11" t="s">
        <v>51</v>
      </c>
      <c r="E274" s="10">
        <v>9000</v>
      </c>
      <c r="F274" s="13">
        <v>45292</v>
      </c>
      <c r="G274" s="14">
        <v>12</v>
      </c>
      <c r="H274" s="10">
        <v>9000</v>
      </c>
      <c r="I274" s="16">
        <v>0</v>
      </c>
      <c r="J274" s="16">
        <v>0</v>
      </c>
      <c r="K274" s="11" t="s">
        <v>883</v>
      </c>
      <c r="L274" s="2"/>
      <c r="M274" s="2"/>
    </row>
    <row r="275" spans="1:13" ht="49.9" customHeight="1">
      <c r="A275" s="9" t="s">
        <v>810</v>
      </c>
      <c r="B275" s="10">
        <v>18000</v>
      </c>
      <c r="C275" s="10">
        <v>18000</v>
      </c>
      <c r="D275" s="11" t="s">
        <v>51</v>
      </c>
      <c r="E275" s="10">
        <v>18000</v>
      </c>
      <c r="F275" s="13">
        <v>45292</v>
      </c>
      <c r="G275" s="14">
        <v>12</v>
      </c>
      <c r="H275" s="10">
        <v>18000</v>
      </c>
      <c r="I275" s="16">
        <v>0</v>
      </c>
      <c r="J275" s="16">
        <v>0</v>
      </c>
      <c r="K275" s="11" t="s">
        <v>883</v>
      </c>
      <c r="L275" s="2"/>
      <c r="M275" s="2"/>
    </row>
    <row r="276" spans="1:13" ht="49.9" customHeight="1">
      <c r="A276" s="9" t="s">
        <v>811</v>
      </c>
      <c r="B276" s="10">
        <v>15000</v>
      </c>
      <c r="C276" s="10">
        <v>15000</v>
      </c>
      <c r="D276" s="11" t="s">
        <v>51</v>
      </c>
      <c r="E276" s="10">
        <v>15000</v>
      </c>
      <c r="F276" s="13">
        <v>45292</v>
      </c>
      <c r="G276" s="14">
        <v>12</v>
      </c>
      <c r="H276" s="10">
        <v>15000</v>
      </c>
      <c r="I276" s="16">
        <v>0</v>
      </c>
      <c r="J276" s="16">
        <v>0</v>
      </c>
      <c r="K276" s="11" t="s">
        <v>883</v>
      </c>
      <c r="L276" s="2"/>
      <c r="M276" s="2"/>
    </row>
    <row r="277" spans="1:13" ht="49.9" customHeight="1">
      <c r="A277" s="9" t="s">
        <v>812</v>
      </c>
      <c r="B277" s="10">
        <v>17150.308000000001</v>
      </c>
      <c r="C277" s="10">
        <v>17150.308000000001</v>
      </c>
      <c r="D277" s="11" t="s">
        <v>51</v>
      </c>
      <c r="E277" s="10">
        <v>17150.308000000001</v>
      </c>
      <c r="F277" s="13">
        <v>45292</v>
      </c>
      <c r="G277" s="14">
        <v>12</v>
      </c>
      <c r="H277" s="10">
        <v>17150.308000000001</v>
      </c>
      <c r="I277" s="16">
        <v>0</v>
      </c>
      <c r="J277" s="16">
        <v>0</v>
      </c>
      <c r="K277" s="11" t="s">
        <v>883</v>
      </c>
      <c r="L277" s="2"/>
      <c r="M277" s="2"/>
    </row>
    <row r="278" spans="1:13" ht="49.9" customHeight="1">
      <c r="A278" s="9" t="s">
        <v>813</v>
      </c>
      <c r="B278" s="10">
        <v>10700</v>
      </c>
      <c r="C278" s="10">
        <v>10700</v>
      </c>
      <c r="D278" s="11" t="s">
        <v>51</v>
      </c>
      <c r="E278" s="10">
        <v>10700</v>
      </c>
      <c r="F278" s="13">
        <v>45292</v>
      </c>
      <c r="G278" s="14">
        <v>12</v>
      </c>
      <c r="H278" s="10">
        <v>10700</v>
      </c>
      <c r="I278" s="16">
        <v>0</v>
      </c>
      <c r="J278" s="16">
        <v>0</v>
      </c>
      <c r="K278" s="11" t="s">
        <v>883</v>
      </c>
      <c r="L278" s="2"/>
      <c r="M278" s="2"/>
    </row>
    <row r="279" spans="1:13" ht="49.9" customHeight="1">
      <c r="A279" s="9" t="s">
        <v>814</v>
      </c>
      <c r="B279" s="10">
        <v>15000</v>
      </c>
      <c r="C279" s="10">
        <v>15000</v>
      </c>
      <c r="D279" s="11" t="s">
        <v>51</v>
      </c>
      <c r="E279" s="10">
        <v>15000</v>
      </c>
      <c r="F279" s="13">
        <v>45292</v>
      </c>
      <c r="G279" s="14">
        <v>12</v>
      </c>
      <c r="H279" s="10">
        <v>15000</v>
      </c>
      <c r="I279" s="16">
        <v>0</v>
      </c>
      <c r="J279" s="16">
        <v>0</v>
      </c>
      <c r="K279" s="11" t="s">
        <v>883</v>
      </c>
      <c r="L279" s="2"/>
      <c r="M279" s="2"/>
    </row>
    <row r="280" spans="1:13" ht="49.9" customHeight="1">
      <c r="A280" s="9" t="s">
        <v>815</v>
      </c>
      <c r="B280" s="10">
        <v>1000</v>
      </c>
      <c r="C280" s="10">
        <v>1000</v>
      </c>
      <c r="D280" s="11" t="s">
        <v>51</v>
      </c>
      <c r="E280" s="10">
        <v>1000</v>
      </c>
      <c r="F280" s="13">
        <v>45292</v>
      </c>
      <c r="G280" s="14">
        <v>12</v>
      </c>
      <c r="H280" s="10">
        <v>1000</v>
      </c>
      <c r="I280" s="16">
        <v>0</v>
      </c>
      <c r="J280" s="16">
        <v>0</v>
      </c>
      <c r="K280" s="11" t="s">
        <v>883</v>
      </c>
      <c r="L280" s="2"/>
      <c r="M280" s="2"/>
    </row>
    <row r="281" spans="1:13" ht="49.9" customHeight="1">
      <c r="A281" s="9" t="s">
        <v>816</v>
      </c>
      <c r="B281" s="10">
        <v>12000</v>
      </c>
      <c r="C281" s="10">
        <v>12000</v>
      </c>
      <c r="D281" s="11" t="s">
        <v>51</v>
      </c>
      <c r="E281" s="10">
        <v>12000</v>
      </c>
      <c r="F281" s="13">
        <v>45292</v>
      </c>
      <c r="G281" s="14">
        <v>12</v>
      </c>
      <c r="H281" s="10">
        <v>12000</v>
      </c>
      <c r="I281" s="16">
        <v>0</v>
      </c>
      <c r="J281" s="16">
        <v>0</v>
      </c>
      <c r="K281" s="11" t="s">
        <v>883</v>
      </c>
      <c r="L281" s="2"/>
      <c r="M281" s="2"/>
    </row>
    <row r="282" spans="1:13" ht="49.9" customHeight="1">
      <c r="A282" s="9" t="s">
        <v>817</v>
      </c>
      <c r="B282" s="10">
        <v>13460</v>
      </c>
      <c r="C282" s="10">
        <v>13460</v>
      </c>
      <c r="D282" s="11" t="s">
        <v>51</v>
      </c>
      <c r="E282" s="10">
        <v>13460</v>
      </c>
      <c r="F282" s="13">
        <v>45292</v>
      </c>
      <c r="G282" s="14">
        <v>12</v>
      </c>
      <c r="H282" s="10">
        <v>13460</v>
      </c>
      <c r="I282" s="16">
        <v>0</v>
      </c>
      <c r="J282" s="16">
        <v>0</v>
      </c>
      <c r="K282" s="11" t="s">
        <v>883</v>
      </c>
      <c r="L282" s="2"/>
      <c r="M282" s="2"/>
    </row>
    <row r="283" spans="1:13" ht="49.9" customHeight="1">
      <c r="A283" s="9" t="s">
        <v>818</v>
      </c>
      <c r="B283" s="10">
        <v>9490</v>
      </c>
      <c r="C283" s="10">
        <v>9490</v>
      </c>
      <c r="D283" s="11" t="s">
        <v>51</v>
      </c>
      <c r="E283" s="10">
        <v>9490</v>
      </c>
      <c r="F283" s="13">
        <v>45292</v>
      </c>
      <c r="G283" s="14">
        <v>12</v>
      </c>
      <c r="H283" s="10">
        <v>9490</v>
      </c>
      <c r="I283" s="16">
        <v>0</v>
      </c>
      <c r="J283" s="16">
        <v>0</v>
      </c>
      <c r="K283" s="11" t="s">
        <v>883</v>
      </c>
      <c r="L283" s="2"/>
      <c r="M283" s="2"/>
    </row>
    <row r="284" spans="1:13" ht="49.9" customHeight="1">
      <c r="A284" s="9" t="s">
        <v>819</v>
      </c>
      <c r="B284" s="10">
        <v>3500</v>
      </c>
      <c r="C284" s="10">
        <v>3500</v>
      </c>
      <c r="D284" s="11" t="s">
        <v>51</v>
      </c>
      <c r="E284" s="10">
        <v>3500</v>
      </c>
      <c r="F284" s="13">
        <v>45292</v>
      </c>
      <c r="G284" s="14">
        <v>12</v>
      </c>
      <c r="H284" s="10">
        <v>3500</v>
      </c>
      <c r="I284" s="16">
        <v>0</v>
      </c>
      <c r="J284" s="16">
        <v>0</v>
      </c>
      <c r="K284" s="11" t="s">
        <v>883</v>
      </c>
      <c r="L284" s="2"/>
      <c r="M284" s="2"/>
    </row>
    <row r="285" spans="1:13" ht="49.9" customHeight="1">
      <c r="A285" s="17" t="s">
        <v>615</v>
      </c>
      <c r="B285" s="18">
        <f>SUM(B272:B284)</f>
        <v>147800.30800000002</v>
      </c>
      <c r="C285" s="18">
        <f>SUM(C272:C284)</f>
        <v>147800.30800000002</v>
      </c>
      <c r="D285" s="17"/>
      <c r="E285" s="18">
        <f>SUM(E272:E284)</f>
        <v>147800.30800000002</v>
      </c>
      <c r="F285" s="17"/>
      <c r="G285" s="17"/>
      <c r="H285" s="18">
        <f>SUM(H272:H284)</f>
        <v>147800.30800000002</v>
      </c>
      <c r="I285" s="19">
        <f t="array" ref="I285">IF(SUM(C272:C284)&lt;&gt;0,SUM(C272:C284*I272:I284)/SUM(C272:C284),0)</f>
        <v>0</v>
      </c>
      <c r="J285" s="19">
        <f t="array" ref="J285">IF(SUM(C272:C284)&lt;&gt;0,SUM(C272:C284*J272:J284)/SUM(C272:C284),0)</f>
        <v>0</v>
      </c>
      <c r="K285" s="17"/>
      <c r="L285" s="2"/>
      <c r="M285" s="2"/>
    </row>
    <row r="286" spans="1:13" ht="49.9" customHeight="1">
      <c r="A286" s="44" t="s">
        <v>616</v>
      </c>
      <c r="B286" s="39"/>
      <c r="C286" s="39"/>
      <c r="D286" s="39"/>
      <c r="E286" s="39"/>
      <c r="F286" s="39"/>
      <c r="G286" s="39"/>
      <c r="H286" s="39"/>
      <c r="I286" s="39"/>
      <c r="J286" s="39"/>
      <c r="K286" s="40"/>
      <c r="L286" s="2"/>
      <c r="M286" s="2"/>
    </row>
    <row r="287" spans="1:13" ht="49.9" customHeight="1">
      <c r="A287" s="9" t="s">
        <v>820</v>
      </c>
      <c r="B287" s="10">
        <v>15000</v>
      </c>
      <c r="C287" s="10">
        <v>15000</v>
      </c>
      <c r="D287" s="11"/>
      <c r="E287" s="12"/>
      <c r="F287" s="13"/>
      <c r="G287" s="14"/>
      <c r="H287" s="12"/>
      <c r="I287" s="16">
        <v>0</v>
      </c>
      <c r="J287" s="16">
        <v>0</v>
      </c>
      <c r="K287" s="11"/>
      <c r="L287" s="2"/>
      <c r="M287" s="2"/>
    </row>
    <row r="288" spans="1:13" ht="49.9" customHeight="1">
      <c r="A288" s="9" t="s">
        <v>821</v>
      </c>
      <c r="B288" s="10">
        <v>15000</v>
      </c>
      <c r="C288" s="10">
        <v>15000</v>
      </c>
      <c r="D288" s="11"/>
      <c r="E288" s="12"/>
      <c r="F288" s="13"/>
      <c r="G288" s="14"/>
      <c r="H288" s="12"/>
      <c r="I288" s="16">
        <v>0</v>
      </c>
      <c r="J288" s="16">
        <v>0</v>
      </c>
      <c r="K288" s="11"/>
      <c r="L288" s="2"/>
      <c r="M288" s="2"/>
    </row>
    <row r="289" spans="1:13" ht="49.9" customHeight="1">
      <c r="A289" s="9" t="s">
        <v>822</v>
      </c>
      <c r="B289" s="10">
        <v>18000</v>
      </c>
      <c r="C289" s="10">
        <v>18000</v>
      </c>
      <c r="D289" s="11"/>
      <c r="E289" s="12"/>
      <c r="F289" s="13"/>
      <c r="G289" s="14"/>
      <c r="H289" s="12"/>
      <c r="I289" s="16">
        <v>0</v>
      </c>
      <c r="J289" s="16">
        <v>0</v>
      </c>
      <c r="K289" s="11"/>
      <c r="L289" s="2"/>
      <c r="M289" s="2"/>
    </row>
    <row r="290" spans="1:13" ht="49.9" customHeight="1">
      <c r="A290" s="9" t="s">
        <v>823</v>
      </c>
      <c r="B290" s="10">
        <v>39999.567000000003</v>
      </c>
      <c r="C290" s="10">
        <v>39999.567000000003</v>
      </c>
      <c r="D290" s="11"/>
      <c r="E290" s="12"/>
      <c r="F290" s="13"/>
      <c r="G290" s="14"/>
      <c r="H290" s="12"/>
      <c r="I290" s="16">
        <v>0</v>
      </c>
      <c r="J290" s="16">
        <v>0</v>
      </c>
      <c r="K290" s="11"/>
      <c r="L290" s="2"/>
      <c r="M290" s="2"/>
    </row>
    <row r="291" spans="1:13" ht="49.9" customHeight="1">
      <c r="A291" s="9" t="s">
        <v>824</v>
      </c>
      <c r="B291" s="10">
        <v>12700.125</v>
      </c>
      <c r="C291" s="10">
        <v>12700.125</v>
      </c>
      <c r="D291" s="11"/>
      <c r="E291" s="12"/>
      <c r="F291" s="13"/>
      <c r="G291" s="14"/>
      <c r="H291" s="12"/>
      <c r="I291" s="16">
        <v>0</v>
      </c>
      <c r="J291" s="16">
        <v>0</v>
      </c>
      <c r="K291" s="11"/>
      <c r="L291" s="2"/>
      <c r="M291" s="2"/>
    </row>
    <row r="292" spans="1:13" ht="49.9" customHeight="1">
      <c r="A292" s="9" t="s">
        <v>825</v>
      </c>
      <c r="B292" s="10">
        <v>13000</v>
      </c>
      <c r="C292" s="10">
        <v>13000</v>
      </c>
      <c r="D292" s="11"/>
      <c r="E292" s="12"/>
      <c r="F292" s="13"/>
      <c r="G292" s="14"/>
      <c r="H292" s="12"/>
      <c r="I292" s="16">
        <v>0</v>
      </c>
      <c r="J292" s="16">
        <v>0</v>
      </c>
      <c r="K292" s="11"/>
      <c r="L292" s="2"/>
      <c r="M292" s="2"/>
    </row>
    <row r="293" spans="1:13" ht="43.5">
      <c r="A293" s="9" t="s">
        <v>826</v>
      </c>
      <c r="B293" s="10">
        <v>30000</v>
      </c>
      <c r="C293" s="10">
        <v>30000</v>
      </c>
      <c r="D293" s="11"/>
      <c r="E293" s="12"/>
      <c r="F293" s="13"/>
      <c r="G293" s="14"/>
      <c r="H293" s="12"/>
      <c r="I293" s="16">
        <v>0</v>
      </c>
      <c r="J293" s="16">
        <v>0</v>
      </c>
      <c r="K293" s="11"/>
      <c r="L293" s="2"/>
      <c r="M293" s="2"/>
    </row>
    <row r="294" spans="1:13" ht="49.9" customHeight="1">
      <c r="A294" s="9" t="s">
        <v>827</v>
      </c>
      <c r="B294" s="10">
        <v>13500</v>
      </c>
      <c r="C294" s="10">
        <v>13500</v>
      </c>
      <c r="D294" s="11"/>
      <c r="E294" s="12"/>
      <c r="F294" s="13"/>
      <c r="G294" s="14"/>
      <c r="H294" s="12"/>
      <c r="I294" s="16">
        <v>0</v>
      </c>
      <c r="J294" s="16">
        <v>0</v>
      </c>
      <c r="K294" s="11"/>
      <c r="L294" s="2"/>
      <c r="M294" s="2"/>
    </row>
    <row r="295" spans="1:13" ht="49.9" customHeight="1">
      <c r="A295" s="17" t="s">
        <v>619</v>
      </c>
      <c r="B295" s="18">
        <f>SUM(B287:B294)</f>
        <v>157199.69200000001</v>
      </c>
      <c r="C295" s="18">
        <f>SUM(C287:C294)</f>
        <v>157199.69200000001</v>
      </c>
      <c r="D295" s="17"/>
      <c r="E295" s="18">
        <f>SUM(E287:E294)</f>
        <v>0</v>
      </c>
      <c r="F295" s="17"/>
      <c r="G295" s="17"/>
      <c r="H295" s="18">
        <f>SUM(H287:H294)</f>
        <v>0</v>
      </c>
      <c r="I295" s="19">
        <f t="array" ref="I295">IF(SUM(C287:C294)&lt;&gt;0,SUM(C287:C294*I287:I294)/SUM(C287:C294),0)</f>
        <v>0</v>
      </c>
      <c r="J295" s="19">
        <f t="array" ref="J295">IF(SUM(C287:C294)&lt;&gt;0,SUM(C287:C294*J287:J294)/SUM(C287:C294),0)</f>
        <v>0</v>
      </c>
      <c r="K295" s="17"/>
      <c r="L295" s="2"/>
      <c r="M295" s="2"/>
    </row>
    <row r="296" spans="1:13" ht="49.9" customHeight="1">
      <c r="A296" s="44" t="s">
        <v>683</v>
      </c>
      <c r="B296" s="39"/>
      <c r="C296" s="39"/>
      <c r="D296" s="39"/>
      <c r="E296" s="39"/>
      <c r="F296" s="39"/>
      <c r="G296" s="39"/>
      <c r="H296" s="39"/>
      <c r="I296" s="39"/>
      <c r="J296" s="39"/>
      <c r="K296" s="40"/>
      <c r="L296" s="2"/>
      <c r="M296" s="2"/>
    </row>
    <row r="297" spans="1:13" ht="49.9" customHeight="1">
      <c r="A297" s="9" t="s">
        <v>828</v>
      </c>
      <c r="B297" s="10">
        <v>250000</v>
      </c>
      <c r="C297" s="10">
        <v>250000</v>
      </c>
      <c r="D297" s="11"/>
      <c r="E297" s="12"/>
      <c r="F297" s="13"/>
      <c r="G297" s="14"/>
      <c r="H297" s="12"/>
      <c r="I297" s="16">
        <v>0</v>
      </c>
      <c r="J297" s="16">
        <v>0</v>
      </c>
      <c r="K297" s="11"/>
      <c r="L297" s="2"/>
      <c r="M297" s="2"/>
    </row>
    <row r="298" spans="1:13" ht="49.9" customHeight="1">
      <c r="A298" s="9" t="s">
        <v>829</v>
      </c>
      <c r="B298" s="10">
        <v>40000</v>
      </c>
      <c r="C298" s="10">
        <v>40000</v>
      </c>
      <c r="D298" s="11"/>
      <c r="E298" s="12"/>
      <c r="F298" s="13"/>
      <c r="G298" s="14"/>
      <c r="H298" s="12"/>
      <c r="I298" s="16">
        <v>0</v>
      </c>
      <c r="J298" s="16">
        <v>0</v>
      </c>
      <c r="K298" s="11"/>
      <c r="L298" s="2"/>
      <c r="M298" s="2"/>
    </row>
    <row r="299" spans="1:13" ht="49.9" customHeight="1">
      <c r="A299" s="17" t="s">
        <v>686</v>
      </c>
      <c r="B299" s="18">
        <f>SUM(B297:B298)</f>
        <v>290000</v>
      </c>
      <c r="C299" s="18">
        <f>SUM(C297:C298)</f>
        <v>290000</v>
      </c>
      <c r="D299" s="17"/>
      <c r="E299" s="18">
        <f>SUM(E297:E298)</f>
        <v>0</v>
      </c>
      <c r="F299" s="17"/>
      <c r="G299" s="17"/>
      <c r="H299" s="18">
        <f>SUM(H297:H298)</f>
        <v>0</v>
      </c>
      <c r="I299" s="19">
        <f t="array" ref="I299">IF(SUM(C297:C298)&lt;&gt;0,SUM(C297:C298*I297:I298)/SUM(C297:C298),0)</f>
        <v>0</v>
      </c>
      <c r="J299" s="19">
        <f t="array" ref="J299">IF(SUM(C297:C298)&lt;&gt;0,SUM(C297:C298*J297:J298)/SUM(C297:C298),0)</f>
        <v>0</v>
      </c>
      <c r="K299" s="17"/>
      <c r="L299" s="2"/>
      <c r="M299" s="2"/>
    </row>
    <row r="300" spans="1:13" ht="49.9" customHeight="1">
      <c r="A300" s="17" t="s">
        <v>830</v>
      </c>
      <c r="B300" s="18">
        <f>SUM(B285,B295,B299)</f>
        <v>595000</v>
      </c>
      <c r="C300" s="18">
        <f>SUM(C285,C295,C299)</f>
        <v>595000</v>
      </c>
      <c r="D300" s="17"/>
      <c r="E300" s="18">
        <f>SUM(E285,E295,E299)</f>
        <v>147800.30800000002</v>
      </c>
      <c r="F300" s="17"/>
      <c r="G300" s="17"/>
      <c r="H300" s="18">
        <f>SUM(H285,H295,H299)</f>
        <v>147800.30800000002</v>
      </c>
      <c r="I300" s="19">
        <f>IF(SUM(C285,C295,C299)&lt;&gt;0,SUM(C285*I285,C295*I295,C299*I299)/SUM(C285,C295,C299),0)</f>
        <v>0</v>
      </c>
      <c r="J300" s="19">
        <f>IF(SUM(C285,C295,C299)&lt;&gt;0,SUM(C285*J285,C295*J295,C299*J299)/SUM(C285,C295,C299),0)</f>
        <v>0</v>
      </c>
      <c r="K300" s="17"/>
      <c r="L300" s="2"/>
      <c r="M300" s="2"/>
    </row>
    <row r="301" spans="1:13" ht="49.9" customHeight="1">
      <c r="A301" s="38" t="s">
        <v>831</v>
      </c>
      <c r="B301" s="39"/>
      <c r="C301" s="39"/>
      <c r="D301" s="39"/>
      <c r="E301" s="39"/>
      <c r="F301" s="39"/>
      <c r="G301" s="39"/>
      <c r="H301" s="39"/>
      <c r="I301" s="39"/>
      <c r="J301" s="39"/>
      <c r="K301" s="40"/>
      <c r="L301" s="2"/>
      <c r="M301" s="2"/>
    </row>
    <row r="302" spans="1:13" ht="49.9" customHeight="1">
      <c r="A302" s="44" t="s">
        <v>612</v>
      </c>
      <c r="B302" s="39"/>
      <c r="C302" s="39"/>
      <c r="D302" s="39"/>
      <c r="E302" s="39"/>
      <c r="F302" s="39"/>
      <c r="G302" s="39"/>
      <c r="H302" s="39"/>
      <c r="I302" s="39"/>
      <c r="J302" s="39"/>
      <c r="K302" s="40"/>
      <c r="L302" s="2"/>
      <c r="M302" s="2"/>
    </row>
    <row r="303" spans="1:13" ht="49.9" customHeight="1">
      <c r="A303" s="9" t="s">
        <v>832</v>
      </c>
      <c r="B303" s="10">
        <v>15000</v>
      </c>
      <c r="C303" s="10">
        <v>15000</v>
      </c>
      <c r="D303" s="11" t="s">
        <v>51</v>
      </c>
      <c r="E303" s="10">
        <v>15000</v>
      </c>
      <c r="F303" s="13">
        <v>45292</v>
      </c>
      <c r="G303" s="14">
        <v>12</v>
      </c>
      <c r="H303" s="10">
        <v>15000</v>
      </c>
      <c r="I303" s="16">
        <v>0</v>
      </c>
      <c r="J303" s="16">
        <v>0</v>
      </c>
      <c r="K303" s="11" t="s">
        <v>883</v>
      </c>
      <c r="L303" s="2"/>
      <c r="M303" s="2"/>
    </row>
    <row r="304" spans="1:13" ht="49.9" customHeight="1">
      <c r="A304" s="9" t="s">
        <v>636</v>
      </c>
      <c r="B304" s="10">
        <v>40000</v>
      </c>
      <c r="C304" s="10">
        <v>40000</v>
      </c>
      <c r="D304" s="11" t="s">
        <v>51</v>
      </c>
      <c r="E304" s="10">
        <v>40000</v>
      </c>
      <c r="F304" s="13">
        <v>45292</v>
      </c>
      <c r="G304" s="14">
        <v>12</v>
      </c>
      <c r="H304" s="10">
        <v>40000</v>
      </c>
      <c r="I304" s="16">
        <v>0</v>
      </c>
      <c r="J304" s="16">
        <v>0</v>
      </c>
      <c r="K304" s="11" t="s">
        <v>883</v>
      </c>
      <c r="L304" s="2"/>
      <c r="M304" s="2"/>
    </row>
    <row r="305" spans="1:13" ht="49.9" customHeight="1">
      <c r="A305" s="9" t="s">
        <v>833</v>
      </c>
      <c r="B305" s="10">
        <v>15000</v>
      </c>
      <c r="C305" s="10">
        <v>15000</v>
      </c>
      <c r="D305" s="11" t="s">
        <v>51</v>
      </c>
      <c r="E305" s="10">
        <v>15000</v>
      </c>
      <c r="F305" s="13">
        <v>45292</v>
      </c>
      <c r="G305" s="14">
        <v>12</v>
      </c>
      <c r="H305" s="10">
        <v>15000</v>
      </c>
      <c r="I305" s="16">
        <v>0</v>
      </c>
      <c r="J305" s="16">
        <v>0</v>
      </c>
      <c r="K305" s="11" t="s">
        <v>883</v>
      </c>
      <c r="L305" s="2"/>
      <c r="M305" s="2"/>
    </row>
    <row r="306" spans="1:13" ht="49.9" customHeight="1">
      <c r="A306" s="9" t="s">
        <v>834</v>
      </c>
      <c r="B306" s="10">
        <v>40000</v>
      </c>
      <c r="C306" s="10">
        <v>40000</v>
      </c>
      <c r="D306" s="11" t="s">
        <v>51</v>
      </c>
      <c r="E306" s="10">
        <v>40000</v>
      </c>
      <c r="F306" s="13">
        <v>45292</v>
      </c>
      <c r="G306" s="14">
        <v>12</v>
      </c>
      <c r="H306" s="10">
        <v>40000</v>
      </c>
      <c r="I306" s="16">
        <v>0</v>
      </c>
      <c r="J306" s="16">
        <v>0</v>
      </c>
      <c r="K306" s="11" t="s">
        <v>883</v>
      </c>
      <c r="L306" s="2"/>
      <c r="M306" s="2"/>
    </row>
    <row r="307" spans="1:13" ht="49.9" customHeight="1">
      <c r="A307" s="9" t="s">
        <v>835</v>
      </c>
      <c r="B307" s="10">
        <v>40000</v>
      </c>
      <c r="C307" s="10">
        <v>40000</v>
      </c>
      <c r="D307" s="11" t="s">
        <v>51</v>
      </c>
      <c r="E307" s="10">
        <v>40000</v>
      </c>
      <c r="F307" s="13">
        <v>45292</v>
      </c>
      <c r="G307" s="14">
        <v>12</v>
      </c>
      <c r="H307" s="10">
        <v>40000</v>
      </c>
      <c r="I307" s="16">
        <v>0</v>
      </c>
      <c r="J307" s="16">
        <v>0</v>
      </c>
      <c r="K307" s="11" t="s">
        <v>883</v>
      </c>
      <c r="L307" s="2"/>
      <c r="M307" s="2"/>
    </row>
    <row r="308" spans="1:13" ht="49.9" customHeight="1">
      <c r="A308" s="9" t="s">
        <v>836</v>
      </c>
      <c r="B308" s="10">
        <v>7200</v>
      </c>
      <c r="C308" s="10">
        <v>7200</v>
      </c>
      <c r="D308" s="11" t="s">
        <v>51</v>
      </c>
      <c r="E308" s="10">
        <v>7200</v>
      </c>
      <c r="F308" s="13">
        <v>45292</v>
      </c>
      <c r="G308" s="14">
        <v>12</v>
      </c>
      <c r="H308" s="10">
        <v>7200</v>
      </c>
      <c r="I308" s="16">
        <v>0</v>
      </c>
      <c r="J308" s="16">
        <v>0</v>
      </c>
      <c r="K308" s="11" t="s">
        <v>883</v>
      </c>
      <c r="L308" s="2"/>
      <c r="M308" s="2"/>
    </row>
    <row r="309" spans="1:13" ht="49.9" customHeight="1">
      <c r="A309" s="9" t="s">
        <v>837</v>
      </c>
      <c r="B309" s="10">
        <v>7000</v>
      </c>
      <c r="C309" s="10">
        <v>7000</v>
      </c>
      <c r="D309" s="11" t="s">
        <v>51</v>
      </c>
      <c r="E309" s="10">
        <v>7000</v>
      </c>
      <c r="F309" s="13">
        <v>45292</v>
      </c>
      <c r="G309" s="14">
        <v>12</v>
      </c>
      <c r="H309" s="10">
        <v>7000</v>
      </c>
      <c r="I309" s="16">
        <v>0</v>
      </c>
      <c r="J309" s="16">
        <v>0</v>
      </c>
      <c r="K309" s="11" t="s">
        <v>883</v>
      </c>
      <c r="L309" s="2"/>
      <c r="M309" s="2"/>
    </row>
    <row r="310" spans="1:13" ht="49.9" customHeight="1">
      <c r="A310" s="9" t="s">
        <v>838</v>
      </c>
      <c r="B310" s="10">
        <v>8000</v>
      </c>
      <c r="C310" s="10">
        <v>8000</v>
      </c>
      <c r="D310" s="11" t="s">
        <v>51</v>
      </c>
      <c r="E310" s="10">
        <v>8000</v>
      </c>
      <c r="F310" s="13">
        <v>45292</v>
      </c>
      <c r="G310" s="14">
        <v>12</v>
      </c>
      <c r="H310" s="10">
        <v>8000</v>
      </c>
      <c r="I310" s="16">
        <v>0</v>
      </c>
      <c r="J310" s="16">
        <v>0</v>
      </c>
      <c r="K310" s="11" t="s">
        <v>883</v>
      </c>
      <c r="L310" s="2"/>
      <c r="M310" s="2"/>
    </row>
    <row r="311" spans="1:13" ht="49.9" customHeight="1">
      <c r="A311" s="9" t="s">
        <v>839</v>
      </c>
      <c r="B311" s="10">
        <v>20000</v>
      </c>
      <c r="C311" s="10">
        <v>20000</v>
      </c>
      <c r="D311" s="11" t="s">
        <v>51</v>
      </c>
      <c r="E311" s="10">
        <v>20000</v>
      </c>
      <c r="F311" s="13">
        <v>45292</v>
      </c>
      <c r="G311" s="14">
        <v>12</v>
      </c>
      <c r="H311" s="10">
        <v>20000</v>
      </c>
      <c r="I311" s="16">
        <v>0</v>
      </c>
      <c r="J311" s="16">
        <v>0</v>
      </c>
      <c r="K311" s="11" t="s">
        <v>883</v>
      </c>
      <c r="L311" s="2"/>
      <c r="M311" s="2"/>
    </row>
    <row r="312" spans="1:13" ht="65.25">
      <c r="A312" s="9" t="s">
        <v>840</v>
      </c>
      <c r="B312" s="10">
        <v>14000</v>
      </c>
      <c r="C312" s="10">
        <v>14000</v>
      </c>
      <c r="D312" s="11" t="s">
        <v>51</v>
      </c>
      <c r="E312" s="10">
        <v>14000</v>
      </c>
      <c r="F312" s="13">
        <v>45292</v>
      </c>
      <c r="G312" s="14">
        <v>12</v>
      </c>
      <c r="H312" s="10">
        <v>14000</v>
      </c>
      <c r="I312" s="16">
        <v>0</v>
      </c>
      <c r="J312" s="16">
        <v>0</v>
      </c>
      <c r="K312" s="11" t="s">
        <v>883</v>
      </c>
      <c r="L312" s="2"/>
      <c r="M312" s="2"/>
    </row>
    <row r="313" spans="1:13" ht="49.9" customHeight="1">
      <c r="A313" s="9" t="s">
        <v>841</v>
      </c>
      <c r="B313" s="10">
        <v>10000</v>
      </c>
      <c r="C313" s="10">
        <v>10000</v>
      </c>
      <c r="D313" s="11" t="s">
        <v>51</v>
      </c>
      <c r="E313" s="10">
        <v>10000</v>
      </c>
      <c r="F313" s="13">
        <v>45292</v>
      </c>
      <c r="G313" s="14">
        <v>12</v>
      </c>
      <c r="H313" s="10">
        <v>10000</v>
      </c>
      <c r="I313" s="16">
        <v>0</v>
      </c>
      <c r="J313" s="16">
        <v>0</v>
      </c>
      <c r="K313" s="11" t="s">
        <v>883</v>
      </c>
      <c r="L313" s="2"/>
      <c r="M313" s="2"/>
    </row>
    <row r="314" spans="1:13" ht="49.9" customHeight="1">
      <c r="A314" s="17" t="s">
        <v>615</v>
      </c>
      <c r="B314" s="18">
        <f>SUM(B303:B313)</f>
        <v>216200</v>
      </c>
      <c r="C314" s="18">
        <f>SUM(C303:C313)</f>
        <v>216200</v>
      </c>
      <c r="D314" s="17"/>
      <c r="E314" s="18">
        <f>SUM(E303:E313)</f>
        <v>216200</v>
      </c>
      <c r="F314" s="17"/>
      <c r="G314" s="17"/>
      <c r="H314" s="18">
        <f>SUM(H303:H313)</f>
        <v>216200</v>
      </c>
      <c r="I314" s="19">
        <f t="array" ref="I314">IF(SUM(C303:C313)&lt;&gt;0,SUM(C303:C313*I303:I313)/SUM(C303:C313),0)</f>
        <v>0</v>
      </c>
      <c r="J314" s="19">
        <f t="array" ref="J314">IF(SUM(C303:C313)&lt;&gt;0,SUM(C303:C313*J303:J313)/SUM(C303:C313),0)</f>
        <v>0</v>
      </c>
      <c r="K314" s="17"/>
      <c r="L314" s="2"/>
      <c r="M314" s="2"/>
    </row>
    <row r="315" spans="1:13" ht="49.9" customHeight="1">
      <c r="A315" s="44" t="s">
        <v>616</v>
      </c>
      <c r="B315" s="39"/>
      <c r="C315" s="39"/>
      <c r="D315" s="39"/>
      <c r="E315" s="39"/>
      <c r="F315" s="39"/>
      <c r="G315" s="39"/>
      <c r="H315" s="39"/>
      <c r="I315" s="39"/>
      <c r="J315" s="39"/>
      <c r="K315" s="40"/>
      <c r="L315" s="2"/>
      <c r="M315" s="2"/>
    </row>
    <row r="316" spans="1:13" ht="49.9" customHeight="1">
      <c r="A316" s="9" t="s">
        <v>842</v>
      </c>
      <c r="B316" s="10">
        <v>60000</v>
      </c>
      <c r="C316" s="10">
        <v>60000</v>
      </c>
      <c r="D316" s="11"/>
      <c r="E316" s="12"/>
      <c r="F316" s="13"/>
      <c r="G316" s="14"/>
      <c r="H316" s="12"/>
      <c r="I316" s="16">
        <v>0</v>
      </c>
      <c r="J316" s="16">
        <v>0</v>
      </c>
      <c r="K316" s="11"/>
      <c r="L316" s="2"/>
      <c r="M316" s="2"/>
    </row>
    <row r="317" spans="1:13" ht="49.9" customHeight="1">
      <c r="A317" s="9" t="s">
        <v>843</v>
      </c>
      <c r="B317" s="10">
        <v>10000</v>
      </c>
      <c r="C317" s="10">
        <v>10000</v>
      </c>
      <c r="D317" s="11"/>
      <c r="E317" s="12"/>
      <c r="F317" s="13"/>
      <c r="G317" s="14"/>
      <c r="H317" s="12"/>
      <c r="I317" s="16">
        <v>0</v>
      </c>
      <c r="J317" s="16">
        <v>0</v>
      </c>
      <c r="K317" s="11"/>
      <c r="L317" s="2"/>
      <c r="M317" s="2"/>
    </row>
    <row r="318" spans="1:13" ht="49.9" customHeight="1">
      <c r="A318" s="9" t="s">
        <v>844</v>
      </c>
      <c r="B318" s="10">
        <v>38800</v>
      </c>
      <c r="C318" s="10">
        <v>38800</v>
      </c>
      <c r="D318" s="11"/>
      <c r="E318" s="12"/>
      <c r="F318" s="13"/>
      <c r="G318" s="14"/>
      <c r="H318" s="12"/>
      <c r="I318" s="16">
        <v>0</v>
      </c>
      <c r="J318" s="16">
        <v>0</v>
      </c>
      <c r="K318" s="11"/>
      <c r="L318" s="2"/>
      <c r="M318" s="2"/>
    </row>
    <row r="319" spans="1:13" ht="49.9" customHeight="1">
      <c r="A319" s="9" t="s">
        <v>845</v>
      </c>
      <c r="B319" s="10">
        <v>15000</v>
      </c>
      <c r="C319" s="10">
        <v>15000</v>
      </c>
      <c r="D319" s="11"/>
      <c r="E319" s="12"/>
      <c r="F319" s="13"/>
      <c r="G319" s="14"/>
      <c r="H319" s="12"/>
      <c r="I319" s="16">
        <v>0</v>
      </c>
      <c r="J319" s="16">
        <v>0</v>
      </c>
      <c r="K319" s="11"/>
      <c r="L319" s="2"/>
      <c r="M319" s="2"/>
    </row>
    <row r="320" spans="1:13" ht="49.9" customHeight="1">
      <c r="A320" s="9" t="s">
        <v>846</v>
      </c>
      <c r="B320" s="10">
        <v>20000</v>
      </c>
      <c r="C320" s="10">
        <v>20000</v>
      </c>
      <c r="D320" s="11"/>
      <c r="E320" s="12"/>
      <c r="F320" s="13"/>
      <c r="G320" s="14"/>
      <c r="H320" s="12"/>
      <c r="I320" s="16">
        <v>0</v>
      </c>
      <c r="J320" s="16">
        <v>0</v>
      </c>
      <c r="K320" s="11"/>
      <c r="L320" s="2"/>
      <c r="M320" s="2"/>
    </row>
    <row r="321" spans="1:13" ht="43.5">
      <c r="A321" s="9" t="s">
        <v>847</v>
      </c>
      <c r="B321" s="10">
        <v>70000</v>
      </c>
      <c r="C321" s="10">
        <v>70000</v>
      </c>
      <c r="D321" s="11"/>
      <c r="E321" s="12"/>
      <c r="F321" s="13"/>
      <c r="G321" s="14"/>
      <c r="H321" s="12"/>
      <c r="I321" s="16">
        <v>0</v>
      </c>
      <c r="J321" s="16">
        <v>0</v>
      </c>
      <c r="K321" s="11"/>
      <c r="L321" s="2"/>
      <c r="M321" s="2"/>
    </row>
    <row r="322" spans="1:13" ht="49.9" customHeight="1">
      <c r="A322" s="9" t="s">
        <v>848</v>
      </c>
      <c r="B322" s="10">
        <v>10000</v>
      </c>
      <c r="C322" s="10">
        <v>10000</v>
      </c>
      <c r="D322" s="11"/>
      <c r="E322" s="12"/>
      <c r="F322" s="13"/>
      <c r="G322" s="14"/>
      <c r="H322" s="12"/>
      <c r="I322" s="16">
        <v>0</v>
      </c>
      <c r="J322" s="16">
        <v>0</v>
      </c>
      <c r="K322" s="11"/>
      <c r="L322" s="2"/>
      <c r="M322" s="2"/>
    </row>
    <row r="323" spans="1:13" ht="49.9" customHeight="1">
      <c r="A323" s="9" t="s">
        <v>849</v>
      </c>
      <c r="B323" s="10">
        <v>10000</v>
      </c>
      <c r="C323" s="10">
        <v>10000</v>
      </c>
      <c r="D323" s="11"/>
      <c r="E323" s="12"/>
      <c r="F323" s="13"/>
      <c r="G323" s="14"/>
      <c r="H323" s="12"/>
      <c r="I323" s="16">
        <v>0</v>
      </c>
      <c r="J323" s="16">
        <v>0</v>
      </c>
      <c r="K323" s="11"/>
      <c r="L323" s="2"/>
      <c r="M323" s="2"/>
    </row>
    <row r="324" spans="1:13" ht="49.9" customHeight="1">
      <c r="A324" s="17" t="s">
        <v>619</v>
      </c>
      <c r="B324" s="18">
        <f>SUM(B316:B323)</f>
        <v>233800</v>
      </c>
      <c r="C324" s="18">
        <f>SUM(C316:C323)</f>
        <v>233800</v>
      </c>
      <c r="D324" s="17"/>
      <c r="E324" s="18">
        <f>SUM(E316:E323)</f>
        <v>0</v>
      </c>
      <c r="F324" s="17"/>
      <c r="G324" s="17"/>
      <c r="H324" s="18">
        <f>SUM(H316:H323)</f>
        <v>0</v>
      </c>
      <c r="I324" s="19">
        <f t="array" ref="I324">IF(SUM(C316:C323)&lt;&gt;0,SUM(C316:C323*I316:I323)/SUM(C316:C323),0)</f>
        <v>0</v>
      </c>
      <c r="J324" s="19">
        <f t="array" ref="J324">IF(SUM(C316:C323)&lt;&gt;0,SUM(C316:C323*J316:J323)/SUM(C316:C323),0)</f>
        <v>0</v>
      </c>
      <c r="K324" s="17"/>
      <c r="L324" s="2"/>
      <c r="M324" s="2"/>
    </row>
    <row r="325" spans="1:13" ht="49.9" customHeight="1">
      <c r="A325" s="44" t="s">
        <v>683</v>
      </c>
      <c r="B325" s="39"/>
      <c r="C325" s="39"/>
      <c r="D325" s="39"/>
      <c r="E325" s="39"/>
      <c r="F325" s="39"/>
      <c r="G325" s="39"/>
      <c r="H325" s="39"/>
      <c r="I325" s="39"/>
      <c r="J325" s="39"/>
      <c r="K325" s="40"/>
      <c r="L325" s="2"/>
      <c r="M325" s="2"/>
    </row>
    <row r="326" spans="1:13" ht="49.9" customHeight="1">
      <c r="A326" s="9" t="s">
        <v>850</v>
      </c>
      <c r="B326" s="10">
        <v>10000</v>
      </c>
      <c r="C326" s="10">
        <v>10000</v>
      </c>
      <c r="D326" s="11"/>
      <c r="E326" s="12"/>
      <c r="F326" s="13"/>
      <c r="G326" s="14"/>
      <c r="H326" s="12"/>
      <c r="I326" s="16">
        <v>0</v>
      </c>
      <c r="J326" s="16">
        <v>0</v>
      </c>
      <c r="K326" s="11"/>
      <c r="L326" s="2"/>
      <c r="M326" s="2"/>
    </row>
    <row r="327" spans="1:13" ht="49.9" customHeight="1">
      <c r="A327" s="17" t="s">
        <v>686</v>
      </c>
      <c r="B327" s="18">
        <f>B326</f>
        <v>10000</v>
      </c>
      <c r="C327" s="18">
        <f>C326</f>
        <v>10000</v>
      </c>
      <c r="D327" s="17"/>
      <c r="E327" s="18">
        <f>E326</f>
        <v>0</v>
      </c>
      <c r="F327" s="17"/>
      <c r="G327" s="17"/>
      <c r="H327" s="18">
        <f>H326</f>
        <v>0</v>
      </c>
      <c r="I327" s="19">
        <f>I326</f>
        <v>0</v>
      </c>
      <c r="J327" s="19">
        <f>J326</f>
        <v>0</v>
      </c>
      <c r="K327" s="17"/>
      <c r="L327" s="2"/>
      <c r="M327" s="2"/>
    </row>
    <row r="328" spans="1:13" ht="49.9" customHeight="1">
      <c r="A328" s="17" t="s">
        <v>851</v>
      </c>
      <c r="B328" s="18">
        <f>SUM(B314,B324,B327)</f>
        <v>460000</v>
      </c>
      <c r="C328" s="18">
        <f>SUM(C314,C324,C327)</f>
        <v>460000</v>
      </c>
      <c r="D328" s="17"/>
      <c r="E328" s="18">
        <f>SUM(E314,E324,E327)</f>
        <v>216200</v>
      </c>
      <c r="F328" s="17"/>
      <c r="G328" s="17"/>
      <c r="H328" s="18">
        <f>SUM(H314,H324,H327)</f>
        <v>216200</v>
      </c>
      <c r="I328" s="19">
        <f>IF(SUM(C314,C324,C327)&lt;&gt;0,SUM(C314*I314,C324*I324,C327*I327)/SUM(C314,C324,C327),0)</f>
        <v>0</v>
      </c>
      <c r="J328" s="19">
        <f>IF(SUM(C314,C324,C327)&lt;&gt;0,SUM(C314*J314,C324*J324,C327*J327)/SUM(C314,C324,C327),0)</f>
        <v>0</v>
      </c>
      <c r="K328" s="17"/>
      <c r="L328" s="2"/>
      <c r="M328" s="2"/>
    </row>
    <row r="329" spans="1:13" ht="49.9" customHeight="1">
      <c r="A329" s="38" t="s">
        <v>852</v>
      </c>
      <c r="B329" s="39"/>
      <c r="C329" s="39"/>
      <c r="D329" s="39"/>
      <c r="E329" s="39"/>
      <c r="F329" s="39"/>
      <c r="G329" s="39"/>
      <c r="H329" s="39"/>
      <c r="I329" s="39"/>
      <c r="J329" s="39"/>
      <c r="K329" s="40"/>
      <c r="L329" s="2"/>
      <c r="M329" s="2"/>
    </row>
    <row r="330" spans="1:13" ht="49.9" customHeight="1">
      <c r="A330" s="44" t="s">
        <v>612</v>
      </c>
      <c r="B330" s="39"/>
      <c r="C330" s="39"/>
      <c r="D330" s="39"/>
      <c r="E330" s="39"/>
      <c r="F330" s="39"/>
      <c r="G330" s="39"/>
      <c r="H330" s="39"/>
      <c r="I330" s="39"/>
      <c r="J330" s="39"/>
      <c r="K330" s="40"/>
      <c r="L330" s="2"/>
      <c r="M330" s="2"/>
    </row>
    <row r="331" spans="1:13" ht="49.9" customHeight="1">
      <c r="A331" s="9" t="s">
        <v>853</v>
      </c>
      <c r="B331" s="10">
        <v>7000</v>
      </c>
      <c r="C331" s="10">
        <v>7000</v>
      </c>
      <c r="D331" s="11" t="s">
        <v>51</v>
      </c>
      <c r="E331" s="10">
        <v>7000</v>
      </c>
      <c r="F331" s="13">
        <v>45292</v>
      </c>
      <c r="G331" s="14">
        <v>12</v>
      </c>
      <c r="H331" s="10">
        <v>7000</v>
      </c>
      <c r="I331" s="16">
        <v>0</v>
      </c>
      <c r="J331" s="16">
        <v>0</v>
      </c>
      <c r="K331" s="11" t="s">
        <v>883</v>
      </c>
      <c r="L331" s="2"/>
      <c r="M331" s="2"/>
    </row>
    <row r="332" spans="1:13" ht="49.9" customHeight="1">
      <c r="A332" s="9" t="s">
        <v>854</v>
      </c>
      <c r="B332" s="10">
        <v>5000</v>
      </c>
      <c r="C332" s="10">
        <v>5000</v>
      </c>
      <c r="D332" s="11" t="s">
        <v>51</v>
      </c>
      <c r="E332" s="10">
        <v>5000</v>
      </c>
      <c r="F332" s="13">
        <v>45292</v>
      </c>
      <c r="G332" s="14">
        <v>12</v>
      </c>
      <c r="H332" s="10">
        <v>5000</v>
      </c>
      <c r="I332" s="16">
        <v>0</v>
      </c>
      <c r="J332" s="16">
        <v>0</v>
      </c>
      <c r="K332" s="11" t="s">
        <v>883</v>
      </c>
      <c r="L332" s="2"/>
      <c r="M332" s="2"/>
    </row>
    <row r="333" spans="1:13" ht="49.9" customHeight="1">
      <c r="A333" s="9" t="s">
        <v>855</v>
      </c>
      <c r="B333" s="10">
        <v>10000</v>
      </c>
      <c r="C333" s="10">
        <v>10000</v>
      </c>
      <c r="D333" s="11" t="s">
        <v>51</v>
      </c>
      <c r="E333" s="10">
        <v>10000</v>
      </c>
      <c r="F333" s="13">
        <v>45292</v>
      </c>
      <c r="G333" s="14">
        <v>12</v>
      </c>
      <c r="H333" s="10">
        <v>10000</v>
      </c>
      <c r="I333" s="16">
        <v>0</v>
      </c>
      <c r="J333" s="16">
        <v>0</v>
      </c>
      <c r="K333" s="11" t="s">
        <v>883</v>
      </c>
      <c r="L333" s="2"/>
      <c r="M333" s="2"/>
    </row>
    <row r="334" spans="1:13" ht="49.9" customHeight="1">
      <c r="A334" s="9" t="s">
        <v>856</v>
      </c>
      <c r="B334" s="10">
        <v>12000</v>
      </c>
      <c r="C334" s="10">
        <v>12000</v>
      </c>
      <c r="D334" s="11" t="s">
        <v>51</v>
      </c>
      <c r="E334" s="10">
        <v>12000</v>
      </c>
      <c r="F334" s="13">
        <v>45292</v>
      </c>
      <c r="G334" s="14">
        <v>12</v>
      </c>
      <c r="H334" s="10">
        <v>12000</v>
      </c>
      <c r="I334" s="16">
        <v>0</v>
      </c>
      <c r="J334" s="16">
        <v>0</v>
      </c>
      <c r="K334" s="11" t="s">
        <v>883</v>
      </c>
      <c r="L334" s="2"/>
      <c r="M334" s="2"/>
    </row>
    <row r="335" spans="1:13" ht="49.9" customHeight="1">
      <c r="A335" s="9" t="s">
        <v>857</v>
      </c>
      <c r="B335" s="10">
        <v>28500</v>
      </c>
      <c r="C335" s="10">
        <v>28500</v>
      </c>
      <c r="D335" s="11" t="s">
        <v>51</v>
      </c>
      <c r="E335" s="10">
        <v>28500</v>
      </c>
      <c r="F335" s="13">
        <v>45292</v>
      </c>
      <c r="G335" s="14">
        <v>12</v>
      </c>
      <c r="H335" s="10">
        <v>28500</v>
      </c>
      <c r="I335" s="16">
        <v>0</v>
      </c>
      <c r="J335" s="16">
        <v>0</v>
      </c>
      <c r="K335" s="11" t="s">
        <v>883</v>
      </c>
      <c r="L335" s="2"/>
      <c r="M335" s="2"/>
    </row>
    <row r="336" spans="1:13" ht="49.9" customHeight="1">
      <c r="A336" s="9" t="s">
        <v>858</v>
      </c>
      <c r="B336" s="10">
        <v>30000</v>
      </c>
      <c r="C336" s="10">
        <v>30000</v>
      </c>
      <c r="D336" s="11" t="s">
        <v>51</v>
      </c>
      <c r="E336" s="10">
        <v>30000</v>
      </c>
      <c r="F336" s="13">
        <v>45292</v>
      </c>
      <c r="G336" s="14">
        <v>12</v>
      </c>
      <c r="H336" s="10">
        <v>30000</v>
      </c>
      <c r="I336" s="16">
        <v>0</v>
      </c>
      <c r="J336" s="16">
        <v>0</v>
      </c>
      <c r="K336" s="11" t="s">
        <v>883</v>
      </c>
      <c r="L336" s="2"/>
      <c r="M336" s="2"/>
    </row>
    <row r="337" spans="1:13" ht="49.9" customHeight="1">
      <c r="A337" s="9" t="s">
        <v>859</v>
      </c>
      <c r="B337" s="10">
        <v>81000</v>
      </c>
      <c r="C337" s="10">
        <v>81000</v>
      </c>
      <c r="D337" s="11" t="s">
        <v>51</v>
      </c>
      <c r="E337" s="10">
        <v>81000</v>
      </c>
      <c r="F337" s="13">
        <v>45292</v>
      </c>
      <c r="G337" s="14">
        <v>12</v>
      </c>
      <c r="H337" s="10">
        <v>81000</v>
      </c>
      <c r="I337" s="16">
        <v>0</v>
      </c>
      <c r="J337" s="16">
        <v>0</v>
      </c>
      <c r="K337" s="11" t="s">
        <v>883</v>
      </c>
      <c r="L337" s="2"/>
      <c r="M337" s="2"/>
    </row>
    <row r="338" spans="1:13" ht="49.9" customHeight="1">
      <c r="A338" s="9" t="s">
        <v>860</v>
      </c>
      <c r="B338" s="10">
        <v>3900</v>
      </c>
      <c r="C338" s="10">
        <v>3900</v>
      </c>
      <c r="D338" s="11" t="s">
        <v>51</v>
      </c>
      <c r="E338" s="10">
        <v>3900</v>
      </c>
      <c r="F338" s="13">
        <v>45292</v>
      </c>
      <c r="G338" s="14">
        <v>12</v>
      </c>
      <c r="H338" s="10">
        <v>3900</v>
      </c>
      <c r="I338" s="16">
        <v>0</v>
      </c>
      <c r="J338" s="16">
        <v>0</v>
      </c>
      <c r="K338" s="11" t="s">
        <v>883</v>
      </c>
      <c r="L338" s="2"/>
      <c r="M338" s="2"/>
    </row>
    <row r="339" spans="1:13" ht="49.9" customHeight="1">
      <c r="A339" s="9" t="s">
        <v>861</v>
      </c>
      <c r="B339" s="10">
        <v>40000</v>
      </c>
      <c r="C339" s="10">
        <v>40000</v>
      </c>
      <c r="D339" s="11" t="s">
        <v>51</v>
      </c>
      <c r="E339" s="10">
        <v>40000</v>
      </c>
      <c r="F339" s="13">
        <v>45292</v>
      </c>
      <c r="G339" s="14">
        <v>12</v>
      </c>
      <c r="H339" s="10">
        <v>40000</v>
      </c>
      <c r="I339" s="16">
        <v>0</v>
      </c>
      <c r="J339" s="16">
        <v>0</v>
      </c>
      <c r="K339" s="11" t="s">
        <v>883</v>
      </c>
      <c r="L339" s="2"/>
      <c r="M339" s="2"/>
    </row>
    <row r="340" spans="1:13" ht="49.9" customHeight="1">
      <c r="A340" s="17" t="s">
        <v>615</v>
      </c>
      <c r="B340" s="18">
        <f>SUM(B331:B339)</f>
        <v>217400</v>
      </c>
      <c r="C340" s="18">
        <f>SUM(C331:C339)</f>
        <v>217400</v>
      </c>
      <c r="D340" s="17"/>
      <c r="E340" s="18">
        <f>SUM(E331:E339)</f>
        <v>217400</v>
      </c>
      <c r="F340" s="17"/>
      <c r="G340" s="17"/>
      <c r="H340" s="18">
        <f>SUM(H331:H339)</f>
        <v>217400</v>
      </c>
      <c r="I340" s="19">
        <f t="array" ref="I340">IF(SUM(C331:C339)&lt;&gt;0,SUM(C331:C339*I331:I339)/SUM(C331:C339),0)</f>
        <v>0</v>
      </c>
      <c r="J340" s="19">
        <f t="array" ref="J340">IF(SUM(C331:C339)&lt;&gt;0,SUM(C331:C339*J331:J339)/SUM(C331:C339),0)</f>
        <v>0</v>
      </c>
      <c r="K340" s="17"/>
      <c r="L340" s="2"/>
      <c r="M340" s="2"/>
    </row>
    <row r="341" spans="1:13" ht="49.9" customHeight="1">
      <c r="A341" s="44" t="s">
        <v>616</v>
      </c>
      <c r="B341" s="39"/>
      <c r="C341" s="39"/>
      <c r="D341" s="39"/>
      <c r="E341" s="39"/>
      <c r="F341" s="39"/>
      <c r="G341" s="39"/>
      <c r="H341" s="39"/>
      <c r="I341" s="39"/>
      <c r="J341" s="39"/>
      <c r="K341" s="40"/>
      <c r="L341" s="2"/>
      <c r="M341" s="2"/>
    </row>
    <row r="342" spans="1:13" ht="49.9" customHeight="1">
      <c r="A342" s="9" t="s">
        <v>862</v>
      </c>
      <c r="B342" s="10">
        <v>67125</v>
      </c>
      <c r="C342" s="10">
        <v>67125</v>
      </c>
      <c r="D342" s="11"/>
      <c r="E342" s="12"/>
      <c r="F342" s="13"/>
      <c r="G342" s="14"/>
      <c r="H342" s="12"/>
      <c r="I342" s="16">
        <v>0</v>
      </c>
      <c r="J342" s="16">
        <v>0</v>
      </c>
      <c r="K342" s="11"/>
      <c r="L342" s="2"/>
      <c r="M342" s="2"/>
    </row>
    <row r="343" spans="1:13" ht="49.9" customHeight="1">
      <c r="A343" s="9" t="s">
        <v>863</v>
      </c>
      <c r="B343" s="10">
        <v>8000</v>
      </c>
      <c r="C343" s="10">
        <v>8000</v>
      </c>
      <c r="D343" s="11"/>
      <c r="E343" s="12"/>
      <c r="F343" s="13"/>
      <c r="G343" s="14"/>
      <c r="H343" s="12"/>
      <c r="I343" s="16">
        <v>0</v>
      </c>
      <c r="J343" s="16">
        <v>0</v>
      </c>
      <c r="K343" s="11"/>
      <c r="L343" s="2"/>
      <c r="M343" s="2"/>
    </row>
    <row r="344" spans="1:13" ht="49.9" customHeight="1">
      <c r="A344" s="9" t="s">
        <v>864</v>
      </c>
      <c r="B344" s="10">
        <v>80000</v>
      </c>
      <c r="C344" s="10">
        <v>80000</v>
      </c>
      <c r="D344" s="11"/>
      <c r="E344" s="12"/>
      <c r="F344" s="13"/>
      <c r="G344" s="14"/>
      <c r="H344" s="12"/>
      <c r="I344" s="16">
        <v>0</v>
      </c>
      <c r="J344" s="16">
        <v>0</v>
      </c>
      <c r="K344" s="11"/>
      <c r="L344" s="2"/>
      <c r="M344" s="2"/>
    </row>
    <row r="345" spans="1:13" ht="43.5">
      <c r="A345" s="9" t="s">
        <v>865</v>
      </c>
      <c r="B345" s="10">
        <v>13000</v>
      </c>
      <c r="C345" s="10">
        <v>13000</v>
      </c>
      <c r="D345" s="11"/>
      <c r="E345" s="12"/>
      <c r="F345" s="13"/>
      <c r="G345" s="14"/>
      <c r="H345" s="12"/>
      <c r="I345" s="16">
        <v>0</v>
      </c>
      <c r="J345" s="16">
        <v>0</v>
      </c>
      <c r="K345" s="11"/>
      <c r="L345" s="2"/>
      <c r="M345" s="2"/>
    </row>
    <row r="346" spans="1:13" ht="65.25">
      <c r="A346" s="9" t="s">
        <v>866</v>
      </c>
      <c r="B346" s="10">
        <v>8000</v>
      </c>
      <c r="C346" s="10">
        <v>8000</v>
      </c>
      <c r="D346" s="11"/>
      <c r="E346" s="12"/>
      <c r="F346" s="13"/>
      <c r="G346" s="14"/>
      <c r="H346" s="12"/>
      <c r="I346" s="16">
        <v>0</v>
      </c>
      <c r="J346" s="16">
        <v>0</v>
      </c>
      <c r="K346" s="11"/>
      <c r="L346" s="2"/>
      <c r="M346" s="2"/>
    </row>
    <row r="347" spans="1:13" ht="49.9" customHeight="1">
      <c r="A347" s="9" t="s">
        <v>867</v>
      </c>
      <c r="B347" s="10">
        <v>5000</v>
      </c>
      <c r="C347" s="10">
        <v>5000</v>
      </c>
      <c r="D347" s="11"/>
      <c r="E347" s="12"/>
      <c r="F347" s="13"/>
      <c r="G347" s="14"/>
      <c r="H347" s="12"/>
      <c r="I347" s="16">
        <v>0</v>
      </c>
      <c r="J347" s="16">
        <v>0</v>
      </c>
      <c r="K347" s="11"/>
      <c r="L347" s="2"/>
      <c r="M347" s="2"/>
    </row>
    <row r="348" spans="1:13" ht="49.9" customHeight="1">
      <c r="A348" s="9" t="s">
        <v>868</v>
      </c>
      <c r="B348" s="10">
        <v>4385</v>
      </c>
      <c r="C348" s="10">
        <v>4385</v>
      </c>
      <c r="D348" s="11"/>
      <c r="E348" s="12"/>
      <c r="F348" s="13"/>
      <c r="G348" s="14"/>
      <c r="H348" s="12"/>
      <c r="I348" s="16">
        <v>0</v>
      </c>
      <c r="J348" s="16">
        <v>0</v>
      </c>
      <c r="K348" s="11"/>
      <c r="L348" s="2"/>
      <c r="M348" s="2"/>
    </row>
    <row r="349" spans="1:13" ht="49.9" customHeight="1">
      <c r="A349" s="9" t="s">
        <v>869</v>
      </c>
      <c r="B349" s="10">
        <v>37090</v>
      </c>
      <c r="C349" s="10">
        <v>37090</v>
      </c>
      <c r="D349" s="11"/>
      <c r="E349" s="12"/>
      <c r="F349" s="13"/>
      <c r="G349" s="14"/>
      <c r="H349" s="12"/>
      <c r="I349" s="16">
        <v>0</v>
      </c>
      <c r="J349" s="16">
        <v>0</v>
      </c>
      <c r="K349" s="11"/>
      <c r="L349" s="2"/>
      <c r="M349" s="2"/>
    </row>
    <row r="350" spans="1:13" ht="49.9" customHeight="1">
      <c r="A350" s="17" t="s">
        <v>619</v>
      </c>
      <c r="B350" s="18">
        <f>SUM(B342:B349)</f>
        <v>222600</v>
      </c>
      <c r="C350" s="18">
        <f>SUM(C342:C349)</f>
        <v>222600</v>
      </c>
      <c r="D350" s="17"/>
      <c r="E350" s="18">
        <f>SUM(E342:E349)</f>
        <v>0</v>
      </c>
      <c r="F350" s="17"/>
      <c r="G350" s="17"/>
      <c r="H350" s="18">
        <f>SUM(H342:H349)</f>
        <v>0</v>
      </c>
      <c r="I350" s="19">
        <f t="array" ref="I350">IF(SUM(C342:C349)&lt;&gt;0,SUM(C342:C349*I342:I349)/SUM(C342:C349),0)</f>
        <v>0</v>
      </c>
      <c r="J350" s="19">
        <f t="array" ref="J350">IF(SUM(C342:C349)&lt;&gt;0,SUM(C342:C349*J342:J349)/SUM(C342:C349),0)</f>
        <v>0</v>
      </c>
      <c r="K350" s="17"/>
      <c r="L350" s="2"/>
      <c r="M350" s="2"/>
    </row>
    <row r="351" spans="1:13" ht="49.9" customHeight="1">
      <c r="A351" s="44" t="s">
        <v>683</v>
      </c>
      <c r="B351" s="39"/>
      <c r="C351" s="39"/>
      <c r="D351" s="39"/>
      <c r="E351" s="39"/>
      <c r="F351" s="39"/>
      <c r="G351" s="39"/>
      <c r="H351" s="39"/>
      <c r="I351" s="39"/>
      <c r="J351" s="39"/>
      <c r="K351" s="40"/>
      <c r="L351" s="2"/>
      <c r="M351" s="2"/>
    </row>
    <row r="352" spans="1:13" ht="49.9" customHeight="1">
      <c r="A352" s="9" t="s">
        <v>870</v>
      </c>
      <c r="B352" s="10">
        <v>35000</v>
      </c>
      <c r="C352" s="10">
        <v>35000</v>
      </c>
      <c r="D352" s="11"/>
      <c r="E352" s="12"/>
      <c r="F352" s="13"/>
      <c r="G352" s="14"/>
      <c r="H352" s="12"/>
      <c r="I352" s="16">
        <v>0</v>
      </c>
      <c r="J352" s="16">
        <v>0</v>
      </c>
      <c r="K352" s="11"/>
      <c r="L352" s="2"/>
      <c r="M352" s="2"/>
    </row>
    <row r="353" spans="1:13" ht="49.9" customHeight="1">
      <c r="A353" s="9" t="s">
        <v>871</v>
      </c>
      <c r="B353" s="10">
        <v>25000</v>
      </c>
      <c r="C353" s="10">
        <v>25000</v>
      </c>
      <c r="D353" s="11"/>
      <c r="E353" s="12"/>
      <c r="F353" s="13"/>
      <c r="G353" s="14"/>
      <c r="H353" s="12"/>
      <c r="I353" s="16">
        <v>0</v>
      </c>
      <c r="J353" s="16">
        <v>0</v>
      </c>
      <c r="K353" s="11"/>
      <c r="L353" s="2"/>
      <c r="M353" s="2"/>
    </row>
    <row r="354" spans="1:13" ht="49.9" customHeight="1">
      <c r="A354" s="17" t="s">
        <v>686</v>
      </c>
      <c r="B354" s="18">
        <f>SUM(B352:B353)</f>
        <v>60000</v>
      </c>
      <c r="C354" s="18">
        <f>SUM(C352:C353)</f>
        <v>60000</v>
      </c>
      <c r="D354" s="17"/>
      <c r="E354" s="18">
        <f>SUM(E352:E353)</f>
        <v>0</v>
      </c>
      <c r="F354" s="17"/>
      <c r="G354" s="17"/>
      <c r="H354" s="18">
        <f>SUM(H352:H353)</f>
        <v>0</v>
      </c>
      <c r="I354" s="19">
        <f t="array" ref="I354">IF(SUM(C352:C353)&lt;&gt;0,SUM(C352:C353*I352:I353)/SUM(C352:C353),0)</f>
        <v>0</v>
      </c>
      <c r="J354" s="19">
        <f t="array" ref="J354">IF(SUM(C352:C353)&lt;&gt;0,SUM(C352:C353*J352:J353)/SUM(C352:C353),0)</f>
        <v>0</v>
      </c>
      <c r="K354" s="17"/>
      <c r="L354" s="2"/>
      <c r="M354" s="2"/>
    </row>
    <row r="355" spans="1:13" ht="49.9" customHeight="1">
      <c r="A355" s="17" t="s">
        <v>872</v>
      </c>
      <c r="B355" s="18">
        <f>SUM(B340,B350,B354)</f>
        <v>500000</v>
      </c>
      <c r="C355" s="18">
        <f>SUM(C340,C350,C354)</f>
        <v>500000</v>
      </c>
      <c r="D355" s="17"/>
      <c r="E355" s="18">
        <f>SUM(E340,E350,E354)</f>
        <v>217400</v>
      </c>
      <c r="F355" s="17"/>
      <c r="G355" s="17"/>
      <c r="H355" s="18">
        <f>SUM(H340,H350,H354)</f>
        <v>217400</v>
      </c>
      <c r="I355" s="19">
        <f>IF(SUM(C340,C350,C354)&lt;&gt;0,SUM(C340*I340,C350*I350,C354*I354)/SUM(C340,C350,C354),0)</f>
        <v>0</v>
      </c>
      <c r="J355" s="19">
        <f>IF(SUM(C340,C350,C354)&lt;&gt;0,SUM(C340*J340,C350*J350,C354*J354)/SUM(C340,C350,C354),0)</f>
        <v>0</v>
      </c>
      <c r="K355" s="17"/>
      <c r="L355" s="2"/>
      <c r="M355" s="2"/>
    </row>
    <row r="356" spans="1:13" ht="49.9" customHeight="1">
      <c r="A356" s="38" t="s">
        <v>873</v>
      </c>
      <c r="B356" s="39"/>
      <c r="C356" s="39"/>
      <c r="D356" s="39"/>
      <c r="E356" s="39"/>
      <c r="F356" s="39"/>
      <c r="G356" s="39"/>
      <c r="H356" s="39"/>
      <c r="I356" s="39"/>
      <c r="J356" s="39"/>
      <c r="K356" s="40"/>
      <c r="L356" s="2"/>
      <c r="M356" s="2"/>
    </row>
    <row r="357" spans="1:13" ht="49.9" customHeight="1">
      <c r="A357" s="44" t="s">
        <v>612</v>
      </c>
      <c r="B357" s="39"/>
      <c r="C357" s="39"/>
      <c r="D357" s="39"/>
      <c r="E357" s="39"/>
      <c r="F357" s="39"/>
      <c r="G357" s="39"/>
      <c r="H357" s="39"/>
      <c r="I357" s="39"/>
      <c r="J357" s="39"/>
      <c r="K357" s="40"/>
      <c r="L357" s="2"/>
      <c r="M357" s="2"/>
    </row>
    <row r="358" spans="1:13" ht="49.9" customHeight="1">
      <c r="A358" s="9" t="s">
        <v>874</v>
      </c>
      <c r="B358" s="10">
        <v>40400</v>
      </c>
      <c r="C358" s="10">
        <v>40400</v>
      </c>
      <c r="D358" s="11" t="s">
        <v>51</v>
      </c>
      <c r="E358" s="10">
        <v>40400</v>
      </c>
      <c r="F358" s="13">
        <v>45292</v>
      </c>
      <c r="G358" s="14">
        <v>12</v>
      </c>
      <c r="H358" s="10">
        <v>40400</v>
      </c>
      <c r="I358" s="16">
        <v>0</v>
      </c>
      <c r="J358" s="16">
        <v>0</v>
      </c>
      <c r="K358" s="11" t="s">
        <v>883</v>
      </c>
      <c r="L358" s="2"/>
      <c r="M358" s="2"/>
    </row>
    <row r="359" spans="1:13" ht="49.9" customHeight="1">
      <c r="A359" s="9" t="s">
        <v>875</v>
      </c>
      <c r="B359" s="10">
        <v>26625</v>
      </c>
      <c r="C359" s="10">
        <v>26625</v>
      </c>
      <c r="D359" s="11" t="s">
        <v>51</v>
      </c>
      <c r="E359" s="10">
        <v>26625</v>
      </c>
      <c r="F359" s="13">
        <v>45292</v>
      </c>
      <c r="G359" s="14">
        <v>12</v>
      </c>
      <c r="H359" s="10">
        <v>26625</v>
      </c>
      <c r="I359" s="16">
        <v>0</v>
      </c>
      <c r="J359" s="16">
        <v>0</v>
      </c>
      <c r="K359" s="11" t="s">
        <v>883</v>
      </c>
      <c r="L359" s="2"/>
      <c r="M359" s="2"/>
    </row>
    <row r="360" spans="1:13" ht="49.9" customHeight="1">
      <c r="A360" s="9" t="s">
        <v>876</v>
      </c>
      <c r="B360" s="10">
        <v>25975</v>
      </c>
      <c r="C360" s="10">
        <v>25975</v>
      </c>
      <c r="D360" s="11" t="s">
        <v>51</v>
      </c>
      <c r="E360" s="10">
        <v>25975</v>
      </c>
      <c r="F360" s="13">
        <v>45292</v>
      </c>
      <c r="G360" s="14">
        <v>12</v>
      </c>
      <c r="H360" s="10">
        <v>25975</v>
      </c>
      <c r="I360" s="16">
        <v>0</v>
      </c>
      <c r="J360" s="16">
        <v>0</v>
      </c>
      <c r="K360" s="11" t="s">
        <v>883</v>
      </c>
      <c r="L360" s="2"/>
      <c r="M360" s="2"/>
    </row>
    <row r="361" spans="1:13" ht="49.9" customHeight="1">
      <c r="A361" s="17" t="s">
        <v>615</v>
      </c>
      <c r="B361" s="18">
        <f>SUM(B358:B360)</f>
        <v>93000</v>
      </c>
      <c r="C361" s="18">
        <f>SUM(C358:C360)</f>
        <v>93000</v>
      </c>
      <c r="D361" s="17"/>
      <c r="E361" s="18">
        <f>SUM(E358:E360)</f>
        <v>93000</v>
      </c>
      <c r="F361" s="17"/>
      <c r="G361" s="17"/>
      <c r="H361" s="18">
        <f>SUM(H358:H360)</f>
        <v>93000</v>
      </c>
      <c r="I361" s="19">
        <f t="array" ref="I361">IF(SUM(C358:C360)&lt;&gt;0,SUM(C358:C360*I358:I360)/SUM(C358:C360),0)</f>
        <v>0</v>
      </c>
      <c r="J361" s="19">
        <f t="array" ref="J361">IF(SUM(C358:C360)&lt;&gt;0,SUM(C358:C360*J358:J360)/SUM(C358:C360),0)</f>
        <v>0</v>
      </c>
      <c r="K361" s="17"/>
      <c r="L361" s="2"/>
      <c r="M361" s="2"/>
    </row>
    <row r="362" spans="1:13" ht="49.9" customHeight="1">
      <c r="A362" s="44" t="s">
        <v>616</v>
      </c>
      <c r="B362" s="39"/>
      <c r="C362" s="39"/>
      <c r="D362" s="39"/>
      <c r="E362" s="39"/>
      <c r="F362" s="39"/>
      <c r="G362" s="39"/>
      <c r="H362" s="39"/>
      <c r="I362" s="39"/>
      <c r="J362" s="39"/>
      <c r="K362" s="40"/>
      <c r="L362" s="2"/>
      <c r="M362" s="2"/>
    </row>
    <row r="363" spans="1:13" ht="49.9" customHeight="1">
      <c r="A363" s="9" t="s">
        <v>877</v>
      </c>
      <c r="B363" s="10">
        <v>15000</v>
      </c>
      <c r="C363" s="10">
        <v>15000</v>
      </c>
      <c r="D363" s="11"/>
      <c r="E363" s="12"/>
      <c r="F363" s="13"/>
      <c r="G363" s="14"/>
      <c r="H363" s="12"/>
      <c r="I363" s="16">
        <v>0</v>
      </c>
      <c r="J363" s="16">
        <v>0</v>
      </c>
      <c r="K363" s="11"/>
      <c r="L363" s="2"/>
      <c r="M363" s="2"/>
    </row>
    <row r="364" spans="1:13" ht="49.9" customHeight="1">
      <c r="A364" s="9" t="s">
        <v>878</v>
      </c>
      <c r="B364" s="10">
        <v>25000</v>
      </c>
      <c r="C364" s="10">
        <v>25000</v>
      </c>
      <c r="D364" s="11"/>
      <c r="E364" s="12"/>
      <c r="F364" s="13"/>
      <c r="G364" s="14"/>
      <c r="H364" s="12"/>
      <c r="I364" s="16">
        <v>0</v>
      </c>
      <c r="J364" s="16">
        <v>0</v>
      </c>
      <c r="K364" s="11"/>
      <c r="L364" s="2"/>
      <c r="M364" s="2"/>
    </row>
    <row r="365" spans="1:13" ht="49.9" customHeight="1">
      <c r="A365" s="9" t="s">
        <v>879</v>
      </c>
      <c r="B365" s="10">
        <v>17000</v>
      </c>
      <c r="C365" s="10">
        <v>17000</v>
      </c>
      <c r="D365" s="11"/>
      <c r="E365" s="12"/>
      <c r="F365" s="13"/>
      <c r="G365" s="14"/>
      <c r="H365" s="12"/>
      <c r="I365" s="16">
        <v>0</v>
      </c>
      <c r="J365" s="16">
        <v>0</v>
      </c>
      <c r="K365" s="11"/>
      <c r="L365" s="2"/>
      <c r="M365" s="2"/>
    </row>
    <row r="366" spans="1:13" ht="49.9" customHeight="1">
      <c r="A366" s="17" t="s">
        <v>619</v>
      </c>
      <c r="B366" s="18">
        <f>SUM(B363:B365)</f>
        <v>57000</v>
      </c>
      <c r="C366" s="18">
        <f>SUM(C363:C365)</f>
        <v>57000</v>
      </c>
      <c r="D366" s="17"/>
      <c r="E366" s="18">
        <f>SUM(E363:E365)</f>
        <v>0</v>
      </c>
      <c r="F366" s="17"/>
      <c r="G366" s="17"/>
      <c r="H366" s="18">
        <f>SUM(H363:H365)</f>
        <v>0</v>
      </c>
      <c r="I366" s="19">
        <f t="array" ref="I366">IF(SUM(C363:C365)&lt;&gt;0,SUM(C363:C365*I363:I365)/SUM(C363:C365),0)</f>
        <v>0</v>
      </c>
      <c r="J366" s="19">
        <f t="array" ref="J366">IF(SUM(C363:C365)&lt;&gt;0,SUM(C363:C365*J363:J365)/SUM(C363:C365),0)</f>
        <v>0</v>
      </c>
      <c r="K366" s="17"/>
      <c r="L366" s="2"/>
      <c r="M366" s="2"/>
    </row>
    <row r="367" spans="1:13" ht="49.9" customHeight="1">
      <c r="A367" s="17" t="s">
        <v>880</v>
      </c>
      <c r="B367" s="18">
        <f>SUM(B361,B366)</f>
        <v>150000</v>
      </c>
      <c r="C367" s="18">
        <f>SUM(C361,C366)</f>
        <v>150000</v>
      </c>
      <c r="D367" s="17"/>
      <c r="E367" s="18">
        <f>SUM(E361,E366)</f>
        <v>93000</v>
      </c>
      <c r="F367" s="17"/>
      <c r="G367" s="17"/>
      <c r="H367" s="18">
        <f>SUM(H361,H366)</f>
        <v>93000</v>
      </c>
      <c r="I367" s="19">
        <f>IF(SUM(C361,C366)&lt;&gt;0,SUM(C361*I361,C366*I366)/SUM(C361,C366),0)</f>
        <v>0</v>
      </c>
      <c r="J367" s="19">
        <f>IF(SUM(C361,C366)&lt;&gt;0,SUM(C361*J361,C366*J366)/SUM(C361,C366),0)</f>
        <v>0</v>
      </c>
      <c r="K367" s="17"/>
      <c r="L367" s="2"/>
      <c r="M367" s="2"/>
    </row>
    <row r="368" spans="1:13" ht="49.9" customHeight="1">
      <c r="A368" s="20" t="s">
        <v>881</v>
      </c>
      <c r="B368" s="21">
        <f>SUM(B15,B33,B43,B54,B66,B77,B110,B129,B158,B188,B204,B214,B236,B269,B300,B328,B355,B367)</f>
        <v>5450000.0002081506</v>
      </c>
      <c r="C368" s="21">
        <f>SUM(C15,C33,C43,C54,C66,C77,C110,C129,C158,C188,C204,C214,C236,C269,C300,C328,C355,C367)</f>
        <v>5450000.0002081506</v>
      </c>
      <c r="D368" s="20"/>
      <c r="E368" s="21">
        <f>SUM(E15,E33,E43,E54,E66,E77,E110,E129,E158,E188,E204,E214,E236,E269,E300,E328,E355,E367)</f>
        <v>2660819.6842081505</v>
      </c>
      <c r="F368" s="20"/>
      <c r="G368" s="20"/>
      <c r="H368" s="21">
        <f>SUM(H15,H33,H43,H54,H66,H77,H110,H129,H158,H188,H204,H214,H236,H269,H300,H328,H355,H367)</f>
        <v>2643305.6842081505</v>
      </c>
      <c r="I368" s="22">
        <f>IF(SUM(C15,C33,C43,C54,C66,C77,C110,C129,C158,C188,C204,C214,C236,C269,C300,C328,C355,C367)&lt;&gt;0,SUM(C15*I15,C33*I33,C43*I43,C54*I54,C66*I66,C77*I77,C110*I110,C129*I129,C158*I158,C188*I188,C204*I204,C214*I214,C236*I236,C269*I269,C300*I300,C328*I328,C355*I355,C367*I367)/SUM(C15,C33,C43,C54,C66,C77,C110,C129,C158,C188,C204,C214,C236,C269,C300,C328,C355,C367),0)</f>
        <v>0</v>
      </c>
      <c r="J368" s="22">
        <f>IF(SUM(C15,C33,C43,C54,C66,C77,C110,C129,C158,C188,C204,C214,C236,C269,C300,C328,C355,C367)&lt;&gt;0,SUM(C15*J15,C33*J33,C43*J43,C54*J54,C66*J66,C77*J77,C110*J110,C129*J129,C158*J158,C188*J188,C204*J204,C214*J214,C236*J236,C269*J269,C300*J300,C328*J328,C355*J355,C367*J367)/SUM(C15,C33,C43,C54,C66,C77,C110,C129,C158,C188,C204,C214,C236,C269,C300,C328,C355,C367),0)</f>
        <v>0</v>
      </c>
      <c r="K368" s="20"/>
      <c r="L368" s="2"/>
      <c r="M368" s="2"/>
    </row>
  </sheetData>
  <mergeCells count="71">
    <mergeCell ref="A16:K16"/>
    <mergeCell ref="A1:K1"/>
    <mergeCell ref="A2:A3"/>
    <mergeCell ref="B2:C2"/>
    <mergeCell ref="D2:G2"/>
    <mergeCell ref="H2:H3"/>
    <mergeCell ref="I2:J2"/>
    <mergeCell ref="K2:K3"/>
    <mergeCell ref="A4:K4"/>
    <mergeCell ref="A5:K5"/>
    <mergeCell ref="A6:K6"/>
    <mergeCell ref="A7:K7"/>
    <mergeCell ref="A11:K11"/>
    <mergeCell ref="A67:K67"/>
    <mergeCell ref="A17:K17"/>
    <mergeCell ref="A25:K25"/>
    <mergeCell ref="A34:K34"/>
    <mergeCell ref="A35:K35"/>
    <mergeCell ref="A39:K39"/>
    <mergeCell ref="A44:K44"/>
    <mergeCell ref="A45:K45"/>
    <mergeCell ref="A49:K49"/>
    <mergeCell ref="A55:K55"/>
    <mergeCell ref="A56:K56"/>
    <mergeCell ref="A60:K60"/>
    <mergeCell ref="A131:K131"/>
    <mergeCell ref="A68:K68"/>
    <mergeCell ref="A72:K72"/>
    <mergeCell ref="A78:K78"/>
    <mergeCell ref="A79:K79"/>
    <mergeCell ref="A92:K92"/>
    <mergeCell ref="A106:K106"/>
    <mergeCell ref="A111:K111"/>
    <mergeCell ref="A112:K112"/>
    <mergeCell ref="A118:K118"/>
    <mergeCell ref="A126:K126"/>
    <mergeCell ref="A130:K130"/>
    <mergeCell ref="A206:K206"/>
    <mergeCell ref="A138:K138"/>
    <mergeCell ref="A155:K155"/>
    <mergeCell ref="A159:K159"/>
    <mergeCell ref="A160:K160"/>
    <mergeCell ref="A171:K171"/>
    <mergeCell ref="A184:K184"/>
    <mergeCell ref="A189:K189"/>
    <mergeCell ref="A190:K190"/>
    <mergeCell ref="A197:K197"/>
    <mergeCell ref="A201:K201"/>
    <mergeCell ref="A205:K205"/>
    <mergeCell ref="A301:K301"/>
    <mergeCell ref="A211:K211"/>
    <mergeCell ref="A215:K215"/>
    <mergeCell ref="A216:K216"/>
    <mergeCell ref="A223:K223"/>
    <mergeCell ref="A237:K237"/>
    <mergeCell ref="A238:K238"/>
    <mergeCell ref="A261:K261"/>
    <mergeCell ref="A270:K270"/>
    <mergeCell ref="A271:K271"/>
    <mergeCell ref="A286:K286"/>
    <mergeCell ref="A296:K296"/>
    <mergeCell ref="A351:K351"/>
    <mergeCell ref="A356:K356"/>
    <mergeCell ref="A357:K357"/>
    <mergeCell ref="A362:K362"/>
    <mergeCell ref="A302:K302"/>
    <mergeCell ref="A315:K315"/>
    <mergeCell ref="A325:K325"/>
    <mergeCell ref="A329:K329"/>
    <mergeCell ref="A330:K330"/>
    <mergeCell ref="A341:K341"/>
  </mergeCells>
  <dataValidations count="251">
    <dataValidation type="list" allowBlank="1" showInputMessage="1" showErrorMessage="1" errorTitle="Erreur de saisie" error="Veuillez choisir/saisir un élément de la liste" promptTitle="Consigne" prompt="Veuillez choisir/saisir un élément de la liste" sqref="D8:D9 D18:D23 D36:D37 D46:D47 D57:D58 D69:D70 D80:D90 D113:D116 D132:D136 D161:D169 D191:D195 D207:D209 D217:D221 D239:D259 D272:D284 D303:D313 D331:D339 D358:D360">
      <formula1>$L$1:$L$37</formula1>
    </dataValidation>
    <dataValidation type="list" allowBlank="1" showInputMessage="1" showErrorMessage="1" errorTitle="Erreur de saisie" error="Veuillez choisir/saisir un élément de la liste" promptTitle="Consigne" prompt="Veuillez choisir/saisir un élément de la liste" sqref="F8">
      <formula1>$M$1:$M$133</formula1>
    </dataValidation>
    <dataValidation type="list" allowBlank="1" showInputMessage="1" showErrorMessage="1" errorTitle="Erreur de saisie" error="Veuillez choisir/saisir un élément de la liste" promptTitle="Consigne" prompt="Veuillez choisir/saisir un élément de la liste" sqref="F9">
      <formula1>$M$1:$M$133</formula1>
    </dataValidation>
    <dataValidation type="list" allowBlank="1" showInputMessage="1" showErrorMessage="1" errorTitle="Erreur de saisie" error="Veuillez choisir/saisir un élément de la liste" promptTitle="Consigne" prompt="Veuillez choisir/saisir un élément de la liste" sqref="D12">
      <formula1>$L$1:$L$37</formula1>
    </dataValidation>
    <dataValidation type="list" allowBlank="1" showInputMessage="1" showErrorMessage="1" errorTitle="Erreur de saisie" error="Veuillez choisir/saisir un élément de la liste" promptTitle="Consigne" prompt="Veuillez choisir/saisir un élément de la liste" sqref="F12">
      <formula1>$M$1:$M$133</formula1>
    </dataValidation>
    <dataValidation type="list" allowBlank="1" showInputMessage="1" showErrorMessage="1" errorTitle="Erreur de saisie" error="Veuillez choisir/saisir un élément de la liste" promptTitle="Consigne" prompt="Veuillez choisir/saisir un élément de la liste" sqref="D13">
      <formula1>$L$1:$L$37</formula1>
    </dataValidation>
    <dataValidation type="list" allowBlank="1" showInputMessage="1" showErrorMessage="1" errorTitle="Erreur de saisie" error="Veuillez choisir/saisir un élément de la liste" promptTitle="Consigne" prompt="Veuillez choisir/saisir un élément de la liste" sqref="F13">
      <formula1>$M$1:$M$133</formula1>
    </dataValidation>
    <dataValidation type="list" allowBlank="1" showInputMessage="1" showErrorMessage="1" errorTitle="Erreur de saisie" error="Veuillez choisir/saisir un élément de la liste" promptTitle="Consigne" prompt="Veuillez choisir/saisir un élément de la liste" sqref="F18:F23">
      <formula1>$M$1:$M$133</formula1>
    </dataValidation>
    <dataValidation type="list" allowBlank="1" showInputMessage="1" showErrorMessage="1" errorTitle="Erreur de saisie" error="Veuillez choisir/saisir un élément de la liste" promptTitle="Consigne" prompt="Veuillez choisir/saisir un élément de la liste" sqref="F331:F339 F303:F313 F36:F37 F46:F47 F57:F58 F69:F70 F80:F90 F113:F116 F132:F136 F161:F169 F191:F195 F207:F209 F217:F221 F239:F259 F272:F284 F358:F360">
      <formula1>$M$1:$M$133</formula1>
    </dataValidation>
    <dataValidation type="list" allowBlank="1" showInputMessage="1" showErrorMessage="1" errorTitle="Erreur de saisie" error="Veuillez choisir/saisir un élément de la liste" promptTitle="Consigne" prompt="Veuillez choisir/saisir un élément de la liste" sqref="D26">
      <formula1>$L$1:$L$37</formula1>
    </dataValidation>
    <dataValidation type="list" allowBlank="1" showInputMessage="1" showErrorMessage="1" errorTitle="Erreur de saisie" error="Veuillez choisir/saisir un élément de la liste" promptTitle="Consigne" prompt="Veuillez choisir/saisir un élément de la liste" sqref="F26">
      <formula1>$M$1:$M$133</formula1>
    </dataValidation>
    <dataValidation type="list" allowBlank="1" showInputMessage="1" showErrorMessage="1" errorTitle="Erreur de saisie" error="Veuillez choisir/saisir un élément de la liste" promptTitle="Consigne" prompt="Veuillez choisir/saisir un élément de la liste" sqref="D27">
      <formula1>$L$1:$L$37</formula1>
    </dataValidation>
    <dataValidation type="list" allowBlank="1" showInputMessage="1" showErrorMessage="1" errorTitle="Erreur de saisie" error="Veuillez choisir/saisir un élément de la liste" promptTitle="Consigne" prompt="Veuillez choisir/saisir un élément de la liste" sqref="F27">
      <formula1>$M$1:$M$133</formula1>
    </dataValidation>
    <dataValidation type="list" allowBlank="1" showInputMessage="1" showErrorMessage="1" errorTitle="Erreur de saisie" error="Veuillez choisir/saisir un élément de la liste" promptTitle="Consigne" prompt="Veuillez choisir/saisir un élément de la liste" sqref="D28">
      <formula1>$L$1:$L$37</formula1>
    </dataValidation>
    <dataValidation type="list" allowBlank="1" showInputMessage="1" showErrorMessage="1" errorTitle="Erreur de saisie" error="Veuillez choisir/saisir un élément de la liste" promptTitle="Consigne" prompt="Veuillez choisir/saisir un élément de la liste" sqref="F28">
      <formula1>$M$1:$M$133</formula1>
    </dataValidation>
    <dataValidation type="list" allowBlank="1" showInputMessage="1" showErrorMessage="1" errorTitle="Erreur de saisie" error="Veuillez choisir/saisir un élément de la liste" promptTitle="Consigne" prompt="Veuillez choisir/saisir un élément de la liste" sqref="D29">
      <formula1>$L$1:$L$37</formula1>
    </dataValidation>
    <dataValidation type="list" allowBlank="1" showInputMessage="1" showErrorMessage="1" errorTitle="Erreur de saisie" error="Veuillez choisir/saisir un élément de la liste" promptTitle="Consigne" prompt="Veuillez choisir/saisir un élément de la liste" sqref="F29">
      <formula1>$M$1:$M$133</formula1>
    </dataValidation>
    <dataValidation type="list" allowBlank="1" showInputMessage="1" showErrorMessage="1" errorTitle="Erreur de saisie" error="Veuillez choisir/saisir un élément de la liste" promptTitle="Consigne" prompt="Veuillez choisir/saisir un élément de la liste" sqref="D30">
      <formula1>$L$1:$L$37</formula1>
    </dataValidation>
    <dataValidation type="list" allowBlank="1" showInputMessage="1" showErrorMessage="1" errorTitle="Erreur de saisie" error="Veuillez choisir/saisir un élément de la liste" promptTitle="Consigne" prompt="Veuillez choisir/saisir un élément de la liste" sqref="F30">
      <formula1>$M$1:$M$133</formula1>
    </dataValidation>
    <dataValidation type="list" allowBlank="1" showInputMessage="1" showErrorMessage="1" errorTitle="Erreur de saisie" error="Veuillez choisir/saisir un élément de la liste" promptTitle="Consigne" prompt="Veuillez choisir/saisir un élément de la liste" sqref="D31">
      <formula1>$L$1:$L$37</formula1>
    </dataValidation>
    <dataValidation type="list" allowBlank="1" showInputMessage="1" showErrorMessage="1" errorTitle="Erreur de saisie" error="Veuillez choisir/saisir un élément de la liste" promptTitle="Consigne" prompt="Veuillez choisir/saisir un élément de la liste" sqref="F31">
      <formula1>$M$1:$M$133</formula1>
    </dataValidation>
    <dataValidation type="list" allowBlank="1" showInputMessage="1" showErrorMessage="1" errorTitle="Erreur de saisie" error="Veuillez choisir/saisir un élément de la liste" promptTitle="Consigne" prompt="Veuillez choisir/saisir un élément de la liste" sqref="D40">
      <formula1>$L$1:$L$37</formula1>
    </dataValidation>
    <dataValidation type="list" allowBlank="1" showInputMessage="1" showErrorMessage="1" errorTitle="Erreur de saisie" error="Veuillez choisir/saisir un élément de la liste" promptTitle="Consigne" prompt="Veuillez choisir/saisir un élément de la liste" sqref="F40">
      <formula1>$M$1:$M$133</formula1>
    </dataValidation>
    <dataValidation type="list" allowBlank="1" showInputMessage="1" showErrorMessage="1" errorTitle="Erreur de saisie" error="Veuillez choisir/saisir un élément de la liste" promptTitle="Consigne" prompt="Veuillez choisir/saisir un élément de la liste" sqref="D41">
      <formula1>$L$1:$L$37</formula1>
    </dataValidation>
    <dataValidation type="list" allowBlank="1" showInputMessage="1" showErrorMessage="1" errorTitle="Erreur de saisie" error="Veuillez choisir/saisir un élément de la liste" promptTitle="Consigne" prompt="Veuillez choisir/saisir un élément de la liste" sqref="F41">
      <formula1>$M$1:$M$133</formula1>
    </dataValidation>
    <dataValidation type="list" allowBlank="1" showInputMessage="1" showErrorMessage="1" errorTitle="Erreur de saisie" error="Veuillez choisir/saisir un élément de la liste" promptTitle="Consigne" prompt="Veuillez choisir/saisir un élément de la liste" sqref="D50">
      <formula1>$L$1:$L$37</formula1>
    </dataValidation>
    <dataValidation type="list" allowBlank="1" showInputMessage="1" showErrorMessage="1" errorTitle="Erreur de saisie" error="Veuillez choisir/saisir un élément de la liste" promptTitle="Consigne" prompt="Veuillez choisir/saisir un élément de la liste" sqref="F50">
      <formula1>$M$1:$M$133</formula1>
    </dataValidation>
    <dataValidation type="list" allowBlank="1" showInputMessage="1" showErrorMessage="1" errorTitle="Erreur de saisie" error="Veuillez choisir/saisir un élément de la liste" promptTitle="Consigne" prompt="Veuillez choisir/saisir un élément de la liste" sqref="D51">
      <formula1>$L$1:$L$37</formula1>
    </dataValidation>
    <dataValidation type="list" allowBlank="1" showInputMessage="1" showErrorMessage="1" errorTitle="Erreur de saisie" error="Veuillez choisir/saisir un élément de la liste" promptTitle="Consigne" prompt="Veuillez choisir/saisir un élément de la liste" sqref="F51">
      <formula1>$M$1:$M$133</formula1>
    </dataValidation>
    <dataValidation type="list" allowBlank="1" showInputMessage="1" showErrorMessage="1" errorTitle="Erreur de saisie" error="Veuillez choisir/saisir un élément de la liste" promptTitle="Consigne" prompt="Veuillez choisir/saisir un élément de la liste" sqref="D52">
      <formula1>$L$1:$L$37</formula1>
    </dataValidation>
    <dataValidation type="list" allowBlank="1" showInputMessage="1" showErrorMessage="1" errorTitle="Erreur de saisie" error="Veuillez choisir/saisir un élément de la liste" promptTitle="Consigne" prompt="Veuillez choisir/saisir un élément de la liste" sqref="F52">
      <formula1>$M$1:$M$133</formula1>
    </dataValidation>
    <dataValidation type="list" allowBlank="1" showInputMessage="1" showErrorMessage="1" errorTitle="Erreur de saisie" error="Veuillez choisir/saisir un élément de la liste" promptTitle="Consigne" prompt="Veuillez choisir/saisir un élément de la liste" sqref="D61">
      <formula1>$L$1:$L$37</formula1>
    </dataValidation>
    <dataValidation type="list" allowBlank="1" showInputMessage="1" showErrorMessage="1" errorTitle="Erreur de saisie" error="Veuillez choisir/saisir un élément de la liste" promptTitle="Consigne" prompt="Veuillez choisir/saisir un élément de la liste" sqref="F61">
      <formula1>$M$1:$M$133</formula1>
    </dataValidation>
    <dataValidation type="list" allowBlank="1" showInputMessage="1" showErrorMessage="1" errorTitle="Erreur de saisie" error="Veuillez choisir/saisir un élément de la liste" promptTitle="Consigne" prompt="Veuillez choisir/saisir un élément de la liste" sqref="D62">
      <formula1>$L$1:$L$37</formula1>
    </dataValidation>
    <dataValidation type="list" allowBlank="1" showInputMessage="1" showErrorMessage="1" errorTitle="Erreur de saisie" error="Veuillez choisir/saisir un élément de la liste" promptTitle="Consigne" prompt="Veuillez choisir/saisir un élément de la liste" sqref="F62">
      <formula1>$M$1:$M$133</formula1>
    </dataValidation>
    <dataValidation type="list" allowBlank="1" showInputMessage="1" showErrorMessage="1" errorTitle="Erreur de saisie" error="Veuillez choisir/saisir un élément de la liste" promptTitle="Consigne" prompt="Veuillez choisir/saisir un élément de la liste" sqref="D63">
      <formula1>$L$1:$L$37</formula1>
    </dataValidation>
    <dataValidation type="list" allowBlank="1" showInputMessage="1" showErrorMessage="1" errorTitle="Erreur de saisie" error="Veuillez choisir/saisir un élément de la liste" promptTitle="Consigne" prompt="Veuillez choisir/saisir un élément de la liste" sqref="F63">
      <formula1>$M$1:$M$133</formula1>
    </dataValidation>
    <dataValidation type="list" allowBlank="1" showInputMessage="1" showErrorMessage="1" errorTitle="Erreur de saisie" error="Veuillez choisir/saisir un élément de la liste" promptTitle="Consigne" prompt="Veuillez choisir/saisir un élément de la liste" sqref="D64">
      <formula1>$L$1:$L$37</formula1>
    </dataValidation>
    <dataValidation type="list" allowBlank="1" showInputMessage="1" showErrorMessage="1" errorTitle="Erreur de saisie" error="Veuillez choisir/saisir un élément de la liste" promptTitle="Consigne" prompt="Veuillez choisir/saisir un élément de la liste" sqref="F64">
      <formula1>$M$1:$M$133</formula1>
    </dataValidation>
    <dataValidation type="list" allowBlank="1" showInputMessage="1" showErrorMessage="1" errorTitle="Erreur de saisie" error="Veuillez choisir/saisir un élément de la liste" promptTitle="Consigne" prompt="Veuillez choisir/saisir un élément de la liste" sqref="D73">
      <formula1>$L$1:$L$37</formula1>
    </dataValidation>
    <dataValidation type="list" allowBlank="1" showInputMessage="1" showErrorMessage="1" errorTitle="Erreur de saisie" error="Veuillez choisir/saisir un élément de la liste" promptTitle="Consigne" prompt="Veuillez choisir/saisir un élément de la liste" sqref="F73">
      <formula1>$M$1:$M$133</formula1>
    </dataValidation>
    <dataValidation type="list" allowBlank="1" showInputMessage="1" showErrorMessage="1" errorTitle="Erreur de saisie" error="Veuillez choisir/saisir un élément de la liste" promptTitle="Consigne" prompt="Veuillez choisir/saisir un élément de la liste" sqref="D74">
      <formula1>$L$1:$L$37</formula1>
    </dataValidation>
    <dataValidation type="list" allowBlank="1" showInputMessage="1" showErrorMessage="1" errorTitle="Erreur de saisie" error="Veuillez choisir/saisir un élément de la liste" promptTitle="Consigne" prompt="Veuillez choisir/saisir un élément de la liste" sqref="F74">
      <formula1>$M$1:$M$133</formula1>
    </dataValidation>
    <dataValidation type="list" allowBlank="1" showInputMessage="1" showErrorMessage="1" errorTitle="Erreur de saisie" error="Veuillez choisir/saisir un élément de la liste" promptTitle="Consigne" prompt="Veuillez choisir/saisir un élément de la liste" sqref="D75">
      <formula1>$L$1:$L$37</formula1>
    </dataValidation>
    <dataValidation type="list" allowBlank="1" showInputMessage="1" showErrorMessage="1" errorTitle="Erreur de saisie" error="Veuillez choisir/saisir un élément de la liste" promptTitle="Consigne" prompt="Veuillez choisir/saisir un élément de la liste" sqref="F75">
      <formula1>$M$1:$M$133</formula1>
    </dataValidation>
    <dataValidation type="list" allowBlank="1" showInputMessage="1" showErrorMessage="1" errorTitle="Erreur de saisie" error="Veuillez choisir/saisir un élément de la liste" promptTitle="Consigne" prompt="Veuillez choisir/saisir un élément de la liste" sqref="D93">
      <formula1>$L$1:$L$37</formula1>
    </dataValidation>
    <dataValidation type="list" allowBlank="1" showInputMessage="1" showErrorMessage="1" errorTitle="Erreur de saisie" error="Veuillez choisir/saisir un élément de la liste" promptTitle="Consigne" prompt="Veuillez choisir/saisir un élément de la liste" sqref="F93">
      <formula1>$M$1:$M$133</formula1>
    </dataValidation>
    <dataValidation type="list" allowBlank="1" showInputMessage="1" showErrorMessage="1" errorTitle="Erreur de saisie" error="Veuillez choisir/saisir un élément de la liste" promptTitle="Consigne" prompt="Veuillez choisir/saisir un élément de la liste" sqref="D94">
      <formula1>$L$1:$L$37</formula1>
    </dataValidation>
    <dataValidation type="list" allowBlank="1" showInputMessage="1" showErrorMessage="1" errorTitle="Erreur de saisie" error="Veuillez choisir/saisir un élément de la liste" promptTitle="Consigne" prompt="Veuillez choisir/saisir un élément de la liste" sqref="F94">
      <formula1>$M$1:$M$133</formula1>
    </dataValidation>
    <dataValidation type="list" allowBlank="1" showInputMessage="1" showErrorMessage="1" errorTitle="Erreur de saisie" error="Veuillez choisir/saisir un élément de la liste" promptTitle="Consigne" prompt="Veuillez choisir/saisir un élément de la liste" sqref="D95">
      <formula1>$L$1:$L$37</formula1>
    </dataValidation>
    <dataValidation type="list" allowBlank="1" showInputMessage="1" showErrorMessage="1" errorTitle="Erreur de saisie" error="Veuillez choisir/saisir un élément de la liste" promptTitle="Consigne" prompt="Veuillez choisir/saisir un élément de la liste" sqref="F95">
      <formula1>$M$1:$M$133</formula1>
    </dataValidation>
    <dataValidation type="list" allowBlank="1" showInputMessage="1" showErrorMessage="1" errorTitle="Erreur de saisie" error="Veuillez choisir/saisir un élément de la liste" promptTitle="Consigne" prompt="Veuillez choisir/saisir un élément de la liste" sqref="D96">
      <formula1>$L$1:$L$37</formula1>
    </dataValidation>
    <dataValidation type="list" allowBlank="1" showInputMessage="1" showErrorMessage="1" errorTitle="Erreur de saisie" error="Veuillez choisir/saisir un élément de la liste" promptTitle="Consigne" prompt="Veuillez choisir/saisir un élément de la liste" sqref="F96">
      <formula1>$M$1:$M$133</formula1>
    </dataValidation>
    <dataValidation type="list" allowBlank="1" showInputMessage="1" showErrorMessage="1" errorTitle="Erreur de saisie" error="Veuillez choisir/saisir un élément de la liste" promptTitle="Consigne" prompt="Veuillez choisir/saisir un élément de la liste" sqref="D97">
      <formula1>$L$1:$L$37</formula1>
    </dataValidation>
    <dataValidation type="list" allowBlank="1" showInputMessage="1" showErrorMessage="1" errorTitle="Erreur de saisie" error="Veuillez choisir/saisir un élément de la liste" promptTitle="Consigne" prompt="Veuillez choisir/saisir un élément de la liste" sqref="F97">
      <formula1>$M$1:$M$133</formula1>
    </dataValidation>
    <dataValidation type="list" allowBlank="1" showInputMessage="1" showErrorMessage="1" errorTitle="Erreur de saisie" error="Veuillez choisir/saisir un élément de la liste" promptTitle="Consigne" prompt="Veuillez choisir/saisir un élément de la liste" sqref="D98">
      <formula1>$L$1:$L$37</formula1>
    </dataValidation>
    <dataValidation type="list" allowBlank="1" showInputMessage="1" showErrorMessage="1" errorTitle="Erreur de saisie" error="Veuillez choisir/saisir un élément de la liste" promptTitle="Consigne" prompt="Veuillez choisir/saisir un élément de la liste" sqref="F98">
      <formula1>$M$1:$M$133</formula1>
    </dataValidation>
    <dataValidation type="list" allowBlank="1" showInputMessage="1" showErrorMessage="1" errorTitle="Erreur de saisie" error="Veuillez choisir/saisir un élément de la liste" promptTitle="Consigne" prompt="Veuillez choisir/saisir un élément de la liste" sqref="D99">
      <formula1>$L$1:$L$37</formula1>
    </dataValidation>
    <dataValidation type="list" allowBlank="1" showInputMessage="1" showErrorMessage="1" errorTitle="Erreur de saisie" error="Veuillez choisir/saisir un élément de la liste" promptTitle="Consigne" prompt="Veuillez choisir/saisir un élément de la liste" sqref="F99">
      <formula1>$M$1:$M$133</formula1>
    </dataValidation>
    <dataValidation type="list" allowBlank="1" showInputMessage="1" showErrorMessage="1" errorTitle="Erreur de saisie" error="Veuillez choisir/saisir un élément de la liste" promptTitle="Consigne" prompt="Veuillez choisir/saisir un élément de la liste" sqref="D100">
      <formula1>$L$1:$L$37</formula1>
    </dataValidation>
    <dataValidation type="list" allowBlank="1" showInputMessage="1" showErrorMessage="1" errorTitle="Erreur de saisie" error="Veuillez choisir/saisir un élément de la liste" promptTitle="Consigne" prompt="Veuillez choisir/saisir un élément de la liste" sqref="F100">
      <formula1>$M$1:$M$133</formula1>
    </dataValidation>
    <dataValidation type="list" allowBlank="1" showInputMessage="1" showErrorMessage="1" errorTitle="Erreur de saisie" error="Veuillez choisir/saisir un élément de la liste" promptTitle="Consigne" prompt="Veuillez choisir/saisir un élément de la liste" sqref="D101">
      <formula1>$L$1:$L$37</formula1>
    </dataValidation>
    <dataValidation type="list" allowBlank="1" showInputMessage="1" showErrorMessage="1" errorTitle="Erreur de saisie" error="Veuillez choisir/saisir un élément de la liste" promptTitle="Consigne" prompt="Veuillez choisir/saisir un élément de la liste" sqref="F101">
      <formula1>$M$1:$M$133</formula1>
    </dataValidation>
    <dataValidation type="list" allowBlank="1" showInputMessage="1" showErrorMessage="1" errorTitle="Erreur de saisie" error="Veuillez choisir/saisir un élément de la liste" promptTitle="Consigne" prompt="Veuillez choisir/saisir un élément de la liste" sqref="D102">
      <formula1>$L$1:$L$37</formula1>
    </dataValidation>
    <dataValidation type="list" allowBlank="1" showInputMessage="1" showErrorMessage="1" errorTitle="Erreur de saisie" error="Veuillez choisir/saisir un élément de la liste" promptTitle="Consigne" prompt="Veuillez choisir/saisir un élément de la liste" sqref="F102">
      <formula1>$M$1:$M$133</formula1>
    </dataValidation>
    <dataValidation type="list" allowBlank="1" showInputMessage="1" showErrorMessage="1" errorTitle="Erreur de saisie" error="Veuillez choisir/saisir un élément de la liste" promptTitle="Consigne" prompt="Veuillez choisir/saisir un élément de la liste" sqref="D103">
      <formula1>$L$1:$L$37</formula1>
    </dataValidation>
    <dataValidation type="list" allowBlank="1" showInputMessage="1" showErrorMessage="1" errorTitle="Erreur de saisie" error="Veuillez choisir/saisir un élément de la liste" promptTitle="Consigne" prompt="Veuillez choisir/saisir un élément de la liste" sqref="F103">
      <formula1>$M$1:$M$133</formula1>
    </dataValidation>
    <dataValidation type="list" allowBlank="1" showInputMessage="1" showErrorMessage="1" errorTitle="Erreur de saisie" error="Veuillez choisir/saisir un élément de la liste" promptTitle="Consigne" prompt="Veuillez choisir/saisir un élément de la liste" sqref="D104">
      <formula1>$L$1:$L$37</formula1>
    </dataValidation>
    <dataValidation type="list" allowBlank="1" showInputMessage="1" showErrorMessage="1" errorTitle="Erreur de saisie" error="Veuillez choisir/saisir un élément de la liste" promptTitle="Consigne" prompt="Veuillez choisir/saisir un élément de la liste" sqref="F104">
      <formula1>$M$1:$M$133</formula1>
    </dataValidation>
    <dataValidation type="list" allowBlank="1" showInputMessage="1" showErrorMessage="1" errorTitle="Erreur de saisie" error="Veuillez choisir/saisir un élément de la liste" promptTitle="Consigne" prompt="Veuillez choisir/saisir un élément de la liste" sqref="D107">
      <formula1>$L$1:$L$37</formula1>
    </dataValidation>
    <dataValidation type="list" allowBlank="1" showInputMessage="1" showErrorMessage="1" errorTitle="Erreur de saisie" error="Veuillez choisir/saisir un élément de la liste" promptTitle="Consigne" prompt="Veuillez choisir/saisir un élément de la liste" sqref="F107">
      <formula1>$M$1:$M$133</formula1>
    </dataValidation>
    <dataValidation type="list" allowBlank="1" showInputMessage="1" showErrorMessage="1" errorTitle="Erreur de saisie" error="Veuillez choisir/saisir un élément de la liste" promptTitle="Consigne" prompt="Veuillez choisir/saisir un élément de la liste" sqref="D108">
      <formula1>$L$1:$L$37</formula1>
    </dataValidation>
    <dataValidation type="list" allowBlank="1" showInputMessage="1" showErrorMessage="1" errorTitle="Erreur de saisie" error="Veuillez choisir/saisir un élément de la liste" promptTitle="Consigne" prompt="Veuillez choisir/saisir un élément de la liste" sqref="F108">
      <formula1>$M$1:$M$133</formula1>
    </dataValidation>
    <dataValidation type="list" allowBlank="1" showInputMessage="1" showErrorMessage="1" errorTitle="Erreur de saisie" error="Veuillez choisir/saisir un élément de la liste" promptTitle="Consigne" prompt="Veuillez choisir/saisir un élément de la liste" sqref="D119">
      <formula1>$L$1:$L$37</formula1>
    </dataValidation>
    <dataValidation type="list" allowBlank="1" showInputMessage="1" showErrorMessage="1" errorTitle="Erreur de saisie" error="Veuillez choisir/saisir un élément de la liste" promptTitle="Consigne" prompt="Veuillez choisir/saisir un élément de la liste" sqref="F119">
      <formula1>$M$1:$M$133</formula1>
    </dataValidation>
    <dataValidation type="list" allowBlank="1" showInputMessage="1" showErrorMessage="1" errorTitle="Erreur de saisie" error="Veuillez choisir/saisir un élément de la liste" promptTitle="Consigne" prompt="Veuillez choisir/saisir un élément de la liste" sqref="D120">
      <formula1>$L$1:$L$37</formula1>
    </dataValidation>
    <dataValidation type="list" allowBlank="1" showInputMessage="1" showErrorMessage="1" errorTitle="Erreur de saisie" error="Veuillez choisir/saisir un élément de la liste" promptTitle="Consigne" prompt="Veuillez choisir/saisir un élément de la liste" sqref="F120">
      <formula1>$M$1:$M$133</formula1>
    </dataValidation>
    <dataValidation type="list" allowBlank="1" showInputMessage="1" showErrorMessage="1" errorTitle="Erreur de saisie" error="Veuillez choisir/saisir un élément de la liste" promptTitle="Consigne" prompt="Veuillez choisir/saisir un élément de la liste" sqref="D121">
      <formula1>$L$1:$L$37</formula1>
    </dataValidation>
    <dataValidation type="list" allowBlank="1" showInputMessage="1" showErrorMessage="1" errorTitle="Erreur de saisie" error="Veuillez choisir/saisir un élément de la liste" promptTitle="Consigne" prompt="Veuillez choisir/saisir un élément de la liste" sqref="F121">
      <formula1>$M$1:$M$133</formula1>
    </dataValidation>
    <dataValidation type="list" allowBlank="1" showInputMessage="1" showErrorMessage="1" errorTitle="Erreur de saisie" error="Veuillez choisir/saisir un élément de la liste" promptTitle="Consigne" prompt="Veuillez choisir/saisir un élément de la liste" sqref="D122">
      <formula1>$L$1:$L$37</formula1>
    </dataValidation>
    <dataValidation type="list" allowBlank="1" showInputMessage="1" showErrorMessage="1" errorTitle="Erreur de saisie" error="Veuillez choisir/saisir un élément de la liste" promptTitle="Consigne" prompt="Veuillez choisir/saisir un élément de la liste" sqref="F122">
      <formula1>$M$1:$M$133</formula1>
    </dataValidation>
    <dataValidation type="list" allowBlank="1" showInputMessage="1" showErrorMessage="1" errorTitle="Erreur de saisie" error="Veuillez choisir/saisir un élément de la liste" promptTitle="Consigne" prompt="Veuillez choisir/saisir un élément de la liste" sqref="D123">
      <formula1>$L$1:$L$37</formula1>
    </dataValidation>
    <dataValidation type="list" allowBlank="1" showInputMessage="1" showErrorMessage="1" errorTitle="Erreur de saisie" error="Veuillez choisir/saisir un élément de la liste" promptTitle="Consigne" prompt="Veuillez choisir/saisir un élément de la liste" sqref="F123">
      <formula1>$M$1:$M$133</formula1>
    </dataValidation>
    <dataValidation type="list" allowBlank="1" showInputMessage="1" showErrorMessage="1" errorTitle="Erreur de saisie" error="Veuillez choisir/saisir un élément de la liste" promptTitle="Consigne" prompt="Veuillez choisir/saisir un élément de la liste" sqref="D124">
      <formula1>$L$1:$L$37</formula1>
    </dataValidation>
    <dataValidation type="list" allowBlank="1" showInputMessage="1" showErrorMessage="1" errorTitle="Erreur de saisie" error="Veuillez choisir/saisir un élément de la liste" promptTitle="Consigne" prompt="Veuillez choisir/saisir un élément de la liste" sqref="F124">
      <formula1>$M$1:$M$133</formula1>
    </dataValidation>
    <dataValidation type="list" allowBlank="1" showInputMessage="1" showErrorMessage="1" errorTitle="Erreur de saisie" error="Veuillez choisir/saisir un élément de la liste" promptTitle="Consigne" prompt="Veuillez choisir/saisir un élément de la liste" sqref="D127">
      <formula1>$L$1:$L$37</formula1>
    </dataValidation>
    <dataValidation type="list" allowBlank="1" showInputMessage="1" showErrorMessage="1" errorTitle="Erreur de saisie" error="Veuillez choisir/saisir un élément de la liste" promptTitle="Consigne" prompt="Veuillez choisir/saisir un élément de la liste" sqref="F127">
      <formula1>$M$1:$M$133</formula1>
    </dataValidation>
    <dataValidation type="list" allowBlank="1" showInputMessage="1" showErrorMessage="1" errorTitle="Erreur de saisie" error="Veuillez choisir/saisir un élément de la liste" promptTitle="Consigne" prompt="Veuillez choisir/saisir un élément de la liste" sqref="D139">
      <formula1>$L$1:$L$37</formula1>
    </dataValidation>
    <dataValidation type="list" allowBlank="1" showInputMessage="1" showErrorMessage="1" errorTitle="Erreur de saisie" error="Veuillez choisir/saisir un élément de la liste" promptTitle="Consigne" prompt="Veuillez choisir/saisir un élément de la liste" sqref="F139">
      <formula1>$M$1:$M$133</formula1>
    </dataValidation>
    <dataValidation type="list" allowBlank="1" showInputMessage="1" showErrorMessage="1" errorTitle="Erreur de saisie" error="Veuillez choisir/saisir un élément de la liste" promptTitle="Consigne" prompt="Veuillez choisir/saisir un élément de la liste" sqref="D140">
      <formula1>$L$1:$L$37</formula1>
    </dataValidation>
    <dataValidation type="list" allowBlank="1" showInputMessage="1" showErrorMessage="1" errorTitle="Erreur de saisie" error="Veuillez choisir/saisir un élément de la liste" promptTitle="Consigne" prompt="Veuillez choisir/saisir un élément de la liste" sqref="F140">
      <formula1>$M$1:$M$133</formula1>
    </dataValidation>
    <dataValidation type="list" allowBlank="1" showInputMessage="1" showErrorMessage="1" errorTitle="Erreur de saisie" error="Veuillez choisir/saisir un élément de la liste" promptTitle="Consigne" prompt="Veuillez choisir/saisir un élément de la liste" sqref="D141">
      <formula1>$L$1:$L$37</formula1>
    </dataValidation>
    <dataValidation type="list" allowBlank="1" showInputMessage="1" showErrorMessage="1" errorTitle="Erreur de saisie" error="Veuillez choisir/saisir un élément de la liste" promptTitle="Consigne" prompt="Veuillez choisir/saisir un élément de la liste" sqref="F141">
      <formula1>$M$1:$M$133</formula1>
    </dataValidation>
    <dataValidation type="list" allowBlank="1" showInputMessage="1" showErrorMessage="1" errorTitle="Erreur de saisie" error="Veuillez choisir/saisir un élément de la liste" promptTitle="Consigne" prompt="Veuillez choisir/saisir un élément de la liste" sqref="D142">
      <formula1>$L$1:$L$37</formula1>
    </dataValidation>
    <dataValidation type="list" allowBlank="1" showInputMessage="1" showErrorMessage="1" errorTitle="Erreur de saisie" error="Veuillez choisir/saisir un élément de la liste" promptTitle="Consigne" prompt="Veuillez choisir/saisir un élément de la liste" sqref="F142">
      <formula1>$M$1:$M$133</formula1>
    </dataValidation>
    <dataValidation type="list" allowBlank="1" showInputMessage="1" showErrorMessage="1" errorTitle="Erreur de saisie" error="Veuillez choisir/saisir un élément de la liste" promptTitle="Consigne" prompt="Veuillez choisir/saisir un élément de la liste" sqref="D143">
      <formula1>$L$1:$L$37</formula1>
    </dataValidation>
    <dataValidation type="list" allowBlank="1" showInputMessage="1" showErrorMessage="1" errorTitle="Erreur de saisie" error="Veuillez choisir/saisir un élément de la liste" promptTitle="Consigne" prompt="Veuillez choisir/saisir un élément de la liste" sqref="F143">
      <formula1>$M$1:$M$133</formula1>
    </dataValidation>
    <dataValidation type="list" allowBlank="1" showInputMessage="1" showErrorMessage="1" errorTitle="Erreur de saisie" error="Veuillez choisir/saisir un élément de la liste" promptTitle="Consigne" prompt="Veuillez choisir/saisir un élément de la liste" sqref="D144">
      <formula1>$L$1:$L$37</formula1>
    </dataValidation>
    <dataValidation type="list" allowBlank="1" showInputMessage="1" showErrorMessage="1" errorTitle="Erreur de saisie" error="Veuillez choisir/saisir un élément de la liste" promptTitle="Consigne" prompt="Veuillez choisir/saisir un élément de la liste" sqref="F144">
      <formula1>$M$1:$M$133</formula1>
    </dataValidation>
    <dataValidation type="list" allowBlank="1" showInputMessage="1" showErrorMessage="1" errorTitle="Erreur de saisie" error="Veuillez choisir/saisir un élément de la liste" promptTitle="Consigne" prompt="Veuillez choisir/saisir un élément de la liste" sqref="D145">
      <formula1>$L$1:$L$37</formula1>
    </dataValidation>
    <dataValidation type="list" allowBlank="1" showInputMessage="1" showErrorMessage="1" errorTitle="Erreur de saisie" error="Veuillez choisir/saisir un élément de la liste" promptTitle="Consigne" prompt="Veuillez choisir/saisir un élément de la liste" sqref="F145">
      <formula1>$M$1:$M$133</formula1>
    </dataValidation>
    <dataValidation type="list" allowBlank="1" showInputMessage="1" showErrorMessage="1" errorTitle="Erreur de saisie" error="Veuillez choisir/saisir un élément de la liste" promptTitle="Consigne" prompt="Veuillez choisir/saisir un élément de la liste" sqref="D146">
      <formula1>$L$1:$L$37</formula1>
    </dataValidation>
    <dataValidation type="list" allowBlank="1" showInputMessage="1" showErrorMessage="1" errorTitle="Erreur de saisie" error="Veuillez choisir/saisir un élément de la liste" promptTitle="Consigne" prompt="Veuillez choisir/saisir un élément de la liste" sqref="F146">
      <formula1>$M$1:$M$133</formula1>
    </dataValidation>
    <dataValidation type="list" allowBlank="1" showInputMessage="1" showErrorMessage="1" errorTitle="Erreur de saisie" error="Veuillez choisir/saisir un élément de la liste" promptTitle="Consigne" prompt="Veuillez choisir/saisir un élément de la liste" sqref="D147">
      <formula1>$L$1:$L$37</formula1>
    </dataValidation>
    <dataValidation type="list" allowBlank="1" showInputMessage="1" showErrorMessage="1" errorTitle="Erreur de saisie" error="Veuillez choisir/saisir un élément de la liste" promptTitle="Consigne" prompt="Veuillez choisir/saisir un élément de la liste" sqref="F147">
      <formula1>$M$1:$M$133</formula1>
    </dataValidation>
    <dataValidation type="list" allowBlank="1" showInputMessage="1" showErrorMessage="1" errorTitle="Erreur de saisie" error="Veuillez choisir/saisir un élément de la liste" promptTitle="Consigne" prompt="Veuillez choisir/saisir un élément de la liste" sqref="D148">
      <formula1>$L$1:$L$37</formula1>
    </dataValidation>
    <dataValidation type="list" allowBlank="1" showInputMessage="1" showErrorMessage="1" errorTitle="Erreur de saisie" error="Veuillez choisir/saisir un élément de la liste" promptTitle="Consigne" prompt="Veuillez choisir/saisir un élément de la liste" sqref="F148">
      <formula1>$M$1:$M$133</formula1>
    </dataValidation>
    <dataValidation type="list" allowBlank="1" showInputMessage="1" showErrorMessage="1" errorTitle="Erreur de saisie" error="Veuillez choisir/saisir un élément de la liste" promptTitle="Consigne" prompt="Veuillez choisir/saisir un élément de la liste" sqref="D149">
      <formula1>$L$1:$L$37</formula1>
    </dataValidation>
    <dataValidation type="list" allowBlank="1" showInputMessage="1" showErrorMessage="1" errorTitle="Erreur de saisie" error="Veuillez choisir/saisir un élément de la liste" promptTitle="Consigne" prompt="Veuillez choisir/saisir un élément de la liste" sqref="F149">
      <formula1>$M$1:$M$133</formula1>
    </dataValidation>
    <dataValidation type="list" allowBlank="1" showInputMessage="1" showErrorMessage="1" errorTitle="Erreur de saisie" error="Veuillez choisir/saisir un élément de la liste" promptTitle="Consigne" prompt="Veuillez choisir/saisir un élément de la liste" sqref="D150">
      <formula1>$L$1:$L$37</formula1>
    </dataValidation>
    <dataValidation type="list" allowBlank="1" showInputMessage="1" showErrorMessage="1" errorTitle="Erreur de saisie" error="Veuillez choisir/saisir un élément de la liste" promptTitle="Consigne" prompt="Veuillez choisir/saisir un élément de la liste" sqref="F150">
      <formula1>$M$1:$M$133</formula1>
    </dataValidation>
    <dataValidation type="list" allowBlank="1" showInputMessage="1" showErrorMessage="1" errorTitle="Erreur de saisie" error="Veuillez choisir/saisir un élément de la liste" promptTitle="Consigne" prompt="Veuillez choisir/saisir un élément de la liste" sqref="D151">
      <formula1>$L$1:$L$37</formula1>
    </dataValidation>
    <dataValidation type="list" allowBlank="1" showInputMessage="1" showErrorMessage="1" errorTitle="Erreur de saisie" error="Veuillez choisir/saisir un élément de la liste" promptTitle="Consigne" prompt="Veuillez choisir/saisir un élément de la liste" sqref="F151">
      <formula1>$M$1:$M$133</formula1>
    </dataValidation>
    <dataValidation type="list" allowBlank="1" showInputMessage="1" showErrorMessage="1" errorTitle="Erreur de saisie" error="Veuillez choisir/saisir un élément de la liste" promptTitle="Consigne" prompt="Veuillez choisir/saisir un élément de la liste" sqref="D152">
      <formula1>$L$1:$L$37</formula1>
    </dataValidation>
    <dataValidation type="list" allowBlank="1" showInputMessage="1" showErrorMessage="1" errorTitle="Erreur de saisie" error="Veuillez choisir/saisir un élément de la liste" promptTitle="Consigne" prompt="Veuillez choisir/saisir un élément de la liste" sqref="F152">
      <formula1>$M$1:$M$133</formula1>
    </dataValidation>
    <dataValidation type="list" allowBlank="1" showInputMessage="1" showErrorMessage="1" errorTitle="Erreur de saisie" error="Veuillez choisir/saisir un élément de la liste" promptTitle="Consigne" prompt="Veuillez choisir/saisir un élément de la liste" sqref="D153">
      <formula1>$L$1:$L$37</formula1>
    </dataValidation>
    <dataValidation type="list" allowBlank="1" showInputMessage="1" showErrorMessage="1" errorTitle="Erreur de saisie" error="Veuillez choisir/saisir un élément de la liste" promptTitle="Consigne" prompt="Veuillez choisir/saisir un élément de la liste" sqref="F153">
      <formula1>$M$1:$M$133</formula1>
    </dataValidation>
    <dataValidation type="list" allowBlank="1" showInputMessage="1" showErrorMessage="1" errorTitle="Erreur de saisie" error="Veuillez choisir/saisir un élément de la liste" promptTitle="Consigne" prompt="Veuillez choisir/saisir un élément de la liste" sqref="D156">
      <formula1>$L$1:$L$37</formula1>
    </dataValidation>
    <dataValidation type="list" allowBlank="1" showInputMessage="1" showErrorMessage="1" errorTitle="Erreur de saisie" error="Veuillez choisir/saisir un élément de la liste" promptTitle="Consigne" prompt="Veuillez choisir/saisir un élément de la liste" sqref="F156">
      <formula1>$M$1:$M$133</formula1>
    </dataValidation>
    <dataValidation type="list" allowBlank="1" showInputMessage="1" showErrorMessage="1" errorTitle="Erreur de saisie" error="Veuillez choisir/saisir un élément de la liste" promptTitle="Consigne" prompt="Veuillez choisir/saisir un élément de la liste" sqref="D172">
      <formula1>$L$1:$L$37</formula1>
    </dataValidation>
    <dataValidation type="list" allowBlank="1" showInputMessage="1" showErrorMessage="1" errorTitle="Erreur de saisie" error="Veuillez choisir/saisir un élément de la liste" promptTitle="Consigne" prompt="Veuillez choisir/saisir un élément de la liste" sqref="F172">
      <formula1>$M$1:$M$133</formula1>
    </dataValidation>
    <dataValidation type="list" allowBlank="1" showInputMessage="1" showErrorMessage="1" errorTitle="Erreur de saisie" error="Veuillez choisir/saisir un élément de la liste" promptTitle="Consigne" prompt="Veuillez choisir/saisir un élément de la liste" sqref="D173">
      <formula1>$L$1:$L$37</formula1>
    </dataValidation>
    <dataValidation type="list" allowBlank="1" showInputMessage="1" showErrorMessage="1" errorTitle="Erreur de saisie" error="Veuillez choisir/saisir un élément de la liste" promptTitle="Consigne" prompt="Veuillez choisir/saisir un élément de la liste" sqref="F173">
      <formula1>$M$1:$M$133</formula1>
    </dataValidation>
    <dataValidation type="list" allowBlank="1" showInputMessage="1" showErrorMessage="1" errorTitle="Erreur de saisie" error="Veuillez choisir/saisir un élément de la liste" promptTitle="Consigne" prompt="Veuillez choisir/saisir un élément de la liste" sqref="D174">
      <formula1>$L$1:$L$37</formula1>
    </dataValidation>
    <dataValidation type="list" allowBlank="1" showInputMessage="1" showErrorMessage="1" errorTitle="Erreur de saisie" error="Veuillez choisir/saisir un élément de la liste" promptTitle="Consigne" prompt="Veuillez choisir/saisir un élément de la liste" sqref="F174">
      <formula1>$M$1:$M$133</formula1>
    </dataValidation>
    <dataValidation type="list" allowBlank="1" showInputMessage="1" showErrorMessage="1" errorTitle="Erreur de saisie" error="Veuillez choisir/saisir un élément de la liste" promptTitle="Consigne" prompt="Veuillez choisir/saisir un élément de la liste" sqref="D175">
      <formula1>$L$1:$L$37</formula1>
    </dataValidation>
    <dataValidation type="list" allowBlank="1" showInputMessage="1" showErrorMessage="1" errorTitle="Erreur de saisie" error="Veuillez choisir/saisir un élément de la liste" promptTitle="Consigne" prompt="Veuillez choisir/saisir un élément de la liste" sqref="F175">
      <formula1>$M$1:$M$133</formula1>
    </dataValidation>
    <dataValidation type="list" allowBlank="1" showInputMessage="1" showErrorMessage="1" errorTitle="Erreur de saisie" error="Veuillez choisir/saisir un élément de la liste" promptTitle="Consigne" prompt="Veuillez choisir/saisir un élément de la liste" sqref="D176">
      <formula1>$L$1:$L$37</formula1>
    </dataValidation>
    <dataValidation type="list" allowBlank="1" showInputMessage="1" showErrorMessage="1" errorTitle="Erreur de saisie" error="Veuillez choisir/saisir un élément de la liste" promptTitle="Consigne" prompt="Veuillez choisir/saisir un élément de la liste" sqref="F176">
      <formula1>$M$1:$M$133</formula1>
    </dataValidation>
    <dataValidation type="list" allowBlank="1" showInputMessage="1" showErrorMessage="1" errorTitle="Erreur de saisie" error="Veuillez choisir/saisir un élément de la liste" promptTitle="Consigne" prompt="Veuillez choisir/saisir un élément de la liste" sqref="D177">
      <formula1>$L$1:$L$37</formula1>
    </dataValidation>
    <dataValidation type="list" allowBlank="1" showInputMessage="1" showErrorMessage="1" errorTitle="Erreur de saisie" error="Veuillez choisir/saisir un élément de la liste" promptTitle="Consigne" prompt="Veuillez choisir/saisir un élément de la liste" sqref="F177">
      <formula1>$M$1:$M$133</formula1>
    </dataValidation>
    <dataValidation type="list" allowBlank="1" showInputMessage="1" showErrorMessage="1" errorTitle="Erreur de saisie" error="Veuillez choisir/saisir un élément de la liste" promptTitle="Consigne" prompt="Veuillez choisir/saisir un élément de la liste" sqref="D178">
      <formula1>$L$1:$L$37</formula1>
    </dataValidation>
    <dataValidation type="list" allowBlank="1" showInputMessage="1" showErrorMessage="1" errorTitle="Erreur de saisie" error="Veuillez choisir/saisir un élément de la liste" promptTitle="Consigne" prompt="Veuillez choisir/saisir un élément de la liste" sqref="F178">
      <formula1>$M$1:$M$133</formula1>
    </dataValidation>
    <dataValidation type="list" allowBlank="1" showInputMessage="1" showErrorMessage="1" errorTitle="Erreur de saisie" error="Veuillez choisir/saisir un élément de la liste" promptTitle="Consigne" prompt="Veuillez choisir/saisir un élément de la liste" sqref="D179">
      <formula1>$L$1:$L$37</formula1>
    </dataValidation>
    <dataValidation type="list" allowBlank="1" showInputMessage="1" showErrorMessage="1" errorTitle="Erreur de saisie" error="Veuillez choisir/saisir un élément de la liste" promptTitle="Consigne" prompt="Veuillez choisir/saisir un élément de la liste" sqref="F179">
      <formula1>$M$1:$M$133</formula1>
    </dataValidation>
    <dataValidation type="list" allowBlank="1" showInputMessage="1" showErrorMessage="1" errorTitle="Erreur de saisie" error="Veuillez choisir/saisir un élément de la liste" promptTitle="Consigne" prompt="Veuillez choisir/saisir un élément de la liste" sqref="D180">
      <formula1>$L$1:$L$37</formula1>
    </dataValidation>
    <dataValidation type="list" allowBlank="1" showInputMessage="1" showErrorMessage="1" errorTitle="Erreur de saisie" error="Veuillez choisir/saisir un élément de la liste" promptTitle="Consigne" prompt="Veuillez choisir/saisir un élément de la liste" sqref="F180">
      <formula1>$M$1:$M$133</formula1>
    </dataValidation>
    <dataValidation type="list" allowBlank="1" showInputMessage="1" showErrorMessage="1" errorTitle="Erreur de saisie" error="Veuillez choisir/saisir un élément de la liste" promptTitle="Consigne" prompt="Veuillez choisir/saisir un élément de la liste" sqref="D181">
      <formula1>$L$1:$L$37</formula1>
    </dataValidation>
    <dataValidation type="list" allowBlank="1" showInputMessage="1" showErrorMessage="1" errorTitle="Erreur de saisie" error="Veuillez choisir/saisir un élément de la liste" promptTitle="Consigne" prompt="Veuillez choisir/saisir un élément de la liste" sqref="F181">
      <formula1>$M$1:$M$133</formula1>
    </dataValidation>
    <dataValidation type="list" allowBlank="1" showInputMessage="1" showErrorMessage="1" errorTitle="Erreur de saisie" error="Veuillez choisir/saisir un élément de la liste" promptTitle="Consigne" prompt="Veuillez choisir/saisir un élément de la liste" sqref="D182">
      <formula1>$L$1:$L$37</formula1>
    </dataValidation>
    <dataValidation type="list" allowBlank="1" showInputMessage="1" showErrorMessage="1" errorTitle="Erreur de saisie" error="Veuillez choisir/saisir un élément de la liste" promptTitle="Consigne" prompt="Veuillez choisir/saisir un élément de la liste" sqref="F182">
      <formula1>$M$1:$M$133</formula1>
    </dataValidation>
    <dataValidation type="list" allowBlank="1" showInputMessage="1" showErrorMessage="1" errorTitle="Erreur de saisie" error="Veuillez choisir/saisir un élément de la liste" promptTitle="Consigne" prompt="Veuillez choisir/saisir un élément de la liste" sqref="D185">
      <formula1>$L$1:$L$37</formula1>
    </dataValidation>
    <dataValidation type="list" allowBlank="1" showInputMessage="1" showErrorMessage="1" errorTitle="Erreur de saisie" error="Veuillez choisir/saisir un élément de la liste" promptTitle="Consigne" prompt="Veuillez choisir/saisir un élément de la liste" sqref="F185">
      <formula1>$M$1:$M$133</formula1>
    </dataValidation>
    <dataValidation type="list" allowBlank="1" showInputMessage="1" showErrorMessage="1" errorTitle="Erreur de saisie" error="Veuillez choisir/saisir un élément de la liste" promptTitle="Consigne" prompt="Veuillez choisir/saisir un élément de la liste" sqref="D186">
      <formula1>$L$1:$L$37</formula1>
    </dataValidation>
    <dataValidation type="list" allowBlank="1" showInputMessage="1" showErrorMessage="1" errorTitle="Erreur de saisie" error="Veuillez choisir/saisir un élément de la liste" promptTitle="Consigne" prompt="Veuillez choisir/saisir un élément de la liste" sqref="F186">
      <formula1>$M$1:$M$133</formula1>
    </dataValidation>
    <dataValidation type="list" allowBlank="1" showInputMessage="1" showErrorMessage="1" errorTitle="Erreur de saisie" error="Veuillez choisir/saisir un élément de la liste" promptTitle="Consigne" prompt="Veuillez choisir/saisir un élément de la liste" sqref="D198">
      <formula1>$L$1:$L$37</formula1>
    </dataValidation>
    <dataValidation type="list" allowBlank="1" showInputMessage="1" showErrorMessage="1" errorTitle="Erreur de saisie" error="Veuillez choisir/saisir un élément de la liste" promptTitle="Consigne" prompt="Veuillez choisir/saisir un élément de la liste" sqref="F198">
      <formula1>$M$1:$M$133</formula1>
    </dataValidation>
    <dataValidation type="list" allowBlank="1" showInputMessage="1" showErrorMessage="1" errorTitle="Erreur de saisie" error="Veuillez choisir/saisir un élément de la liste" promptTitle="Consigne" prompt="Veuillez choisir/saisir un élément de la liste" sqref="D199">
      <formula1>$L$1:$L$37</formula1>
    </dataValidation>
    <dataValidation type="list" allowBlank="1" showInputMessage="1" showErrorMessage="1" errorTitle="Erreur de saisie" error="Veuillez choisir/saisir un élément de la liste" promptTitle="Consigne" prompt="Veuillez choisir/saisir un élément de la liste" sqref="F199">
      <formula1>$M$1:$M$133</formula1>
    </dataValidation>
    <dataValidation type="list" allowBlank="1" showInputMessage="1" showErrorMessage="1" errorTitle="Erreur de saisie" error="Veuillez choisir/saisir un élément de la liste" promptTitle="Consigne" prompt="Veuillez choisir/saisir un élément de la liste" sqref="D202">
      <formula1>$L$1:$L$37</formula1>
    </dataValidation>
    <dataValidation type="list" allowBlank="1" showInputMessage="1" showErrorMessage="1" errorTitle="Erreur de saisie" error="Veuillez choisir/saisir un élément de la liste" promptTitle="Consigne" prompt="Veuillez choisir/saisir un élément de la liste" sqref="F202">
      <formula1>$M$1:$M$133</formula1>
    </dataValidation>
    <dataValidation type="list" allowBlank="1" showInputMessage="1" showErrorMessage="1" errorTitle="Erreur de saisie" error="Veuillez choisir/saisir un élément de la liste" promptTitle="Consigne" prompt="Veuillez choisir/saisir un élément de la liste" sqref="D212">
      <formula1>$L$1:$L$37</formula1>
    </dataValidation>
    <dataValidation type="list" allowBlank="1" showInputMessage="1" showErrorMessage="1" errorTitle="Erreur de saisie" error="Veuillez choisir/saisir un élément de la liste" promptTitle="Consigne" prompt="Veuillez choisir/saisir un élément de la liste" sqref="F212">
      <formula1>$M$1:$M$133</formula1>
    </dataValidation>
    <dataValidation type="list" allowBlank="1" showInputMessage="1" showErrorMessage="1" errorTitle="Erreur de saisie" error="Veuillez choisir/saisir un élément de la liste" promptTitle="Consigne" prompt="Veuillez choisir/saisir un élément de la liste" sqref="D224">
      <formula1>$L$1:$L$37</formula1>
    </dataValidation>
    <dataValidation type="list" allowBlank="1" showInputMessage="1" showErrorMessage="1" errorTitle="Erreur de saisie" error="Veuillez choisir/saisir un élément de la liste" promptTitle="Consigne" prompt="Veuillez choisir/saisir un élément de la liste" sqref="F224">
      <formula1>$M$1:$M$133</formula1>
    </dataValidation>
    <dataValidation type="list" allowBlank="1" showInputMessage="1" showErrorMessage="1" errorTitle="Erreur de saisie" error="Veuillez choisir/saisir un élément de la liste" promptTitle="Consigne" prompt="Veuillez choisir/saisir un élément de la liste" sqref="D225">
      <formula1>$L$1:$L$37</formula1>
    </dataValidation>
    <dataValidation type="list" allowBlank="1" showInputMessage="1" showErrorMessage="1" errorTitle="Erreur de saisie" error="Veuillez choisir/saisir un élément de la liste" promptTitle="Consigne" prompt="Veuillez choisir/saisir un élément de la liste" sqref="F225">
      <formula1>$M$1:$M$133</formula1>
    </dataValidation>
    <dataValidation type="list" allowBlank="1" showInputMessage="1" showErrorMessage="1" errorTitle="Erreur de saisie" error="Veuillez choisir/saisir un élément de la liste" promptTitle="Consigne" prompt="Veuillez choisir/saisir un élément de la liste" sqref="D226">
      <formula1>$L$1:$L$37</formula1>
    </dataValidation>
    <dataValidation type="list" allowBlank="1" showInputMessage="1" showErrorMessage="1" errorTitle="Erreur de saisie" error="Veuillez choisir/saisir un élément de la liste" promptTitle="Consigne" prompt="Veuillez choisir/saisir un élément de la liste" sqref="F226">
      <formula1>$M$1:$M$133</formula1>
    </dataValidation>
    <dataValidation type="list" allowBlank="1" showInputMessage="1" showErrorMessage="1" errorTitle="Erreur de saisie" error="Veuillez choisir/saisir un élément de la liste" promptTitle="Consigne" prompt="Veuillez choisir/saisir un élément de la liste" sqref="D227">
      <formula1>$L$1:$L$37</formula1>
    </dataValidation>
    <dataValidation type="list" allowBlank="1" showInputMessage="1" showErrorMessage="1" errorTitle="Erreur de saisie" error="Veuillez choisir/saisir un élément de la liste" promptTitle="Consigne" prompt="Veuillez choisir/saisir un élément de la liste" sqref="F227">
      <formula1>$M$1:$M$133</formula1>
    </dataValidation>
    <dataValidation type="list" allowBlank="1" showInputMessage="1" showErrorMessage="1" errorTitle="Erreur de saisie" error="Veuillez choisir/saisir un élément de la liste" promptTitle="Consigne" prompt="Veuillez choisir/saisir un élément de la liste" sqref="D228">
      <formula1>$L$1:$L$37</formula1>
    </dataValidation>
    <dataValidation type="list" allowBlank="1" showInputMessage="1" showErrorMessage="1" errorTitle="Erreur de saisie" error="Veuillez choisir/saisir un élément de la liste" promptTitle="Consigne" prompt="Veuillez choisir/saisir un élément de la liste" sqref="F228">
      <formula1>$M$1:$M$133</formula1>
    </dataValidation>
    <dataValidation type="list" allowBlank="1" showInputMessage="1" showErrorMessage="1" errorTitle="Erreur de saisie" error="Veuillez choisir/saisir un élément de la liste" promptTitle="Consigne" prompt="Veuillez choisir/saisir un élément de la liste" sqref="D229">
      <formula1>$L$1:$L$37</formula1>
    </dataValidation>
    <dataValidation type="list" allowBlank="1" showInputMessage="1" showErrorMessage="1" errorTitle="Erreur de saisie" error="Veuillez choisir/saisir un élément de la liste" promptTitle="Consigne" prompt="Veuillez choisir/saisir un élément de la liste" sqref="F229">
      <formula1>$M$1:$M$133</formula1>
    </dataValidation>
    <dataValidation type="list" allowBlank="1" showInputMessage="1" showErrorMessage="1" errorTitle="Erreur de saisie" error="Veuillez choisir/saisir un élément de la liste" promptTitle="Consigne" prompt="Veuillez choisir/saisir un élément de la liste" sqref="D230">
      <formula1>$L$1:$L$37</formula1>
    </dataValidation>
    <dataValidation type="list" allowBlank="1" showInputMessage="1" showErrorMessage="1" errorTitle="Erreur de saisie" error="Veuillez choisir/saisir un élément de la liste" promptTitle="Consigne" prompt="Veuillez choisir/saisir un élément de la liste" sqref="F230">
      <formula1>$M$1:$M$133</formula1>
    </dataValidation>
    <dataValidation type="list" allowBlank="1" showInputMessage="1" showErrorMessage="1" errorTitle="Erreur de saisie" error="Veuillez choisir/saisir un élément de la liste" promptTitle="Consigne" prompt="Veuillez choisir/saisir un élément de la liste" sqref="D231">
      <formula1>$L$1:$L$37</formula1>
    </dataValidation>
    <dataValidation type="list" allowBlank="1" showInputMessage="1" showErrorMessage="1" errorTitle="Erreur de saisie" error="Veuillez choisir/saisir un élément de la liste" promptTitle="Consigne" prompt="Veuillez choisir/saisir un élément de la liste" sqref="F231">
      <formula1>$M$1:$M$133</formula1>
    </dataValidation>
    <dataValidation type="list" allowBlank="1" showInputMessage="1" showErrorMessage="1" errorTitle="Erreur de saisie" error="Veuillez choisir/saisir un élément de la liste" promptTitle="Consigne" prompt="Veuillez choisir/saisir un élément de la liste" sqref="D232">
      <formula1>$L$1:$L$37</formula1>
    </dataValidation>
    <dataValidation type="list" allowBlank="1" showInputMessage="1" showErrorMessage="1" errorTitle="Erreur de saisie" error="Veuillez choisir/saisir un élément de la liste" promptTitle="Consigne" prompt="Veuillez choisir/saisir un élément de la liste" sqref="F232">
      <formula1>$M$1:$M$133</formula1>
    </dataValidation>
    <dataValidation type="list" allowBlank="1" showInputMessage="1" showErrorMessage="1" errorTitle="Erreur de saisie" error="Veuillez choisir/saisir un élément de la liste" promptTitle="Consigne" prompt="Veuillez choisir/saisir un élément de la liste" sqref="D233">
      <formula1>$L$1:$L$37</formula1>
    </dataValidation>
    <dataValidation type="list" allowBlank="1" showInputMessage="1" showErrorMessage="1" errorTitle="Erreur de saisie" error="Veuillez choisir/saisir un élément de la liste" promptTitle="Consigne" prompt="Veuillez choisir/saisir un élément de la liste" sqref="F233">
      <formula1>$M$1:$M$133</formula1>
    </dataValidation>
    <dataValidation type="list" allowBlank="1" showInputMessage="1" showErrorMessage="1" errorTitle="Erreur de saisie" error="Veuillez choisir/saisir un élément de la liste" promptTitle="Consigne" prompt="Veuillez choisir/saisir un élément de la liste" sqref="D234">
      <formula1>$L$1:$L$37</formula1>
    </dataValidation>
    <dataValidation type="list" allowBlank="1" showInputMessage="1" showErrorMessage="1" errorTitle="Erreur de saisie" error="Veuillez choisir/saisir un élément de la liste" promptTitle="Consigne" prompt="Veuillez choisir/saisir un élément de la liste" sqref="F234">
      <formula1>$M$1:$M$133</formula1>
    </dataValidation>
    <dataValidation type="list" allowBlank="1" showInputMessage="1" showErrorMessage="1" errorTitle="Erreur de saisie" error="Veuillez choisir/saisir un élément de la liste" promptTitle="Consigne" prompt="Veuillez choisir/saisir un élément de la liste" sqref="D262">
      <formula1>$L$1:$L$37</formula1>
    </dataValidation>
    <dataValidation type="list" allowBlank="1" showInputMessage="1" showErrorMessage="1" errorTitle="Erreur de saisie" error="Veuillez choisir/saisir un élément de la liste" promptTitle="Consigne" prompt="Veuillez choisir/saisir un élément de la liste" sqref="F262">
      <formula1>$M$1:$M$133</formula1>
    </dataValidation>
    <dataValidation type="list" allowBlank="1" showInputMessage="1" showErrorMessage="1" errorTitle="Erreur de saisie" error="Veuillez choisir/saisir un élément de la liste" promptTitle="Consigne" prompt="Veuillez choisir/saisir un élément de la liste" sqref="D263">
      <formula1>$L$1:$L$37</formula1>
    </dataValidation>
    <dataValidation type="list" allowBlank="1" showInputMessage="1" showErrorMessage="1" errorTitle="Erreur de saisie" error="Veuillez choisir/saisir un élément de la liste" promptTitle="Consigne" prompt="Veuillez choisir/saisir un élément de la liste" sqref="F263">
      <formula1>$M$1:$M$133</formula1>
    </dataValidation>
    <dataValidation type="list" allowBlank="1" showInputMessage="1" showErrorMessage="1" errorTitle="Erreur de saisie" error="Veuillez choisir/saisir un élément de la liste" promptTitle="Consigne" prompt="Veuillez choisir/saisir un élément de la liste" sqref="D264">
      <formula1>$L$1:$L$37</formula1>
    </dataValidation>
    <dataValidation type="list" allowBlank="1" showInputMessage="1" showErrorMessage="1" errorTitle="Erreur de saisie" error="Veuillez choisir/saisir un élément de la liste" promptTitle="Consigne" prompt="Veuillez choisir/saisir un élément de la liste" sqref="F264">
      <formula1>$M$1:$M$133</formula1>
    </dataValidation>
    <dataValidation type="list" allowBlank="1" showInputMessage="1" showErrorMessage="1" errorTitle="Erreur de saisie" error="Veuillez choisir/saisir un élément de la liste" promptTitle="Consigne" prompt="Veuillez choisir/saisir un élément de la liste" sqref="D265">
      <formula1>$L$1:$L$37</formula1>
    </dataValidation>
    <dataValidation type="list" allowBlank="1" showInputMessage="1" showErrorMessage="1" errorTitle="Erreur de saisie" error="Veuillez choisir/saisir un élément de la liste" promptTitle="Consigne" prompt="Veuillez choisir/saisir un élément de la liste" sqref="F265">
      <formula1>$M$1:$M$133</formula1>
    </dataValidation>
    <dataValidation type="list" allowBlank="1" showInputMessage="1" showErrorMessage="1" errorTitle="Erreur de saisie" error="Veuillez choisir/saisir un élément de la liste" promptTitle="Consigne" prompt="Veuillez choisir/saisir un élément de la liste" sqref="D266">
      <formula1>$L$1:$L$37</formula1>
    </dataValidation>
    <dataValidation type="list" allowBlank="1" showInputMessage="1" showErrorMessage="1" errorTitle="Erreur de saisie" error="Veuillez choisir/saisir un élément de la liste" promptTitle="Consigne" prompt="Veuillez choisir/saisir un élément de la liste" sqref="F266">
      <formula1>$M$1:$M$133</formula1>
    </dataValidation>
    <dataValidation type="list" allowBlank="1" showInputMessage="1" showErrorMessage="1" errorTitle="Erreur de saisie" error="Veuillez choisir/saisir un élément de la liste" promptTitle="Consigne" prompt="Veuillez choisir/saisir un élément de la liste" sqref="D267">
      <formula1>$L$1:$L$37</formula1>
    </dataValidation>
    <dataValidation type="list" allowBlank="1" showInputMessage="1" showErrorMessage="1" errorTitle="Erreur de saisie" error="Veuillez choisir/saisir un élément de la liste" promptTitle="Consigne" prompt="Veuillez choisir/saisir un élément de la liste" sqref="F267">
      <formula1>$M$1:$M$133</formula1>
    </dataValidation>
    <dataValidation type="list" allowBlank="1" showInputMessage="1" showErrorMessage="1" errorTitle="Erreur de saisie" error="Veuillez choisir/saisir un élément de la liste" promptTitle="Consigne" prompt="Veuillez choisir/saisir un élément de la liste" sqref="D287">
      <formula1>$L$1:$L$37</formula1>
    </dataValidation>
    <dataValidation type="list" allowBlank="1" showInputMessage="1" showErrorMessage="1" errorTitle="Erreur de saisie" error="Veuillez choisir/saisir un élément de la liste" promptTitle="Consigne" prompt="Veuillez choisir/saisir un élément de la liste" sqref="F287">
      <formula1>$M$1:$M$133</formula1>
    </dataValidation>
    <dataValidation type="list" allowBlank="1" showInputMessage="1" showErrorMessage="1" errorTitle="Erreur de saisie" error="Veuillez choisir/saisir un élément de la liste" promptTitle="Consigne" prompt="Veuillez choisir/saisir un élément de la liste" sqref="D288">
      <formula1>$L$1:$L$37</formula1>
    </dataValidation>
    <dataValidation type="list" allowBlank="1" showInputMessage="1" showErrorMessage="1" errorTitle="Erreur de saisie" error="Veuillez choisir/saisir un élément de la liste" promptTitle="Consigne" prompt="Veuillez choisir/saisir un élément de la liste" sqref="F288">
      <formula1>$M$1:$M$133</formula1>
    </dataValidation>
    <dataValidation type="list" allowBlank="1" showInputMessage="1" showErrorMessage="1" errorTitle="Erreur de saisie" error="Veuillez choisir/saisir un élément de la liste" promptTitle="Consigne" prompt="Veuillez choisir/saisir un élément de la liste" sqref="D289">
      <formula1>$L$1:$L$37</formula1>
    </dataValidation>
    <dataValidation type="list" allowBlank="1" showInputMessage="1" showErrorMessage="1" errorTitle="Erreur de saisie" error="Veuillez choisir/saisir un élément de la liste" promptTitle="Consigne" prompt="Veuillez choisir/saisir un élément de la liste" sqref="F289">
      <formula1>$M$1:$M$133</formula1>
    </dataValidation>
    <dataValidation type="list" allowBlank="1" showInputMessage="1" showErrorMessage="1" errorTitle="Erreur de saisie" error="Veuillez choisir/saisir un élément de la liste" promptTitle="Consigne" prompt="Veuillez choisir/saisir un élément de la liste" sqref="D290">
      <formula1>$L$1:$L$37</formula1>
    </dataValidation>
    <dataValidation type="list" allowBlank="1" showInputMessage="1" showErrorMessage="1" errorTitle="Erreur de saisie" error="Veuillez choisir/saisir un élément de la liste" promptTitle="Consigne" prompt="Veuillez choisir/saisir un élément de la liste" sqref="F290">
      <formula1>$M$1:$M$133</formula1>
    </dataValidation>
    <dataValidation type="list" allowBlank="1" showInputMessage="1" showErrorMessage="1" errorTitle="Erreur de saisie" error="Veuillez choisir/saisir un élément de la liste" promptTitle="Consigne" prompt="Veuillez choisir/saisir un élément de la liste" sqref="D291">
      <formula1>$L$1:$L$37</formula1>
    </dataValidation>
    <dataValidation type="list" allowBlank="1" showInputMessage="1" showErrorMessage="1" errorTitle="Erreur de saisie" error="Veuillez choisir/saisir un élément de la liste" promptTitle="Consigne" prompt="Veuillez choisir/saisir un élément de la liste" sqref="F291">
      <formula1>$M$1:$M$133</formula1>
    </dataValidation>
    <dataValidation type="list" allowBlank="1" showInputMessage="1" showErrorMessage="1" errorTitle="Erreur de saisie" error="Veuillez choisir/saisir un élément de la liste" promptTitle="Consigne" prompt="Veuillez choisir/saisir un élément de la liste" sqref="D292">
      <formula1>$L$1:$L$37</formula1>
    </dataValidation>
    <dataValidation type="list" allowBlank="1" showInputMessage="1" showErrorMessage="1" errorTitle="Erreur de saisie" error="Veuillez choisir/saisir un élément de la liste" promptTitle="Consigne" prompt="Veuillez choisir/saisir un élément de la liste" sqref="F292">
      <formula1>$M$1:$M$133</formula1>
    </dataValidation>
    <dataValidation type="list" allowBlank="1" showInputMessage="1" showErrorMessage="1" errorTitle="Erreur de saisie" error="Veuillez choisir/saisir un élément de la liste" promptTitle="Consigne" prompt="Veuillez choisir/saisir un élément de la liste" sqref="D293">
      <formula1>$L$1:$L$37</formula1>
    </dataValidation>
    <dataValidation type="list" allowBlank="1" showInputMessage="1" showErrorMessage="1" errorTitle="Erreur de saisie" error="Veuillez choisir/saisir un élément de la liste" promptTitle="Consigne" prompt="Veuillez choisir/saisir un élément de la liste" sqref="F293">
      <formula1>$M$1:$M$133</formula1>
    </dataValidation>
    <dataValidation type="list" allowBlank="1" showInputMessage="1" showErrorMessage="1" errorTitle="Erreur de saisie" error="Veuillez choisir/saisir un élément de la liste" promptTitle="Consigne" prompt="Veuillez choisir/saisir un élément de la liste" sqref="D294">
      <formula1>$L$1:$L$37</formula1>
    </dataValidation>
    <dataValidation type="list" allowBlank="1" showInputMessage="1" showErrorMessage="1" errorTitle="Erreur de saisie" error="Veuillez choisir/saisir un élément de la liste" promptTitle="Consigne" prompt="Veuillez choisir/saisir un élément de la liste" sqref="F294">
      <formula1>$M$1:$M$133</formula1>
    </dataValidation>
    <dataValidation type="list" allowBlank="1" showInputMessage="1" showErrorMessage="1" errorTitle="Erreur de saisie" error="Veuillez choisir/saisir un élément de la liste" promptTitle="Consigne" prompt="Veuillez choisir/saisir un élément de la liste" sqref="D297">
      <formula1>$L$1:$L$37</formula1>
    </dataValidation>
    <dataValidation type="list" allowBlank="1" showInputMessage="1" showErrorMessage="1" errorTitle="Erreur de saisie" error="Veuillez choisir/saisir un élément de la liste" promptTitle="Consigne" prompt="Veuillez choisir/saisir un élément de la liste" sqref="F297">
      <formula1>$M$1:$M$133</formula1>
    </dataValidation>
    <dataValidation type="list" allowBlank="1" showInputMessage="1" showErrorMessage="1" errorTitle="Erreur de saisie" error="Veuillez choisir/saisir un élément de la liste" promptTitle="Consigne" prompt="Veuillez choisir/saisir un élément de la liste" sqref="D298">
      <formula1>$L$1:$L$37</formula1>
    </dataValidation>
    <dataValidation type="list" allowBlank="1" showInputMessage="1" showErrorMessage="1" errorTitle="Erreur de saisie" error="Veuillez choisir/saisir un élément de la liste" promptTitle="Consigne" prompt="Veuillez choisir/saisir un élément de la liste" sqref="F298">
      <formula1>$M$1:$M$133</formula1>
    </dataValidation>
    <dataValidation type="list" allowBlank="1" showInputMessage="1" showErrorMessage="1" errorTitle="Erreur de saisie" error="Veuillez choisir/saisir un élément de la liste" promptTitle="Consigne" prompt="Veuillez choisir/saisir un élément de la liste" sqref="D316">
      <formula1>$L$1:$L$37</formula1>
    </dataValidation>
    <dataValidation type="list" allowBlank="1" showInputMessage="1" showErrorMessage="1" errorTitle="Erreur de saisie" error="Veuillez choisir/saisir un élément de la liste" promptTitle="Consigne" prompt="Veuillez choisir/saisir un élément de la liste" sqref="F316">
      <formula1>$M$1:$M$133</formula1>
    </dataValidation>
    <dataValidation type="list" allowBlank="1" showInputMessage="1" showErrorMessage="1" errorTitle="Erreur de saisie" error="Veuillez choisir/saisir un élément de la liste" promptTitle="Consigne" prompt="Veuillez choisir/saisir un élément de la liste" sqref="D317">
      <formula1>$L$1:$L$37</formula1>
    </dataValidation>
    <dataValidation type="list" allowBlank="1" showInputMessage="1" showErrorMessage="1" errorTitle="Erreur de saisie" error="Veuillez choisir/saisir un élément de la liste" promptTitle="Consigne" prompt="Veuillez choisir/saisir un élément de la liste" sqref="F317">
      <formula1>$M$1:$M$133</formula1>
    </dataValidation>
    <dataValidation type="list" allowBlank="1" showInputMessage="1" showErrorMessage="1" errorTitle="Erreur de saisie" error="Veuillez choisir/saisir un élément de la liste" promptTitle="Consigne" prompt="Veuillez choisir/saisir un élément de la liste" sqref="D318">
      <formula1>$L$1:$L$37</formula1>
    </dataValidation>
    <dataValidation type="list" allowBlank="1" showInputMessage="1" showErrorMessage="1" errorTitle="Erreur de saisie" error="Veuillez choisir/saisir un élément de la liste" promptTitle="Consigne" prompt="Veuillez choisir/saisir un élément de la liste" sqref="F318">
      <formula1>$M$1:$M$133</formula1>
    </dataValidation>
    <dataValidation type="list" allowBlank="1" showInputMessage="1" showErrorMessage="1" errorTitle="Erreur de saisie" error="Veuillez choisir/saisir un élément de la liste" promptTitle="Consigne" prompt="Veuillez choisir/saisir un élément de la liste" sqref="D319">
      <formula1>$L$1:$L$37</formula1>
    </dataValidation>
    <dataValidation type="list" allowBlank="1" showInputMessage="1" showErrorMessage="1" errorTitle="Erreur de saisie" error="Veuillez choisir/saisir un élément de la liste" promptTitle="Consigne" prompt="Veuillez choisir/saisir un élément de la liste" sqref="F319">
      <formula1>$M$1:$M$133</formula1>
    </dataValidation>
    <dataValidation type="list" allowBlank="1" showInputMessage="1" showErrorMessage="1" errorTitle="Erreur de saisie" error="Veuillez choisir/saisir un élément de la liste" promptTitle="Consigne" prompt="Veuillez choisir/saisir un élément de la liste" sqref="D320">
      <formula1>$L$1:$L$37</formula1>
    </dataValidation>
    <dataValidation type="list" allowBlank="1" showInputMessage="1" showErrorMessage="1" errorTitle="Erreur de saisie" error="Veuillez choisir/saisir un élément de la liste" promptTitle="Consigne" prompt="Veuillez choisir/saisir un élément de la liste" sqref="F320">
      <formula1>$M$1:$M$133</formula1>
    </dataValidation>
    <dataValidation type="list" allowBlank="1" showInputMessage="1" showErrorMessage="1" errorTitle="Erreur de saisie" error="Veuillez choisir/saisir un élément de la liste" promptTitle="Consigne" prompt="Veuillez choisir/saisir un élément de la liste" sqref="D321">
      <formula1>$L$1:$L$37</formula1>
    </dataValidation>
    <dataValidation type="list" allowBlank="1" showInputMessage="1" showErrorMessage="1" errorTitle="Erreur de saisie" error="Veuillez choisir/saisir un élément de la liste" promptTitle="Consigne" prompt="Veuillez choisir/saisir un élément de la liste" sqref="F321">
      <formula1>$M$1:$M$133</formula1>
    </dataValidation>
    <dataValidation type="list" allowBlank="1" showInputMessage="1" showErrorMessage="1" errorTitle="Erreur de saisie" error="Veuillez choisir/saisir un élément de la liste" promptTitle="Consigne" prompt="Veuillez choisir/saisir un élément de la liste" sqref="D322">
      <formula1>$L$1:$L$37</formula1>
    </dataValidation>
    <dataValidation type="list" allowBlank="1" showInputMessage="1" showErrorMessage="1" errorTitle="Erreur de saisie" error="Veuillez choisir/saisir un élément de la liste" promptTitle="Consigne" prompt="Veuillez choisir/saisir un élément de la liste" sqref="F322">
      <formula1>$M$1:$M$133</formula1>
    </dataValidation>
    <dataValidation type="list" allowBlank="1" showInputMessage="1" showErrorMessage="1" errorTitle="Erreur de saisie" error="Veuillez choisir/saisir un élément de la liste" promptTitle="Consigne" prompt="Veuillez choisir/saisir un élément de la liste" sqref="D323">
      <formula1>$L$1:$L$37</formula1>
    </dataValidation>
    <dataValidation type="list" allowBlank="1" showInputMessage="1" showErrorMessage="1" errorTitle="Erreur de saisie" error="Veuillez choisir/saisir un élément de la liste" promptTitle="Consigne" prompt="Veuillez choisir/saisir un élément de la liste" sqref="F323">
      <formula1>$M$1:$M$133</formula1>
    </dataValidation>
    <dataValidation type="list" allowBlank="1" showInputMessage="1" showErrorMessage="1" errorTitle="Erreur de saisie" error="Veuillez choisir/saisir un élément de la liste" promptTitle="Consigne" prompt="Veuillez choisir/saisir un élément de la liste" sqref="D326">
      <formula1>$L$1:$L$37</formula1>
    </dataValidation>
    <dataValidation type="list" allowBlank="1" showInputMessage="1" showErrorMessage="1" errorTitle="Erreur de saisie" error="Veuillez choisir/saisir un élément de la liste" promptTitle="Consigne" prompt="Veuillez choisir/saisir un élément de la liste" sqref="F326">
      <formula1>$M$1:$M$133</formula1>
    </dataValidation>
    <dataValidation type="list" allowBlank="1" showInputMessage="1" showErrorMessage="1" errorTitle="Erreur de saisie" error="Veuillez choisir/saisir un élément de la liste" promptTitle="Consigne" prompt="Veuillez choisir/saisir un élément de la liste" sqref="D342">
      <formula1>$L$1:$L$37</formula1>
    </dataValidation>
    <dataValidation type="list" allowBlank="1" showInputMessage="1" showErrorMessage="1" errorTitle="Erreur de saisie" error="Veuillez choisir/saisir un élément de la liste" promptTitle="Consigne" prompt="Veuillez choisir/saisir un élément de la liste" sqref="F342">
      <formula1>$M$1:$M$133</formula1>
    </dataValidation>
    <dataValidation type="list" allowBlank="1" showInputMessage="1" showErrorMessage="1" errorTitle="Erreur de saisie" error="Veuillez choisir/saisir un élément de la liste" promptTitle="Consigne" prompt="Veuillez choisir/saisir un élément de la liste" sqref="D343">
      <formula1>$L$1:$L$37</formula1>
    </dataValidation>
    <dataValidation type="list" allowBlank="1" showInputMessage="1" showErrorMessage="1" errorTitle="Erreur de saisie" error="Veuillez choisir/saisir un élément de la liste" promptTitle="Consigne" prompt="Veuillez choisir/saisir un élément de la liste" sqref="F343">
      <formula1>$M$1:$M$133</formula1>
    </dataValidation>
    <dataValidation type="list" allowBlank="1" showInputMessage="1" showErrorMessage="1" errorTitle="Erreur de saisie" error="Veuillez choisir/saisir un élément de la liste" promptTitle="Consigne" prompt="Veuillez choisir/saisir un élément de la liste" sqref="D344">
      <formula1>$L$1:$L$37</formula1>
    </dataValidation>
    <dataValidation type="list" allowBlank="1" showInputMessage="1" showErrorMessage="1" errorTitle="Erreur de saisie" error="Veuillez choisir/saisir un élément de la liste" promptTitle="Consigne" prompt="Veuillez choisir/saisir un élément de la liste" sqref="F344">
      <formula1>$M$1:$M$133</formula1>
    </dataValidation>
    <dataValidation type="list" allowBlank="1" showInputMessage="1" showErrorMessage="1" errorTitle="Erreur de saisie" error="Veuillez choisir/saisir un élément de la liste" promptTitle="Consigne" prompt="Veuillez choisir/saisir un élément de la liste" sqref="D345">
      <formula1>$L$1:$L$37</formula1>
    </dataValidation>
    <dataValidation type="list" allowBlank="1" showInputMessage="1" showErrorMessage="1" errorTitle="Erreur de saisie" error="Veuillez choisir/saisir un élément de la liste" promptTitle="Consigne" prompt="Veuillez choisir/saisir un élément de la liste" sqref="F345">
      <formula1>$M$1:$M$133</formula1>
    </dataValidation>
    <dataValidation type="list" allowBlank="1" showInputMessage="1" showErrorMessage="1" errorTitle="Erreur de saisie" error="Veuillez choisir/saisir un élément de la liste" promptTitle="Consigne" prompt="Veuillez choisir/saisir un élément de la liste" sqref="D346">
      <formula1>$L$1:$L$37</formula1>
    </dataValidation>
    <dataValidation type="list" allowBlank="1" showInputMessage="1" showErrorMessage="1" errorTitle="Erreur de saisie" error="Veuillez choisir/saisir un élément de la liste" promptTitle="Consigne" prompt="Veuillez choisir/saisir un élément de la liste" sqref="F346">
      <formula1>$M$1:$M$133</formula1>
    </dataValidation>
    <dataValidation type="list" allowBlank="1" showInputMessage="1" showErrorMessage="1" errorTitle="Erreur de saisie" error="Veuillez choisir/saisir un élément de la liste" promptTitle="Consigne" prompt="Veuillez choisir/saisir un élément de la liste" sqref="D347">
      <formula1>$L$1:$L$37</formula1>
    </dataValidation>
    <dataValidation type="list" allowBlank="1" showInputMessage="1" showErrorMessage="1" errorTitle="Erreur de saisie" error="Veuillez choisir/saisir un élément de la liste" promptTitle="Consigne" prompt="Veuillez choisir/saisir un élément de la liste" sqref="F347">
      <formula1>$M$1:$M$133</formula1>
    </dataValidation>
    <dataValidation type="list" allowBlank="1" showInputMessage="1" showErrorMessage="1" errorTitle="Erreur de saisie" error="Veuillez choisir/saisir un élément de la liste" promptTitle="Consigne" prompt="Veuillez choisir/saisir un élément de la liste" sqref="D348">
      <formula1>$L$1:$L$37</formula1>
    </dataValidation>
    <dataValidation type="list" allowBlank="1" showInputMessage="1" showErrorMessage="1" errorTitle="Erreur de saisie" error="Veuillez choisir/saisir un élément de la liste" promptTitle="Consigne" prompt="Veuillez choisir/saisir un élément de la liste" sqref="F348">
      <formula1>$M$1:$M$133</formula1>
    </dataValidation>
    <dataValidation type="list" allowBlank="1" showInputMessage="1" showErrorMessage="1" errorTitle="Erreur de saisie" error="Veuillez choisir/saisir un élément de la liste" promptTitle="Consigne" prompt="Veuillez choisir/saisir un élément de la liste" sqref="D349">
      <formula1>$L$1:$L$37</formula1>
    </dataValidation>
    <dataValidation type="list" allowBlank="1" showInputMessage="1" showErrorMessage="1" errorTitle="Erreur de saisie" error="Veuillez choisir/saisir un élément de la liste" promptTitle="Consigne" prompt="Veuillez choisir/saisir un élément de la liste" sqref="F349">
      <formula1>$M$1:$M$133</formula1>
    </dataValidation>
    <dataValidation type="list" allowBlank="1" showInputMessage="1" showErrorMessage="1" errorTitle="Erreur de saisie" error="Veuillez choisir/saisir un élément de la liste" promptTitle="Consigne" prompt="Veuillez choisir/saisir un élément de la liste" sqref="D352">
      <formula1>$L$1:$L$37</formula1>
    </dataValidation>
    <dataValidation type="list" allowBlank="1" showInputMessage="1" showErrorMessage="1" errorTitle="Erreur de saisie" error="Veuillez choisir/saisir un élément de la liste" promptTitle="Consigne" prompt="Veuillez choisir/saisir un élément de la liste" sqref="F352">
      <formula1>$M$1:$M$133</formula1>
    </dataValidation>
    <dataValidation type="list" allowBlank="1" showInputMessage="1" showErrorMessage="1" errorTitle="Erreur de saisie" error="Veuillez choisir/saisir un élément de la liste" promptTitle="Consigne" prompt="Veuillez choisir/saisir un élément de la liste" sqref="D353">
      <formula1>$L$1:$L$37</formula1>
    </dataValidation>
    <dataValidation type="list" allowBlank="1" showInputMessage="1" showErrorMessage="1" errorTitle="Erreur de saisie" error="Veuillez choisir/saisir un élément de la liste" promptTitle="Consigne" prompt="Veuillez choisir/saisir un élément de la liste" sqref="F353">
      <formula1>$M$1:$M$133</formula1>
    </dataValidation>
    <dataValidation type="list" allowBlank="1" showInputMessage="1" showErrorMessage="1" errorTitle="Erreur de saisie" error="Veuillez choisir/saisir un élément de la liste" promptTitle="Consigne" prompt="Veuillez choisir/saisir un élément de la liste" sqref="D363">
      <formula1>$L$1:$L$37</formula1>
    </dataValidation>
    <dataValidation type="list" allowBlank="1" showInputMessage="1" showErrorMessage="1" errorTitle="Erreur de saisie" error="Veuillez choisir/saisir un élément de la liste" promptTitle="Consigne" prompt="Veuillez choisir/saisir un élément de la liste" sqref="F363">
      <formula1>$M$1:$M$133</formula1>
    </dataValidation>
    <dataValidation type="list" allowBlank="1" showInputMessage="1" showErrorMessage="1" errorTitle="Erreur de saisie" error="Veuillez choisir/saisir un élément de la liste" promptTitle="Consigne" prompt="Veuillez choisir/saisir un élément de la liste" sqref="D364">
      <formula1>$L$1:$L$37</formula1>
    </dataValidation>
    <dataValidation type="list" allowBlank="1" showInputMessage="1" showErrorMessage="1" errorTitle="Erreur de saisie" error="Veuillez choisir/saisir un élément de la liste" promptTitle="Consigne" prompt="Veuillez choisir/saisir un élément de la liste" sqref="F364">
      <formula1>$M$1:$M$133</formula1>
    </dataValidation>
    <dataValidation type="list" allowBlank="1" showInputMessage="1" showErrorMessage="1" errorTitle="Erreur de saisie" error="Veuillez choisir/saisir un élément de la liste" promptTitle="Consigne" prompt="Veuillez choisir/saisir un élément de la liste" sqref="D365">
      <formula1>$L$1:$L$37</formula1>
    </dataValidation>
    <dataValidation type="list" allowBlank="1" showInputMessage="1" showErrorMessage="1" errorTitle="Erreur de saisie" error="Veuillez choisir/saisir un élément de la liste" promptTitle="Consigne" prompt="Veuillez choisir/saisir un élément de la liste" sqref="F365">
      <formula1>$M$1:$M$133</formula1>
    </dataValidation>
  </dataValidations>
  <printOptions horizontalCentered="1"/>
  <pageMargins left="0.11811023622047245" right="0.11811023622047245" top="0.59055118110236227" bottom="0.59055118110236227" header="0.31496062992125984" footer="0.31496062992125984"/>
  <pageSetup paperSize="9" scale="36" fitToHeight="0" orientation="landscape" r:id="rId1"/>
  <headerFooter>
    <oddHeader>&amp;L&amp;"Times New Roman,Gras"&amp;14MINEPAT
DGEPIP&amp;R&amp;"Times New Roman,Gras"&amp;14DPIP
SDS&amp;C&amp;"Times New Roman,Gras"&amp;36SITUATION DE L'EXÉCUTION DU BIP 2024 AU  11 AVRIL 2024 (REVUE 1ER TRIM. 2024)</oddHeader>
    <oddFooter>&amp;L&amp;"Times New Roman,Gras"&amp;18WORKING PAPER
powered by #LucBDIMAI with Microsoft® VBA® 7.1 for Excel® 2019&amp;C&amp;G
&amp;"Times New Roman,Gras"&amp;20&amp;K002060www.minepat.gov.cm
&amp;"Times New Roman,Normal"&amp;16sdsminepat@yahoo.fr&amp;R&amp;"Times New Roman,Gras"&amp;18&amp;P/&amp;N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19</vt:i4>
      </vt:variant>
    </vt:vector>
  </HeadingPairs>
  <TitlesOfParts>
    <vt:vector size="29" baseType="lpstr">
      <vt:lpstr>TabExe-Catg</vt:lpstr>
      <vt:lpstr>TabExe-Prog</vt:lpstr>
      <vt:lpstr>List-VirTransf</vt:lpstr>
      <vt:lpstr>GC_FCPDR</vt:lpstr>
      <vt:lpstr>GC_FCPTD</vt:lpstr>
      <vt:lpstr>GC_SUBV-TRANSF</vt:lpstr>
      <vt:lpstr>GC_AUTRES</vt:lpstr>
      <vt:lpstr>DA-DP</vt:lpstr>
      <vt:lpstr>FINEX</vt:lpstr>
      <vt:lpstr>TabOp_FCPDR</vt:lpstr>
      <vt:lpstr>'DA-DP'!Impression_des_titres</vt:lpstr>
      <vt:lpstr>FINEX!Impression_des_titres</vt:lpstr>
      <vt:lpstr>GC_AUTRES!Impression_des_titres</vt:lpstr>
      <vt:lpstr>GC_FCPDR!Impression_des_titres</vt:lpstr>
      <vt:lpstr>GC_FCPTD!Impression_des_titres</vt:lpstr>
      <vt:lpstr>'GC_SUBV-TRANSF'!Impression_des_titres</vt:lpstr>
      <vt:lpstr>'TabExe-Catg'!Impression_des_titres</vt:lpstr>
      <vt:lpstr>'TabExe-Prog'!Impression_des_titres</vt:lpstr>
      <vt:lpstr>TabOp_FCPDR!Impression_des_titres</vt:lpstr>
      <vt:lpstr>'DA-DP'!Zone_d_impression</vt:lpstr>
      <vt:lpstr>FINEX!Zone_d_impression</vt:lpstr>
      <vt:lpstr>GC_AUTRES!Zone_d_impression</vt:lpstr>
      <vt:lpstr>GC_FCPDR!Zone_d_impression</vt:lpstr>
      <vt:lpstr>GC_FCPTD!Zone_d_impression</vt:lpstr>
      <vt:lpstr>'GC_SUBV-TRANSF'!Zone_d_impression</vt:lpstr>
      <vt:lpstr>'List-VirTransf'!Zone_d_impression</vt:lpstr>
      <vt:lpstr>'TabExe-Catg'!Zone_d_impression</vt:lpstr>
      <vt:lpstr>'TabExe-Prog'!Zone_d_impression</vt:lpstr>
      <vt:lpstr>TabOp_FCPDR!Zone_d_impression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B. DIMAI</dc:creator>
  <cp:lastModifiedBy>TOSH</cp:lastModifiedBy>
  <cp:lastPrinted>2024-04-26T12:02:19Z</cp:lastPrinted>
  <dcterms:created xsi:type="dcterms:W3CDTF">2024-04-16T17:06:09Z</dcterms:created>
  <dcterms:modified xsi:type="dcterms:W3CDTF">2024-08-07T08:49:47Z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db70b04f-93c9-4ff7-9728-d81454ca1fce</vt:lpwstr>
  </property>
</Properties>
</file>