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840" windowWidth="38400" windowHeight="24020" tabRatio="600" firstSheet="0" activeTab="0" autoFilterDateGrouping="1"/>
  </bookViews>
  <sheets>
    <sheet name="Overview" sheetId="1" state="visible" r:id="rId1"/>
    <sheet name="Original Data" sheetId="2" state="visible" r:id="rId2"/>
    <sheet name="Normalized Data" sheetId="3" state="visible" r:id="rId3"/>
  </sheets>
  <definedNames/>
  <calcPr calcId="191029" fullCalcOnLoad="1" iterate="1" iterateDelta="0.0009999999999999445"/>
</workbook>
</file>

<file path=xl/styles.xml><?xml version="1.0" encoding="utf-8"?>
<styleSheet xmlns="http://schemas.openxmlformats.org/spreadsheetml/2006/main">
  <numFmts count="0"/>
  <fonts count="16">
    <font>
      <name val="Aptos Narrow"/>
      <family val="2"/>
      <color theme="1"/>
      <sz val="12"/>
      <scheme val="minor"/>
    </font>
    <font>
      <name val="Aptos Narrow"/>
      <b val="1"/>
      <color theme="1"/>
      <sz val="12"/>
      <scheme val="minor"/>
    </font>
    <font>
      <name val="Aptos Narrow"/>
      <b val="1"/>
      <color theme="1"/>
      <sz val="14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1"/>
      <sz val="18"/>
      <scheme val="minor"/>
    </font>
    <font>
      <name val="Didot"/>
      <family val="3"/>
      <color theme="1"/>
      <sz val="36"/>
    </font>
    <font>
      <name val="Aptos Narrow"/>
      <family val="2"/>
      <color theme="1"/>
      <sz val="16"/>
      <scheme val="minor"/>
    </font>
    <font>
      <name val="Didot"/>
      <family val="3"/>
      <color theme="1"/>
      <sz val="48"/>
    </font>
    <font>
      <name val="Aptos Narrow"/>
      <family val="2"/>
      <color theme="1"/>
      <sz val="18"/>
      <scheme val="minor"/>
    </font>
    <font>
      <name val="Times New Roman"/>
      <family val="1"/>
      <color theme="1"/>
      <sz val="18"/>
    </font>
    <font>
      <name val="Times New Roman"/>
      <family val="1"/>
      <b val="1"/>
      <color theme="1"/>
      <sz val="18"/>
    </font>
    <font>
      <name val="Aptos Narrow"/>
      <family val="2"/>
      <color theme="10"/>
      <sz val="12"/>
      <u val="single"/>
      <scheme val="minor"/>
    </font>
    <font>
      <name val="Aptos Narrow"/>
      <family val="2"/>
      <color theme="10"/>
      <sz val="28"/>
      <u val="single"/>
      <scheme val="minor"/>
    </font>
    <font>
      <name val="Aptos Narrow"/>
      <family val="2"/>
      <color theme="1"/>
      <sz val="22"/>
      <scheme val="minor"/>
    </font>
    <font>
      <name val="Aptos Narrow"/>
      <b val="1"/>
      <color theme="1"/>
      <sz val="28"/>
      <scheme val="minor"/>
    </font>
    <font>
      <name val="Aptos Narrow"/>
      <color theme="1"/>
      <sz val="14"/>
      <scheme val="minor"/>
    </font>
  </fonts>
  <fills count="2">
    <fill>
      <patternFill/>
    </fill>
    <fill>
      <patternFill patternType="gray125"/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1" fillId="0" borderId="0"/>
  </cellStyleXfs>
  <cellXfs count="69">
    <xf numFmtId="0" fontId="0" fillId="0" borderId="0" pivotButton="0" quotePrefix="0" xfId="0"/>
    <xf numFmtId="9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  <xf numFmtId="0" fontId="1" fillId="0" borderId="1" pivotButton="0" quotePrefix="0" xfId="0"/>
    <xf numFmtId="0" fontId="2" fillId="0" borderId="0" pivotButton="0" quotePrefix="0" xfId="0"/>
    <xf numFmtId="0" fontId="0" fillId="0" borderId="1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1" applyAlignment="1" pivotButton="0" quotePrefix="0" xfId="0">
      <alignment horizontal="left"/>
    </xf>
    <xf numFmtId="0" fontId="0" fillId="0" borderId="4" applyAlignment="1" pivotButton="0" quotePrefix="0" xfId="0">
      <alignment horizontal="left"/>
    </xf>
    <xf numFmtId="0" fontId="0" fillId="0" borderId="2" applyAlignment="1" pivotButton="0" quotePrefix="0" xfId="0">
      <alignment horizontal="left"/>
    </xf>
    <xf numFmtId="0" fontId="0" fillId="0" borderId="5" applyAlignment="1" pivotButton="0" quotePrefix="0" xfId="0">
      <alignment horizontal="left"/>
    </xf>
    <xf numFmtId="0" fontId="0" fillId="0" borderId="10" pivotButton="0" quotePrefix="0" xfId="0"/>
    <xf numFmtId="0" fontId="2" fillId="0" borderId="6" applyAlignment="1" pivotButton="0" quotePrefix="0" xfId="0">
      <alignment horizontal="center"/>
    </xf>
    <xf numFmtId="0" fontId="0" fillId="0" borderId="13" applyAlignment="1" pivotButton="0" quotePrefix="0" xfId="0">
      <alignment horizontal="left"/>
    </xf>
    <xf numFmtId="0" fontId="0" fillId="0" borderId="14" applyAlignment="1" pivotButton="0" quotePrefix="0" xfId="0">
      <alignment horizontal="left"/>
    </xf>
    <xf numFmtId="0" fontId="1" fillId="0" borderId="8" applyAlignment="1" pivotButton="0" quotePrefix="0" xfId="0">
      <alignment horizontal="center"/>
    </xf>
    <xf numFmtId="0" fontId="0" fillId="0" borderId="3" applyAlignment="1" pivotButton="0" quotePrefix="0" xfId="0">
      <alignment horizontal="left"/>
    </xf>
    <xf numFmtId="0" fontId="0" fillId="0" borderId="0" pivotButton="0" quotePrefix="0" xfId="0"/>
    <xf numFmtId="0" fontId="0" fillId="0" borderId="7" applyAlignment="1" pivotButton="0" quotePrefix="0" xfId="0">
      <alignment horizontal="center"/>
    </xf>
    <xf numFmtId="0" fontId="0" fillId="0" borderId="11" applyAlignment="1" pivotButton="0" quotePrefix="0" xfId="0">
      <alignment horizontal="center"/>
    </xf>
    <xf numFmtId="0" fontId="1" fillId="0" borderId="17" applyAlignment="1" pivotButton="0" quotePrefix="0" xfId="0">
      <alignment horizontal="center"/>
    </xf>
    <xf numFmtId="0" fontId="2" fillId="0" borderId="2" applyAlignment="1" pivotButton="0" quotePrefix="0" xfId="0">
      <alignment horizontal="center"/>
    </xf>
    <xf numFmtId="0" fontId="0" fillId="0" borderId="19" applyAlignment="1" pivotButton="0" quotePrefix="0" xfId="0">
      <alignment horizontal="left"/>
    </xf>
    <xf numFmtId="0" fontId="0" fillId="0" borderId="20" applyAlignment="1" pivotButton="0" quotePrefix="0" xfId="0">
      <alignment horizontal="left"/>
    </xf>
    <xf numFmtId="0" fontId="0" fillId="0" borderId="21" applyAlignment="1" pivotButton="0" quotePrefix="0" xfId="0">
      <alignment horizontal="left"/>
    </xf>
    <xf numFmtId="0" fontId="0" fillId="0" borderId="15" applyAlignment="1" pivotButton="0" quotePrefix="0" xfId="0">
      <alignment horizontal="left"/>
    </xf>
    <xf numFmtId="0" fontId="1" fillId="0" borderId="22" applyAlignment="1" pivotButton="0" quotePrefix="0" xfId="0">
      <alignment horizontal="center"/>
    </xf>
    <xf numFmtId="0" fontId="1" fillId="0" borderId="12" applyAlignment="1" pivotButton="0" quotePrefix="0" xfId="0">
      <alignment horizontal="center"/>
    </xf>
    <xf numFmtId="0" fontId="1" fillId="0" borderId="10" applyAlignment="1" pivotButton="0" quotePrefix="0" xfId="0">
      <alignment horizontal="center"/>
    </xf>
    <xf numFmtId="0" fontId="2" fillId="0" borderId="23" applyAlignment="1" pivotButton="0" quotePrefix="0" xfId="0">
      <alignment horizontal="center"/>
    </xf>
    <xf numFmtId="0" fontId="1" fillId="0" borderId="24" applyAlignment="1" pivotButton="0" quotePrefix="0" xfId="0">
      <alignment horizontal="center"/>
    </xf>
    <xf numFmtId="0" fontId="2" fillId="0" borderId="5" applyAlignment="1" pivotButton="0" quotePrefix="0" xfId="0">
      <alignment horizontal="center"/>
    </xf>
    <xf numFmtId="0" fontId="2" fillId="0" borderId="21" applyAlignment="1" pivotButton="0" quotePrefix="0" xfId="0">
      <alignment horizontal="center"/>
    </xf>
    <xf numFmtId="0" fontId="1" fillId="0" borderId="16" applyAlignment="1" pivotButton="0" quotePrefix="0" xfId="0">
      <alignment horizontal="center"/>
    </xf>
    <xf numFmtId="0" fontId="3" fillId="0" borderId="9" pivotButton="0" quotePrefix="0" xfId="0"/>
    <xf numFmtId="0" fontId="0" fillId="0" borderId="25" applyAlignment="1" pivotButton="0" quotePrefix="0" xfId="0">
      <alignment horizontal="left"/>
    </xf>
    <xf numFmtId="0" fontId="4" fillId="0" borderId="10" applyAlignment="1" pivotButton="0" quotePrefix="0" xfId="0">
      <alignment horizontal="center"/>
    </xf>
    <xf numFmtId="0" fontId="0" fillId="0" borderId="26" applyAlignment="1" pivotButton="0" quotePrefix="0" xfId="0">
      <alignment horizontal="center"/>
    </xf>
    <xf numFmtId="0" fontId="0" fillId="0" borderId="27" applyAlignment="1" pivotButton="0" quotePrefix="0" xfId="0">
      <alignment horizontal="center"/>
    </xf>
    <xf numFmtId="0" fontId="1" fillId="0" borderId="28" applyAlignment="1" pivotButton="0" quotePrefix="0" xfId="0">
      <alignment horizontal="center"/>
    </xf>
    <xf numFmtId="0" fontId="1" fillId="0" borderId="18" applyAlignment="1" pivotButton="0" quotePrefix="0" xfId="0">
      <alignment horizontal="center"/>
    </xf>
    <xf numFmtId="0" fontId="7" fillId="0" borderId="0" pivotButton="0" quotePrefix="0" xfId="0"/>
    <xf numFmtId="0" fontId="6" fillId="0" borderId="0" pivotButton="0" quotePrefix="0" xfId="0"/>
    <xf numFmtId="0" fontId="9" fillId="0" borderId="0" applyAlignment="1" pivotButton="0" quotePrefix="0" xfId="0">
      <alignment horizontal="left"/>
    </xf>
    <xf numFmtId="0" fontId="9" fillId="0" borderId="0" pivotButton="0" quotePrefix="0" xfId="0"/>
    <xf numFmtId="0" fontId="9" fillId="0" borderId="0" applyAlignment="1" pivotButton="0" quotePrefix="0" xfId="0">
      <alignment horizontal="left"/>
    </xf>
    <xf numFmtId="0" fontId="9" fillId="0" borderId="0" applyAlignment="1" pivotButton="0" quotePrefix="0" xfId="0">
      <alignment vertical="top" wrapText="1"/>
    </xf>
    <xf numFmtId="0" fontId="10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5" fillId="0" borderId="29" applyAlignment="1" pivotButton="0" quotePrefix="0" xfId="0">
      <alignment horizontal="left" vertical="top" wrapText="1"/>
    </xf>
    <xf numFmtId="0" fontId="8" fillId="0" borderId="0" applyAlignment="1" pivotButton="0" quotePrefix="0" xfId="0">
      <alignment wrapText="1"/>
    </xf>
    <xf numFmtId="0" fontId="12" fillId="0" borderId="0" pivotButton="0" quotePrefix="0" xfId="1"/>
    <xf numFmtId="0" fontId="7" fillId="0" borderId="29" applyAlignment="1" pivotButton="0" quotePrefix="0" xfId="0">
      <alignment horizontal="left" vertical="top"/>
    </xf>
    <xf numFmtId="20" fontId="0" fillId="0" borderId="0" applyAlignment="1" pivotButton="0" quotePrefix="0" xfId="0">
      <alignment horizontal="center"/>
    </xf>
    <xf numFmtId="20" fontId="13" fillId="0" borderId="0" applyAlignment="1" pivotButton="0" quotePrefix="0" xfId="0">
      <alignment horizontal="center"/>
    </xf>
    <xf numFmtId="0" fontId="14" fillId="0" borderId="30" applyAlignment="1" pivotButton="0" quotePrefix="0" xfId="0">
      <alignment horizontal="center"/>
    </xf>
    <xf numFmtId="49" fontId="13" fillId="0" borderId="0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5" fillId="0" borderId="1" applyAlignment="1" pivotButton="0" quotePrefix="0" xfId="0">
      <alignment horizontal="left"/>
    </xf>
    <xf numFmtId="0" fontId="0" fillId="0" borderId="33" pivotButton="0" quotePrefix="0" xfId="0"/>
    <xf numFmtId="0" fontId="0" fillId="0" borderId="21" pivotButton="0" quotePrefix="0" xfId="0"/>
    <xf numFmtId="0" fontId="0" fillId="0" borderId="23" pivotButton="0" quotePrefix="0" xfId="0"/>
    <xf numFmtId="0" fontId="0" fillId="0" borderId="36" pivotButton="0" quotePrefix="0" xfId="0"/>
    <xf numFmtId="0" fontId="0" fillId="0" borderId="20" pivotButton="0" quotePrefix="0" xfId="0"/>
    <xf numFmtId="0" fontId="0" fillId="0" borderId="26" pivotButton="0" quotePrefix="0" xfId="0"/>
    <xf numFmtId="0" fontId="0" fillId="0" borderId="3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://google.com/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Z37"/>
  <sheetViews>
    <sheetView showGridLines="0" showRowColHeaders="0" tabSelected="1" workbookViewId="0">
      <selection activeCell="B1" sqref="B1"/>
    </sheetView>
  </sheetViews>
  <sheetFormatPr baseColWidth="10" defaultRowHeight="16"/>
  <cols>
    <col width="255.6640625" customWidth="1" style="20" min="2" max="2"/>
  </cols>
  <sheetData>
    <row r="1" ht="29" customHeight="1" s="20"/>
    <row r="2" ht="64" customHeight="1" s="20" thickBot="1">
      <c r="B2" s="55" t="inlineStr">
        <is>
          <t>Sector Analysis - Overview</t>
        </is>
      </c>
      <c r="C2" s="44" t="n"/>
      <c r="D2" s="44" t="n"/>
      <c r="E2" s="44" t="n"/>
      <c r="F2" s="44" t="n"/>
      <c r="G2" s="44" t="n"/>
      <c r="H2" s="44" t="n"/>
      <c r="I2" s="44" t="n"/>
      <c r="J2" s="44" t="n"/>
      <c r="K2" s="44" t="n"/>
      <c r="L2" s="44" t="n"/>
      <c r="M2" s="44" t="n"/>
      <c r="N2" s="44" t="n"/>
      <c r="O2" s="44" t="n"/>
      <c r="P2" s="44" t="n"/>
      <c r="Q2" s="44" t="n"/>
      <c r="R2" s="44" t="n"/>
      <c r="S2" s="44" t="n"/>
      <c r="T2" s="44" t="n"/>
      <c r="U2" s="44" t="n"/>
      <c r="V2" s="44" t="n"/>
      <c r="W2" s="44" t="n"/>
      <c r="X2" s="44" t="n"/>
      <c r="Y2" s="44" t="n"/>
      <c r="Z2" s="44" t="n"/>
    </row>
    <row r="3" ht="24" customHeight="1" s="20">
      <c r="B3" s="51" t="inlineStr">
        <is>
          <t>Contained in the following sheets of this Excel file is an analysis of the 11 sectors of the S&amp;P 500, using the State Street Global Advisors (SSGA) Sector ETFs.</t>
        </is>
      </c>
      <c r="C3" s="45" t="n"/>
      <c r="D3" s="45" t="n"/>
      <c r="E3" s="45" t="n"/>
      <c r="F3" s="45" t="n"/>
      <c r="G3" s="45" t="n"/>
      <c r="H3" s="45" t="n"/>
      <c r="I3" s="45" t="n"/>
      <c r="J3" s="45" t="n"/>
      <c r="K3" s="45" t="n"/>
      <c r="L3" s="45" t="n"/>
      <c r="M3" s="45" t="n"/>
      <c r="N3" s="45" t="n"/>
      <c r="O3" s="45" t="n"/>
      <c r="P3" s="45" t="n"/>
      <c r="Q3" s="45" t="n"/>
      <c r="R3" s="45" t="n"/>
      <c r="S3" s="45" t="n"/>
      <c r="T3" s="45" t="n"/>
      <c r="U3" s="45" t="n"/>
      <c r="V3" s="45" t="n"/>
      <c r="W3" s="45" t="n"/>
      <c r="X3" s="45" t="n"/>
      <c r="Y3" s="45" t="n"/>
      <c r="Z3" s="45" t="n"/>
    </row>
    <row r="4" ht="23" customHeight="1" s="20">
      <c r="B4" s="47" t="inlineStr">
        <is>
          <t>While the S&amp;P 500 is split into sectors that can vary by source, this analysis uses the most widely accepted segmentation:</t>
        </is>
      </c>
    </row>
    <row r="5" ht="23" customHeight="1" s="20">
      <c r="B5" s="51" t="inlineStr">
        <is>
          <t>• Energy</t>
        </is>
      </c>
    </row>
    <row r="6" ht="23" customHeight="1" s="20">
      <c r="B6" s="51" t="inlineStr">
        <is>
          <t>• Materials</t>
        </is>
      </c>
    </row>
    <row r="7" ht="23" customHeight="1" s="20">
      <c r="B7" s="51" t="inlineStr">
        <is>
          <t>• Industrials</t>
        </is>
      </c>
    </row>
    <row r="8" ht="23" customHeight="1" s="20">
      <c r="B8" s="51" t="inlineStr">
        <is>
          <t>• Utilities</t>
        </is>
      </c>
    </row>
    <row r="9" ht="23" customHeight="1" s="20">
      <c r="B9" s="51" t="inlineStr">
        <is>
          <t>• Healthcare</t>
        </is>
      </c>
    </row>
    <row r="10" ht="23" customHeight="1" s="20">
      <c r="B10" s="51" t="inlineStr">
        <is>
          <t>• Financials</t>
        </is>
      </c>
    </row>
    <row r="11" ht="23" customHeight="1" s="20">
      <c r="B11" s="51" t="inlineStr">
        <is>
          <t>• Consumer Discretionary</t>
        </is>
      </c>
    </row>
    <row r="12" ht="23" customHeight="1" s="20">
      <c r="B12" s="51" t="inlineStr">
        <is>
          <t>• Consumer Staples</t>
        </is>
      </c>
    </row>
    <row r="13" ht="23" customHeight="1" s="20">
      <c r="B13" s="51" t="inlineStr">
        <is>
          <t>• Information Technology</t>
        </is>
      </c>
    </row>
    <row r="14" ht="23" customHeight="1" s="20">
      <c r="B14" s="51" t="inlineStr">
        <is>
          <t>• Communication Services</t>
        </is>
      </c>
    </row>
    <row r="15" ht="23" customHeight="1" s="20">
      <c r="B15" s="51" t="inlineStr">
        <is>
          <t>• Real Estate</t>
        </is>
      </c>
    </row>
    <row r="16" ht="23" customHeight="1" s="20">
      <c r="B16" s="51" t="inlineStr">
        <is>
          <t xml:space="preserve">The analysis is built around 4 groups of key performance indicators (KPIs): Performance, Risk &amp; Volatility, Liquidity &amp; Efficiency, and Relative Strength. These groups help evaluate each sector across different </t>
        </is>
      </c>
    </row>
    <row r="17" ht="23" customHeight="1" s="20">
      <c r="B17" s="51" t="inlineStr">
        <is>
          <t>dimensions, providing a well-rounded view of their market behavior.</t>
        </is>
      </c>
    </row>
    <row r="18" ht="51" customHeight="1" s="20" thickBot="1">
      <c r="B18" s="52" t="inlineStr">
        <is>
          <t xml:space="preserve">Technical Framework
</t>
        </is>
      </c>
    </row>
    <row r="19" ht="25" customHeight="1" s="20">
      <c r="B19" s="49" t="inlineStr">
        <is>
          <t xml:space="preserve">To simplify the analysis and improve accessibility, a weighted scoring system aggregates the data points. Below are the 12 KPIs grouped with their respective weights in the scoring system:
</t>
        </is>
      </c>
    </row>
    <row r="20" ht="23" customHeight="1" s="20">
      <c r="B20" s="50" t="inlineStr">
        <is>
          <t>Performance | 37.5% of Total</t>
        </is>
      </c>
    </row>
    <row r="21" ht="23" customHeight="1" s="20">
      <c r="B21" s="51" t="inlineStr">
        <is>
          <t>1 Year Total Return - 15%</t>
        </is>
      </c>
    </row>
    <row r="22" ht="23" customHeight="1" s="20">
      <c r="B22" s="51" t="inlineStr">
        <is>
          <t>3 Year Average Return - 11.25%</t>
        </is>
      </c>
    </row>
    <row r="23" ht="23" customHeight="1" s="20">
      <c r="B23" s="51" t="inlineStr">
        <is>
          <t>6-Month Price Momentum - 7.5%</t>
        </is>
      </c>
    </row>
    <row r="24" ht="23" customHeight="1" s="20">
      <c r="B24" s="51" t="inlineStr">
        <is>
          <t>Dividend Yield - 3.75%</t>
        </is>
      </c>
    </row>
    <row r="25" ht="23" customHeight="1" s="20">
      <c r="B25" s="50" t="inlineStr">
        <is>
          <t>Risk &amp; Volatility | 32.5% of Total</t>
        </is>
      </c>
    </row>
    <row r="26" ht="23" customHeight="1" s="20">
      <c r="B26" s="51" t="inlineStr">
        <is>
          <t>3 Year Standard Deviation - 8.125%</t>
        </is>
      </c>
    </row>
    <row r="27" ht="23" customHeight="1" s="20">
      <c r="B27" s="51" t="inlineStr">
        <is>
          <t>Beta (vs SPY) - 8.125%</t>
        </is>
      </c>
    </row>
    <row r="28" ht="23" customHeight="1" s="20">
      <c r="B28" s="51" t="inlineStr">
        <is>
          <t>Maximum Drawdown - 8.125%</t>
        </is>
      </c>
    </row>
    <row r="29" ht="23" customHeight="1" s="20">
      <c r="B29" s="51" t="inlineStr">
        <is>
          <t>Sharpe Ratio - 8.125%</t>
        </is>
      </c>
    </row>
    <row r="30" ht="23" customHeight="1" s="20">
      <c r="B30" s="50" t="inlineStr">
        <is>
          <t>Liquidity &amp; Efficiency | 20% of Total</t>
        </is>
      </c>
    </row>
    <row r="31" ht="23" customHeight="1" s="20">
      <c r="B31" s="51" t="inlineStr">
        <is>
          <t>Average Daily Volume - 12%</t>
        </is>
      </c>
    </row>
    <row r="32" ht="23" customHeight="1" s="20">
      <c r="B32" s="51" t="inlineStr">
        <is>
          <t>Bid Ask Spread - 8%</t>
        </is>
      </c>
    </row>
    <row r="33" ht="23" customHeight="1" s="20">
      <c r="B33" s="50" t="inlineStr">
        <is>
          <t>Relative Strength | 10% of Total</t>
        </is>
      </c>
    </row>
    <row r="34" ht="23" customHeight="1" s="20">
      <c r="B34" s="51" t="inlineStr">
        <is>
          <t>14-day RSI - 5%</t>
        </is>
      </c>
    </row>
    <row r="35" ht="23" customHeight="1" s="20">
      <c r="B35" s="47" t="inlineStr">
        <is>
          <t>RSI vs SPY - 5%</t>
        </is>
      </c>
    </row>
    <row r="36" ht="50" customHeight="1" s="20">
      <c r="B36" s="53" t="inlineStr">
        <is>
          <t>Data is sourced from the yfinance library and processed in Python, with custom calculations to derive the needed metrics. A script updates the data daily, and the weighted scoring system is applied in Excel. The full code is available on GitHub:</t>
        </is>
      </c>
    </row>
    <row r="37" ht="37" customHeight="1" s="20">
      <c r="B37" s="54" t="inlineStr">
        <is>
          <t>GitHub Link</t>
        </is>
      </c>
    </row>
  </sheetData>
  <hyperlinks>
    <hyperlink xmlns:r="http://schemas.openxmlformats.org/officeDocument/2006/relationships" ref="B37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21"/>
  <sheetViews>
    <sheetView showGridLines="0" workbookViewId="0">
      <selection activeCell="H50" sqref="H50"/>
    </sheetView>
  </sheetViews>
  <sheetFormatPr baseColWidth="10" defaultRowHeight="16"/>
  <cols>
    <col width="21.6640625" bestFit="1" customWidth="1" style="20" min="1" max="1"/>
    <col width="12.83203125" bestFit="1" customWidth="1" style="20" min="3" max="3"/>
    <col width="17.83203125" bestFit="1" customWidth="1" style="20" min="4" max="4"/>
    <col width="12.83203125" bestFit="1" customWidth="1" style="20" min="5" max="5"/>
    <col width="12.6640625" bestFit="1" customWidth="1" style="20" min="6" max="6"/>
    <col width="5.1640625" bestFit="1" customWidth="1" style="20" min="8" max="8"/>
    <col width="13.5" bestFit="1" customWidth="1" style="20" min="9" max="9"/>
    <col width="12.83203125" bestFit="1" customWidth="1" style="20" min="10" max="11"/>
    <col width="13.33203125" bestFit="1" customWidth="1" style="20" min="12" max="12"/>
    <col width="22" customWidth="1" style="20" min="15" max="15"/>
  </cols>
  <sheetData>
    <row r="1" ht="20" customHeight="1" s="20" thickBot="1">
      <c r="B1" s="14" t="n"/>
      <c r="C1" s="35" t="inlineStr">
        <is>
          <t>Performance</t>
        </is>
      </c>
      <c r="D1" s="62" t="n"/>
      <c r="E1" s="62" t="n"/>
      <c r="F1" s="63" t="n"/>
      <c r="G1" s="35" t="inlineStr">
        <is>
          <t>Risk &amp; Volatility</t>
        </is>
      </c>
      <c r="H1" s="62" t="n"/>
      <c r="I1" s="62" t="n"/>
      <c r="J1" s="63" t="n"/>
      <c r="K1" s="35" t="inlineStr">
        <is>
          <t>Liquidity &amp; Efficiency</t>
        </is>
      </c>
      <c r="L1" s="63" t="n"/>
      <c r="M1" s="32" t="inlineStr">
        <is>
          <t>Relative Strength</t>
        </is>
      </c>
      <c r="N1" s="64" t="n"/>
      <c r="O1" s="37" t="n"/>
    </row>
    <row r="2" ht="25" customHeight="1" s="20" thickBot="1">
      <c r="A2" s="42" t="inlineStr">
        <is>
          <t>Sector</t>
        </is>
      </c>
      <c r="B2" s="43" t="inlineStr">
        <is>
          <t>Ticker</t>
        </is>
      </c>
      <c r="C2" s="29" t="inlineStr">
        <is>
          <t>1 Year Return</t>
        </is>
      </c>
      <c r="D2" s="23" t="inlineStr">
        <is>
          <t>3 YR Annual Return</t>
        </is>
      </c>
      <c r="E2" s="23" t="inlineStr">
        <is>
          <t>6 Month Price</t>
        </is>
      </c>
      <c r="F2" s="36" t="inlineStr">
        <is>
          <t>Dividend Yield</t>
        </is>
      </c>
      <c r="G2" s="29" t="inlineStr">
        <is>
          <t>3 Yr Std Dev</t>
        </is>
      </c>
      <c r="H2" s="23" t="inlineStr">
        <is>
          <t>Beta</t>
        </is>
      </c>
      <c r="I2" s="23" t="inlineStr">
        <is>
          <t>Max Drawdown</t>
        </is>
      </c>
      <c r="J2" s="30" t="inlineStr">
        <is>
          <t>Sharpe Ratio</t>
        </is>
      </c>
      <c r="K2" s="29" t="inlineStr">
        <is>
          <t>Volume</t>
        </is>
      </c>
      <c r="L2" s="33" t="inlineStr">
        <is>
          <t>Bid Ask Spread</t>
        </is>
      </c>
      <c r="M2" s="31" t="inlineStr">
        <is>
          <t>RSI</t>
        </is>
      </c>
      <c r="N2" s="18" t="inlineStr">
        <is>
          <t>RSI v SPY</t>
        </is>
      </c>
      <c r="O2" s="39" t="inlineStr">
        <is>
          <t>Weighted Score</t>
        </is>
      </c>
    </row>
    <row r="3" ht="17" customHeight="1" s="20" thickBot="1">
      <c r="A3" s="40" t="inlineStr">
        <is>
          <t>Energy</t>
        </is>
      </c>
      <c r="B3" s="41" t="inlineStr">
        <is>
          <t>XLE</t>
        </is>
      </c>
      <c r="C3" s="25" t="n">
        <v>1.48477899573578</v>
      </c>
      <c r="D3" s="19" t="n">
        <v>10.57395876888245</v>
      </c>
      <c r="E3" s="19" t="n">
        <v>5.756046531466219</v>
      </c>
      <c r="F3" s="28" t="n">
        <v>44.75971077899285</v>
      </c>
      <c r="G3" s="25" t="n">
        <v>0.01611487384581029</v>
      </c>
      <c r="H3" s="19" t="n">
        <v>0.6899999999999999</v>
      </c>
      <c r="I3" s="19" t="n">
        <v>-26.0437242712537</v>
      </c>
      <c r="J3" s="28" t="n">
        <v>0.3604421067017983</v>
      </c>
      <c r="K3" s="25" t="n">
        <v>16096003.76666667</v>
      </c>
      <c r="L3" s="28" t="n">
        <v>2.041914606617387</v>
      </c>
      <c r="M3" s="25" t="n">
        <v>78.28161191956139</v>
      </c>
      <c r="N3" s="28" t="n">
        <v>25.56615886853474</v>
      </c>
      <c r="O3" s="38">
        <f>ROUND(('Normalized Data'!O3)*100,1)</f>
        <v/>
      </c>
    </row>
    <row r="4" ht="17" customHeight="1" s="20" thickBot="1">
      <c r="A4" s="7" t="inlineStr">
        <is>
          <t>Materials</t>
        </is>
      </c>
      <c r="B4" s="8" t="inlineStr">
        <is>
          <t>XLB</t>
        </is>
      </c>
      <c r="C4" s="26" t="n">
        <v>-5.424057074684107</v>
      </c>
      <c r="D4" s="10" t="n">
        <v>0.9151172247374717</v>
      </c>
      <c r="E4" s="10" t="n">
        <v>-9.672981302637329</v>
      </c>
      <c r="F4" s="11" t="n">
        <v>27.88821802994484</v>
      </c>
      <c r="G4" s="26" t="n">
        <v>0.01177324158612968</v>
      </c>
      <c r="H4" s="10" t="n">
        <v>0.88</v>
      </c>
      <c r="I4" s="10" t="n">
        <v>-24.71632900667784</v>
      </c>
      <c r="J4" s="11" t="n">
        <v>-0.0817561721062755</v>
      </c>
      <c r="K4" s="26" t="n">
        <v>5589817.6</v>
      </c>
      <c r="L4" s="11" t="n">
        <v>2.727989115328622</v>
      </c>
      <c r="M4" s="26" t="n">
        <v>56.29696833889894</v>
      </c>
      <c r="N4" s="11" t="n">
        <v>3.581515287872293</v>
      </c>
      <c r="O4" s="38">
        <f>ROUND(('Normalized Data'!O4)*100,1)</f>
        <v/>
      </c>
    </row>
    <row r="5" ht="17" customHeight="1" s="20" thickBot="1">
      <c r="A5" s="7" t="inlineStr">
        <is>
          <t>Industrials</t>
        </is>
      </c>
      <c r="B5" s="8" t="inlineStr">
        <is>
          <t>XLI</t>
        </is>
      </c>
      <c r="C5" s="26" t="n">
        <v>6.4233864223457</v>
      </c>
      <c r="D5" s="10" t="n">
        <v>10.45681933450515</v>
      </c>
      <c r="E5" s="10" t="n">
        <v>-2.491185694506204</v>
      </c>
      <c r="F5" s="11" t="n">
        <v>18.73338921059858</v>
      </c>
      <c r="G5" s="26" t="n">
        <v>0.01069801656343658</v>
      </c>
      <c r="H5" s="10" t="n">
        <v>0.86</v>
      </c>
      <c r="I5" s="10" t="n">
        <v>-18.18166913663302</v>
      </c>
      <c r="J5" s="11" t="n">
        <v>0.4281478624997214</v>
      </c>
      <c r="K5" s="26" t="n">
        <v>10316982.16666667</v>
      </c>
      <c r="L5" s="11" t="n">
        <v>2.631935188972656</v>
      </c>
      <c r="M5" s="26" t="n">
        <v>53.8384559655167</v>
      </c>
      <c r="N5" s="11" t="n">
        <v>1.123002914490051</v>
      </c>
      <c r="O5" s="38">
        <f>ROUND(('Normalized Data'!O5)*100,1)</f>
        <v/>
      </c>
    </row>
    <row r="6" ht="17" customHeight="1" s="20" thickBot="1">
      <c r="A6" s="7" t="inlineStr">
        <is>
          <t>Utilities</t>
        </is>
      </c>
      <c r="B6" s="21" t="inlineStr">
        <is>
          <t>XLU</t>
        </is>
      </c>
      <c r="C6" s="16" t="n">
        <v>24.53647788624733</v>
      </c>
      <c r="D6" s="10" t="n">
        <v>4.687248633241259</v>
      </c>
      <c r="E6" s="10" t="n">
        <v>-1.673178482551385</v>
      </c>
      <c r="F6" s="11" t="n">
        <v>51.31012014104993</v>
      </c>
      <c r="G6" s="26" t="n">
        <v>0.0115876903963279</v>
      </c>
      <c r="H6" s="10" t="n">
        <v>0.53</v>
      </c>
      <c r="I6" s="10" t="n">
        <v>-25.26210119905577</v>
      </c>
      <c r="J6" s="11" t="n">
        <v>0.1151112547021126</v>
      </c>
      <c r="K6" s="26" t="n">
        <v>9773937.833333334</v>
      </c>
      <c r="L6" s="11" t="n">
        <v>1.380010894490878</v>
      </c>
      <c r="M6" s="26" t="n">
        <v>63.87094504707327</v>
      </c>
      <c r="N6" s="11" t="n">
        <v>11.15549199604662</v>
      </c>
      <c r="O6" s="38">
        <f>ROUND(('Normalized Data'!O6)*100,1)</f>
        <v/>
      </c>
    </row>
    <row r="7" ht="17" customHeight="1" s="20" thickBot="1">
      <c r="A7" s="7" t="inlineStr">
        <is>
          <t>Healthcare</t>
        </is>
      </c>
      <c r="B7" s="21" t="inlineStr">
        <is>
          <t>XLV</t>
        </is>
      </c>
      <c r="C7" s="16" t="n">
        <v>1.294987317631069</v>
      </c>
      <c r="D7" s="10" t="n">
        <v>3.541059783858502</v>
      </c>
      <c r="E7" s="10" t="n">
        <v>-3.89757268058466</v>
      </c>
      <c r="F7" s="11" t="n">
        <v>17.243680390196</v>
      </c>
      <c r="G7" s="26" t="n">
        <v>0.008752091478241976</v>
      </c>
      <c r="H7" s="10" t="n">
        <v>0.57</v>
      </c>
      <c r="I7" s="10" t="n">
        <v>-16.06105454714274</v>
      </c>
      <c r="J7" s="11" t="n">
        <v>0.0202280078576268</v>
      </c>
      <c r="K7" s="26" t="n">
        <v>7955000.7</v>
      </c>
      <c r="L7" s="11" t="n">
        <v>2.150830807733364</v>
      </c>
      <c r="M7" s="26" t="n">
        <v>52.23156494341922</v>
      </c>
      <c r="N7" s="11" t="n">
        <v>-0.4838881076074344</v>
      </c>
      <c r="O7" s="38">
        <f>ROUND(('Normalized Data'!O7)*100,1)</f>
        <v/>
      </c>
    </row>
    <row r="8" ht="17" customHeight="1" s="20" thickBot="1">
      <c r="A8" s="7" t="inlineStr">
        <is>
          <t>Financials</t>
        </is>
      </c>
      <c r="B8" s="21" t="inlineStr">
        <is>
          <t>XLF</t>
        </is>
      </c>
      <c r="C8" s="16" t="n">
        <v>20.75839762119498</v>
      </c>
      <c r="D8" s="10" t="n">
        <v>11.2455225589269</v>
      </c>
      <c r="E8" s="10" t="n">
        <v>11.36671339998816</v>
      </c>
      <c r="F8" s="11" t="n">
        <v>25.90417174700899</v>
      </c>
      <c r="G8" s="26" t="n">
        <v>0.0114258646490251</v>
      </c>
      <c r="H8" s="10" t="n">
        <v>0.87</v>
      </c>
      <c r="I8" s="10" t="n">
        <v>-19.90671713983593</v>
      </c>
      <c r="J8" s="11" t="n">
        <v>0.4515341710561556</v>
      </c>
      <c r="K8" s="26" t="n">
        <v>51952834.1</v>
      </c>
      <c r="L8" s="11" t="n">
        <v>3.000810004375841</v>
      </c>
      <c r="M8" s="26" t="n">
        <v>70.42028848452371</v>
      </c>
      <c r="N8" s="11" t="n">
        <v>17.70483543349706</v>
      </c>
      <c r="O8" s="38">
        <f>ROUND(('Normalized Data'!O8)*100,1)</f>
        <v/>
      </c>
    </row>
    <row r="9" ht="17" customHeight="1" s="20" thickBot="1">
      <c r="A9" s="7" t="inlineStr">
        <is>
          <t>Consumer Discretionary</t>
        </is>
      </c>
      <c r="B9" s="21" t="inlineStr">
        <is>
          <t>XLY</t>
        </is>
      </c>
      <c r="C9" s="16" t="n">
        <v>9.147349785471071</v>
      </c>
      <c r="D9" s="10" t="n">
        <v>3.070354709831613</v>
      </c>
      <c r="E9" s="10" t="n">
        <v>-0.591912930248617</v>
      </c>
      <c r="F9" s="11" t="n">
        <v>10.41284374106519</v>
      </c>
      <c r="G9" s="26" t="n">
        <v>0.01541100818785407</v>
      </c>
      <c r="H9" s="10" t="n">
        <v>1.27</v>
      </c>
      <c r="I9" s="10" t="n">
        <v>-32.8557420440163</v>
      </c>
      <c r="J9" s="11" t="n">
        <v>0.07582921027787634</v>
      </c>
      <c r="K9" s="26" t="n">
        <v>4326789.766666667</v>
      </c>
      <c r="L9" s="11" t="n">
        <v>3.236310994263369</v>
      </c>
      <c r="M9" s="26" t="n">
        <v>52.15117396290661</v>
      </c>
      <c r="N9" s="11" t="n">
        <v>-0.5642790881200384</v>
      </c>
      <c r="O9" s="38">
        <f>ROUND(('Normalized Data'!O9)*100,1)</f>
        <v/>
      </c>
    </row>
    <row r="10" ht="17" customHeight="1" s="20" thickBot="1">
      <c r="A10" s="7" t="inlineStr">
        <is>
          <t>Consumer Staples</t>
        </is>
      </c>
      <c r="B10" s="21" t="inlineStr">
        <is>
          <t>XLP</t>
        </is>
      </c>
      <c r="C10" s="16" t="n">
        <v>10.61790983699728</v>
      </c>
      <c r="D10" s="10" t="n">
        <v>4.907198194646978</v>
      </c>
      <c r="E10" s="10" t="n">
        <v>0.006745187374201933</v>
      </c>
      <c r="F10" s="11" t="n">
        <v>34.30797057488124</v>
      </c>
      <c r="G10" s="26" t="n">
        <v>0.008394730618349718</v>
      </c>
      <c r="H10" s="10" t="n">
        <v>0.46</v>
      </c>
      <c r="I10" s="10" t="n">
        <v>-16.30235611092608</v>
      </c>
      <c r="J10" s="11" t="n">
        <v>0.1145600186174558</v>
      </c>
      <c r="K10" s="26" t="n">
        <v>15120797.1</v>
      </c>
      <c r="L10" s="11" t="n">
        <v>1.711295064032906</v>
      </c>
      <c r="M10" s="26" t="n">
        <v>53.21300409650231</v>
      </c>
      <c r="N10" s="11" t="n">
        <v>0.4975510454756602</v>
      </c>
      <c r="O10" s="38">
        <f>ROUND(('Normalized Data'!O10)*100,1)</f>
        <v/>
      </c>
    </row>
    <row r="11" ht="17" customHeight="1" s="20" thickBot="1">
      <c r="A11" s="7" t="inlineStr">
        <is>
          <t>Information Technology</t>
        </is>
      </c>
      <c r="B11" s="21" t="inlineStr">
        <is>
          <t>XLK</t>
        </is>
      </c>
      <c r="C11" s="16" t="n">
        <v>-0.4463989464817075</v>
      </c>
      <c r="D11" s="10" t="n">
        <v>10.14393977588981</v>
      </c>
      <c r="E11" s="10" t="n">
        <v>-5.937785171340537</v>
      </c>
      <c r="F11" s="11" t="n">
        <v>7.093827228820178</v>
      </c>
      <c r="G11" s="26" t="n">
        <v>0.01569983958238184</v>
      </c>
      <c r="H11" s="10" t="n">
        <v>1.36</v>
      </c>
      <c r="I11" s="10" t="n">
        <v>-27.44693341659518</v>
      </c>
      <c r="J11" s="11" t="n">
        <v>0.3471046762876986</v>
      </c>
      <c r="K11" s="26" t="n">
        <v>5319521.766666667</v>
      </c>
      <c r="L11" s="11" t="n">
        <v>3.036622141498741</v>
      </c>
      <c r="M11" s="26" t="n">
        <v>48.05727928724261</v>
      </c>
      <c r="N11" s="11" t="n">
        <v>-4.658173763784035</v>
      </c>
      <c r="O11" s="38">
        <f>ROUND(('Normalized Data'!O11)*100,1)</f>
        <v/>
      </c>
    </row>
    <row r="12" ht="17" customHeight="1" s="20" thickBot="1">
      <c r="A12" s="7" t="inlineStr">
        <is>
          <t>Communication Services</t>
        </is>
      </c>
      <c r="B12" s="21" t="inlineStr">
        <is>
          <t>XLC</t>
        </is>
      </c>
      <c r="C12" s="16" t="n">
        <v>18.5302204434935</v>
      </c>
      <c r="D12" s="10" t="n">
        <v>12.78484102712316</v>
      </c>
      <c r="E12" s="10" t="n">
        <v>7.203405029850907</v>
      </c>
      <c r="F12" s="11" t="n">
        <v>4.552921132113073</v>
      </c>
      <c r="G12" s="26" t="n">
        <v>0.01388309782582376</v>
      </c>
      <c r="H12" s="10" t="n">
        <v>1.09</v>
      </c>
      <c r="I12" s="10" t="n">
        <v>-35.93236742292675</v>
      </c>
      <c r="J12" s="11" t="n">
        <v>0.4700406992058761</v>
      </c>
      <c r="K12" s="26" t="n">
        <v>4777244.666666667</v>
      </c>
      <c r="L12" s="11" t="n">
        <v>2.548639541965852</v>
      </c>
      <c r="M12" s="26" t="n">
        <v>51.20980699479937</v>
      </c>
      <c r="N12" s="11" t="n">
        <v>-1.505646056227285</v>
      </c>
      <c r="O12" s="38">
        <f>ROUND(('Normalized Data'!O12)*100,1)</f>
        <v/>
      </c>
    </row>
    <row r="13" ht="17" customHeight="1" s="20" thickBot="1">
      <c r="A13" s="9" t="inlineStr">
        <is>
          <t>Real Estate</t>
        </is>
      </c>
      <c r="B13" s="22" t="inlineStr">
        <is>
          <t>XLRE</t>
        </is>
      </c>
      <c r="C13" s="17" t="n">
        <v>11.49518564752514</v>
      </c>
      <c r="D13" s="12" t="n">
        <v>-1.944829184804331</v>
      </c>
      <c r="E13" s="12" t="n">
        <v>-4.11978832238824</v>
      </c>
      <c r="F13" s="13" t="n">
        <v>29.50779168028375</v>
      </c>
      <c r="G13" s="27" t="n">
        <v>0.01303121539542717</v>
      </c>
      <c r="H13" s="12" t="n">
        <v>0.82</v>
      </c>
      <c r="I13" s="12" t="n">
        <v>-32.9227328361217</v>
      </c>
      <c r="J13" s="13" t="n">
        <v>-0.1948432456814015</v>
      </c>
      <c r="K13" s="27" t="n">
        <v>5607220.133333334</v>
      </c>
      <c r="L13" s="13" t="n">
        <v>1.531465364028364</v>
      </c>
      <c r="M13" s="27" t="n">
        <v>54.87550237039878</v>
      </c>
      <c r="N13" s="13" t="n">
        <v>2.160049319372128</v>
      </c>
      <c r="O13" s="38">
        <f>ROUND(('Normalized Data'!O13)*100,1)</f>
        <v/>
      </c>
    </row>
    <row r="21">
      <c r="D21" s="2" t="n"/>
    </row>
  </sheetData>
  <mergeCells count="4">
    <mergeCell ref="M1:N1"/>
    <mergeCell ref="C1:F1"/>
    <mergeCell ref="K1:L1"/>
    <mergeCell ref="G1:J1"/>
  </mergeCells>
  <conditionalFormatting sqref="C3:C1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1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1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1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">
      <colorScale>
        <cfvo type="min"/>
        <cfvo type="max"/>
        <color rgb="FFFFEF9C"/>
        <color rgb="FF63BE7B"/>
      </colorScale>
    </cfRule>
  </conditionalFormatting>
  <conditionalFormatting sqref="I3:I1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1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O13">
    <cfRule type="dataBar" priority="1">
      <dataBar>
        <cfvo type="min"/>
        <cfvo type="max"/>
        <color rgb="FF638EC6"/>
      </dataBar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34"/>
  <sheetViews>
    <sheetView showGridLines="0" workbookViewId="0">
      <selection activeCell="O22" sqref="O22"/>
    </sheetView>
  </sheetViews>
  <sheetFormatPr baseColWidth="10" defaultRowHeight="16"/>
  <cols>
    <col width="21.6640625" bestFit="1" customWidth="1" style="20" min="1" max="1"/>
    <col width="6" bestFit="1" customWidth="1" style="20" min="2" max="2"/>
    <col width="25" customWidth="1" style="20" min="3" max="3"/>
    <col width="18.6640625" customWidth="1" style="20" min="4" max="4"/>
    <col width="12.5" customWidth="1" style="20" min="5" max="5"/>
    <col width="6.33203125" customWidth="1" style="20" min="6" max="6"/>
    <col width="13.6640625" customWidth="1" style="20" min="7" max="10"/>
    <col width="20" customWidth="1" style="20" min="11" max="11"/>
    <col width="13.33203125" customWidth="1" style="20" min="12" max="12"/>
    <col width="8.33203125" customWidth="1" style="20" min="13" max="14"/>
    <col width="29.5" customWidth="1" style="20" min="15" max="15"/>
  </cols>
  <sheetData>
    <row r="1" ht="19" customHeight="1" s="20">
      <c r="A1" s="4" t="n"/>
      <c r="B1" s="4" t="n"/>
      <c r="C1" s="3" t="inlineStr">
        <is>
          <t>Performance</t>
        </is>
      </c>
      <c r="D1" s="65" t="n"/>
      <c r="E1" s="65" t="n"/>
      <c r="F1" s="66" t="n"/>
      <c r="G1" s="3" t="inlineStr">
        <is>
          <t>Risk &amp; Volatility</t>
        </is>
      </c>
      <c r="H1" s="65" t="n"/>
      <c r="I1" s="65" t="n"/>
      <c r="J1" s="66" t="n"/>
      <c r="K1" s="3" t="inlineStr">
        <is>
          <t>Liquidity &amp; Efficiency</t>
        </is>
      </c>
      <c r="L1" s="66" t="n"/>
      <c r="M1" s="3" t="inlineStr">
        <is>
          <t>Relative Strength</t>
        </is>
      </c>
      <c r="N1" s="66" t="n"/>
      <c r="O1" s="3" t="inlineStr">
        <is>
          <t>Final Score</t>
        </is>
      </c>
      <c r="P1" s="6" t="n"/>
    </row>
    <row r="2" ht="16" customHeight="1" s="20">
      <c r="A2" s="4" t="inlineStr">
        <is>
          <t>Sector</t>
        </is>
      </c>
      <c r="B2" s="4" t="inlineStr">
        <is>
          <t>Ticker</t>
        </is>
      </c>
      <c r="C2" s="5" t="inlineStr">
        <is>
          <t>1 Year Return</t>
        </is>
      </c>
      <c r="D2" s="5" t="inlineStr">
        <is>
          <t>3 YR Annual Return</t>
        </is>
      </c>
      <c r="E2" s="5" t="inlineStr">
        <is>
          <t>6 Month Price</t>
        </is>
      </c>
      <c r="F2" s="5" t="inlineStr">
        <is>
          <t>Dividend Yield</t>
        </is>
      </c>
      <c r="G2" s="5" t="inlineStr">
        <is>
          <t>3 Yr Std Dev</t>
        </is>
      </c>
      <c r="H2" s="5" t="inlineStr">
        <is>
          <t>Beta</t>
        </is>
      </c>
      <c r="I2" s="5" t="inlineStr">
        <is>
          <t>Max Drawdown</t>
        </is>
      </c>
      <c r="J2" s="5" t="inlineStr">
        <is>
          <t>Sharpe Ratio</t>
        </is>
      </c>
      <c r="K2" s="5" t="inlineStr">
        <is>
          <t>Volume</t>
        </is>
      </c>
      <c r="L2" s="5" t="inlineStr">
        <is>
          <t>Bid Ask Spread</t>
        </is>
      </c>
      <c r="M2" s="5" t="inlineStr">
        <is>
          <t>RSI</t>
        </is>
      </c>
      <c r="N2" s="5" t="inlineStr">
        <is>
          <t>RSI v SPY</t>
        </is>
      </c>
      <c r="O2" s="67" t="n"/>
      <c r="P2" s="6" t="n"/>
    </row>
    <row r="3" ht="16" customHeight="1" s="20">
      <c r="A3" s="4" t="inlineStr">
        <is>
          <t>Energy</t>
        </is>
      </c>
      <c r="B3" s="4" t="inlineStr">
        <is>
          <t>XLE</t>
        </is>
      </c>
      <c r="C3" s="10" t="n">
        <v>0.230597887501976</v>
      </c>
      <c r="D3" s="10" t="n">
        <v>0.8499027998298003</v>
      </c>
      <c r="E3" s="10" t="n">
        <v>0.7333294542614346</v>
      </c>
      <c r="F3" s="10" t="n">
        <v>0.8599058647459811</v>
      </c>
      <c r="G3" s="10" t="n">
        <v>0</v>
      </c>
      <c r="H3" s="10" t="n">
        <v>0.2555555555555554</v>
      </c>
      <c r="I3" s="10" t="n">
        <v>0.5023658872724128</v>
      </c>
      <c r="J3" s="10" t="n">
        <v>0.8351613189837833</v>
      </c>
      <c r="K3" s="10" t="n">
        <v>0.2471171848249165</v>
      </c>
      <c r="L3" s="10" t="n">
        <v>0.6434284994071637</v>
      </c>
      <c r="M3" s="10" t="n">
        <v>0</v>
      </c>
      <c r="N3" s="10" t="n">
        <v>1</v>
      </c>
      <c r="O3" s="61">
        <f>(0.15*C3)+(0.1125*D3)+(0.075*E3)+(0.0375*F3)+(0.08125*G3)+(0.08125*H3)+(0.08125*I3)+(0.08125*J3)+(0.12*K3)+(0.08*L3)+(0.05*M3)+(0.05*N3)</f>
        <v/>
      </c>
      <c r="P3" s="6" t="n"/>
    </row>
    <row r="4" ht="16" customHeight="1" s="20">
      <c r="A4" s="4" t="inlineStr">
        <is>
          <t>Materials</t>
        </is>
      </c>
      <c r="B4" s="4" t="inlineStr">
        <is>
          <t>XLB</t>
        </is>
      </c>
      <c r="C4" s="10" t="n">
        <v>0</v>
      </c>
      <c r="D4" s="10" t="n">
        <v>0.1941622839068002</v>
      </c>
      <c r="E4" s="10" t="n">
        <v>0</v>
      </c>
      <c r="F4" s="10" t="n">
        <v>0.4990738836467003</v>
      </c>
      <c r="G4" s="10" t="n">
        <v>0.562377164744484</v>
      </c>
      <c r="H4" s="10" t="n">
        <v>0.4666666666666666</v>
      </c>
      <c r="I4" s="10" t="n">
        <v>0.4355663117801728</v>
      </c>
      <c r="J4" s="10" t="n">
        <v>0.1700854328709929</v>
      </c>
      <c r="K4" s="10" t="n">
        <v>0.02651968793573191</v>
      </c>
      <c r="L4" s="10" t="n">
        <v>0.2738360456895128</v>
      </c>
      <c r="M4" s="10" t="n">
        <v>0.7273822667354561</v>
      </c>
      <c r="N4" s="10" t="n">
        <v>0.2726177332645439</v>
      </c>
      <c r="O4" s="61">
        <f>(0.15*C4)+(0.1125*D4)+(0.075*E4)+(0.0375*F4)+(0.08125*G4)+(0.08125*H4)+(0.08125*I4)+(0.08125*J4)+(0.12*K4)+(0.08*L4)+(0.05*M4)+(0.05*N4)</f>
        <v/>
      </c>
      <c r="P4" s="6" t="n"/>
    </row>
    <row r="5" ht="16" customHeight="1" s="20">
      <c r="A5" s="4" t="inlineStr">
        <is>
          <t>Industrials</t>
        </is>
      </c>
      <c r="B5" s="4" t="inlineStr">
        <is>
          <t>XLI</t>
        </is>
      </c>
      <c r="C5" s="10" t="n">
        <v>0.3954349784634648</v>
      </c>
      <c r="D5" s="10" t="n">
        <v>0.8419501822428536</v>
      </c>
      <c r="E5" s="10" t="n">
        <v>0.3413450484732997</v>
      </c>
      <c r="F5" s="10" t="n">
        <v>0.3032788186429891</v>
      </c>
      <c r="G5" s="10" t="n">
        <v>0.7016524334815358</v>
      </c>
      <c r="H5" s="10" t="n">
        <v>0.4444444444444444</v>
      </c>
      <c r="I5" s="10" t="n">
        <v>0.10671738715737</v>
      </c>
      <c r="J5" s="10" t="n">
        <v>0.9369922570272664</v>
      </c>
      <c r="K5" s="10" t="n">
        <v>0.1257755600711832</v>
      </c>
      <c r="L5" s="10" t="n">
        <v>0.3255808720609268</v>
      </c>
      <c r="M5" s="10" t="n">
        <v>0.8087244225173629</v>
      </c>
      <c r="N5" s="10" t="n">
        <v>0.1912755774826371</v>
      </c>
      <c r="O5" s="61">
        <f>(0.15*C5)+(0.1125*D5)+(0.075*E5)+(0.0375*F5)+(0.08125*G5)+(0.08125*H5)+(0.08125*I5)+(0.08125*J5)+(0.12*K5)+(0.08*L5)+(0.05*M5)+(0.05*N5)</f>
        <v/>
      </c>
      <c r="P5" s="6" t="n"/>
    </row>
    <row r="6" ht="16" customHeight="1" s="20">
      <c r="A6" s="4" t="inlineStr">
        <is>
          <t>Utilities</t>
        </is>
      </c>
      <c r="B6" s="4" t="inlineStr">
        <is>
          <t>XLU</t>
        </is>
      </c>
      <c r="C6" s="10" t="n">
        <v>1</v>
      </c>
      <c r="D6" s="10" t="n">
        <v>0.4502529739379502</v>
      </c>
      <c r="E6" s="10" t="n">
        <v>0.3802242823935876</v>
      </c>
      <c r="F6" s="10" t="n">
        <v>1</v>
      </c>
      <c r="G6" s="10" t="n">
        <v>0.5864118470469804</v>
      </c>
      <c r="H6" s="10" t="n">
        <v>0.07777777777777778</v>
      </c>
      <c r="I6" s="10" t="n">
        <v>0.4630316431243857</v>
      </c>
      <c r="J6" s="10" t="n">
        <v>0.4661783500217664</v>
      </c>
      <c r="K6" s="10" t="n">
        <v>0.1143733044160089</v>
      </c>
      <c r="L6" s="10" t="n">
        <v>1</v>
      </c>
      <c r="M6" s="10" t="n">
        <v>0.4767902420806089</v>
      </c>
      <c r="N6" s="10" t="n">
        <v>0.5232097579193911</v>
      </c>
      <c r="O6" s="61">
        <f>(0.15*C6)+(0.1125*D6)+(0.075*E6)+(0.0375*F6)+(0.08125*G6)+(0.08125*H6)+(0.08125*I6)+(0.08125*J6)+(0.12*K6)+(0.08*L6)+(0.05*M6)+(0.05*N6)</f>
        <v/>
      </c>
      <c r="P6" s="6" t="n"/>
    </row>
    <row r="7" ht="16" customHeight="1" s="20">
      <c r="A7" s="4" t="inlineStr">
        <is>
          <t>Healthcare</t>
        </is>
      </c>
      <c r="B7" s="4" t="inlineStr">
        <is>
          <t>XLV</t>
        </is>
      </c>
      <c r="C7" s="10" t="n">
        <v>0.2242631648959812</v>
      </c>
      <c r="D7" s="10" t="n">
        <v>0.3724380036846026</v>
      </c>
      <c r="E7" s="10" t="n">
        <v>0.2745005906065723</v>
      </c>
      <c r="F7" s="10" t="n">
        <v>0.2714182955154629</v>
      </c>
      <c r="G7" s="10" t="n">
        <v>0.9537105919717753</v>
      </c>
      <c r="H7" s="10" t="n">
        <v>0.1222222222222221</v>
      </c>
      <c r="I7" s="10" t="n">
        <v>0</v>
      </c>
      <c r="J7" s="10" t="n">
        <v>0.3234718708322711</v>
      </c>
      <c r="K7" s="10" t="n">
        <v>0.07618123621478173</v>
      </c>
      <c r="L7" s="10" t="n">
        <v>0.5847546884596095</v>
      </c>
      <c r="M7" s="10" t="n">
        <v>0.861889898216874</v>
      </c>
      <c r="N7" s="10" t="n">
        <v>0.1381101017831259</v>
      </c>
      <c r="O7" s="61">
        <f>(0.15*C7)+(0.1125*D7)+(0.075*E7)+(0.0375*F7)+(0.08125*G7)+(0.08125*H7)+(0.08125*I7)+(0.08125*J7)+(0.12*K7)+(0.08*L7)+(0.05*M7)+(0.05*N7)</f>
        <v/>
      </c>
      <c r="P7" s="6" t="n"/>
    </row>
    <row r="8" ht="16" customHeight="1" s="20">
      <c r="A8" s="4" t="inlineStr">
        <is>
          <t>Financials</t>
        </is>
      </c>
      <c r="B8" s="4" t="inlineStr">
        <is>
          <t>XLF</t>
        </is>
      </c>
      <c r="C8" s="10" t="n">
        <v>0.8738981039564556</v>
      </c>
      <c r="D8" s="10" t="n">
        <v>0.8954953881486238</v>
      </c>
      <c r="E8" s="10" t="n">
        <v>1</v>
      </c>
      <c r="F8" s="10" t="n">
        <v>0.4566409251934655</v>
      </c>
      <c r="G8" s="10" t="n">
        <v>0.6073733425186172</v>
      </c>
      <c r="H8" s="10" t="n">
        <v>0.4555555555555554</v>
      </c>
      <c r="I8" s="10" t="n">
        <v>0.1935283600400491</v>
      </c>
      <c r="J8" s="10" t="n">
        <v>0.9721657767614496</v>
      </c>
      <c r="K8" s="10" t="n">
        <v>1</v>
      </c>
      <c r="L8" s="10" t="n">
        <v>0.1268657960619569</v>
      </c>
      <c r="M8" s="10" t="n">
        <v>0.260099156883669</v>
      </c>
      <c r="N8" s="10" t="n">
        <v>0.739900843116331</v>
      </c>
      <c r="O8" s="61">
        <f>(0.15*C8)+(0.1125*D8)+(0.075*E8)+(0.0375*F8)+(0.08125*G8)+(0.08125*H8)+(0.08125*I8)+(0.08125*J8)+(0.12*K8)+(0.08*L8)+(0.05*M8)+(0.05*N8)</f>
        <v/>
      </c>
      <c r="P8" s="6" t="n"/>
    </row>
    <row r="9" ht="16" customHeight="1" s="20">
      <c r="A9" s="4" t="inlineStr">
        <is>
          <t>Consumer Discretionary</t>
        </is>
      </c>
      <c r="B9" s="4" t="inlineStr">
        <is>
          <t>XLY</t>
        </is>
      </c>
      <c r="C9" s="10" t="n">
        <v>0.4863533604842605</v>
      </c>
      <c r="D9" s="10" t="n">
        <v>0.3404817502685736</v>
      </c>
      <c r="E9" s="10" t="n">
        <v>0.431615976407467</v>
      </c>
      <c r="F9" s="10" t="n">
        <v>0.125326639173405</v>
      </c>
      <c r="G9" s="10" t="n">
        <v>0.09117261651993255</v>
      </c>
      <c r="H9" s="10" t="n">
        <v>0.8999999999999999</v>
      </c>
      <c r="I9" s="10" t="n">
        <v>0.8451725158703652</v>
      </c>
      <c r="J9" s="10" t="n">
        <v>0.4070972957621451</v>
      </c>
      <c r="K9" s="10" t="n">
        <v>0</v>
      </c>
      <c r="L9" s="10" t="n">
        <v>0</v>
      </c>
      <c r="M9" s="10" t="n">
        <v>0.8645497081617475</v>
      </c>
      <c r="N9" s="10" t="n">
        <v>0.1354502918382525</v>
      </c>
      <c r="O9" s="61">
        <f>(0.15*C9)+(0.1125*D9)+(0.075*E9)+(0.0375*F9)+(0.08125*G9)+(0.08125*H9)+(0.08125*I9)+(0.08125*J9)+(0.12*K9)+(0.08*L9)+(0.05*M9)+(0.05*N9)</f>
        <v/>
      </c>
      <c r="P9" s="6" t="n"/>
    </row>
    <row r="10" ht="16" customHeight="1" s="20">
      <c r="A10" s="4" t="inlineStr">
        <is>
          <t>Consumer Staples</t>
        </is>
      </c>
      <c r="B10" s="4" t="inlineStr">
        <is>
          <t>XLP</t>
        </is>
      </c>
      <c r="C10" s="10" t="n">
        <v>0.5354365979312495</v>
      </c>
      <c r="D10" s="10" t="n">
        <v>0.4651853898197133</v>
      </c>
      <c r="E10" s="10" t="n">
        <v>0.4600697218673816</v>
      </c>
      <c r="F10" s="10" t="n">
        <v>0.6363736509768471</v>
      </c>
      <c r="G10" s="10" t="n">
        <v>1</v>
      </c>
      <c r="H10" s="10" t="n">
        <v>0</v>
      </c>
      <c r="I10" s="10" t="n">
        <v>0.01214321194033408</v>
      </c>
      <c r="J10" s="10" t="n">
        <v>0.4653492788900364</v>
      </c>
      <c r="K10" s="10" t="n">
        <v>0.2266408534327642</v>
      </c>
      <c r="L10" s="10" t="n">
        <v>0.8215352304389629</v>
      </c>
      <c r="M10" s="10" t="n">
        <v>0.8294180760918871</v>
      </c>
      <c r="N10" s="10" t="n">
        <v>0.1705819239081129</v>
      </c>
      <c r="O10" s="61">
        <f>(0.15*C10)+(0.1125*D10)+(0.075*E10)+(0.0375*F10)+(0.08125*G10)+(0.08125*H10)+(0.08125*I10)+(0.08125*J10)+(0.12*K10)+(0.08*L10)+(0.05*M10)+(0.05*N10)</f>
        <v/>
      </c>
      <c r="P10" s="6" t="n"/>
    </row>
    <row r="11" ht="16" customHeight="1" s="20">
      <c r="A11" s="4" t="inlineStr">
        <is>
          <t>Information Technology</t>
        </is>
      </c>
      <c r="B11" s="4" t="inlineStr">
        <is>
          <t>XLK</t>
        </is>
      </c>
      <c r="C11" s="10" t="n">
        <v>0.1661404956451301</v>
      </c>
      <c r="D11" s="10" t="n">
        <v>0.8207087318835654</v>
      </c>
      <c r="E11" s="10" t="n">
        <v>0.1775309092688824</v>
      </c>
      <c r="F11" s="10" t="n">
        <v>0.0543425643657879</v>
      </c>
      <c r="G11" s="10" t="n">
        <v>0.05375991755595581</v>
      </c>
      <c r="H11" s="10" t="n">
        <v>1</v>
      </c>
      <c r="I11" s="10" t="n">
        <v>0.5729807054332947</v>
      </c>
      <c r="J11" s="10" t="n">
        <v>0.8151015318334696</v>
      </c>
      <c r="K11" s="10" t="n">
        <v>0.0208443093247866</v>
      </c>
      <c r="L11" s="10" t="n">
        <v>0.1075735829508933</v>
      </c>
      <c r="M11" s="10" t="n">
        <v>1</v>
      </c>
      <c r="N11" s="10" t="n">
        <v>0</v>
      </c>
      <c r="O11" s="61">
        <f>(0.15*C11)+(0.1125*D11)+(0.075*E11)+(0.0375*F11)+(0.08125*G11)+(0.08125*H11)+(0.08125*I11)+(0.08125*J11)+(0.12*K11)+(0.08*L11)+(0.05*M11)+(0.05*N11)</f>
        <v/>
      </c>
      <c r="P11" s="6" t="n"/>
    </row>
    <row r="12" ht="16" customHeight="1" s="20">
      <c r="A12" s="4" t="inlineStr">
        <is>
          <t>Communication Services</t>
        </is>
      </c>
      <c r="B12" s="4" t="inlineStr">
        <is>
          <t>XLC</t>
        </is>
      </c>
      <c r="C12" s="10" t="n">
        <v>0.7995276969992027</v>
      </c>
      <c r="D12" s="10" t="n">
        <v>1</v>
      </c>
      <c r="E12" s="10" t="n">
        <v>0.8021212556084416</v>
      </c>
      <c r="F12" s="10" t="n">
        <v>0</v>
      </c>
      <c r="G12" s="10" t="n">
        <v>0.2890847947027836</v>
      </c>
      <c r="H12" s="10" t="n">
        <v>0.7000000000000001</v>
      </c>
      <c r="I12" s="10" t="n">
        <v>1</v>
      </c>
      <c r="J12" s="10" t="n">
        <v>1</v>
      </c>
      <c r="K12" s="10" t="n">
        <v>0.009458163202622483</v>
      </c>
      <c r="L12" s="10" t="n">
        <v>0.3704527368079105</v>
      </c>
      <c r="M12" s="10" t="n">
        <v>0.8956957049835481</v>
      </c>
      <c r="N12" s="10" t="n">
        <v>0.1043042950164519</v>
      </c>
      <c r="O12" s="61">
        <f>(0.15*C12)+(0.1125*D12)+(0.075*E12)+(0.0375*F12)+(0.08125*G12)+(0.08125*H12)+(0.08125*I12)+(0.08125*J12)+(0.12*K12)+(0.08*L12)+(0.05*M12)+(0.05*N12)</f>
        <v/>
      </c>
      <c r="P12" s="6" t="n"/>
    </row>
    <row r="13" ht="16" customHeight="1" s="20">
      <c r="A13" s="4" t="inlineStr">
        <is>
          <t>Real Estate</t>
        </is>
      </c>
      <c r="B13" s="4" t="inlineStr">
        <is>
          <t>XLRE</t>
        </is>
      </c>
      <c r="C13" s="10" t="n">
        <v>0.5647176442033479</v>
      </c>
      <c r="D13" s="10" t="n">
        <v>0</v>
      </c>
      <c r="E13" s="10" t="n">
        <v>0.2639388574186925</v>
      </c>
      <c r="F13" s="10" t="n">
        <v>0.5337118364040792</v>
      </c>
      <c r="G13" s="10" t="n">
        <v>0.3994302125658163</v>
      </c>
      <c r="H13" s="10" t="n">
        <v>0.3999999999999999</v>
      </c>
      <c r="I13" s="10" t="n">
        <v>0.8485437471787423</v>
      </c>
      <c r="J13" s="10" t="n">
        <v>0</v>
      </c>
      <c r="K13" s="10" t="n">
        <v>0.0268850874472163</v>
      </c>
      <c r="L13" s="10" t="n">
        <v>0.9184105686596429</v>
      </c>
      <c r="M13" s="10" t="n">
        <v>0.7744127830347705</v>
      </c>
      <c r="N13" s="10" t="n">
        <v>0.2255872169652296</v>
      </c>
      <c r="O13" s="61">
        <f>(0.15*C13)+(0.1125*D13)+(0.075*E13)+(0.0375*F13)+(0.08125*G13)+(0.08125*H13)+(0.08125*I13)+(0.08125*J13)+(0.12*K13)+(0.08*L13)+(0.05*M13)+(0.05*N13)</f>
        <v/>
      </c>
      <c r="P13" s="6" t="n"/>
    </row>
    <row r="20" ht="38" customHeight="1" s="20" thickBot="1">
      <c r="B20" s="58" t="inlineStr">
        <is>
          <t>Sector Rankings:</t>
        </is>
      </c>
      <c r="C20" s="68" t="n"/>
      <c r="D20" s="68" t="n"/>
    </row>
    <row r="21" ht="30" customHeight="1" s="20" thickTop="1">
      <c r="A21" s="59" t="n">
        <v>1</v>
      </c>
      <c r="B21" s="57">
        <f>INDEX($A$3:$A$13, MATCH(LARGE($O$3:$O$13, ROW(A1)), $O$3:$O$13, 0))</f>
        <v/>
      </c>
    </row>
    <row r="22" ht="29" customHeight="1" s="20">
      <c r="A22" s="60" t="n">
        <v>2</v>
      </c>
      <c r="B22" s="57">
        <f>INDEX($A$3:$A$13, MATCH(LARGE($O$3:$O$13, ROW(A2)), $O$3:$O$13, 0))</f>
        <v/>
      </c>
    </row>
    <row r="23" ht="29" customHeight="1" s="20">
      <c r="A23" s="60" t="n">
        <v>3</v>
      </c>
      <c r="B23" s="57">
        <f>INDEX($A$3:$A$13, MATCH(LARGE($O$3:$O$13, ROW(A3)), $O$3:$O$13, 0))</f>
        <v/>
      </c>
    </row>
    <row r="24" ht="29" customHeight="1" s="20">
      <c r="A24" s="60" t="n">
        <v>4</v>
      </c>
      <c r="B24" s="57">
        <f>INDEX($A$3:$A$13, MATCH(LARGE($O$3:$O$13, ROW(A4)), $O$3:$O$13, 0))</f>
        <v/>
      </c>
    </row>
    <row r="25" ht="29" customHeight="1" s="20">
      <c r="A25" s="60" t="n">
        <v>5</v>
      </c>
      <c r="B25" s="57">
        <f>INDEX($A$3:$A$13, MATCH(LARGE($O$3:$O$13, ROW(A5)), $O$3:$O$13, 0))</f>
        <v/>
      </c>
    </row>
    <row r="26" ht="29" customHeight="1" s="20">
      <c r="A26" s="60" t="n">
        <v>6</v>
      </c>
      <c r="B26" s="57">
        <f>INDEX($A$3:$A$13, MATCH(LARGE($O$3:$O$13, ROW(A6)), $O$3:$O$13, 0))</f>
        <v/>
      </c>
    </row>
    <row r="27" ht="29" customHeight="1" s="20">
      <c r="A27" s="60" t="n">
        <v>7</v>
      </c>
      <c r="B27" s="57">
        <f>INDEX($A$3:$A$13, MATCH(LARGE($O$3:$O$13, ROW(A7)), $O$3:$O$13, 0))</f>
        <v/>
      </c>
    </row>
    <row r="28" ht="29" customHeight="1" s="20">
      <c r="A28" s="60" t="n">
        <v>8</v>
      </c>
      <c r="B28" s="57">
        <f>INDEX($A$3:$A$13, MATCH(LARGE($O$3:$O$13, ROW(A8)), $O$3:$O$13, 0))</f>
        <v/>
      </c>
    </row>
    <row r="29" ht="29" customHeight="1" s="20">
      <c r="A29" s="60" t="n">
        <v>9</v>
      </c>
      <c r="B29" s="57">
        <f>INDEX($A$3:$A$13, MATCH(LARGE($O$3:$O$13, ROW(A9)), $O$3:$O$13, 0))</f>
        <v/>
      </c>
    </row>
    <row r="30" ht="29" customHeight="1" s="20">
      <c r="A30" s="60" t="n">
        <v>10</v>
      </c>
      <c r="B30" s="57">
        <f>INDEX($A$3:$A$13, MATCH(LARGE($O$3:$O$13, ROW(A10)), $O$3:$O$13, 0))</f>
        <v/>
      </c>
    </row>
    <row r="31" ht="29" customHeight="1" s="20">
      <c r="A31" s="60" t="n">
        <v>11</v>
      </c>
      <c r="B31" s="57">
        <f>INDEX($A$3:$A$13, MATCH(LARGE($O$3:$O$13, ROW(A11)), $O$3:$O$13, 0))</f>
        <v/>
      </c>
    </row>
    <row r="32">
      <c r="A32" s="56" t="n"/>
    </row>
    <row r="33">
      <c r="A33" s="56" t="n"/>
      <c r="N33" s="1" t="n"/>
    </row>
    <row r="34">
      <c r="A34" s="56" t="n"/>
    </row>
  </sheetData>
  <mergeCells count="20">
    <mergeCell ref="B23:D23"/>
    <mergeCell ref="G1:J1"/>
    <mergeCell ref="B29:D29"/>
    <mergeCell ref="M1:N1"/>
    <mergeCell ref="O1:O2"/>
    <mergeCell ref="B28:D28"/>
    <mergeCell ref="A33:C33"/>
    <mergeCell ref="A32:C32"/>
    <mergeCell ref="K1:L1"/>
    <mergeCell ref="B30:D30"/>
    <mergeCell ref="B24:D24"/>
    <mergeCell ref="B20:D20"/>
    <mergeCell ref="B26:D26"/>
    <mergeCell ref="C1:F1"/>
    <mergeCell ref="A34:C34"/>
    <mergeCell ref="B25:D25"/>
    <mergeCell ref="B31:D31"/>
    <mergeCell ref="B22:D22"/>
    <mergeCell ref="B27:D27"/>
    <mergeCell ref="B21:D21"/>
  </mergeCells>
  <conditionalFormatting sqref="C3:C13">
    <cfRule type="dataBar" priority="15">
      <dataBar>
        <cfvo type="min"/>
        <cfvo type="max"/>
        <color rgb="FF008AEF"/>
      </dataBar>
    </cfRule>
  </conditionalFormatting>
  <conditionalFormatting sqref="D3:D13">
    <cfRule type="dataBar" priority="13">
      <dataBar>
        <cfvo type="min"/>
        <cfvo type="max"/>
        <color rgb="FF008AEF"/>
      </dataBar>
    </cfRule>
  </conditionalFormatting>
  <conditionalFormatting sqref="E3:E13">
    <cfRule type="dataBar" priority="12">
      <dataBar>
        <cfvo type="min"/>
        <cfvo type="max"/>
        <color rgb="FF008AEF"/>
      </dataBar>
    </cfRule>
  </conditionalFormatting>
  <conditionalFormatting sqref="F3:F13">
    <cfRule type="dataBar" priority="11">
      <dataBar>
        <cfvo type="min"/>
        <cfvo type="max"/>
        <color rgb="FF008AEF"/>
      </dataBar>
    </cfRule>
  </conditionalFormatting>
  <conditionalFormatting sqref="G3:G13">
    <cfRule type="dataBar" priority="10">
      <dataBar>
        <cfvo type="min"/>
        <cfvo type="max"/>
        <color rgb="FF008AEF"/>
      </dataBar>
    </cfRule>
  </conditionalFormatting>
  <conditionalFormatting sqref="H3:H13">
    <cfRule type="dataBar" priority="9">
      <dataBar>
        <cfvo type="min"/>
        <cfvo type="max"/>
        <color rgb="FF008AEF"/>
      </dataBar>
    </cfRule>
  </conditionalFormatting>
  <conditionalFormatting sqref="I3:I13">
    <cfRule type="dataBar" priority="8">
      <dataBar>
        <cfvo type="min"/>
        <cfvo type="max"/>
        <color rgb="FF008AEF"/>
      </dataBar>
    </cfRule>
  </conditionalFormatting>
  <conditionalFormatting sqref="J3:J13">
    <cfRule type="dataBar" priority="7">
      <dataBar>
        <cfvo type="min"/>
        <cfvo type="max"/>
        <color rgb="FF008AEF"/>
      </dataBar>
    </cfRule>
  </conditionalFormatting>
  <conditionalFormatting sqref="K3:K13">
    <cfRule type="dataBar" priority="6">
      <dataBar>
        <cfvo type="min"/>
        <cfvo type="max"/>
        <color rgb="FF008AEF"/>
      </dataBar>
    </cfRule>
  </conditionalFormatting>
  <conditionalFormatting sqref="L3:L13">
    <cfRule type="dataBar" priority="5">
      <dataBar>
        <cfvo type="min"/>
        <cfvo type="max"/>
        <color rgb="FF008AEF"/>
      </dataBar>
    </cfRule>
  </conditionalFormatting>
  <conditionalFormatting sqref="M3:M13">
    <cfRule type="dataBar" priority="2">
      <dataBar>
        <cfvo type="min"/>
        <cfvo type="max"/>
        <color rgb="FF008AEF"/>
      </dataBar>
    </cfRule>
  </conditionalFormatting>
  <conditionalFormatting sqref="N3:N13">
    <cfRule type="dataBar" priority="3">
      <dataBar>
        <cfvo type="min"/>
        <cfvo type="max"/>
        <color rgb="FF008AEF"/>
      </dataBar>
    </cfRule>
  </conditionalFormatting>
  <conditionalFormatting sqref="O3:O13">
    <cfRule type="dataBar" priority="1">
      <dataBar>
        <cfvo type="min"/>
        <cfvo type="max"/>
        <color rgb="FF008AEF"/>
      </dataBar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Eric Ramos</dc:creator>
  <dcterms:created xsi:type="dcterms:W3CDTF">2025-03-31T00:32:08Z</dcterms:created>
  <dcterms:modified xsi:type="dcterms:W3CDTF">2025-03-31T23:28:00Z</dcterms:modified>
  <cp:lastModifiedBy>Eric Ramos</cp:lastModifiedBy>
</cp:coreProperties>
</file>