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1782cd7312dd46/Documents/"/>
    </mc:Choice>
  </mc:AlternateContent>
  <xr:revisionPtr revIDLastSave="208" documentId="8_{17CEDAB5-F4BE-BD4B-A2BD-17E367F09D67}" xr6:coauthVersionLast="47" xr6:coauthVersionMax="47" xr10:uidLastSave="{C9CA45B1-DEA0-EF40-9295-E77D938041CC}"/>
  <bookViews>
    <workbookView xWindow="17020" yWindow="3860" windowWidth="21280" windowHeight="20140" xr2:uid="{270A06CB-6EE6-4A49-A663-500E72BC3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2" i="1" l="1"/>
  <c r="B45" i="1" s="1"/>
  <c r="D26" i="1"/>
  <c r="H26" i="1" s="1"/>
  <c r="D27" i="1"/>
  <c r="H27" i="1" s="1"/>
  <c r="D28" i="1"/>
  <c r="H28" i="1" s="1"/>
  <c r="D29" i="1"/>
  <c r="H29" i="1" s="1"/>
  <c r="D30" i="1"/>
  <c r="H30" i="1" s="1"/>
  <c r="D31" i="1"/>
  <c r="H31" i="1" s="1"/>
  <c r="D32" i="1"/>
  <c r="H32" i="1" s="1"/>
  <c r="D33" i="1"/>
  <c r="H33" i="1" s="1"/>
  <c r="D34" i="1"/>
  <c r="H34" i="1" s="1"/>
  <c r="D35" i="1"/>
  <c r="H35" i="1" s="1"/>
  <c r="D36" i="1"/>
  <c r="H36" i="1" s="1"/>
  <c r="D25" i="1"/>
  <c r="H25" i="1" s="1"/>
  <c r="C26" i="1"/>
  <c r="G26" i="1" s="1"/>
  <c r="C27" i="1"/>
  <c r="G27" i="1" s="1"/>
  <c r="C28" i="1"/>
  <c r="G28" i="1" s="1"/>
  <c r="C29" i="1"/>
  <c r="G29" i="1" s="1"/>
  <c r="C30" i="1"/>
  <c r="G30" i="1" s="1"/>
  <c r="C31" i="1"/>
  <c r="G31" i="1" s="1"/>
  <c r="C32" i="1"/>
  <c r="G32" i="1" s="1"/>
  <c r="C33" i="1"/>
  <c r="G33" i="1" s="1"/>
  <c r="C34" i="1"/>
  <c r="G34" i="1" s="1"/>
  <c r="C35" i="1"/>
  <c r="G35" i="1" s="1"/>
  <c r="C36" i="1"/>
  <c r="G36" i="1" s="1"/>
  <c r="C25" i="1"/>
  <c r="G25" i="1" s="1"/>
  <c r="B26" i="1"/>
  <c r="F26" i="1" s="1"/>
  <c r="B27" i="1"/>
  <c r="F27" i="1" s="1"/>
  <c r="B28" i="1"/>
  <c r="F28" i="1" s="1"/>
  <c r="B29" i="1"/>
  <c r="F29" i="1" s="1"/>
  <c r="B30" i="1"/>
  <c r="F30" i="1" s="1"/>
  <c r="B31" i="1"/>
  <c r="F31" i="1" s="1"/>
  <c r="B32" i="1"/>
  <c r="F32" i="1" s="1"/>
  <c r="B33" i="1"/>
  <c r="F33" i="1" s="1"/>
  <c r="B34" i="1"/>
  <c r="F34" i="1" s="1"/>
  <c r="B35" i="1"/>
  <c r="F35" i="1" s="1"/>
  <c r="B36" i="1"/>
  <c r="F36" i="1" s="1"/>
  <c r="B25" i="1"/>
  <c r="F25" i="1" s="1"/>
  <c r="G37" i="1" l="1"/>
  <c r="F37" i="1"/>
  <c r="H37" i="1"/>
  <c r="B44" i="1"/>
  <c r="B46" i="1" s="1"/>
  <c r="G40" i="1" l="1"/>
  <c r="B83" i="1"/>
</calcChain>
</file>

<file path=xl/sharedStrings.xml><?xml version="1.0" encoding="utf-8"?>
<sst xmlns="http://schemas.openxmlformats.org/spreadsheetml/2006/main" count="34" uniqueCount="25">
  <si>
    <t>Month</t>
  </si>
  <si>
    <t>Price</t>
  </si>
  <si>
    <t>Demand (00s)</t>
  </si>
  <si>
    <t>Linear:</t>
  </si>
  <si>
    <t>Slope (m):</t>
  </si>
  <si>
    <t>Intercept (b):</t>
  </si>
  <si>
    <t>Power:</t>
  </si>
  <si>
    <t>Constant:</t>
  </si>
  <si>
    <t>Exponent:</t>
  </si>
  <si>
    <t>Exponential:</t>
  </si>
  <si>
    <t>Predictions Based on Models</t>
  </si>
  <si>
    <t>Linear</t>
  </si>
  <si>
    <t>Power</t>
  </si>
  <si>
    <t>Exponential</t>
  </si>
  <si>
    <t>Absoulte Percent Error</t>
  </si>
  <si>
    <t>Average % Error:</t>
  </si>
  <si>
    <t>Model the Business</t>
  </si>
  <si>
    <t>Unit Cost:</t>
  </si>
  <si>
    <t>Sale Price:</t>
  </si>
  <si>
    <t>Cost</t>
  </si>
  <si>
    <t>Revenue:</t>
  </si>
  <si>
    <t>Profit:</t>
  </si>
  <si>
    <t xml:space="preserve">Demand </t>
  </si>
  <si>
    <t>Profit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</si>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</sst>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</numFmts>
  <fonts count="5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4"/>
      <color rgb="FF1F1F1F"/>
      <name val="Var(--cds-font-family-source-sa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/>
    <xf numFmtId="44" fontId="3" fillId="0" borderId="1" xfId="2" applyFont="1" applyBorder="1"/>
    <xf numFmtId="0" fontId="4" fillId="0" borderId="0" xfId="0" applyFont="1"/>
    <xf numFmtId="0" fontId="4" fillId="0" borderId="1" xfId="0" applyFont="1" applyBorder="1"/>
    <xf numFmtId="44" fontId="0" fillId="0" borderId="1" xfId="2" applyFont="1" applyBorder="1"/>
    <xf numFmtId="43" fontId="0" fillId="0" borderId="1" xfId="1" applyFont="1" applyBorder="1"/>
    <xf numFmtId="43" fontId="3" fillId="0" borderId="1" xfId="1" applyFont="1" applyBorder="1"/>
    <xf numFmtId="164" fontId="0" fillId="0" borderId="1" xfId="3" applyNumberFormat="1" applyFont="1" applyBorder="1"/>
    <xf numFmtId="164" fontId="0" fillId="0" borderId="1" xfId="0" applyNumberFormat="1" applyBorder="1"/>
    <xf numFmtId="44" fontId="0" fillId="0" borderId="0" xfId="2" applyFont="1"/>
    <xf numFmtId="44" fontId="0" fillId="0" borderId="0" xfId="0" applyNumberFormat="1"/>
    <xf numFmtId="44" fontId="4" fillId="0" borderId="0" xfId="0" applyNumberFormat="1" applyFont="1"/>
    <xf numFmtId="165" fontId="0" fillId="0" borderId="0" xfId="1" applyNumberFormat="1" applyFont="1"/>
    <xf numFmtId="44" fontId="2" fillId="0" borderId="1" xfId="2" applyFont="1" applyBorder="1"/>
    <xf numFmtId="44" fontId="0" fillId="0" borderId="5" xfId="2" applyFont="1" applyBorder="1"/>
    <xf numFmtId="44" fontId="4" fillId="0" borderId="1" xfId="2" applyFont="1" applyBorder="1"/>
    <xf numFmtId="44" fontId="0" fillId="0" borderId="6" xfId="2" applyFont="1" applyBorder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v Demand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65227223955496"/>
          <c:y val="0.11718473652331921"/>
          <c:w val="0.83810462371448857"/>
          <c:h val="0.814759055118110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Demand (00s)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18381699929018305"/>
                  <c:y val="-9.692307692307692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49855510985655094"/>
                  <c:y val="-0.360966976142907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0"/>
            <c:trendlineLbl>
              <c:layout>
                <c:manualLayout>
                  <c:x val="-0.49016936562175012"/>
                  <c:y val="-0.125787989187918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0"/>
            <c:trendlineLbl>
              <c:layout>
                <c:manualLayout>
                  <c:x val="-0.51113372620875219"/>
                  <c:y val="-0.197566341520742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Sheet1!$C$4:$C$15</c:f>
              <c:numCache>
                <c:formatCode>_("$"* #,##0.00_);_("$"* \(#,##0.00\);_("$"* "-"??_);_(@_)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Sheet1!$D$4:$D$15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F4-E846-A8D2-43C9419C6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9740368"/>
        <c:axId val="2029809888"/>
      </c:scatterChart>
      <c:valAx>
        <c:axId val="202974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809888"/>
        <c:crosses val="autoZero"/>
        <c:crossBetween val="midCat"/>
      </c:valAx>
      <c:valAx>
        <c:axId val="202980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</a:t>
                </a:r>
                <a:r>
                  <a:rPr lang="en-US" baseline="0"/>
                  <a:t> (00s)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740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10</xdr:row>
      <xdr:rowOff>165100</xdr:rowOff>
    </xdr:from>
    <xdr:to>
      <xdr:col>17</xdr:col>
      <xdr:colOff>457200</xdr:colOff>
      <xdr:row>30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2A5609-AE7A-8844-0667-9C5B495BC0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1014-CED9-234A-89AB-3D31A22EA0B6}">
  <dimension ref="A3:J125"/>
  <sheetViews>
    <sheetView tabSelected="1" topLeftCell="A80" zoomScaleNormal="100" workbookViewId="0">
      <selection activeCell="C81" sqref="C81"/>
    </sheetView>
  </sheetViews>
  <sheetFormatPr baseColWidth="10" defaultRowHeight="16"/>
  <cols>
    <col min="1" max="1" width="11.83203125" bestFit="1" customWidth="1"/>
    <col min="2" max="2" width="16.1640625" bestFit="1" customWidth="1"/>
    <col min="3" max="3" width="14" bestFit="1" customWidth="1"/>
    <col min="4" max="4" width="13.1640625" bestFit="1" customWidth="1"/>
    <col min="5" max="6" width="14.6640625" bestFit="1" customWidth="1"/>
    <col min="7" max="7" width="16.1640625" bestFit="1" customWidth="1"/>
    <col min="8" max="10" width="14.6640625" bestFit="1" customWidth="1"/>
  </cols>
  <sheetData>
    <row r="3" spans="2:4">
      <c r="B3" s="1" t="s">
        <v>0</v>
      </c>
      <c r="C3" s="1" t="s">
        <v>1</v>
      </c>
      <c r="D3" s="1" t="s">
        <v>2</v>
      </c>
    </row>
    <row r="4" spans="2:4" ht="18">
      <c r="B4" s="2">
        <v>1</v>
      </c>
      <c r="C4" s="3">
        <v>450</v>
      </c>
      <c r="D4" s="2">
        <v>45</v>
      </c>
    </row>
    <row r="5" spans="2:4" ht="18">
      <c r="B5" s="2">
        <v>2</v>
      </c>
      <c r="C5" s="3">
        <v>300</v>
      </c>
      <c r="D5" s="2">
        <v>103</v>
      </c>
    </row>
    <row r="6" spans="2:4" ht="18">
      <c r="B6" s="2">
        <v>3</v>
      </c>
      <c r="C6" s="3">
        <v>440</v>
      </c>
      <c r="D6" s="2">
        <v>49</v>
      </c>
    </row>
    <row r="7" spans="2:4" ht="18">
      <c r="B7" s="2">
        <v>4</v>
      </c>
      <c r="C7" s="3">
        <v>360</v>
      </c>
      <c r="D7" s="2">
        <v>86</v>
      </c>
    </row>
    <row r="8" spans="2:4" ht="18">
      <c r="B8" s="2">
        <v>5</v>
      </c>
      <c r="C8" s="3">
        <v>290</v>
      </c>
      <c r="D8" s="2">
        <v>125</v>
      </c>
    </row>
    <row r="9" spans="2:4" ht="18">
      <c r="B9" s="2">
        <v>6</v>
      </c>
      <c r="C9" s="3">
        <v>450</v>
      </c>
      <c r="D9" s="2">
        <v>52</v>
      </c>
    </row>
    <row r="10" spans="2:4" ht="18">
      <c r="B10" s="2">
        <v>7</v>
      </c>
      <c r="C10" s="3">
        <v>340</v>
      </c>
      <c r="D10" s="2">
        <v>87</v>
      </c>
    </row>
    <row r="11" spans="2:4" ht="18">
      <c r="B11" s="2">
        <v>8</v>
      </c>
      <c r="C11" s="3">
        <v>370</v>
      </c>
      <c r="D11" s="2">
        <v>68</v>
      </c>
    </row>
    <row r="12" spans="2:4" ht="18">
      <c r="B12" s="2">
        <v>9</v>
      </c>
      <c r="C12" s="3">
        <v>500</v>
      </c>
      <c r="D12" s="2">
        <v>45</v>
      </c>
    </row>
    <row r="13" spans="2:4" ht="18">
      <c r="B13" s="2">
        <v>10</v>
      </c>
      <c r="C13" s="3">
        <v>490</v>
      </c>
      <c r="D13" s="2">
        <v>44</v>
      </c>
    </row>
    <row r="14" spans="2:4" ht="18">
      <c r="B14" s="2">
        <v>11</v>
      </c>
      <c r="C14" s="3">
        <v>430</v>
      </c>
      <c r="D14" s="2">
        <v>58</v>
      </c>
    </row>
    <row r="15" spans="2:4" ht="18">
      <c r="B15" s="2">
        <v>12</v>
      </c>
      <c r="C15" s="3">
        <v>390</v>
      </c>
      <c r="D15" s="2">
        <v>68</v>
      </c>
    </row>
    <row r="19" spans="1:8">
      <c r="A19" s="5" t="s">
        <v>3</v>
      </c>
      <c r="B19" s="1"/>
      <c r="C19" s="5" t="s">
        <v>6</v>
      </c>
      <c r="D19" s="1"/>
      <c r="E19" s="5" t="s">
        <v>9</v>
      </c>
      <c r="F19" s="1"/>
    </row>
    <row r="20" spans="1:8">
      <c r="A20" s="5" t="s">
        <v>5</v>
      </c>
      <c r="B20" s="1">
        <v>211.31</v>
      </c>
      <c r="C20" s="5" t="s">
        <v>7</v>
      </c>
      <c r="D20" s="1">
        <v>5871604</v>
      </c>
      <c r="E20" s="5" t="s">
        <v>7</v>
      </c>
      <c r="F20" s="1">
        <v>466.51</v>
      </c>
    </row>
    <row r="21" spans="1:8">
      <c r="A21" s="5" t="s">
        <v>4</v>
      </c>
      <c r="B21" s="1">
        <v>-0.35460000000000003</v>
      </c>
      <c r="C21" s="5" t="s">
        <v>8</v>
      </c>
      <c r="D21" s="1">
        <v>-1.9079999999999999</v>
      </c>
      <c r="E21" s="5" t="s">
        <v>8</v>
      </c>
      <c r="F21" s="1">
        <v>-5.0000000000000001E-3</v>
      </c>
    </row>
    <row r="23" spans="1:8">
      <c r="A23" s="21" t="s">
        <v>10</v>
      </c>
      <c r="B23" s="21"/>
      <c r="C23" s="21"/>
      <c r="D23" s="21"/>
      <c r="E23" s="22"/>
      <c r="F23" s="19" t="s">
        <v>14</v>
      </c>
      <c r="G23" s="20"/>
      <c r="H23" s="20"/>
    </row>
    <row r="24" spans="1:8">
      <c r="A24" s="5" t="s">
        <v>1</v>
      </c>
      <c r="B24" s="5" t="s">
        <v>11</v>
      </c>
      <c r="C24" s="5" t="s">
        <v>12</v>
      </c>
      <c r="D24" s="5" t="s">
        <v>13</v>
      </c>
      <c r="E24" s="5" t="s">
        <v>2</v>
      </c>
      <c r="F24" s="5" t="s">
        <v>11</v>
      </c>
      <c r="G24" s="5" t="s">
        <v>12</v>
      </c>
      <c r="H24" s="5" t="s">
        <v>13</v>
      </c>
    </row>
    <row r="25" spans="1:8" ht="18">
      <c r="A25" s="3">
        <v>450</v>
      </c>
      <c r="B25" s="7">
        <f>$B$20+$B$21*A25</f>
        <v>51.739999999999981</v>
      </c>
      <c r="C25" s="8">
        <f>$D$20*A25^$D$21</f>
        <v>50.865964213717731</v>
      </c>
      <c r="D25" s="7">
        <f>$F$20*EXP($F$21*A25)</f>
        <v>49.169792250355329</v>
      </c>
      <c r="E25" s="2">
        <v>45</v>
      </c>
      <c r="F25" s="9">
        <f>ABS(B25-E25)/E25</f>
        <v>0.14977777777777734</v>
      </c>
      <c r="G25" s="9">
        <f>ABS(C25-E25)/E25</f>
        <v>0.13035476030483847</v>
      </c>
      <c r="H25" s="9">
        <f>ABS(D25-E25)/E25</f>
        <v>9.2662050007896193E-2</v>
      </c>
    </row>
    <row r="26" spans="1:8" ht="18">
      <c r="A26" s="3">
        <v>300</v>
      </c>
      <c r="B26" s="7">
        <f t="shared" ref="B26:B36" si="0">$B$20+$B$21*A26</f>
        <v>104.92999999999999</v>
      </c>
      <c r="C26" s="8">
        <f t="shared" ref="C26:C36" si="1">$D$20*A26^$D$21</f>
        <v>110.25782056777167</v>
      </c>
      <c r="D26" s="7">
        <f t="shared" ref="D26:D36" si="2">$F$20*EXP($F$21*A26)</f>
        <v>104.09245101084399</v>
      </c>
      <c r="E26" s="2">
        <v>103</v>
      </c>
      <c r="F26" s="9">
        <f t="shared" ref="F26:F36" si="3">ABS(B26-E26)/E26</f>
        <v>1.8737864077669832E-2</v>
      </c>
      <c r="G26" s="9">
        <f t="shared" ref="G26:G36" si="4">ABS(C26-E26)/E26</f>
        <v>7.0464277357006541E-2</v>
      </c>
      <c r="H26" s="9">
        <f t="shared" ref="H26:H36" si="5">ABS(D26-E26)/E26</f>
        <v>1.0606320493630948E-2</v>
      </c>
    </row>
    <row r="27" spans="1:8" ht="18">
      <c r="A27" s="3">
        <v>440</v>
      </c>
      <c r="B27" s="7">
        <f t="shared" si="0"/>
        <v>55.286000000000001</v>
      </c>
      <c r="C27" s="8">
        <f t="shared" si="1"/>
        <v>53.094440780166003</v>
      </c>
      <c r="D27" s="7">
        <f t="shared" si="2"/>
        <v>51.69078140761237</v>
      </c>
      <c r="E27" s="2">
        <v>49</v>
      </c>
      <c r="F27" s="9">
        <f t="shared" si="3"/>
        <v>0.12828571428571431</v>
      </c>
      <c r="G27" s="9">
        <f t="shared" si="4"/>
        <v>8.3560015921755174E-2</v>
      </c>
      <c r="H27" s="9">
        <f t="shared" si="5"/>
        <v>5.4913906277803466E-2</v>
      </c>
    </row>
    <row r="28" spans="1:8" ht="18">
      <c r="A28" s="3">
        <v>360</v>
      </c>
      <c r="B28" s="7">
        <f t="shared" si="0"/>
        <v>83.653999999999996</v>
      </c>
      <c r="C28" s="8">
        <f t="shared" si="1"/>
        <v>77.863081302037884</v>
      </c>
      <c r="D28" s="7">
        <f t="shared" si="2"/>
        <v>77.113584344252331</v>
      </c>
      <c r="E28" s="2">
        <v>86</v>
      </c>
      <c r="F28" s="9">
        <f t="shared" si="3"/>
        <v>2.7279069767441901E-2</v>
      </c>
      <c r="G28" s="9">
        <f t="shared" si="4"/>
        <v>9.4615333697233905E-2</v>
      </c>
      <c r="H28" s="9">
        <f t="shared" si="5"/>
        <v>0.10333041460171709</v>
      </c>
    </row>
    <row r="29" spans="1:8" ht="18">
      <c r="A29" s="3">
        <v>290</v>
      </c>
      <c r="B29" s="7">
        <f t="shared" si="0"/>
        <v>108.476</v>
      </c>
      <c r="C29" s="8">
        <f t="shared" si="1"/>
        <v>117.62547160167134</v>
      </c>
      <c r="D29" s="7">
        <f t="shared" si="2"/>
        <v>109.42938509863754</v>
      </c>
      <c r="E29" s="2">
        <v>125</v>
      </c>
      <c r="F29" s="9">
        <f t="shared" si="3"/>
        <v>0.132192</v>
      </c>
      <c r="G29" s="9">
        <f t="shared" si="4"/>
        <v>5.8996227186629314E-2</v>
      </c>
      <c r="H29" s="9">
        <f t="shared" si="5"/>
        <v>0.12456491921089968</v>
      </c>
    </row>
    <row r="30" spans="1:8" ht="18">
      <c r="A30" s="3">
        <v>450</v>
      </c>
      <c r="B30" s="7">
        <f t="shared" si="0"/>
        <v>51.739999999999981</v>
      </c>
      <c r="C30" s="8">
        <f t="shared" si="1"/>
        <v>50.865964213717731</v>
      </c>
      <c r="D30" s="7">
        <f t="shared" si="2"/>
        <v>49.169792250355329</v>
      </c>
      <c r="E30" s="2">
        <v>52</v>
      </c>
      <c r="F30" s="9">
        <f t="shared" si="3"/>
        <v>5.0000000000003713E-3</v>
      </c>
      <c r="G30" s="9">
        <f t="shared" si="4"/>
        <v>2.180838050542824E-2</v>
      </c>
      <c r="H30" s="9">
        <f t="shared" si="5"/>
        <v>5.4427072108551369E-2</v>
      </c>
    </row>
    <row r="31" spans="1:8" ht="18">
      <c r="A31" s="3">
        <v>340</v>
      </c>
      <c r="B31" s="7">
        <f t="shared" si="0"/>
        <v>90.745999999999995</v>
      </c>
      <c r="C31" s="8">
        <f t="shared" si="1"/>
        <v>86.835035056247165</v>
      </c>
      <c r="D31" s="7">
        <f t="shared" si="2"/>
        <v>85.223690805841244</v>
      </c>
      <c r="E31" s="2">
        <v>87</v>
      </c>
      <c r="F31" s="9">
        <f t="shared" si="3"/>
        <v>4.3057471264367757E-2</v>
      </c>
      <c r="G31" s="9">
        <f t="shared" si="4"/>
        <v>1.8961487787682221E-3</v>
      </c>
      <c r="H31" s="9">
        <f t="shared" si="5"/>
        <v>2.0417347059296046E-2</v>
      </c>
    </row>
    <row r="32" spans="1:8" ht="18">
      <c r="A32" s="3">
        <v>370</v>
      </c>
      <c r="B32" s="7">
        <f t="shared" si="0"/>
        <v>80.108000000000004</v>
      </c>
      <c r="C32" s="8">
        <f t="shared" si="1"/>
        <v>73.897180443505874</v>
      </c>
      <c r="D32" s="7">
        <f t="shared" si="2"/>
        <v>73.352710456970414</v>
      </c>
      <c r="E32" s="2">
        <v>68</v>
      </c>
      <c r="F32" s="9">
        <f t="shared" si="3"/>
        <v>0.17805882352941182</v>
      </c>
      <c r="G32" s="9">
        <f t="shared" si="4"/>
        <v>8.6723241816262855E-2</v>
      </c>
      <c r="H32" s="9">
        <f t="shared" si="5"/>
        <v>7.8716330249564911E-2</v>
      </c>
    </row>
    <row r="33" spans="1:8" ht="18">
      <c r="A33" s="3">
        <v>500</v>
      </c>
      <c r="B33" s="7">
        <f t="shared" si="0"/>
        <v>34.009999999999991</v>
      </c>
      <c r="C33" s="8">
        <f t="shared" si="1"/>
        <v>41.602745243524637</v>
      </c>
      <c r="D33" s="7">
        <f t="shared" si="2"/>
        <v>38.293472708035026</v>
      </c>
      <c r="E33" s="2">
        <v>45</v>
      </c>
      <c r="F33" s="9">
        <f t="shared" si="3"/>
        <v>0.24422222222222242</v>
      </c>
      <c r="G33" s="9">
        <f t="shared" si="4"/>
        <v>7.5494550143896944E-2</v>
      </c>
      <c r="H33" s="9">
        <f t="shared" si="5"/>
        <v>0.14903393982144386</v>
      </c>
    </row>
    <row r="34" spans="1:8" ht="18">
      <c r="A34" s="3">
        <v>490</v>
      </c>
      <c r="B34" s="7">
        <f t="shared" si="0"/>
        <v>37.555999999999983</v>
      </c>
      <c r="C34" s="8">
        <f t="shared" si="1"/>
        <v>43.237705284324235</v>
      </c>
      <c r="D34" s="7">
        <f t="shared" si="2"/>
        <v>40.256821037821332</v>
      </c>
      <c r="E34" s="2">
        <v>44</v>
      </c>
      <c r="F34" s="9">
        <f t="shared" si="3"/>
        <v>0.14645454545454584</v>
      </c>
      <c r="G34" s="9">
        <f t="shared" si="4"/>
        <v>1.7324879901721924E-2</v>
      </c>
      <c r="H34" s="9">
        <f t="shared" si="5"/>
        <v>8.5072249140424272E-2</v>
      </c>
    </row>
    <row r="35" spans="1:8" ht="18">
      <c r="A35" s="3">
        <v>430</v>
      </c>
      <c r="B35" s="7">
        <f t="shared" si="0"/>
        <v>58.831999999999994</v>
      </c>
      <c r="C35" s="8">
        <f t="shared" si="1"/>
        <v>55.475208659380144</v>
      </c>
      <c r="D35" s="7">
        <f t="shared" si="2"/>
        <v>54.341024442914069</v>
      </c>
      <c r="E35" s="2">
        <v>58</v>
      </c>
      <c r="F35" s="9">
        <f t="shared" si="3"/>
        <v>1.4344827586206787E-2</v>
      </c>
      <c r="G35" s="9">
        <f t="shared" si="4"/>
        <v>4.353088518310097E-2</v>
      </c>
      <c r="H35" s="9">
        <f t="shared" si="5"/>
        <v>6.3085785466998806E-2</v>
      </c>
    </row>
    <row r="36" spans="1:8" ht="18">
      <c r="A36" s="3">
        <v>390</v>
      </c>
      <c r="B36" s="7">
        <f t="shared" si="0"/>
        <v>73.015999999999991</v>
      </c>
      <c r="C36" s="8">
        <f t="shared" si="1"/>
        <v>66.835236238005692</v>
      </c>
      <c r="D36" s="7">
        <f t="shared" si="2"/>
        <v>66.372277135824447</v>
      </c>
      <c r="E36" s="2">
        <v>68</v>
      </c>
      <c r="F36" s="9">
        <f t="shared" si="3"/>
        <v>7.3764705882352816E-2</v>
      </c>
      <c r="G36" s="9">
        <f t="shared" si="4"/>
        <v>1.7128878852857476E-2</v>
      </c>
      <c r="H36" s="9">
        <f t="shared" si="5"/>
        <v>2.393710094375813E-2</v>
      </c>
    </row>
    <row r="37" spans="1:8">
      <c r="E37" s="1" t="s">
        <v>15</v>
      </c>
      <c r="F37" s="10">
        <f>AVERAGE(F25:F36)</f>
        <v>9.6764585153975916E-2</v>
      </c>
      <c r="G37" s="10">
        <f>AVERAGE(G25:G36)</f>
        <v>5.8491464970791669E-2</v>
      </c>
      <c r="H37" s="10">
        <f>AVERAGE(H25:H36)</f>
        <v>7.17306196151654E-2</v>
      </c>
    </row>
    <row r="39" spans="1:8">
      <c r="A39" s="23" t="s">
        <v>16</v>
      </c>
      <c r="B39" s="23"/>
      <c r="C39" s="23"/>
      <c r="F39" s="1" t="s">
        <v>1</v>
      </c>
      <c r="G39" s="1" t="s">
        <v>23</v>
      </c>
    </row>
    <row r="40" spans="1:8">
      <c r="A40" s="4" t="s">
        <v>17</v>
      </c>
      <c r="B40" s="11">
        <v>250</v>
      </c>
      <c r="F40" s="6"/>
      <c r="G40" s="15">
        <f>B46</f>
        <v>955251.11497176671</v>
      </c>
    </row>
    <row r="41" spans="1:8">
      <c r="A41" s="4" t="s">
        <v>18</v>
      </c>
      <c r="B41" s="11">
        <v>400</v>
      </c>
      <c r="F41" s="6">
        <v>260</v>
      </c>
      <c r="G41" s="6">
        <f t="dataTable" ref="G41:G82" dt2D="0" dtr="0" r1="B41"/>
        <v>144873.05212131096</v>
      </c>
    </row>
    <row r="42" spans="1:8">
      <c r="A42" s="4" t="s">
        <v>22</v>
      </c>
      <c r="B42" s="14">
        <f>100*(D20*B41^D21)</f>
        <v>6368.3407664784436</v>
      </c>
      <c r="F42" s="6">
        <v>270</v>
      </c>
      <c r="G42" s="6">
        <v>269615.39785193466</v>
      </c>
    </row>
    <row r="43" spans="1:8">
      <c r="F43" s="6">
        <v>280</v>
      </c>
      <c r="G43" s="6">
        <v>377311.88783920184</v>
      </c>
    </row>
    <row r="44" spans="1:8">
      <c r="A44" s="4" t="s">
        <v>19</v>
      </c>
      <c r="B44" s="12">
        <f>B40*B42</f>
        <v>1592085.1916196109</v>
      </c>
      <c r="F44" s="6">
        <v>290</v>
      </c>
      <c r="G44" s="6">
        <v>470501.88640668569</v>
      </c>
    </row>
    <row r="45" spans="1:8">
      <c r="A45" s="4" t="s">
        <v>20</v>
      </c>
      <c r="B45" s="12">
        <f>B41*B42</f>
        <v>2547336.3065913776</v>
      </c>
      <c r="F45" s="6">
        <v>300</v>
      </c>
      <c r="G45" s="6">
        <v>551289.1028388585</v>
      </c>
    </row>
    <row r="46" spans="1:8">
      <c r="A46" s="4" t="s">
        <v>21</v>
      </c>
      <c r="B46" s="13">
        <f>B45-B44</f>
        <v>955251.11497176671</v>
      </c>
      <c r="F46" s="6">
        <v>310</v>
      </c>
      <c r="G46" s="6">
        <v>621426.68161784252</v>
      </c>
    </row>
    <row r="47" spans="1:8">
      <c r="F47" s="6">
        <v>320</v>
      </c>
      <c r="G47" s="6">
        <v>682383.69166305428</v>
      </c>
    </row>
    <row r="48" spans="1:8">
      <c r="F48" s="6">
        <v>330</v>
      </c>
      <c r="G48" s="6">
        <v>735397.49700585101</v>
      </c>
    </row>
    <row r="49" spans="6:7">
      <c r="F49" s="6">
        <v>340</v>
      </c>
      <c r="G49" s="6">
        <v>781515.31550622452</v>
      </c>
    </row>
    <row r="50" spans="6:7">
      <c r="F50" s="6">
        <v>350</v>
      </c>
      <c r="G50" s="6">
        <v>821627.42869929131</v>
      </c>
    </row>
    <row r="51" spans="6:7">
      <c r="F51" s="6">
        <v>360</v>
      </c>
      <c r="G51" s="6">
        <v>856493.89432241651</v>
      </c>
    </row>
    <row r="52" spans="6:7">
      <c r="F52" s="6">
        <v>370</v>
      </c>
      <c r="G52" s="6">
        <v>886766.16532207071</v>
      </c>
    </row>
    <row r="53" spans="6:7">
      <c r="F53" s="6">
        <v>380</v>
      </c>
      <c r="G53" s="6">
        <v>913004.68825451541</v>
      </c>
    </row>
    <row r="54" spans="6:7">
      <c r="F54" s="6">
        <v>390</v>
      </c>
      <c r="G54" s="6">
        <v>935693.30733207962</v>
      </c>
    </row>
    <row r="55" spans="6:7">
      <c r="F55" s="6">
        <v>400</v>
      </c>
      <c r="G55" s="6">
        <v>955251.11497176671</v>
      </c>
    </row>
    <row r="56" spans="6:7">
      <c r="F56" s="6">
        <v>410</v>
      </c>
      <c r="G56" s="6">
        <v>972042.24927258259</v>
      </c>
    </row>
    <row r="57" spans="6:7">
      <c r="F57" s="6">
        <v>420</v>
      </c>
      <c r="G57" s="6">
        <v>986384.03169330047</v>
      </c>
    </row>
    <row r="58" spans="6:7">
      <c r="F58" s="6">
        <v>430</v>
      </c>
      <c r="G58" s="6">
        <v>998553.75586884259</v>
      </c>
    </row>
    <row r="59" spans="6:7">
      <c r="F59" s="6">
        <v>440</v>
      </c>
      <c r="G59" s="6">
        <v>1008794.3748231542</v>
      </c>
    </row>
    <row r="60" spans="6:7">
      <c r="F60" s="6">
        <v>450</v>
      </c>
      <c r="G60" s="6">
        <v>1017319.2842743548</v>
      </c>
    </row>
    <row r="61" spans="6:7">
      <c r="F61" s="6">
        <v>460</v>
      </c>
      <c r="G61" s="6">
        <v>1024316.3609236397</v>
      </c>
    </row>
    <row r="62" spans="6:7">
      <c r="F62" s="6">
        <v>470</v>
      </c>
      <c r="G62" s="6">
        <v>1029951.3840653601</v>
      </c>
    </row>
    <row r="63" spans="6:7">
      <c r="F63" s="6">
        <v>480</v>
      </c>
      <c r="G63" s="6">
        <v>1034370.9446674522</v>
      </c>
    </row>
    <row r="64" spans="6:7">
      <c r="F64" s="6">
        <v>490</v>
      </c>
      <c r="G64" s="6">
        <v>1037704.9268237816</v>
      </c>
    </row>
    <row r="65" spans="6:7">
      <c r="F65" s="6">
        <v>500</v>
      </c>
      <c r="G65" s="6">
        <v>1040068.6310881161</v>
      </c>
    </row>
    <row r="66" spans="6:7">
      <c r="F66" s="6">
        <v>510</v>
      </c>
      <c r="G66" s="6">
        <v>1041564.5968331059</v>
      </c>
    </row>
    <row r="67" spans="6:7">
      <c r="F67" s="6">
        <v>520</v>
      </c>
      <c r="G67" s="6">
        <v>1042284.1707969741</v>
      </c>
    </row>
    <row r="68" spans="6:7">
      <c r="F68" s="6">
        <v>530</v>
      </c>
      <c r="G68" s="6">
        <v>1042308.8608906844</v>
      </c>
    </row>
    <row r="69" spans="6:7">
      <c r="F69" s="6">
        <v>540</v>
      </c>
      <c r="G69" s="6">
        <v>1041711.5077537725</v>
      </c>
    </row>
    <row r="70" spans="6:7">
      <c r="F70" s="6">
        <v>550</v>
      </c>
      <c r="G70" s="6">
        <v>1040557.3011662697</v>
      </c>
    </row>
    <row r="71" spans="6:7">
      <c r="F71" s="6">
        <v>560</v>
      </c>
      <c r="G71" s="6">
        <v>1038904.6640103722</v>
      </c>
    </row>
    <row r="72" spans="6:7">
      <c r="F72" s="6">
        <v>570</v>
      </c>
      <c r="G72" s="6">
        <v>1036806.0228416271</v>
      </c>
    </row>
    <row r="73" spans="6:7">
      <c r="F73" s="6">
        <v>580</v>
      </c>
      <c r="G73" s="6">
        <v>1034308.4811270244</v>
      </c>
    </row>
    <row r="74" spans="6:7">
      <c r="F74" s="6">
        <v>590</v>
      </c>
      <c r="G74" s="6">
        <v>1031454.4087183062</v>
      </c>
    </row>
    <row r="75" spans="6:7">
      <c r="F75" s="6">
        <v>600</v>
      </c>
      <c r="G75" s="6">
        <v>1028281.9590585859</v>
      </c>
    </row>
    <row r="76" spans="6:7">
      <c r="F76" s="6">
        <v>610</v>
      </c>
      <c r="G76" s="6">
        <v>1024825.5238929463</v>
      </c>
    </row>
    <row r="77" spans="6:7">
      <c r="F77" s="6">
        <v>620</v>
      </c>
      <c r="G77" s="6">
        <v>1021116.1338080282</v>
      </c>
    </row>
    <row r="78" spans="6:7">
      <c r="F78" s="6">
        <v>630</v>
      </c>
      <c r="G78" s="6">
        <v>1017181.8117121878</v>
      </c>
    </row>
    <row r="79" spans="6:7">
      <c r="F79" s="6">
        <v>640</v>
      </c>
      <c r="G79" s="6">
        <v>1013047.8853463336</v>
      </c>
    </row>
    <row r="80" spans="6:7">
      <c r="F80" s="6">
        <v>650</v>
      </c>
      <c r="G80" s="6">
        <v>1008737.264053371</v>
      </c>
    </row>
    <row r="81" spans="1:10">
      <c r="F81" s="16">
        <v>660</v>
      </c>
      <c r="G81" s="6">
        <v>1004270.6843045327</v>
      </c>
    </row>
    <row r="82" spans="1:10">
      <c r="C82" t="s">
        <v>24</v>
      </c>
      <c r="F82" s="16">
        <v>670</v>
      </c>
      <c r="G82" s="18">
        <v>999666.92786177318</v>
      </c>
    </row>
    <row r="83" spans="1:10">
      <c r="B83" s="15">
        <f>B46</f>
        <v>955251.11497176671</v>
      </c>
      <c r="C83" s="17">
        <v>250</v>
      </c>
      <c r="D83" s="17">
        <v>300</v>
      </c>
      <c r="E83" s="17">
        <v>350</v>
      </c>
      <c r="F83" s="17">
        <v>400</v>
      </c>
      <c r="G83" s="17">
        <v>450</v>
      </c>
      <c r="H83" s="17">
        <v>500</v>
      </c>
      <c r="I83" s="17">
        <v>550</v>
      </c>
      <c r="J83" s="17">
        <v>600</v>
      </c>
    </row>
    <row r="84" spans="1:10">
      <c r="A84" s="4" t="s">
        <v>1</v>
      </c>
      <c r="B84" s="17">
        <v>260</v>
      </c>
      <c r="C84" s="6">
        <f t="dataTable" ref="C84:J125" dt2D="1" dtr="1" r1="B40" r2="B41" ca="1"/>
        <v>144873.05212131096</v>
      </c>
      <c r="D84" s="6">
        <v>-579492.20848524198</v>
      </c>
      <c r="E84" s="6">
        <v>-1303857.4690917954</v>
      </c>
      <c r="F84" s="6">
        <v>-2028222.7296983488</v>
      </c>
      <c r="G84" s="6">
        <v>-2752587.9903049022</v>
      </c>
      <c r="H84" s="6">
        <v>-3476953.2509114547</v>
      </c>
      <c r="I84" s="6">
        <v>-4201318.5115180081</v>
      </c>
      <c r="J84" s="6">
        <v>-4925683.7721245605</v>
      </c>
    </row>
    <row r="85" spans="1:10">
      <c r="B85" s="17">
        <v>270</v>
      </c>
      <c r="C85" s="6">
        <v>269615.39785193466</v>
      </c>
      <c r="D85" s="6">
        <v>-404423.09677790152</v>
      </c>
      <c r="E85" s="6">
        <v>-1078461.5914077372</v>
      </c>
      <c r="F85" s="6">
        <v>-1752500.0860375739</v>
      </c>
      <c r="G85" s="6">
        <v>-2426538.5806674096</v>
      </c>
      <c r="H85" s="6">
        <v>-3100577.0752972462</v>
      </c>
      <c r="I85" s="6">
        <v>-3774615.5699270819</v>
      </c>
      <c r="J85" s="6">
        <v>-4448654.064556919</v>
      </c>
    </row>
    <row r="86" spans="1:10">
      <c r="B86" s="17">
        <v>280</v>
      </c>
      <c r="C86" s="6">
        <v>377311.88783920184</v>
      </c>
      <c r="D86" s="6">
        <v>-251541.2585594682</v>
      </c>
      <c r="E86" s="6">
        <v>-880394.40495813871</v>
      </c>
      <c r="F86" s="6">
        <v>-1509247.5513568087</v>
      </c>
      <c r="G86" s="6">
        <v>-2138100.6977554788</v>
      </c>
      <c r="H86" s="6">
        <v>-2766953.8441541498</v>
      </c>
      <c r="I86" s="6">
        <v>-3395806.9905528198</v>
      </c>
      <c r="J86" s="6">
        <v>-4024660.1369514898</v>
      </c>
    </row>
    <row r="87" spans="1:10">
      <c r="B87" s="17">
        <v>290</v>
      </c>
      <c r="C87" s="6">
        <v>470501.88640668569</v>
      </c>
      <c r="D87" s="6">
        <v>-117625.47160167107</v>
      </c>
      <c r="E87" s="6">
        <v>-705752.82961002784</v>
      </c>
      <c r="F87" s="6">
        <v>-1293880.1876183851</v>
      </c>
      <c r="G87" s="6">
        <v>-1882007.5456267418</v>
      </c>
      <c r="H87" s="6">
        <v>-2470134.9036350977</v>
      </c>
      <c r="I87" s="6">
        <v>-3058262.2616434544</v>
      </c>
      <c r="J87" s="6">
        <v>-3646389.6196518112</v>
      </c>
    </row>
    <row r="88" spans="1:10">
      <c r="B88" s="17">
        <v>300</v>
      </c>
      <c r="C88" s="6">
        <v>551289.1028388585</v>
      </c>
      <c r="D88" s="6">
        <v>0</v>
      </c>
      <c r="E88" s="6">
        <v>-551289.1028388585</v>
      </c>
      <c r="F88" s="6">
        <v>-1102578.205677717</v>
      </c>
      <c r="G88" s="6">
        <v>-1653867.308516575</v>
      </c>
      <c r="H88" s="6">
        <v>-2205156.4113554331</v>
      </c>
      <c r="I88" s="6">
        <v>-2756445.514194292</v>
      </c>
      <c r="J88" s="6">
        <v>-3307734.61703315</v>
      </c>
    </row>
    <row r="89" spans="1:10">
      <c r="B89" s="17">
        <v>310</v>
      </c>
      <c r="C89" s="6">
        <v>621426.68161784252</v>
      </c>
      <c r="D89" s="6">
        <v>103571.11360297352</v>
      </c>
      <c r="E89" s="6">
        <v>-414284.45441189501</v>
      </c>
      <c r="F89" s="6">
        <v>-932140.02242676402</v>
      </c>
      <c r="G89" s="6">
        <v>-1449995.590441633</v>
      </c>
      <c r="H89" s="6">
        <v>-1967851.1584565016</v>
      </c>
      <c r="I89" s="6">
        <v>-2485706.7264713701</v>
      </c>
      <c r="J89" s="6">
        <v>-3003562.2944862396</v>
      </c>
    </row>
    <row r="90" spans="1:10">
      <c r="B90" s="17">
        <v>320</v>
      </c>
      <c r="C90" s="6">
        <v>682383.69166305428</v>
      </c>
      <c r="D90" s="6">
        <v>194966.76904658694</v>
      </c>
      <c r="E90" s="6">
        <v>-292450.15356988087</v>
      </c>
      <c r="F90" s="6">
        <v>-779867.07618634822</v>
      </c>
      <c r="G90" s="6">
        <v>-1267283.998802816</v>
      </c>
      <c r="H90" s="6">
        <v>-1754700.9214192838</v>
      </c>
      <c r="I90" s="6">
        <v>-2242117.8440357507</v>
      </c>
      <c r="J90" s="6">
        <v>-2729534.7666522185</v>
      </c>
    </row>
    <row r="91" spans="1:10">
      <c r="B91" s="17">
        <v>330</v>
      </c>
      <c r="C91" s="6">
        <v>735397.49700585101</v>
      </c>
      <c r="D91" s="6">
        <v>275774.06137719378</v>
      </c>
      <c r="E91" s="6">
        <v>-183849.37425146298</v>
      </c>
      <c r="F91" s="6">
        <v>-643472.80988011975</v>
      </c>
      <c r="G91" s="6">
        <v>-1103096.2455087765</v>
      </c>
      <c r="H91" s="6">
        <v>-1562719.6811374328</v>
      </c>
      <c r="I91" s="6">
        <v>-2022343.11676609</v>
      </c>
      <c r="J91" s="6">
        <v>-2481966.5523947473</v>
      </c>
    </row>
    <row r="92" spans="1:10">
      <c r="B92" s="17">
        <v>340</v>
      </c>
      <c r="C92" s="6">
        <v>781515.31550622452</v>
      </c>
      <c r="D92" s="6">
        <v>347340.14022498857</v>
      </c>
      <c r="E92" s="6">
        <v>-86835.035056247376</v>
      </c>
      <c r="F92" s="6">
        <v>-521010.21033748332</v>
      </c>
      <c r="G92" s="6">
        <v>-955185.38561871881</v>
      </c>
      <c r="H92" s="6">
        <v>-1389360.5608999543</v>
      </c>
      <c r="I92" s="6">
        <v>-1823535.7361811902</v>
      </c>
      <c r="J92" s="6">
        <v>-2257710.9114624262</v>
      </c>
    </row>
    <row r="93" spans="1:10">
      <c r="B93" s="17">
        <v>350</v>
      </c>
      <c r="C93" s="6">
        <v>821627.42869929131</v>
      </c>
      <c r="D93" s="6">
        <v>410813.71434964566</v>
      </c>
      <c r="E93" s="6">
        <v>0</v>
      </c>
      <c r="F93" s="6">
        <v>-410813.71434964566</v>
      </c>
      <c r="G93" s="6">
        <v>-821627.42869929131</v>
      </c>
      <c r="H93" s="6">
        <v>-1232441.1430489365</v>
      </c>
      <c r="I93" s="6">
        <v>-1643254.8573985826</v>
      </c>
      <c r="J93" s="6">
        <v>-2054068.5717482278</v>
      </c>
    </row>
    <row r="94" spans="1:10">
      <c r="B94" s="17">
        <v>360</v>
      </c>
      <c r="C94" s="6">
        <v>856493.89432241651</v>
      </c>
      <c r="D94" s="6">
        <v>467178.4878122271</v>
      </c>
      <c r="E94" s="6">
        <v>77863.081302037928</v>
      </c>
      <c r="F94" s="6">
        <v>-311452.32520815171</v>
      </c>
      <c r="G94" s="6">
        <v>-700767.73171834089</v>
      </c>
      <c r="H94" s="6">
        <v>-1090083.1382285305</v>
      </c>
      <c r="I94" s="6">
        <v>-1479398.5447387202</v>
      </c>
      <c r="J94" s="6">
        <v>-1868713.9512489093</v>
      </c>
    </row>
    <row r="95" spans="1:10">
      <c r="B95" s="17">
        <v>370</v>
      </c>
      <c r="C95" s="6">
        <v>886766.16532207071</v>
      </c>
      <c r="D95" s="6">
        <v>517280.26310454123</v>
      </c>
      <c r="E95" s="6">
        <v>147794.36088701198</v>
      </c>
      <c r="F95" s="6">
        <v>-221691.54133051727</v>
      </c>
      <c r="G95" s="6">
        <v>-591177.44354804698</v>
      </c>
      <c r="H95" s="6">
        <v>-960663.34576557623</v>
      </c>
      <c r="I95" s="6">
        <v>-1330149.2479831055</v>
      </c>
      <c r="J95" s="6">
        <v>-1699635.1502006352</v>
      </c>
    </row>
    <row r="96" spans="1:10">
      <c r="B96" s="17">
        <v>380</v>
      </c>
      <c r="C96" s="6">
        <v>913004.68825451541</v>
      </c>
      <c r="D96" s="6">
        <v>561849.03892585542</v>
      </c>
      <c r="E96" s="6">
        <v>210693.38959719567</v>
      </c>
      <c r="F96" s="6">
        <v>-140462.25973146409</v>
      </c>
      <c r="G96" s="6">
        <v>-491617.90906012384</v>
      </c>
      <c r="H96" s="6">
        <v>-842773.55838878313</v>
      </c>
      <c r="I96" s="6">
        <v>-1193929.2077174429</v>
      </c>
      <c r="J96" s="6">
        <v>-1545084.8570461031</v>
      </c>
    </row>
    <row r="97" spans="2:10">
      <c r="B97" s="17">
        <v>390</v>
      </c>
      <c r="C97" s="6">
        <v>935693.30733207962</v>
      </c>
      <c r="D97" s="6">
        <v>601517.1261420513</v>
      </c>
      <c r="E97" s="6">
        <v>267340.94495202275</v>
      </c>
      <c r="F97" s="6">
        <v>-66835.236238005571</v>
      </c>
      <c r="G97" s="6">
        <v>-401011.41742803436</v>
      </c>
      <c r="H97" s="6">
        <v>-735187.59861806268</v>
      </c>
      <c r="I97" s="6">
        <v>-1069363.779808091</v>
      </c>
      <c r="J97" s="6">
        <v>-1403539.9609981193</v>
      </c>
    </row>
    <row r="98" spans="2:10">
      <c r="B98" s="17">
        <v>400</v>
      </c>
      <c r="C98" s="6">
        <v>955251.11497176671</v>
      </c>
      <c r="D98" s="6">
        <v>636834.07664784463</v>
      </c>
      <c r="E98" s="6">
        <v>318417.03832392255</v>
      </c>
      <c r="F98" s="6">
        <v>0</v>
      </c>
      <c r="G98" s="6">
        <v>-318417.03832392208</v>
      </c>
      <c r="H98" s="6">
        <v>-636834.07664784417</v>
      </c>
      <c r="I98" s="6">
        <v>-955251.11497176625</v>
      </c>
      <c r="J98" s="6">
        <v>-1273668.1532956883</v>
      </c>
    </row>
    <row r="99" spans="2:10">
      <c r="B99" s="17">
        <v>410</v>
      </c>
      <c r="C99" s="6">
        <v>972042.24927258259</v>
      </c>
      <c r="D99" s="6">
        <v>668279.0463749005</v>
      </c>
      <c r="E99" s="6">
        <v>364515.84347721841</v>
      </c>
      <c r="F99" s="6">
        <v>60752.640579536557</v>
      </c>
      <c r="G99" s="6">
        <v>-243010.56231814576</v>
      </c>
      <c r="H99" s="6">
        <v>-546773.76521582762</v>
      </c>
      <c r="I99" s="6">
        <v>-850536.96811350994</v>
      </c>
      <c r="J99" s="6">
        <v>-1154300.1710111918</v>
      </c>
    </row>
    <row r="100" spans="2:10">
      <c r="B100" s="17">
        <v>420</v>
      </c>
      <c r="C100" s="6">
        <v>986384.03169330047</v>
      </c>
      <c r="D100" s="6">
        <v>696271.08119527111</v>
      </c>
      <c r="E100" s="6">
        <v>406158.13069724152</v>
      </c>
      <c r="F100" s="6">
        <v>116045.18019921193</v>
      </c>
      <c r="G100" s="6">
        <v>-174067.77029881766</v>
      </c>
      <c r="H100" s="6">
        <v>-464180.72079684725</v>
      </c>
      <c r="I100" s="6">
        <v>-754293.67129487637</v>
      </c>
      <c r="J100" s="6">
        <v>-1044406.621792906</v>
      </c>
    </row>
    <row r="101" spans="2:10">
      <c r="B101" s="17">
        <v>430</v>
      </c>
      <c r="C101" s="6">
        <v>998553.75586884259</v>
      </c>
      <c r="D101" s="6">
        <v>721177.71257194201</v>
      </c>
      <c r="E101" s="6">
        <v>443801.6692750412</v>
      </c>
      <c r="F101" s="6">
        <v>166425.62597814063</v>
      </c>
      <c r="G101" s="6">
        <v>-110950.41731875995</v>
      </c>
      <c r="H101" s="6">
        <v>-388326.460615661</v>
      </c>
      <c r="I101" s="6">
        <v>-665702.50391256157</v>
      </c>
      <c r="J101" s="6">
        <v>-943078.54720946215</v>
      </c>
    </row>
    <row r="102" spans="2:10">
      <c r="B102" s="17">
        <v>440</v>
      </c>
      <c r="C102" s="6">
        <v>1008794.3748231542</v>
      </c>
      <c r="D102" s="6">
        <v>743322.17092232406</v>
      </c>
      <c r="E102" s="6">
        <v>477849.96702149417</v>
      </c>
      <c r="F102" s="6">
        <v>212377.76312066428</v>
      </c>
      <c r="G102" s="6">
        <v>-53094.440780166071</v>
      </c>
      <c r="H102" s="6">
        <v>-318566.64468099596</v>
      </c>
      <c r="I102" s="6">
        <v>-584038.84858182585</v>
      </c>
      <c r="J102" s="6">
        <v>-849511.0524826562</v>
      </c>
    </row>
    <row r="103" spans="2:10">
      <c r="B103" s="17">
        <v>450</v>
      </c>
      <c r="C103" s="6">
        <v>1017319.2842743548</v>
      </c>
      <c r="D103" s="6">
        <v>762989.46320576617</v>
      </c>
      <c r="E103" s="6">
        <v>508659.64213717752</v>
      </c>
      <c r="F103" s="6">
        <v>254329.82106858888</v>
      </c>
      <c r="G103" s="6">
        <v>0</v>
      </c>
      <c r="H103" s="6">
        <v>-254329.82106858864</v>
      </c>
      <c r="I103" s="6">
        <v>-508659.64213717729</v>
      </c>
      <c r="J103" s="6">
        <v>-762989.46320576593</v>
      </c>
    </row>
    <row r="104" spans="2:10">
      <c r="B104" s="17">
        <v>460</v>
      </c>
      <c r="C104" s="6">
        <v>1024316.3609236397</v>
      </c>
      <c r="D104" s="6">
        <v>780431.51308467798</v>
      </c>
      <c r="E104" s="6">
        <v>536546.66524571623</v>
      </c>
      <c r="F104" s="6">
        <v>292661.81740675424</v>
      </c>
      <c r="G104" s="6">
        <v>48776.96956779249</v>
      </c>
      <c r="H104" s="6">
        <v>-195107.87827116949</v>
      </c>
      <c r="I104" s="6">
        <v>-438992.72611013101</v>
      </c>
      <c r="J104" s="6">
        <v>-682877.573949093</v>
      </c>
    </row>
    <row r="105" spans="2:10">
      <c r="B105" s="17">
        <v>470</v>
      </c>
      <c r="C105" s="6">
        <v>1029951.3840653601</v>
      </c>
      <c r="D105" s="6">
        <v>795871.52405050537</v>
      </c>
      <c r="E105" s="6">
        <v>561791.6640356509</v>
      </c>
      <c r="F105" s="6">
        <v>327711.8040207962</v>
      </c>
      <c r="G105" s="6">
        <v>93631.944005941506</v>
      </c>
      <c r="H105" s="6">
        <v>-140447.91600891296</v>
      </c>
      <c r="I105" s="6">
        <v>-374527.77602376742</v>
      </c>
      <c r="J105" s="6">
        <v>-608607.63603862235</v>
      </c>
    </row>
    <row r="106" spans="2:10">
      <c r="B106" s="17">
        <v>480</v>
      </c>
      <c r="C106" s="6">
        <v>1034370.9446674522</v>
      </c>
      <c r="D106" s="6">
        <v>809507.69582670182</v>
      </c>
      <c r="E106" s="6">
        <v>584644.44698595116</v>
      </c>
      <c r="F106" s="6">
        <v>359781.19814520073</v>
      </c>
      <c r="G106" s="6">
        <v>134917.94930445007</v>
      </c>
      <c r="H106" s="6">
        <v>-89945.299536300357</v>
      </c>
      <c r="I106" s="6">
        <v>-314808.54837705102</v>
      </c>
      <c r="J106" s="6">
        <v>-539671.79721780121</v>
      </c>
    </row>
    <row r="107" spans="2:10">
      <c r="B107" s="17">
        <v>490</v>
      </c>
      <c r="C107" s="6">
        <v>1037704.9268237816</v>
      </c>
      <c r="D107" s="6">
        <v>821516.40040216036</v>
      </c>
      <c r="E107" s="6">
        <v>605327.87398053939</v>
      </c>
      <c r="F107" s="6">
        <v>389139.34755891818</v>
      </c>
      <c r="G107" s="6">
        <v>172950.82113729697</v>
      </c>
      <c r="H107" s="6">
        <v>-43237.705284324475</v>
      </c>
      <c r="I107" s="6">
        <v>-259426.23170594545</v>
      </c>
      <c r="J107" s="6">
        <v>-475614.75812756689</v>
      </c>
    </row>
    <row r="108" spans="2:10">
      <c r="B108" s="17">
        <v>500</v>
      </c>
      <c r="C108" s="6">
        <v>1040068.6310881161</v>
      </c>
      <c r="D108" s="6">
        <v>832054.90487049287</v>
      </c>
      <c r="E108" s="6">
        <v>624041.17865286977</v>
      </c>
      <c r="F108" s="6">
        <v>416027.45243524644</v>
      </c>
      <c r="G108" s="6">
        <v>208013.72621762333</v>
      </c>
      <c r="H108" s="6">
        <v>0</v>
      </c>
      <c r="I108" s="6">
        <v>-208013.7262176231</v>
      </c>
      <c r="J108" s="6">
        <v>-416027.45243524644</v>
      </c>
    </row>
    <row r="109" spans="2:10">
      <c r="B109" s="17">
        <v>510</v>
      </c>
      <c r="C109" s="6">
        <v>1041564.5968331059</v>
      </c>
      <c r="D109" s="6">
        <v>841263.7128267393</v>
      </c>
      <c r="E109" s="6">
        <v>640962.82882037293</v>
      </c>
      <c r="F109" s="6">
        <v>440661.94481400633</v>
      </c>
      <c r="G109" s="6">
        <v>240361.06080763997</v>
      </c>
      <c r="H109" s="6">
        <v>40060.176801273366</v>
      </c>
      <c r="I109" s="6">
        <v>-160240.70720509323</v>
      </c>
      <c r="J109" s="6">
        <v>-360541.59121145983</v>
      </c>
    </row>
    <row r="110" spans="2:10">
      <c r="B110" s="17">
        <v>520</v>
      </c>
      <c r="C110" s="6">
        <v>1042284.1707969741</v>
      </c>
      <c r="D110" s="6">
        <v>849268.58361234935</v>
      </c>
      <c r="E110" s="6">
        <v>656252.99642772437</v>
      </c>
      <c r="F110" s="6">
        <v>463237.40924309962</v>
      </c>
      <c r="G110" s="6">
        <v>270221.82205847465</v>
      </c>
      <c r="H110" s="6">
        <v>77206.234873849899</v>
      </c>
      <c r="I110" s="6">
        <v>-115809.35231077485</v>
      </c>
      <c r="J110" s="6">
        <v>-308824.93949539959</v>
      </c>
    </row>
    <row r="111" spans="2:10">
      <c r="B111" s="17">
        <v>530</v>
      </c>
      <c r="C111" s="6">
        <v>1042308.8608906844</v>
      </c>
      <c r="D111" s="6">
        <v>856182.27858877648</v>
      </c>
      <c r="E111" s="6">
        <v>670055.69628686854</v>
      </c>
      <c r="F111" s="6">
        <v>483929.1139849606</v>
      </c>
      <c r="G111" s="6">
        <v>297802.53168305266</v>
      </c>
      <c r="H111" s="6">
        <v>111675.94938114472</v>
      </c>
      <c r="I111" s="6">
        <v>-74450.632920763223</v>
      </c>
      <c r="J111" s="6">
        <v>-260577.21522267116</v>
      </c>
    </row>
    <row r="112" spans="2:10">
      <c r="B112" s="17">
        <v>540</v>
      </c>
      <c r="C112" s="6">
        <v>1041711.5077537725</v>
      </c>
      <c r="D112" s="6">
        <v>862106.07538243243</v>
      </c>
      <c r="E112" s="6">
        <v>682500.64301109221</v>
      </c>
      <c r="F112" s="6">
        <v>502895.21063975221</v>
      </c>
      <c r="G112" s="6">
        <v>323289.77826841199</v>
      </c>
      <c r="H112" s="6">
        <v>143684.34589707199</v>
      </c>
      <c r="I112" s="6">
        <v>-35921.086474268232</v>
      </c>
      <c r="J112" s="6">
        <v>-215526.51884560823</v>
      </c>
    </row>
    <row r="113" spans="2:10">
      <c r="B113" s="17">
        <v>550</v>
      </c>
      <c r="C113" s="6">
        <v>1040557.3011662697</v>
      </c>
      <c r="D113" s="6">
        <v>867131.08430522471</v>
      </c>
      <c r="E113" s="6">
        <v>693704.86744417972</v>
      </c>
      <c r="F113" s="6">
        <v>520278.65058313496</v>
      </c>
      <c r="G113" s="6">
        <v>346852.43372208998</v>
      </c>
      <c r="H113" s="6">
        <v>173426.21686104499</v>
      </c>
      <c r="I113" s="6">
        <v>0</v>
      </c>
      <c r="J113" s="6">
        <v>-173426.21686104499</v>
      </c>
    </row>
    <row r="114" spans="2:10">
      <c r="B114" s="17">
        <v>560</v>
      </c>
      <c r="C114" s="6">
        <v>1038904.6640103722</v>
      </c>
      <c r="D114" s="6">
        <v>871339.39562160254</v>
      </c>
      <c r="E114" s="6">
        <v>703774.12723283283</v>
      </c>
      <c r="F114" s="6">
        <v>536208.85884406301</v>
      </c>
      <c r="G114" s="6">
        <v>368643.59045529319</v>
      </c>
      <c r="H114" s="6">
        <v>201078.3220665236</v>
      </c>
      <c r="I114" s="6">
        <v>33513.053677753778</v>
      </c>
      <c r="J114" s="6">
        <v>-134052.21471101581</v>
      </c>
    </row>
    <row r="115" spans="2:10">
      <c r="B115" s="17">
        <v>570</v>
      </c>
      <c r="C115" s="6">
        <v>1036806.0228416271</v>
      </c>
      <c r="D115" s="6">
        <v>874805.08177262289</v>
      </c>
      <c r="E115" s="6">
        <v>712804.14070361876</v>
      </c>
      <c r="F115" s="6">
        <v>550803.1996346144</v>
      </c>
      <c r="G115" s="6">
        <v>388802.25856561027</v>
      </c>
      <c r="H115" s="6">
        <v>226801.31749660592</v>
      </c>
      <c r="I115" s="6">
        <v>64800.37642760179</v>
      </c>
      <c r="J115" s="6">
        <v>-97200.564641402569</v>
      </c>
    </row>
    <row r="116" spans="2:10">
      <c r="B116" s="17">
        <v>580</v>
      </c>
      <c r="C116" s="6">
        <v>1034308.4811270244</v>
      </c>
      <c r="D116" s="6">
        <v>877595.07489565713</v>
      </c>
      <c r="E116" s="6">
        <v>720881.66866428987</v>
      </c>
      <c r="F116" s="6">
        <v>564168.26243292238</v>
      </c>
      <c r="G116" s="6">
        <v>407454.85620155511</v>
      </c>
      <c r="H116" s="6">
        <v>250741.44997018762</v>
      </c>
      <c r="I116" s="6">
        <v>94028.043738820357</v>
      </c>
      <c r="J116" s="6">
        <v>-62685.362492546905</v>
      </c>
    </row>
    <row r="117" spans="2:10">
      <c r="B117" s="17">
        <v>590</v>
      </c>
      <c r="C117" s="6">
        <v>1031454.4087183062</v>
      </c>
      <c r="D117" s="6">
        <v>879769.9368479671</v>
      </c>
      <c r="E117" s="6">
        <v>728085.46497762785</v>
      </c>
      <c r="F117" s="6">
        <v>576400.99310728884</v>
      </c>
      <c r="G117" s="6">
        <v>424716.5212369496</v>
      </c>
      <c r="H117" s="6">
        <v>273032.04936661036</v>
      </c>
      <c r="I117" s="6">
        <v>121347.57749627135</v>
      </c>
      <c r="J117" s="6">
        <v>-30336.894374067895</v>
      </c>
    </row>
    <row r="118" spans="2:10">
      <c r="B118" s="17">
        <v>600</v>
      </c>
      <c r="C118" s="6">
        <v>1028281.9590585859</v>
      </c>
      <c r="D118" s="6">
        <v>881384.53633593081</v>
      </c>
      <c r="E118" s="6">
        <v>734487.11361327558</v>
      </c>
      <c r="F118" s="6">
        <v>587589.69089062046</v>
      </c>
      <c r="G118" s="6">
        <v>440692.26816796535</v>
      </c>
      <c r="H118" s="6">
        <v>293794.84544531023</v>
      </c>
      <c r="I118" s="6">
        <v>146897.42272265512</v>
      </c>
      <c r="J118" s="6">
        <v>0</v>
      </c>
    </row>
    <row r="119" spans="2:10">
      <c r="B119" s="17">
        <v>610</v>
      </c>
      <c r="C119" s="6">
        <v>1024825.5238929463</v>
      </c>
      <c r="D119" s="6">
        <v>882488.64557448158</v>
      </c>
      <c r="E119" s="6">
        <v>740151.76725601684</v>
      </c>
      <c r="F119" s="6">
        <v>597814.88893755199</v>
      </c>
      <c r="G119" s="6">
        <v>455478.01061908738</v>
      </c>
      <c r="H119" s="6">
        <v>313141.13230062253</v>
      </c>
      <c r="I119" s="6">
        <v>170804.25398215768</v>
      </c>
      <c r="J119" s="6">
        <v>28467.375663693063</v>
      </c>
    </row>
    <row r="120" spans="2:10">
      <c r="B120" s="17">
        <v>620</v>
      </c>
      <c r="C120" s="6">
        <v>1021116.1338080282</v>
      </c>
      <c r="D120" s="6">
        <v>883127.46707721357</v>
      </c>
      <c r="E120" s="6">
        <v>745138.80034639896</v>
      </c>
      <c r="F120" s="6">
        <v>607150.13361558435</v>
      </c>
      <c r="G120" s="6">
        <v>469161.46688476973</v>
      </c>
      <c r="H120" s="6">
        <v>331172.80015395512</v>
      </c>
      <c r="I120" s="6">
        <v>193184.13342314051</v>
      </c>
      <c r="J120" s="6">
        <v>55195.466692325892</v>
      </c>
    </row>
    <row r="121" spans="2:10">
      <c r="B121" s="17">
        <v>630</v>
      </c>
      <c r="C121" s="6">
        <v>1017181.8117121878</v>
      </c>
      <c r="D121" s="6">
        <v>883342.09964479471</v>
      </c>
      <c r="E121" s="6">
        <v>749502.38757740159</v>
      </c>
      <c r="F121" s="6">
        <v>615662.67551000859</v>
      </c>
      <c r="G121" s="6">
        <v>481822.96344261523</v>
      </c>
      <c r="H121" s="6">
        <v>347983.25137522211</v>
      </c>
      <c r="I121" s="6">
        <v>214143.53930782899</v>
      </c>
      <c r="J121" s="6">
        <v>80303.827240435872</v>
      </c>
    </row>
    <row r="122" spans="2:10">
      <c r="B122" s="17">
        <v>640</v>
      </c>
      <c r="C122" s="6">
        <v>1013047.8853463336</v>
      </c>
      <c r="D122" s="6">
        <v>883169.95132757281</v>
      </c>
      <c r="E122" s="6">
        <v>753292.01730881212</v>
      </c>
      <c r="F122" s="6">
        <v>623414.08329005144</v>
      </c>
      <c r="G122" s="6">
        <v>493536.14927129075</v>
      </c>
      <c r="H122" s="6">
        <v>363658.21525253006</v>
      </c>
      <c r="I122" s="6">
        <v>233780.28123376914</v>
      </c>
      <c r="J122" s="6">
        <v>103902.34721500846</v>
      </c>
    </row>
    <row r="123" spans="2:10">
      <c r="B123" s="17">
        <v>650</v>
      </c>
      <c r="C123" s="6">
        <v>1008737.264053371</v>
      </c>
      <c r="D123" s="6">
        <v>882645.10604669969</v>
      </c>
      <c r="E123" s="6">
        <v>756552.94804002834</v>
      </c>
      <c r="F123" s="6">
        <v>630460.79003335687</v>
      </c>
      <c r="G123" s="6">
        <v>504368.63202668563</v>
      </c>
      <c r="H123" s="6">
        <v>378276.47402001405</v>
      </c>
      <c r="I123" s="6">
        <v>252184.3160133427</v>
      </c>
      <c r="J123" s="6">
        <v>126092.15800667135</v>
      </c>
    </row>
    <row r="124" spans="2:10">
      <c r="B124" s="17">
        <v>660</v>
      </c>
      <c r="C124" s="6">
        <v>1004270.6843045327</v>
      </c>
      <c r="D124" s="6">
        <v>881798.64963324822</v>
      </c>
      <c r="E124" s="6">
        <v>759326.61496196373</v>
      </c>
      <c r="F124" s="6">
        <v>636854.58029067924</v>
      </c>
      <c r="G124" s="6">
        <v>514382.54561939486</v>
      </c>
      <c r="H124" s="6">
        <v>391910.51094811037</v>
      </c>
      <c r="I124" s="6">
        <v>269438.47627682588</v>
      </c>
      <c r="J124" s="6">
        <v>146966.44160554139</v>
      </c>
    </row>
    <row r="125" spans="2:10">
      <c r="B125" s="17">
        <v>670</v>
      </c>
      <c r="C125" s="6">
        <v>999666.92786177318</v>
      </c>
      <c r="D125" s="6">
        <v>880658.96025918121</v>
      </c>
      <c r="E125" s="6">
        <v>761650.99265658914</v>
      </c>
      <c r="F125" s="6">
        <v>642643.02505399706</v>
      </c>
      <c r="G125" s="6">
        <v>523635.0574514051</v>
      </c>
      <c r="H125" s="6">
        <v>404627.0898488129</v>
      </c>
      <c r="I125" s="6">
        <v>285619.12224622094</v>
      </c>
      <c r="J125" s="6">
        <v>166611.15464362898</v>
      </c>
    </row>
  </sheetData>
  <mergeCells count="3">
    <mergeCell ref="F23:H23"/>
    <mergeCell ref="A23:E23"/>
    <mergeCell ref="A39:C39"/>
  </mergeCells>
  <conditionalFormatting sqref="C84:C125">
    <cfRule type="top10" dxfId="5" priority="2" rank="1"/>
    <cfRule type="cellIs" dxfId="4" priority="4" operator="equal">
      <formula>$C$111</formula>
    </cfRule>
  </conditionalFormatting>
  <conditionalFormatting sqref="D84:D125">
    <cfRule type="top10" dxfId="3" priority="3" rank="1"/>
  </conditionalFormatting>
  <conditionalFormatting sqref="E84:E124">
    <cfRule type="top10" dxfId="2" priority="1" rank="1"/>
  </conditionalFormatting>
  <conditionalFormatting sqref="G41:G82">
    <cfRule type="cellIs" dxfId="1" priority="6" operator="greaterThan">
      <formula>"g41:g82"</formula>
    </cfRule>
    <cfRule type="cellIs" dxfId="0" priority="8" operator="greaterThan">
      <formula>"g41:g82"</formula>
    </cfRule>
  </conditionalFormatting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Ramos</dc:creator>
  <cp:lastModifiedBy>Eric Ramos</cp:lastModifiedBy>
  <dcterms:created xsi:type="dcterms:W3CDTF">2024-07-24T00:31:50Z</dcterms:created>
  <dcterms:modified xsi:type="dcterms:W3CDTF">2024-07-24T03:43:58Z</dcterms:modified>
</cp:coreProperties>
</file>