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6"/>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H2" i="10"/>
  <c r="J2" s="1"/>
  <c r="B4"/>
  <c r="B6" s="1"/>
  <c r="I2"/>
  <c r="E23" i="8"/>
  <c r="I52"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I49" i="3"/>
  <c r="J52" s="1"/>
  <c r="I50"/>
  <c r="I54"/>
  <c r="I51"/>
  <c r="I53"/>
  <c r="M16" i="9"/>
  <c r="J16"/>
  <c r="J17"/>
  <c r="J18"/>
  <c r="J19"/>
  <c r="J20"/>
  <c r="J21"/>
  <c r="J22"/>
  <c r="J23"/>
  <c r="L23"/>
  <c r="L22"/>
  <c r="L21"/>
  <c r="L20"/>
  <c r="L19"/>
  <c r="L18"/>
  <c r="L17"/>
  <c r="L16"/>
  <c r="E38" i="3"/>
  <c r="E39"/>
  <c r="E41"/>
  <c r="J50" l="1"/>
  <c r="J53"/>
  <c r="J51"/>
  <c r="M15" i="9"/>
  <c r="M23"/>
  <c r="M18"/>
  <c r="M17"/>
  <c r="M19"/>
</calcChain>
</file>

<file path=xl/sharedStrings.xml><?xml version="1.0" encoding="utf-8"?>
<sst xmlns="http://schemas.openxmlformats.org/spreadsheetml/2006/main" count="238" uniqueCount="190">
  <si>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</si>
  <si>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</si>
  <si>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</si>
  <si>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</si>
  <si>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</si>
  <si>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</si>
  <si>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</si>
  <si>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</si>
  <si>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</si>
  <si>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</si>
  <si>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</si>
  <si>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</si>
  <si>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</si>
  <si>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</si>
  <si>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</si>
  <si>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</si>
  <si>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</si>
  <si>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</si>
  <si>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</si>
  <si>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</si>
  <si>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</si>
  <si>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</si>
  <si>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</si>
  <si>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</si>
  <si>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</si>
  <si>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</si>
  <si>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</si>
  <si>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</si>
  <si>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</si>
  <si>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</si>
  <si>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</si>
  <si>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</si>
  <si>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</si>
  <si>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</si>
  <si>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</si>
  <si>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</si>
  <si>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</si>
  <si>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</si>
  <si>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</si>
  <si>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</si>
  <si>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</si>
  <si>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</si>
  <si>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</si>
  <si>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</si>
  <si>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</si>
  <si>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</si>
  <si>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</si>
  <si>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</si>
  <si>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</si>
  <si>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</si>
  <si>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</si>
  <si>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</si>
  <si>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</si>
  <si>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</si>
  <si>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</si>
  <si>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</si>
  <si>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</si>
  <si>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</si>
  <si>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</si>
  <si>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</si>
  <si>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</si>
  <si>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</si>
  <si>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</si>
  <si>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</si>
  <si>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</si>
  <si>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</si>
  <si>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</si>
  <si>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</si>
  <si>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</si>
  <si>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</si>
  <si>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</si>
  <si>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</si>
  <si>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</si>
  <si>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</si>
  <si>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</si>
  <si>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</si>
  <si>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</si>
  <si>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</si>
  <si>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</si>
  <si>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</si>
  <si>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</si>
  <si>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</si>
  <si>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</si>
  <si>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</si>
  <si>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</si>
  <si>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</si>
  <si>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</si>
  <si>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</si>
  <si>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</si>
  <si>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</si>
  <si>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</si>
  <si>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</si>
  <si>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</si>
  <si>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</si>
  <si>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</si>
  <si>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</si>
  <si>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</si>
  <si>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</si>
  <si>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</si>
  <si>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</si>
  <si>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</si>
  <si>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</si>
  <si>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</si>
  <si>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</si>
  <si>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</si>
  <si>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</si>
  <si>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</si>
  <si>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</si>
  <si>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</si>
  <si>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</si>
  <si>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</si>
  <si>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</si>
  <si>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</si>
  <si>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</si>
  <si>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</si>
  <si>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</si>
  <si>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</si>
  <si>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</si>
  <si>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</si>
  <si>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</si>
  <si>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</si>
  <si>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</si>
  <si>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</si>
  <si>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</si>
  <si>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</si>
  <si>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</si>
  <si>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</si>
  <si>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</si>
  <si>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</si>
  <si>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</si>
  <si>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</si>
  <si>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</si>
  <si>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</si>
  <si>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</si>
  <si>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</si>
  <si>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</si>
  <si>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</si>
  <si>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</si>
  <si>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</si>
  <si>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</si>
  <si>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</si>
  <si>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</si>
  <si>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</si>
  <si>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</si>
  <si>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</si>
  <si>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</si>
  <si>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</si>
  <si>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</si>
  <si>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</si>
  <si>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</si>
  <si>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</si>
  <si>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</si>
  <si>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</si>
  <si>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</si>
  <si>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</si>
  <si>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</si>
  <si>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</si>
  <si>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</si>
  <si>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</si>
  <si>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</si>
  <si>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</si>
  <si>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</si>
  <si>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</si>
  <si>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</si>
  <si>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</si>
  <si>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</si>
  <si>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</si>
  <si>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</si>
  <si>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</si>
  <si>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</si>
  <si>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</si>
  <si>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</si>
  <si>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</si>
  <si>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</si>
  <si>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</si>
  <si>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</si>
  <si>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</si>
  <si>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</si>
  <si>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</si>
  <si>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</si>
  <si>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</si>
  <si>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</si>
  <si>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</si>
  <si>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</si>
  <si>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</si>
  <si>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</si>
  <si>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</si>
  <si>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M30</t>
    <phoneticPr fontId="1" type="noConversion"/>
  </si>
  <si>
    <t>M日均价</t>
    <phoneticPr fontId="1" type="noConversion"/>
  </si>
  <si>
    <t>定投额</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</si>
</sst>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0" fontId="0" fillId="0" borderId="0" xfId="0" applyAlignment="1">
      <alignment horizontal="left" vertical="center" wrapText="1"/>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workbookViewId="0">
      <selection activeCell="D9" sqref="D9"/>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78">
        <f>SUM(I50:I54)</f>
        <v>90088</v>
      </c>
      <c r="J49" s="7"/>
    </row>
    <row r="50" spans="8:11">
      <c r="H50" s="7" t="s">
        <v>137</v>
      </c>
      <c r="I50" s="78">
        <f>SUM(D13:E22)</f>
        <v>25351</v>
      </c>
      <c r="J50" s="69">
        <f>I50/I49</f>
        <v>0.28140262854098214</v>
      </c>
      <c r="K50">
        <v>5</v>
      </c>
    </row>
    <row r="51" spans="8:11">
      <c r="H51" s="7" t="s">
        <v>138</v>
      </c>
      <c r="I51" s="78">
        <f>SUM(D6:E11)</f>
        <v>11037</v>
      </c>
      <c r="J51" s="69">
        <f>I51/I49</f>
        <v>0.12251354231418168</v>
      </c>
      <c r="K51">
        <v>2</v>
      </c>
    </row>
    <row r="52" spans="8:11">
      <c r="H52" s="7" t="s">
        <v>158</v>
      </c>
      <c r="I52" s="78">
        <f>SUM(D2:E5)</f>
        <v>4000</v>
      </c>
      <c r="J52" s="69">
        <f>I52/I49</f>
        <v>4.4401030103898412E-2</v>
      </c>
      <c r="K52">
        <v>1</v>
      </c>
    </row>
    <row r="53" spans="8:11">
      <c r="H53" s="7" t="s">
        <v>141</v>
      </c>
      <c r="I53" s="83">
        <f>SUM(G38:G41)</f>
        <v>39700</v>
      </c>
      <c r="J53" s="69">
        <f>I53/I49</f>
        <v>0.4406802237811917</v>
      </c>
      <c r="K53">
        <v>8</v>
      </c>
    </row>
    <row r="54" spans="8:11">
      <c r="H54" s="81" t="s">
        <v>168</v>
      </c>
      <c r="I54" s="78">
        <f>SUM(D23:D24)</f>
        <v>10000</v>
      </c>
      <c r="J54"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4" workbookViewId="0">
      <selection activeCell="E34" sqref="E34"/>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5" t="s">
        <v>117</v>
      </c>
      <c r="F28" s="85"/>
      <c r="G28" s="85"/>
      <c r="H28" s="85"/>
      <c r="I28" s="85"/>
      <c r="J28" s="85"/>
      <c r="K28" s="85"/>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8"/>
  <sheetViews>
    <sheetView tabSelected="1" workbookViewId="0">
      <selection activeCell="H2" sqref="H2"/>
    </sheetView>
  </sheetViews>
  <sheetFormatPr defaultRowHeight="13.5"/>
  <cols>
    <col min="2" max="2" width="9.75" customWidth="1"/>
    <col min="4" max="4" width="10.5" bestFit="1" customWidth="1"/>
    <col min="5" max="6" width="10.5" style="87" customWidth="1"/>
    <col min="7" max="7" width="10.5" style="52" customWidth="1"/>
    <col min="10" max="10" width="9.375" customWidth="1"/>
  </cols>
  <sheetData>
    <row r="1" spans="1:10">
      <c r="E1" s="86" t="s">
        <v>188</v>
      </c>
      <c r="F1" s="86" t="s">
        <v>187</v>
      </c>
      <c r="G1" s="86" t="s">
        <v>186</v>
      </c>
      <c r="J1" s="52" t="s">
        <v>189</v>
      </c>
    </row>
    <row r="2" spans="1:10">
      <c r="A2" t="s">
        <v>182</v>
      </c>
      <c r="B2">
        <v>3089</v>
      </c>
      <c r="D2" s="16">
        <v>43486</v>
      </c>
      <c r="E2" s="87">
        <v>3185</v>
      </c>
      <c r="F2" s="88">
        <v>3089</v>
      </c>
      <c r="G2" s="52">
        <v>3561</v>
      </c>
      <c r="H2">
        <f>F2^10/E2^10*25</f>
        <v>18.408768020944365</v>
      </c>
      <c r="I2" s="52">
        <f>(G2-E2)/6</f>
        <v>62.666666666666664</v>
      </c>
      <c r="J2" s="52">
        <f>H2+I2</f>
        <v>81.075434687611022</v>
      </c>
    </row>
    <row r="3" spans="1:10">
      <c r="A3" t="s">
        <v>183</v>
      </c>
      <c r="B3">
        <v>3561</v>
      </c>
    </row>
    <row r="4" spans="1:10">
      <c r="A4" t="s">
        <v>184</v>
      </c>
      <c r="B4">
        <f>3089*0.9</f>
        <v>2780.1</v>
      </c>
    </row>
    <row r="6" spans="1:10">
      <c r="A6" t="s">
        <v>185</v>
      </c>
      <c r="B6">
        <f>B2^10*25/(B4*0.98)^10</f>
        <v>87.751420883694834</v>
      </c>
    </row>
    <row r="7" spans="1:10">
      <c r="B7" s="52">
        <f>(B3-B4)/6</f>
        <v>130.15</v>
      </c>
    </row>
    <row r="8" spans="1:10">
      <c r="B8" s="52">
        <f>B6+B7</f>
        <v>217.90142088369484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2019-01-21T12:45:53Z</dcterms:modified>
</cp:coreProperties>
</file>