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s>
  <calcPr calcId="124519"/>
</workbook>
</file>

<file path=xl/calcChain.xml><?xml version="1.0" encoding="utf-8"?>
<calcChain xmlns="http://schemas.openxmlformats.org/spreadsheetml/2006/main">
  <c r="I52" i="3"/>
  <c r="I51"/>
  <c r="I53"/>
  <c r="I50"/>
  <c r="J50" s="1"/>
  <c r="P16" i="9"/>
  <c r="M16"/>
  <c r="M17"/>
  <c r="M18"/>
  <c r="M19"/>
  <c r="M20"/>
  <c r="M21"/>
  <c r="M22"/>
  <c r="M23"/>
  <c r="O23"/>
  <c r="O22"/>
  <c r="O21"/>
  <c r="O20"/>
  <c r="O19"/>
  <c r="O18"/>
  <c r="O17"/>
  <c r="O16"/>
  <c r="J51" i="3"/>
  <c r="J53"/>
  <c r="E38"/>
  <c r="E39"/>
  <c r="E41"/>
  <c r="J52" l="1"/>
  <c r="P15" i="9"/>
  <c r="P23"/>
  <c r="P18"/>
  <c r="P17"/>
  <c r="P19"/>
</calcChain>
</file>

<file path=xl/sharedStrings.xml><?xml version="1.0" encoding="utf-8"?>
<sst xmlns="http://schemas.openxmlformats.org/spreadsheetml/2006/main" count="227" uniqueCount="169">
  <si>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</si>
  <si>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</si>
  <si>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</si>
  <si>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</si>
  <si>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</si>
  <si>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</si>
  <si>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</si>
  <si>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</si>
  <si>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</si>
  <si>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</si>
  <si>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</si>
  <si>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</si>
  <si>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</si>
  <si>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</si>
  <si>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</si>
  <si>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</si>
  <si>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</si>
  <si>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</si>
  <si>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</si>
  <si>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</si>
  <si>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</si>
  <si>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</si>
  <si>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</si>
  <si>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</si>
  <si>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</si>
  <si>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</si>
  <si>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</si>
  <si>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</si>
  <si>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</si>
  <si>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</si>
  <si>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</si>
  <si>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</si>
  <si>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</si>
  <si>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</si>
  <si>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</si>
  <si>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</si>
  <si>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</si>
  <si>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</si>
  <si>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</si>
  <si>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</si>
  <si>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</si>
  <si>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</si>
  <si>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</si>
  <si>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</si>
  <si>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</si>
  <si>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</si>
  <si>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</si>
  <si>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</si>
  <si>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</si>
  <si>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</si>
  <si>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</si>
  <si>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</si>
  <si>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</si>
  <si>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</si>
  <si>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</si>
  <si>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</si>
  <si>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</si>
  <si>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</si>
  <si>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</si>
  <si>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</si>
  <si>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</si>
  <si>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</si>
  <si>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</si>
  <si>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</si>
  <si>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</si>
  <si>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</si>
  <si>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</si>
  <si>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</si>
  <si>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</si>
  <si>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</si>
  <si>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</si>
  <si>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</si>
  <si>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</si>
  <si>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</si>
  <si>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</si>
  <si>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</si>
  <si>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</si>
  <si>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</si>
  <si>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</si>
  <si>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</si>
  <si>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</si>
  <si>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</si>
  <si>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</si>
  <si>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</si>
  <si>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</si>
  <si>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</si>
  <si>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</si>
  <si>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</si>
  <si>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</si>
  <si>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</si>
  <si>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</si>
  <si>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</si>
  <si>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</si>
  <si>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</si>
  <si>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</si>
  <si>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</si>
  <si>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</si>
  <si>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</si>
  <si>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</si>
  <si>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</si>
  <si>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</si>
  <si>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</si>
  <si>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中金MSCI中国A股红利指数C (006352)</t>
  </si>
  <si>
    <t>006352</t>
    <phoneticPr fontId="1" type="noConversion"/>
  </si>
  <si>
    <t>0.70%（每年）</t>
  </si>
  <si>
    <t>0.15%（每年）</t>
  </si>
  <si>
    <t>0.25%（每年）</t>
  </si>
  <si>
    <t>最高认购费率</t>
  </si>
  <si>
    <t>0.00%（前端）</t>
  </si>
  <si>
    <t>大成中证红利指数证券投资基金</t>
  </si>
  <si>
    <t>0.75%（每年）</t>
  </si>
  <si>
    <t>090010</t>
    <phoneticPr fontId="1" type="noConversion"/>
  </si>
  <si>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</si>
  <si>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</si>
  <si>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</si>
  <si>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</si>
  <si>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</si>
  <si>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</si>
  <si>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</si>
  <si>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</si>
  <si>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</si>
  <si>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</si>
  <si>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</si>
  <si>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</si>
  <si>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</si>
  <si>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</si>
  <si>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</si>
  <si>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</si>
  <si>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</si>
  <si>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</si>
  <si>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大成债券投资基金</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</si>
  <si>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</si>
  <si>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</si>
  <si>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</si>
  <si>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</si>
  <si>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</si>
  <si>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</si>
  <si>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</si>
  <si>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</si>
  <si>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</si>
  <si>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</si>
  <si>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</si>
  <si>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</si>
  <si>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</si>
  <si>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</si>
  <si>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海富通阿尔法对冲混合</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</si>
  <si>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</si>
  <si>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</si>
  <si>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</si>
  <si>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</si>
  <si>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</si>
  <si>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</si>
  <si>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</si>
  <si>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</si>
  <si>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</si>
  <si>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</si>
  <si>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</si>
  <si>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</si>
  <si>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</si>
  <si>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091002</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</si>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</sst>
</file>

<file path=xl/styles.xml><?xml version="1.0" encoding="utf-8"?>
<styleSheet xmlns="http://schemas.openxmlformats.org/spreadsheetml/2006/main">
  <numFmts count="3">
    <numFmt numFmtId="176" formatCode="0.00_ "/>
    <numFmt numFmtId="177" formatCode="0;[Red]0"/>
    <numFmt numFmtId="178" formatCode="0_ "/>
  </numFmts>
  <fonts count="25">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76">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0" fillId="0" borderId="0" xfId="0"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2" fillId="4" borderId="0" xfId="0" applyFont="1" applyFill="1" applyBorder="1" applyAlignment="1">
      <alignment horizontal="left" vertical="center" wrapText="1"/>
    </xf>
    <xf numFmtId="0" fontId="22" fillId="3" borderId="0"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0" fillId="0" borderId="1" xfId="0" applyBorder="1" applyAlignment="1">
      <alignment vertical="center"/>
    </xf>
    <xf numFmtId="0" fontId="0" fillId="0" borderId="0" xfId="0" applyAlignment="1">
      <alignment vertical="center"/>
    </xf>
    <xf numFmtId="178" fontId="0" fillId="0" borderId="0" xfId="0" applyNumberFormat="1" applyAlignment="1">
      <alignment vertical="center"/>
    </xf>
    <xf numFmtId="0" fontId="0" fillId="0" borderId="0" xfId="0" applyAlignment="1">
      <alignment horizontal="left" vertical="center" wrapText="1"/>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fund.eastmoney.com/110028.html" TargetMode="External"/><Relationship Id="rId2" Type="http://schemas.openxmlformats.org/officeDocument/2006/relationships/hyperlink" Target="http://fund.eastmoney.com/270045.html" TargetMode="External"/><Relationship Id="rId1" Type="http://schemas.openxmlformats.org/officeDocument/2006/relationships/hyperlink" Target="http://fund.eastmoney.com/006352.html"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G16"/>
  <sheetViews>
    <sheetView topLeftCell="A7" workbookViewId="0">
      <selection activeCell="B41" sqref="B41"/>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N23" sqref="N2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27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3">
        <v>7</v>
      </c>
      <c r="I29" s="53">
        <v>1.1393359999999999</v>
      </c>
      <c r="J29" s="53">
        <v>1.087548</v>
      </c>
      <c r="K29" s="53">
        <v>1.03576</v>
      </c>
      <c r="L29" s="7">
        <v>3000</v>
      </c>
      <c r="M29" s="53"/>
      <c r="N29" s="52"/>
      <c r="O29" s="52"/>
    </row>
    <row r="30" spans="7:20">
      <c r="G30">
        <v>9</v>
      </c>
      <c r="H30" s="53">
        <v>8</v>
      </c>
      <c r="I30" s="53">
        <v>1.178177</v>
      </c>
      <c r="J30" s="53">
        <v>1.1246235</v>
      </c>
      <c r="K30" s="53">
        <v>1.07107</v>
      </c>
      <c r="L30" s="7">
        <v>3000</v>
      </c>
      <c r="M30" s="53"/>
      <c r="N30" s="52"/>
      <c r="O30" s="52"/>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3"/>
  <sheetViews>
    <sheetView tabSelected="1" workbookViewId="0">
      <selection activeCell="E14" sqref="E14"/>
    </sheetView>
  </sheetViews>
  <sheetFormatPr defaultRowHeight="13.5"/>
  <cols>
    <col min="2" max="2" width="41" customWidth="1"/>
    <col min="3" max="3" width="14.125" style="21" customWidth="1"/>
    <col min="4" max="5" width="14.125" style="55" customWidth="1"/>
    <col min="6" max="6" width="14.125" style="21" customWidth="1"/>
    <col min="7" max="7" width="11.625" bestFit="1" customWidth="1"/>
    <col min="8" max="8" width="8.875" customWidth="1"/>
    <col min="9" max="9" width="12.75" style="64" bestFit="1" customWidth="1"/>
    <col min="11" max="11" width="11.625" customWidth="1"/>
    <col min="12" max="12" width="11" customWidth="1"/>
    <col min="16" max="16" width="21.5" customWidth="1"/>
  </cols>
  <sheetData>
    <row r="1" spans="2:28" ht="17.25" thickBot="1">
      <c r="B1" s="19" t="s">
        <v>39</v>
      </c>
      <c r="C1" s="20" t="s">
        <v>40</v>
      </c>
      <c r="D1" s="54" t="s">
        <v>151</v>
      </c>
      <c r="E1" s="54" t="s">
        <v>152</v>
      </c>
      <c r="F1" s="20" t="s">
        <v>49</v>
      </c>
      <c r="G1" s="19" t="s">
        <v>33</v>
      </c>
      <c r="H1" s="19" t="s">
        <v>41</v>
      </c>
      <c r="I1" s="57" t="s">
        <v>36</v>
      </c>
      <c r="J1" s="19" t="s">
        <v>37</v>
      </c>
      <c r="K1" s="19" t="s">
        <v>34</v>
      </c>
      <c r="L1" s="19" t="s">
        <v>35</v>
      </c>
      <c r="M1" s="19" t="s">
        <v>38</v>
      </c>
      <c r="N1" s="19" t="s">
        <v>162</v>
      </c>
      <c r="O1" s="19" t="s">
        <v>66</v>
      </c>
      <c r="P1" s="30" t="s">
        <v>81</v>
      </c>
    </row>
    <row r="2" spans="2:28" s="12" customFormat="1" ht="29.25" thickBot="1">
      <c r="B2" s="12" t="s">
        <v>60</v>
      </c>
      <c r="C2" s="33">
        <v>519976</v>
      </c>
      <c r="D2" s="66">
        <v>1500</v>
      </c>
      <c r="E2" s="66">
        <v>1000</v>
      </c>
      <c r="F2" s="33" t="s">
        <v>61</v>
      </c>
      <c r="G2" s="34">
        <v>40998</v>
      </c>
      <c r="H2" s="35">
        <v>-3.6999999999999998E-2</v>
      </c>
      <c r="I2" s="58">
        <v>-5.4300000000000001E-2</v>
      </c>
      <c r="J2" s="36">
        <v>-1.0800000000000001E-2</v>
      </c>
      <c r="K2" s="36">
        <v>-4.58E-2</v>
      </c>
      <c r="L2" s="36">
        <v>-0.16250000000000001</v>
      </c>
      <c r="M2" s="36">
        <v>1.1455</v>
      </c>
      <c r="N2" s="71" t="s">
        <v>161</v>
      </c>
      <c r="O2" s="12" t="s">
        <v>65</v>
      </c>
      <c r="P2" s="37" t="s">
        <v>85</v>
      </c>
      <c r="Q2" s="39" t="s">
        <v>96</v>
      </c>
      <c r="R2" s="40" t="s">
        <v>104</v>
      </c>
      <c r="S2" s="39" t="s">
        <v>98</v>
      </c>
      <c r="T2" s="40" t="s">
        <v>101</v>
      </c>
      <c r="U2" s="39" t="s">
        <v>100</v>
      </c>
      <c r="V2" s="40" t="s">
        <v>135</v>
      </c>
      <c r="W2" s="39" t="s">
        <v>107</v>
      </c>
      <c r="X2" s="40" t="s">
        <v>108</v>
      </c>
      <c r="Y2" s="39" t="s">
        <v>136</v>
      </c>
      <c r="Z2" s="40" t="s">
        <v>108</v>
      </c>
      <c r="AA2" s="39" t="s">
        <v>137</v>
      </c>
      <c r="AB2" s="40" t="s">
        <v>138</v>
      </c>
    </row>
    <row r="3" spans="2:28" s="12" customFormat="1" ht="15" thickBot="1">
      <c r="B3" s="51" t="s">
        <v>134</v>
      </c>
      <c r="C3" s="33" t="s">
        <v>126</v>
      </c>
      <c r="D3" s="66"/>
      <c r="E3" s="66"/>
      <c r="F3" s="33"/>
      <c r="I3" s="59"/>
      <c r="P3" s="45" t="s">
        <v>133</v>
      </c>
    </row>
    <row r="4" spans="2:28" s="12" customFormat="1" ht="29.25" thickBot="1">
      <c r="B4" s="12" t="s">
        <v>91</v>
      </c>
      <c r="C4" s="33">
        <v>340001</v>
      </c>
      <c r="D4" s="66"/>
      <c r="E4" s="66"/>
      <c r="F4" s="33"/>
      <c r="G4" s="38"/>
      <c r="H4" s="36"/>
      <c r="I4" s="60"/>
      <c r="J4" s="36"/>
      <c r="K4" s="36"/>
      <c r="L4" s="36"/>
      <c r="M4" s="36"/>
      <c r="P4" s="37" t="s">
        <v>92</v>
      </c>
      <c r="Q4" s="39" t="s">
        <v>96</v>
      </c>
      <c r="R4" s="40" t="s">
        <v>142</v>
      </c>
      <c r="S4" s="39" t="s">
        <v>98</v>
      </c>
      <c r="T4" s="40" t="s">
        <v>106</v>
      </c>
      <c r="U4" s="39" t="s">
        <v>100</v>
      </c>
      <c r="V4" s="40" t="s">
        <v>143</v>
      </c>
      <c r="W4" s="39" t="s">
        <v>107</v>
      </c>
      <c r="X4" s="40" t="s">
        <v>144</v>
      </c>
    </row>
    <row r="5" spans="2:28" s="12" customFormat="1" ht="29.25" thickBot="1">
      <c r="B5" s="12" t="s">
        <v>42</v>
      </c>
      <c r="C5" s="33" t="s">
        <v>43</v>
      </c>
      <c r="D5" s="66">
        <v>1000</v>
      </c>
      <c r="E5" s="66"/>
      <c r="F5" s="33"/>
      <c r="G5" s="38">
        <v>43406</v>
      </c>
      <c r="H5" s="36">
        <v>5.4999999999999997E-3</v>
      </c>
      <c r="I5" s="59"/>
      <c r="P5" s="12" t="s">
        <v>86</v>
      </c>
      <c r="Q5" s="39" t="s">
        <v>96</v>
      </c>
      <c r="R5" s="40" t="s">
        <v>139</v>
      </c>
      <c r="S5" s="39" t="s">
        <v>98</v>
      </c>
      <c r="T5" s="40" t="s">
        <v>101</v>
      </c>
      <c r="U5" s="39" t="s">
        <v>100</v>
      </c>
      <c r="V5" s="40" t="s">
        <v>140</v>
      </c>
      <c r="W5" s="39" t="s">
        <v>107</v>
      </c>
      <c r="X5" s="40" t="s">
        <v>108</v>
      </c>
      <c r="Y5" s="39" t="s">
        <v>136</v>
      </c>
      <c r="Z5" s="40" t="s">
        <v>108</v>
      </c>
      <c r="AA5" s="39" t="s">
        <v>137</v>
      </c>
      <c r="AB5" s="40" t="s">
        <v>141</v>
      </c>
    </row>
    <row r="6" spans="2:28" s="12" customFormat="1" ht="29.25" thickBot="1">
      <c r="B6" s="12" t="s">
        <v>51</v>
      </c>
      <c r="C6" s="33" t="s">
        <v>50</v>
      </c>
      <c r="D6" s="66">
        <v>1864</v>
      </c>
      <c r="E6" s="66">
        <v>1004</v>
      </c>
      <c r="F6" s="33" t="s">
        <v>52</v>
      </c>
      <c r="G6" s="38">
        <v>39974</v>
      </c>
      <c r="H6" s="36">
        <v>-1.3100000000000001E-2</v>
      </c>
      <c r="I6" s="60">
        <v>1.8E-3</v>
      </c>
      <c r="J6" s="36">
        <v>4.53E-2</v>
      </c>
      <c r="K6" s="36">
        <v>2.4799999999999999E-2</v>
      </c>
      <c r="L6" s="36">
        <v>3.9399999999999998E-2</v>
      </c>
      <c r="M6" s="36">
        <v>1.3714999999999999</v>
      </c>
      <c r="P6" s="12" t="s">
        <v>84</v>
      </c>
      <c r="Q6" s="39" t="s">
        <v>96</v>
      </c>
      <c r="R6" s="40" t="s">
        <v>104</v>
      </c>
      <c r="S6" s="39" t="s">
        <v>98</v>
      </c>
      <c r="T6" s="40" t="s">
        <v>101</v>
      </c>
      <c r="U6" s="39" t="s">
        <v>100</v>
      </c>
      <c r="V6" s="40" t="s">
        <v>135</v>
      </c>
      <c r="W6" s="39" t="s">
        <v>107</v>
      </c>
      <c r="X6" s="40" t="s">
        <v>108</v>
      </c>
      <c r="Y6" s="39" t="s">
        <v>136</v>
      </c>
      <c r="Z6" s="40" t="s">
        <v>108</v>
      </c>
      <c r="AA6" s="39" t="s">
        <v>137</v>
      </c>
      <c r="AB6" s="40" t="s">
        <v>138</v>
      </c>
    </row>
    <row r="7" spans="2:28" s="12" customFormat="1" ht="18.75" customHeight="1" thickBot="1">
      <c r="B7" s="44" t="s">
        <v>102</v>
      </c>
      <c r="C7" s="33" t="s">
        <v>103</v>
      </c>
      <c r="D7" s="66"/>
      <c r="E7" s="66"/>
      <c r="F7" s="33"/>
      <c r="G7" s="38"/>
      <c r="H7" s="36"/>
      <c r="I7" s="60"/>
      <c r="J7" s="36"/>
      <c r="K7" s="36"/>
      <c r="L7" s="36"/>
      <c r="M7" s="36"/>
      <c r="Q7" s="39" t="s">
        <v>96</v>
      </c>
      <c r="R7" s="40" t="s">
        <v>104</v>
      </c>
      <c r="S7" s="39" t="s">
        <v>98</v>
      </c>
      <c r="T7" s="40" t="s">
        <v>105</v>
      </c>
      <c r="U7" s="39" t="s">
        <v>100</v>
      </c>
      <c r="V7" s="40" t="s">
        <v>106</v>
      </c>
      <c r="W7" s="39" t="s">
        <v>107</v>
      </c>
      <c r="X7" s="40" t="s">
        <v>108</v>
      </c>
    </row>
    <row r="8" spans="2:28" s="12" customFormat="1" ht="18" customHeight="1" thickBot="1">
      <c r="B8" s="45" t="s">
        <v>109</v>
      </c>
      <c r="C8" s="33" t="s">
        <v>111</v>
      </c>
      <c r="D8" s="66"/>
      <c r="E8" s="66"/>
      <c r="F8" s="33"/>
      <c r="G8" s="38"/>
      <c r="H8" s="36"/>
      <c r="I8" s="60"/>
      <c r="J8" s="36"/>
      <c r="K8" s="36"/>
      <c r="L8" s="36"/>
      <c r="M8" s="36"/>
      <c r="Q8" s="39" t="s">
        <v>96</v>
      </c>
      <c r="R8" s="40" t="s">
        <v>110</v>
      </c>
      <c r="S8" s="39" t="s">
        <v>98</v>
      </c>
      <c r="T8" s="40" t="s">
        <v>105</v>
      </c>
      <c r="U8" s="39"/>
      <c r="V8" s="40"/>
      <c r="W8" s="41"/>
      <c r="X8" s="42"/>
    </row>
    <row r="9" spans="2:28" s="12" customFormat="1" ht="14.25">
      <c r="B9" s="45" t="s">
        <v>131</v>
      </c>
      <c r="C9" s="33" t="s">
        <v>125</v>
      </c>
      <c r="D9" s="66"/>
      <c r="E9" s="66">
        <v>1000</v>
      </c>
      <c r="F9" s="33"/>
      <c r="I9" s="59"/>
      <c r="P9" s="45" t="s">
        <v>132</v>
      </c>
    </row>
    <row r="10" spans="2:28" s="12" customFormat="1" ht="14.25">
      <c r="B10" s="45" t="s">
        <v>130</v>
      </c>
      <c r="C10" s="33" t="s">
        <v>159</v>
      </c>
      <c r="D10" s="66"/>
      <c r="E10" s="66"/>
      <c r="F10" s="33"/>
      <c r="I10" s="59"/>
      <c r="P10" s="45" t="s">
        <v>129</v>
      </c>
    </row>
    <row r="11" spans="2:28" s="12" customFormat="1" ht="15" thickBot="1">
      <c r="B11" s="45" t="s">
        <v>145</v>
      </c>
      <c r="C11" s="33">
        <v>519062</v>
      </c>
      <c r="D11" s="66"/>
      <c r="E11" s="66"/>
      <c r="F11" s="33"/>
      <c r="I11" s="59"/>
      <c r="P11" s="45"/>
    </row>
    <row r="12" spans="2:28" s="12" customFormat="1" ht="15.75" customHeight="1" thickBot="1">
      <c r="B12" s="44" t="s">
        <v>94</v>
      </c>
      <c r="C12" s="33" t="s">
        <v>95</v>
      </c>
      <c r="D12" s="66"/>
      <c r="E12" s="66"/>
      <c r="F12" s="33"/>
      <c r="G12" s="38"/>
      <c r="H12" s="36"/>
      <c r="I12" s="60"/>
      <c r="J12" s="36"/>
      <c r="K12" s="36"/>
      <c r="L12" s="36"/>
      <c r="M12" s="36"/>
      <c r="Q12" s="39" t="s">
        <v>96</v>
      </c>
      <c r="R12" s="40" t="s">
        <v>97</v>
      </c>
      <c r="S12" s="39" t="s">
        <v>98</v>
      </c>
      <c r="T12" s="40" t="s">
        <v>99</v>
      </c>
      <c r="U12" s="39" t="s">
        <v>100</v>
      </c>
      <c r="V12" s="40" t="s">
        <v>101</v>
      </c>
    </row>
    <row r="13" spans="2:28" s="12" customFormat="1" ht="16.5">
      <c r="B13" s="33" t="s">
        <v>71</v>
      </c>
      <c r="C13" s="33">
        <v>485011</v>
      </c>
      <c r="D13" s="72"/>
      <c r="E13" s="72"/>
      <c r="F13" s="33" t="s">
        <v>77</v>
      </c>
      <c r="G13" s="73">
        <v>40406</v>
      </c>
      <c r="H13" s="74">
        <v>1.1000000000000001E-3</v>
      </c>
      <c r="I13" s="75">
        <v>2.5700000000000001E-2</v>
      </c>
      <c r="J13" s="74">
        <v>4.8399999999999999E-2</v>
      </c>
      <c r="K13" s="74">
        <v>9.1800000000000007E-2</v>
      </c>
      <c r="L13" s="74">
        <v>0.13100000000000001</v>
      </c>
      <c r="M13" s="74">
        <v>0.79490000000000005</v>
      </c>
      <c r="N13" s="12" t="s">
        <v>164</v>
      </c>
      <c r="P13" s="37" t="s">
        <v>90</v>
      </c>
    </row>
    <row r="14" spans="2:28" s="12" customFormat="1">
      <c r="B14" s="12" t="s">
        <v>48</v>
      </c>
      <c r="C14" s="33" t="s">
        <v>79</v>
      </c>
      <c r="D14" s="72"/>
      <c r="E14" s="72">
        <v>5144</v>
      </c>
      <c r="F14" s="33" t="s">
        <v>64</v>
      </c>
      <c r="G14" s="38">
        <v>41429</v>
      </c>
      <c r="H14" s="36">
        <v>2.8E-3</v>
      </c>
      <c r="I14" s="60">
        <v>1.37E-2</v>
      </c>
      <c r="J14" s="36">
        <v>4.53E-2</v>
      </c>
      <c r="K14" s="36">
        <v>9.5500000000000002E-2</v>
      </c>
      <c r="L14" s="36">
        <v>0.1108</v>
      </c>
      <c r="M14" s="36">
        <v>0.53739999999999999</v>
      </c>
      <c r="N14" s="12" t="s">
        <v>165</v>
      </c>
      <c r="P14" s="12" t="s">
        <v>82</v>
      </c>
    </row>
    <row r="15" spans="2:28" ht="16.5">
      <c r="B15" s="46" t="s">
        <v>45</v>
      </c>
      <c r="C15" s="21" t="s">
        <v>78</v>
      </c>
      <c r="D15" s="56">
        <v>500</v>
      </c>
      <c r="E15" s="56"/>
      <c r="F15" s="23" t="s">
        <v>62</v>
      </c>
      <c r="G15" s="16">
        <v>38833</v>
      </c>
      <c r="H15" s="17">
        <v>2.0999999999999999E-3</v>
      </c>
      <c r="I15" s="61">
        <v>8.3000000000000001E-3</v>
      </c>
      <c r="J15" s="17">
        <v>2.2100000000000002E-2</v>
      </c>
      <c r="K15" s="17">
        <v>5.3699999999999998E-2</v>
      </c>
      <c r="L15" s="17">
        <v>0.1139</v>
      </c>
      <c r="M15" s="17">
        <v>0.5514</v>
      </c>
      <c r="O15" s="22" t="s">
        <v>67</v>
      </c>
      <c r="P15" s="32" t="s">
        <v>87</v>
      </c>
    </row>
    <row r="16" spans="2:28" s="22" customFormat="1" ht="16.5">
      <c r="B16" s="22" t="s">
        <v>47</v>
      </c>
      <c r="C16" s="23" t="s">
        <v>46</v>
      </c>
      <c r="D16" s="56">
        <v>2637</v>
      </c>
      <c r="E16" s="56">
        <v>4152</v>
      </c>
      <c r="F16" s="23" t="s">
        <v>63</v>
      </c>
      <c r="G16" s="24">
        <v>41255</v>
      </c>
      <c r="H16" s="25">
        <v>2.5000000000000001E-3</v>
      </c>
      <c r="I16" s="62">
        <v>1.5900000000000001E-2</v>
      </c>
      <c r="J16" s="25">
        <v>3.4799999999999998E-2</v>
      </c>
      <c r="K16" s="25">
        <v>6.0499999999999998E-2</v>
      </c>
      <c r="L16" s="25">
        <v>8.7099999999999997E-2</v>
      </c>
      <c r="M16" s="25">
        <v>0.39169999999999999</v>
      </c>
      <c r="N16" s="22" t="s">
        <v>44</v>
      </c>
      <c r="O16" s="22" t="s">
        <v>68</v>
      </c>
      <c r="P16" s="32" t="s">
        <v>88</v>
      </c>
    </row>
    <row r="17" spans="2:16" ht="16.5">
      <c r="B17" t="s">
        <v>57</v>
      </c>
      <c r="C17" s="21" t="s">
        <v>53</v>
      </c>
      <c r="D17" s="56">
        <v>5362</v>
      </c>
      <c r="E17" s="56">
        <v>4000</v>
      </c>
      <c r="F17" s="23" t="s">
        <v>72</v>
      </c>
      <c r="G17" s="16">
        <v>41519</v>
      </c>
      <c r="H17" s="17">
        <v>3.0000000000000001E-3</v>
      </c>
      <c r="I17" s="61">
        <v>2.76E-2</v>
      </c>
      <c r="J17" s="17">
        <v>4.7699999999999999E-2</v>
      </c>
      <c r="K17" s="17">
        <v>9.6000000000000002E-2</v>
      </c>
      <c r="L17" s="17">
        <v>0.1229</v>
      </c>
      <c r="M17" s="17">
        <v>0.34060000000000001</v>
      </c>
      <c r="P17" s="32" t="s">
        <v>89</v>
      </c>
    </row>
    <row r="18" spans="2:16" s="22" customFormat="1" ht="16.5">
      <c r="B18" s="46" t="s">
        <v>55</v>
      </c>
      <c r="C18" s="23" t="s">
        <v>54</v>
      </c>
      <c r="D18" s="56">
        <v>1000</v>
      </c>
      <c r="E18" s="56"/>
      <c r="F18" s="23" t="s">
        <v>73</v>
      </c>
      <c r="G18" s="26">
        <v>41341</v>
      </c>
      <c r="H18" s="25">
        <v>2.5000000000000001E-3</v>
      </c>
      <c r="I18" s="62">
        <v>1.84E-2</v>
      </c>
      <c r="J18" s="25">
        <v>3.8300000000000001E-2</v>
      </c>
      <c r="K18" s="25">
        <v>6.8400000000000002E-2</v>
      </c>
      <c r="L18" s="25">
        <v>8.5300000000000001E-2</v>
      </c>
      <c r="M18" s="25">
        <v>0.25140000000000001</v>
      </c>
      <c r="P18" s="32" t="s">
        <v>82</v>
      </c>
    </row>
    <row r="19" spans="2:16" ht="16.5">
      <c r="B19" t="s">
        <v>56</v>
      </c>
      <c r="C19" s="21" t="s">
        <v>58</v>
      </c>
      <c r="D19" s="56">
        <v>2000</v>
      </c>
      <c r="E19" s="56">
        <v>2000</v>
      </c>
      <c r="F19" s="23" t="s">
        <v>74</v>
      </c>
      <c r="G19" s="16">
        <v>41478</v>
      </c>
      <c r="H19" s="17">
        <v>2.7000000000000001E-3</v>
      </c>
      <c r="I19" s="63">
        <v>1.9900000000000001E-2</v>
      </c>
      <c r="J19" s="17">
        <v>3.4799999999999998E-2</v>
      </c>
      <c r="K19" s="17">
        <v>5.3100000000000001E-2</v>
      </c>
      <c r="L19" s="17">
        <v>9.6500000000000002E-2</v>
      </c>
      <c r="M19" s="17">
        <v>0.35639999999999999</v>
      </c>
      <c r="P19" s="32" t="s">
        <v>82</v>
      </c>
    </row>
    <row r="20" spans="2:16" ht="19.5">
      <c r="B20" s="29" t="s">
        <v>80</v>
      </c>
      <c r="C20" s="21" t="s">
        <v>59</v>
      </c>
      <c r="D20" s="56"/>
      <c r="E20" s="56"/>
      <c r="F20" s="23" t="s">
        <v>75</v>
      </c>
      <c r="G20" s="16">
        <v>42268</v>
      </c>
      <c r="H20" s="17">
        <v>0</v>
      </c>
      <c r="I20" s="61">
        <v>1.8499999999999999E-2</v>
      </c>
      <c r="J20" s="17">
        <v>3.9699999999999999E-2</v>
      </c>
      <c r="K20" s="17">
        <v>6.9000000000000006E-2</v>
      </c>
      <c r="L20" s="17">
        <v>0.11600000000000001</v>
      </c>
      <c r="M20" s="18">
        <v>0.13619999999999999</v>
      </c>
      <c r="O20" s="27"/>
      <c r="P20" s="32" t="s">
        <v>93</v>
      </c>
    </row>
    <row r="21" spans="2:16" ht="16.5">
      <c r="B21" s="21" t="s">
        <v>70</v>
      </c>
      <c r="C21" s="21" t="s">
        <v>69</v>
      </c>
      <c r="D21" s="56"/>
      <c r="E21" s="56"/>
      <c r="F21" s="23" t="s">
        <v>76</v>
      </c>
      <c r="G21" s="28">
        <v>42744</v>
      </c>
      <c r="H21" s="18">
        <v>4.7999999999999996E-3</v>
      </c>
      <c r="I21" s="63">
        <v>0.02</v>
      </c>
      <c r="J21" s="18">
        <v>3.0300000000000001E-2</v>
      </c>
      <c r="K21" s="18">
        <v>4.9799999999999997E-2</v>
      </c>
      <c r="P21" s="32" t="s">
        <v>82</v>
      </c>
    </row>
    <row r="22" spans="2:16" ht="14.25">
      <c r="B22" s="49" t="s">
        <v>127</v>
      </c>
      <c r="C22" s="21" t="s">
        <v>113</v>
      </c>
      <c r="D22" s="56">
        <v>1200</v>
      </c>
      <c r="E22" s="56">
        <v>2000</v>
      </c>
      <c r="N22" t="s">
        <v>163</v>
      </c>
      <c r="P22" s="50" t="s">
        <v>128</v>
      </c>
    </row>
    <row r="23" spans="2:16" ht="14.25">
      <c r="B23" s="21" t="s">
        <v>166</v>
      </c>
      <c r="C23" s="21" t="s">
        <v>167</v>
      </c>
      <c r="D23" s="56"/>
      <c r="E23" s="56"/>
      <c r="P23" s="50"/>
    </row>
    <row r="24" spans="2:16">
      <c r="E24" s="56">
        <v>0</v>
      </c>
    </row>
    <row r="25" spans="2:16">
      <c r="B25" t="s">
        <v>160</v>
      </c>
      <c r="E25" s="56">
        <v>0</v>
      </c>
    </row>
    <row r="26" spans="2:16">
      <c r="I26" s="61"/>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5">
        <v>17550</v>
      </c>
    </row>
    <row r="39" spans="2:10">
      <c r="B39" s="8" t="s">
        <v>20</v>
      </c>
      <c r="C39" s="8">
        <v>159905</v>
      </c>
      <c r="D39" s="8">
        <v>1.381</v>
      </c>
      <c r="E39" s="8">
        <f>D39*1.05</f>
        <v>1.4500500000000001</v>
      </c>
      <c r="F39" s="8">
        <v>7500</v>
      </c>
      <c r="G39" s="65">
        <v>10380</v>
      </c>
      <c r="I39"/>
    </row>
    <row r="40" spans="2:10">
      <c r="B40" s="8" t="s">
        <v>24</v>
      </c>
      <c r="C40" s="8">
        <v>510880</v>
      </c>
      <c r="D40" s="8"/>
      <c r="E40" s="8"/>
      <c r="F40" s="8"/>
      <c r="G40" s="65">
        <v>0</v>
      </c>
      <c r="I40"/>
    </row>
    <row r="41" spans="2:10">
      <c r="B41" s="8" t="s">
        <v>25</v>
      </c>
      <c r="C41" s="8">
        <v>510900</v>
      </c>
      <c r="D41" s="8">
        <v>1.177</v>
      </c>
      <c r="E41" s="8">
        <f>D41*1.05</f>
        <v>1.2358500000000001</v>
      </c>
      <c r="F41" s="8">
        <v>10000</v>
      </c>
      <c r="G41" s="65">
        <v>11770</v>
      </c>
      <c r="I41"/>
    </row>
    <row r="42" spans="2:10">
      <c r="I42"/>
    </row>
    <row r="43" spans="2:10">
      <c r="I43"/>
    </row>
    <row r="44" spans="2:10">
      <c r="I44"/>
    </row>
    <row r="48" spans="2:10">
      <c r="H48" s="7"/>
      <c r="I48" s="65"/>
      <c r="J48" s="7" t="s">
        <v>148</v>
      </c>
    </row>
    <row r="49" spans="8:11">
      <c r="H49" s="7" t="s">
        <v>149</v>
      </c>
      <c r="I49" s="67">
        <v>100000</v>
      </c>
      <c r="J49" s="7"/>
    </row>
    <row r="50" spans="8:11">
      <c r="H50" s="7" t="s">
        <v>146</v>
      </c>
      <c r="I50" s="69">
        <f>SUM(D15:E25)</f>
        <v>24851</v>
      </c>
      <c r="J50">
        <f>I50/I49</f>
        <v>0.24851000000000001</v>
      </c>
      <c r="K50">
        <v>3</v>
      </c>
    </row>
    <row r="51" spans="8:11">
      <c r="H51" s="7" t="s">
        <v>147</v>
      </c>
      <c r="I51" s="69">
        <f>SUM(D2:E14)</f>
        <v>12512</v>
      </c>
      <c r="J51" s="7">
        <f>I51/I49</f>
        <v>0.12512000000000001</v>
      </c>
      <c r="K51">
        <v>1</v>
      </c>
    </row>
    <row r="52" spans="8:11">
      <c r="H52" s="7" t="s">
        <v>168</v>
      </c>
      <c r="I52" s="69">
        <f>SUM(D2:E5)</f>
        <v>3500</v>
      </c>
      <c r="J52" s="7">
        <f>SUM(J50:J51)</f>
        <v>0.37363000000000002</v>
      </c>
    </row>
    <row r="53" spans="8:11">
      <c r="H53" s="7" t="s">
        <v>150</v>
      </c>
      <c r="I53" s="68">
        <f>SUM(G38:G41)</f>
        <v>39700</v>
      </c>
      <c r="J53" s="7">
        <f>I53/I49</f>
        <v>0.39700000000000002</v>
      </c>
      <c r="K53">
        <v>4</v>
      </c>
    </row>
  </sheetData>
  <phoneticPr fontId="1" type="noConversion"/>
  <hyperlinks>
    <hyperlink ref="B7" r:id="rId1" display="http://fund.eastmoney.com/006352.html"/>
    <hyperlink ref="B22" r:id="rId2" display="http://fund.eastmoney.com/270045.html"/>
    <hyperlink ref="B3" r:id="rId3" display="http://fund.eastmoney.com/110028.html"/>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sheetPr codeName="Sheet4"/>
  <dimension ref="B2:B6"/>
  <sheetViews>
    <sheetView workbookViewId="0">
      <selection activeCell="B28" sqref="B28"/>
    </sheetView>
  </sheetViews>
  <sheetFormatPr defaultRowHeight="13.5"/>
  <cols>
    <col min="2" max="2" width="185.5" customWidth="1"/>
  </cols>
  <sheetData>
    <row r="2" spans="2:2" ht="81">
      <c r="B2" s="31" t="s">
        <v>83</v>
      </c>
    </row>
    <row r="6" spans="2:2" ht="14.25">
      <c r="B6" s="43" t="s">
        <v>112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16" workbookViewId="0">
      <selection activeCell="F12" sqref="F12"/>
    </sheetView>
  </sheetViews>
  <sheetFormatPr defaultRowHeight="13.5"/>
  <sheetData>
    <row r="17" spans="3:14">
      <c r="E17" s="47" t="s">
        <v>114</v>
      </c>
      <c r="F17" s="47" t="s">
        <v>122</v>
      </c>
      <c r="G17" s="47" t="s">
        <v>118</v>
      </c>
      <c r="H17" s="47" t="s">
        <v>123</v>
      </c>
      <c r="I17" s="47">
        <v>15</v>
      </c>
      <c r="J17" s="47">
        <v>20</v>
      </c>
      <c r="K17" s="47">
        <v>25</v>
      </c>
      <c r="L17" s="47">
        <v>30</v>
      </c>
      <c r="M17" s="47">
        <v>35</v>
      </c>
      <c r="N17" s="47">
        <v>40</v>
      </c>
    </row>
    <row r="18" spans="3:14">
      <c r="E18" s="47" t="s">
        <v>115</v>
      </c>
      <c r="F18" s="47">
        <v>70</v>
      </c>
      <c r="G18" s="47">
        <v>50</v>
      </c>
      <c r="H18" s="47">
        <v>40</v>
      </c>
      <c r="I18" s="47">
        <v>35</v>
      </c>
      <c r="J18" s="47">
        <v>30</v>
      </c>
      <c r="K18" s="48">
        <v>25</v>
      </c>
      <c r="L18" s="47" t="s">
        <v>119</v>
      </c>
      <c r="M18" s="47" t="s">
        <v>121</v>
      </c>
      <c r="N18" s="48">
        <v>0</v>
      </c>
    </row>
    <row r="19" spans="3:14">
      <c r="E19" s="47" t="s">
        <v>116</v>
      </c>
      <c r="F19" s="47">
        <v>30</v>
      </c>
      <c r="G19" s="47">
        <v>50</v>
      </c>
      <c r="H19" s="47">
        <v>60</v>
      </c>
      <c r="I19" s="47">
        <v>65</v>
      </c>
      <c r="J19" s="47">
        <v>70</v>
      </c>
      <c r="K19" s="48">
        <v>75</v>
      </c>
      <c r="L19" s="47" t="s">
        <v>120</v>
      </c>
      <c r="M19" s="47" t="s">
        <v>117</v>
      </c>
      <c r="N19" s="48">
        <v>100</v>
      </c>
    </row>
    <row r="20" spans="3:14">
      <c r="C20" s="47"/>
      <c r="D20" s="47"/>
      <c r="E20" s="47">
        <v>40</v>
      </c>
      <c r="F20" s="47">
        <v>35</v>
      </c>
      <c r="G20" s="47">
        <v>30</v>
      </c>
      <c r="H20" s="48">
        <v>25</v>
      </c>
      <c r="I20" s="47" t="s">
        <v>119</v>
      </c>
      <c r="J20" s="47" t="s">
        <v>121</v>
      </c>
      <c r="K20" s="48">
        <v>0</v>
      </c>
    </row>
    <row r="28" spans="3:14" ht="123" customHeight="1">
      <c r="E28" s="70" t="s">
        <v>124</v>
      </c>
      <c r="F28" s="70"/>
      <c r="G28" s="70"/>
      <c r="H28" s="70"/>
      <c r="I28" s="70"/>
      <c r="J28" s="70"/>
      <c r="K28" s="70"/>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H9:P24"/>
  <sheetViews>
    <sheetView workbookViewId="0">
      <selection activeCell="I20" sqref="I20"/>
    </sheetView>
  </sheetViews>
  <sheetFormatPr defaultRowHeight="13.5"/>
  <sheetData>
    <row r="9" spans="8:16">
      <c r="J9" s="7"/>
      <c r="K9" s="7" t="s">
        <v>155</v>
      </c>
      <c r="L9" s="7" t="s">
        <v>158</v>
      </c>
      <c r="M9" s="7" t="s">
        <v>157</v>
      </c>
      <c r="N9" s="7" t="s">
        <v>153</v>
      </c>
      <c r="O9" s="7" t="s">
        <v>154</v>
      </c>
      <c r="P9" s="14" t="s">
        <v>156</v>
      </c>
    </row>
    <row r="10" spans="8:16">
      <c r="J10" s="7">
        <v>1</v>
      </c>
      <c r="K10" s="7">
        <v>4.9000000000000004</v>
      </c>
      <c r="L10" s="7"/>
      <c r="M10" s="7"/>
      <c r="N10" s="7"/>
      <c r="O10" s="7"/>
    </row>
    <row r="11" spans="8:16">
      <c r="J11" s="7">
        <v>2</v>
      </c>
      <c r="K11" s="7">
        <v>4.5999999999999996</v>
      </c>
      <c r="L11" s="7"/>
      <c r="M11" s="7"/>
      <c r="O11" s="7"/>
    </row>
    <row r="12" spans="8:16">
      <c r="J12" s="7">
        <v>3</v>
      </c>
      <c r="K12" s="7">
        <v>4.3</v>
      </c>
      <c r="L12" s="7"/>
      <c r="M12" s="7"/>
      <c r="N12">
        <v>6500</v>
      </c>
      <c r="O12" s="7"/>
    </row>
    <row r="13" spans="8:16">
      <c r="J13" s="7">
        <v>4</v>
      </c>
      <c r="K13" s="7">
        <v>4</v>
      </c>
      <c r="L13" s="7"/>
      <c r="M13" s="7"/>
      <c r="N13">
        <v>6000</v>
      </c>
      <c r="O13" s="7"/>
    </row>
    <row r="14" spans="8:16">
      <c r="J14" s="7">
        <v>5</v>
      </c>
      <c r="K14" s="7">
        <v>3.7</v>
      </c>
      <c r="L14" s="7"/>
      <c r="M14" s="7"/>
      <c r="N14">
        <v>5500</v>
      </c>
      <c r="O14" s="7"/>
    </row>
    <row r="15" spans="8:16">
      <c r="J15" s="7">
        <v>6</v>
      </c>
      <c r="K15" s="7">
        <v>3.4</v>
      </c>
      <c r="L15" s="7">
        <v>0</v>
      </c>
      <c r="M15" s="7">
        <v>0</v>
      </c>
      <c r="N15">
        <v>5000</v>
      </c>
      <c r="O15" s="7"/>
      <c r="P15">
        <f>SUM(M15)</f>
        <v>0</v>
      </c>
    </row>
    <row r="16" spans="8:16">
      <c r="H16">
        <v>2500</v>
      </c>
      <c r="J16" s="7">
        <v>7</v>
      </c>
      <c r="K16" s="7">
        <v>3.1</v>
      </c>
      <c r="L16" s="7">
        <v>4500</v>
      </c>
      <c r="M16" s="7">
        <f t="shared" ref="M16:M23" si="0">K16*L16</f>
        <v>13950</v>
      </c>
      <c r="N16">
        <v>4500</v>
      </c>
      <c r="O16" s="7">
        <f>SUM(L15:L16)</f>
        <v>4500</v>
      </c>
      <c r="P16">
        <f>SUM(M15:M16)</f>
        <v>13950</v>
      </c>
    </row>
    <row r="17" spans="8:16">
      <c r="H17">
        <v>2300</v>
      </c>
      <c r="J17" s="7">
        <v>8</v>
      </c>
      <c r="K17" s="7">
        <v>2.8</v>
      </c>
      <c r="L17" s="7">
        <v>5000</v>
      </c>
      <c r="M17" s="7">
        <f t="shared" si="0"/>
        <v>14000</v>
      </c>
      <c r="N17">
        <v>4000</v>
      </c>
      <c r="O17" s="7">
        <f>SUM(L15:L17)</f>
        <v>9500</v>
      </c>
      <c r="P17">
        <f>SUM(M15:M17)</f>
        <v>27950</v>
      </c>
    </row>
    <row r="18" spans="8:16">
      <c r="H18">
        <v>2100</v>
      </c>
      <c r="J18" s="7">
        <v>9</v>
      </c>
      <c r="K18" s="7">
        <v>2.5</v>
      </c>
      <c r="L18" s="7">
        <v>5500</v>
      </c>
      <c r="M18" s="7">
        <f t="shared" si="0"/>
        <v>13750</v>
      </c>
      <c r="N18">
        <v>3500</v>
      </c>
      <c r="O18" s="7">
        <f>SUM(L15:L18)</f>
        <v>15000</v>
      </c>
      <c r="P18">
        <f>SUM(M15:M18)</f>
        <v>41700</v>
      </c>
    </row>
    <row r="19" spans="8:16">
      <c r="H19">
        <v>1900</v>
      </c>
      <c r="J19" s="7">
        <v>10</v>
      </c>
      <c r="K19" s="7">
        <v>2.2000000000000002</v>
      </c>
      <c r="L19" s="7">
        <v>6000</v>
      </c>
      <c r="M19" s="7">
        <f t="shared" si="0"/>
        <v>13200.000000000002</v>
      </c>
      <c r="N19">
        <v>3000</v>
      </c>
      <c r="O19" s="7">
        <f>SUM(L15:L19)</f>
        <v>21000</v>
      </c>
      <c r="P19">
        <f>SUM(M15:M19)</f>
        <v>54900</v>
      </c>
    </row>
    <row r="20" spans="8:16">
      <c r="H20">
        <v>1700</v>
      </c>
      <c r="J20" s="7">
        <v>11</v>
      </c>
      <c r="K20" s="7">
        <v>1.9</v>
      </c>
      <c r="L20" s="7">
        <v>6500</v>
      </c>
      <c r="M20" s="7">
        <f t="shared" si="0"/>
        <v>12350</v>
      </c>
      <c r="N20">
        <v>2500</v>
      </c>
      <c r="O20" s="7">
        <f>SUM(L15:L20)</f>
        <v>27500</v>
      </c>
    </row>
    <row r="21" spans="8:16">
      <c r="J21" s="7">
        <v>12</v>
      </c>
      <c r="K21" s="7">
        <v>1.6</v>
      </c>
      <c r="L21" s="7">
        <v>7000</v>
      </c>
      <c r="M21" s="7">
        <f t="shared" si="0"/>
        <v>11200</v>
      </c>
      <c r="N21">
        <v>2000</v>
      </c>
      <c r="O21" s="7">
        <f>SUM(L15:L21)</f>
        <v>34500</v>
      </c>
    </row>
    <row r="22" spans="8:16">
      <c r="J22" s="7">
        <v>13</v>
      </c>
      <c r="K22" s="7">
        <v>1.3</v>
      </c>
      <c r="L22" s="7">
        <v>7500</v>
      </c>
      <c r="M22" s="7">
        <f t="shared" si="0"/>
        <v>9750</v>
      </c>
      <c r="O22" s="7">
        <f>SUM(L15:L22)</f>
        <v>42000</v>
      </c>
    </row>
    <row r="23" spans="8:16">
      <c r="J23" s="7">
        <v>14</v>
      </c>
      <c r="K23" s="7">
        <v>1</v>
      </c>
      <c r="L23" s="7">
        <v>8000</v>
      </c>
      <c r="M23" s="7">
        <f t="shared" si="0"/>
        <v>8000</v>
      </c>
      <c r="O23" s="7">
        <f>SUM(L15:L23)</f>
        <v>50000</v>
      </c>
      <c r="P23">
        <f>SUM(M15:M23)</f>
        <v>96200</v>
      </c>
    </row>
    <row r="24" spans="8:16">
      <c r="J24" s="7">
        <v>15</v>
      </c>
      <c r="K24" s="7">
        <v>0.7</v>
      </c>
      <c r="L24" s="7"/>
      <c r="M24" s="7"/>
      <c r="N24" s="7"/>
      <c r="O24" s="7"/>
    </row>
  </sheetData>
  <sortState ref="N16:N23">
    <sortCondition ref="N16"/>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记录</vt:lpstr>
      <vt:lpstr>交易记录</vt:lpstr>
      <vt:lpstr>定投</vt:lpstr>
      <vt:lpstr>笔记</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2019-01-14T12:36:16Z</dcterms:modified>
</cp:coreProperties>
</file>