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0" windowWidth="16380" windowHeight="8190" tabRatio="231"/>
  </bookViews>
  <sheets>
    <sheet name="Grid trading simulator" sheetId="1" r:id="rId1"/>
    <sheet name="Data" sheetId="2" state="hidden" r:id="rId2"/>
    <sheet name="Disclaimer" sheetId="3" r:id="rId3"/>
  </sheets>
  <definedNames>
    <definedName name="aRng">'Grid trading simulator'!$O$25</definedName>
    <definedName name="t">Data!$B$8:$B$40</definedName>
  </definedNames>
  <calcPr calcId="145621"/>
</workbook>
</file>

<file path=xl/calcChain.xml><?xml version="1.0" encoding="utf-8"?>
<calcChain xmlns="http://schemas.openxmlformats.org/spreadsheetml/2006/main">
  <c r="B8" i="2" l="1"/>
  <c r="E8" i="2" s="1"/>
  <c r="B7" i="1"/>
  <c r="E8" i="1"/>
  <c r="F8" i="1" s="1"/>
  <c r="L8" i="1"/>
  <c r="L7" i="1" s="1"/>
  <c r="M7" i="1" s="1"/>
  <c r="M8" i="1"/>
  <c r="E7" i="1" l="1"/>
  <c r="F7" i="1" s="1"/>
  <c r="F7" i="2"/>
  <c r="E9" i="1"/>
  <c r="F9" i="1" s="1"/>
  <c r="C8" i="2"/>
  <c r="D8" i="2"/>
  <c r="B9" i="2"/>
  <c r="L6" i="1"/>
  <c r="L9" i="1"/>
  <c r="B7" i="2"/>
  <c r="E6" i="1" l="1"/>
  <c r="F6" i="1" s="1"/>
  <c r="E10" i="1"/>
  <c r="F10" i="1" s="1"/>
  <c r="F8" i="2"/>
  <c r="E9" i="2"/>
  <c r="D9" i="2"/>
  <c r="C9" i="2"/>
  <c r="B6" i="2"/>
  <c r="F6" i="2"/>
  <c r="E7" i="2"/>
  <c r="D7" i="2"/>
  <c r="C7" i="2"/>
  <c r="B10" i="2"/>
  <c r="E11" i="1"/>
  <c r="L5" i="1"/>
  <c r="M6" i="1"/>
  <c r="L10" i="1"/>
  <c r="M9" i="1"/>
  <c r="E5" i="1"/>
  <c r="B5" i="2" l="1"/>
  <c r="F5" i="2"/>
  <c r="E6" i="2"/>
  <c r="D6" i="2"/>
  <c r="C6" i="2"/>
  <c r="B11" i="2"/>
  <c r="F9" i="2"/>
  <c r="E10" i="2"/>
  <c r="D10" i="2"/>
  <c r="C10" i="2"/>
  <c r="E4" i="1"/>
  <c r="F5" i="1"/>
  <c r="L11" i="1"/>
  <c r="M10" i="1"/>
  <c r="F11" i="1"/>
  <c r="E12" i="1"/>
  <c r="M5" i="1"/>
  <c r="L4" i="1"/>
  <c r="B4" i="2" l="1"/>
  <c r="F4" i="2"/>
  <c r="E5" i="2"/>
  <c r="D5" i="2"/>
  <c r="C5" i="2"/>
  <c r="B12" i="2"/>
  <c r="F10" i="2"/>
  <c r="E11" i="2"/>
  <c r="D11" i="2"/>
  <c r="C11" i="2"/>
  <c r="F4" i="1"/>
  <c r="M4" i="1"/>
  <c r="F12" i="1"/>
  <c r="L12" i="1"/>
  <c r="M11" i="1"/>
  <c r="E4" i="2" l="1"/>
  <c r="D4" i="2"/>
  <c r="C4" i="2"/>
  <c r="F3" i="2"/>
  <c r="B3" i="2"/>
  <c r="F11" i="2"/>
  <c r="E12" i="2"/>
  <c r="D12" i="2"/>
  <c r="C12" i="2"/>
  <c r="B13" i="2"/>
  <c r="M12" i="1"/>
  <c r="F12" i="2" l="1"/>
  <c r="E13" i="2"/>
  <c r="D13" i="2"/>
  <c r="C13" i="2"/>
  <c r="B14" i="2"/>
  <c r="E3" i="2"/>
  <c r="C3" i="2"/>
  <c r="D3" i="2"/>
  <c r="B15" i="2" l="1"/>
  <c r="F13" i="2"/>
  <c r="E14" i="2"/>
  <c r="D14" i="2"/>
  <c r="C14" i="2"/>
  <c r="B16" i="2" l="1"/>
  <c r="F14" i="2"/>
  <c r="E15" i="2"/>
  <c r="D15" i="2"/>
  <c r="C15" i="2"/>
  <c r="B17" i="2" l="1"/>
  <c r="F15" i="2"/>
  <c r="E16" i="2"/>
  <c r="D16" i="2"/>
  <c r="C16" i="2"/>
  <c r="B18" i="2" l="1"/>
  <c r="F16" i="2"/>
  <c r="E17" i="2"/>
  <c r="D17" i="2"/>
  <c r="C17" i="2"/>
  <c r="F17" i="2" l="1"/>
  <c r="E18" i="2"/>
  <c r="D18" i="2"/>
  <c r="C18" i="2"/>
  <c r="B19" i="2"/>
  <c r="B20" i="2" l="1"/>
  <c r="F18" i="2"/>
  <c r="E19" i="2"/>
  <c r="D19" i="2"/>
  <c r="C19" i="2"/>
  <c r="B21" i="2" l="1"/>
  <c r="F19" i="2"/>
  <c r="E20" i="2"/>
  <c r="D20" i="2"/>
  <c r="C20" i="2"/>
  <c r="B22" i="2" l="1"/>
  <c r="F20" i="2"/>
  <c r="E21" i="2"/>
  <c r="D21" i="2"/>
  <c r="C21" i="2"/>
  <c r="B23" i="2" l="1"/>
  <c r="F21" i="2"/>
  <c r="E22" i="2"/>
  <c r="D22" i="2"/>
  <c r="C22" i="2"/>
  <c r="F22" i="2" l="1"/>
  <c r="E23" i="2"/>
  <c r="D23" i="2"/>
  <c r="C23" i="2"/>
  <c r="B24" i="2"/>
  <c r="B25" i="2" l="1"/>
  <c r="F23" i="2"/>
  <c r="E24" i="2"/>
  <c r="D24" i="2"/>
  <c r="C24" i="2"/>
  <c r="B26" i="2" l="1"/>
  <c r="F24" i="2"/>
  <c r="E25" i="2"/>
  <c r="D25" i="2"/>
  <c r="C25" i="2"/>
  <c r="B27" i="2" l="1"/>
  <c r="F25" i="2"/>
  <c r="E26" i="2"/>
  <c r="D26" i="2"/>
  <c r="C26" i="2"/>
  <c r="B28" i="2" l="1"/>
  <c r="F26" i="2"/>
  <c r="E27" i="2"/>
  <c r="D27" i="2"/>
  <c r="C27" i="2"/>
  <c r="F27" i="2" l="1"/>
  <c r="E28" i="2"/>
  <c r="D28" i="2"/>
  <c r="C28" i="2"/>
  <c r="B29" i="2"/>
  <c r="B30" i="2" l="1"/>
  <c r="F28" i="2"/>
  <c r="E29" i="2"/>
  <c r="D29" i="2"/>
  <c r="C29" i="2"/>
  <c r="B31" i="2" l="1"/>
  <c r="F29" i="2"/>
  <c r="E30" i="2"/>
  <c r="D30" i="2"/>
  <c r="C30" i="2"/>
  <c r="B32" i="2" l="1"/>
  <c r="F30" i="2"/>
  <c r="E31" i="2"/>
  <c r="D31" i="2"/>
  <c r="C31" i="2"/>
  <c r="B33" i="2" l="1"/>
  <c r="F31" i="2"/>
  <c r="E32" i="2"/>
  <c r="D32" i="2"/>
  <c r="C32" i="2"/>
  <c r="F32" i="2" l="1"/>
  <c r="E33" i="2"/>
  <c r="D33" i="2"/>
  <c r="C33" i="2"/>
  <c r="B34" i="2"/>
  <c r="B35" i="2" l="1"/>
  <c r="F33" i="2"/>
  <c r="E34" i="2"/>
  <c r="D34" i="2"/>
  <c r="C34" i="2"/>
  <c r="B36" i="2" l="1"/>
  <c r="F34" i="2"/>
  <c r="E35" i="2"/>
  <c r="D35" i="2"/>
  <c r="C35" i="2"/>
  <c r="B37" i="2" l="1"/>
  <c r="F35" i="2"/>
  <c r="E36" i="2"/>
  <c r="D36" i="2"/>
  <c r="C36" i="2"/>
  <c r="B38" i="2" l="1"/>
  <c r="F36" i="2"/>
  <c r="E37" i="2"/>
  <c r="D37" i="2"/>
  <c r="C37" i="2"/>
  <c r="F37" i="2" l="1"/>
  <c r="E38" i="2"/>
  <c r="D38" i="2"/>
  <c r="C38" i="2"/>
  <c r="B39" i="2"/>
  <c r="B40" i="2" l="1"/>
  <c r="F38" i="2"/>
  <c r="E39" i="2"/>
  <c r="D39" i="2"/>
  <c r="C39" i="2"/>
  <c r="B41" i="2" l="1"/>
  <c r="F39" i="2"/>
  <c r="E40" i="2"/>
  <c r="D40" i="2"/>
  <c r="C40" i="2"/>
  <c r="B42" i="2" l="1"/>
  <c r="F40" i="2"/>
  <c r="E41" i="2"/>
  <c r="D41" i="2"/>
  <c r="C41" i="2"/>
  <c r="B43" i="2" l="1"/>
  <c r="F41" i="2"/>
  <c r="E42" i="2"/>
  <c r="D42" i="2"/>
  <c r="C42" i="2"/>
  <c r="F42" i="2" l="1"/>
  <c r="E43" i="2"/>
  <c r="D43" i="2"/>
  <c r="C43" i="2"/>
  <c r="B44" i="2"/>
  <c r="B45" i="2" l="1"/>
  <c r="F43" i="2"/>
  <c r="E44" i="2"/>
  <c r="D44" i="2"/>
  <c r="C44" i="2"/>
  <c r="B46" i="2" l="1"/>
  <c r="F44" i="2"/>
  <c r="E45" i="2"/>
  <c r="D45" i="2"/>
  <c r="C45" i="2"/>
  <c r="B47" i="2" l="1"/>
  <c r="F45" i="2"/>
  <c r="E46" i="2"/>
  <c r="D46" i="2"/>
  <c r="C46" i="2"/>
  <c r="B48" i="2" l="1"/>
  <c r="F46" i="2"/>
  <c r="E47" i="2"/>
  <c r="D47" i="2"/>
  <c r="C47" i="2"/>
  <c r="F47" i="2" l="1"/>
  <c r="E48" i="2"/>
  <c r="D48" i="2"/>
  <c r="C48" i="2"/>
  <c r="B49" i="2"/>
  <c r="B50" i="2" l="1"/>
  <c r="F48" i="2"/>
  <c r="E49" i="2"/>
  <c r="D49" i="2"/>
  <c r="C49" i="2"/>
  <c r="B51" i="2" l="1"/>
  <c r="F49" i="2"/>
  <c r="E50" i="2"/>
  <c r="D50" i="2"/>
  <c r="C50" i="2"/>
  <c r="B52" i="2" l="1"/>
  <c r="F50" i="2"/>
  <c r="E51" i="2"/>
  <c r="D51" i="2"/>
  <c r="C51" i="2"/>
  <c r="B53" i="2" l="1"/>
  <c r="F51" i="2"/>
  <c r="E52" i="2"/>
  <c r="D52" i="2"/>
  <c r="C52" i="2"/>
  <c r="F52" i="2" l="1"/>
  <c r="E53" i="2"/>
  <c r="D53" i="2"/>
  <c r="C53" i="2"/>
  <c r="B54" i="2"/>
  <c r="B55" i="2" l="1"/>
  <c r="F53" i="2"/>
  <c r="E54" i="2"/>
  <c r="D54" i="2"/>
  <c r="C54" i="2"/>
  <c r="B56" i="2" l="1"/>
  <c r="F54" i="2"/>
  <c r="E55" i="2"/>
  <c r="D55" i="2"/>
  <c r="C55" i="2"/>
  <c r="B57" i="2" l="1"/>
  <c r="F55" i="2"/>
  <c r="E56" i="2"/>
  <c r="D56" i="2"/>
  <c r="C56" i="2"/>
  <c r="B58" i="2" l="1"/>
  <c r="F56" i="2"/>
  <c r="E57" i="2"/>
  <c r="D57" i="2"/>
  <c r="C57" i="2"/>
  <c r="F57" i="2" l="1"/>
  <c r="E58" i="2"/>
  <c r="D58" i="2"/>
  <c r="C58" i="2"/>
  <c r="B59" i="2"/>
  <c r="B60" i="2" l="1"/>
  <c r="F58" i="2"/>
  <c r="E59" i="2"/>
  <c r="D59" i="2"/>
  <c r="C59" i="2"/>
  <c r="B61" i="2" l="1"/>
  <c r="F59" i="2"/>
  <c r="E60" i="2"/>
  <c r="D60" i="2"/>
  <c r="C60" i="2"/>
  <c r="B62" i="2" l="1"/>
  <c r="F60" i="2"/>
  <c r="E61" i="2"/>
  <c r="D61" i="2"/>
  <c r="C61" i="2"/>
  <c r="B63" i="2" l="1"/>
  <c r="F61" i="2"/>
  <c r="E62" i="2"/>
  <c r="D62" i="2"/>
  <c r="C62" i="2"/>
  <c r="F62" i="2" l="1"/>
  <c r="E63" i="2"/>
  <c r="D63" i="2"/>
  <c r="C63" i="2"/>
  <c r="B64" i="2"/>
  <c r="B65" i="2" l="1"/>
  <c r="F63" i="2"/>
  <c r="E64" i="2"/>
  <c r="D64" i="2"/>
  <c r="C64" i="2"/>
  <c r="B66" i="2" l="1"/>
  <c r="F64" i="2"/>
  <c r="E65" i="2"/>
  <c r="D65" i="2"/>
  <c r="C65" i="2"/>
  <c r="B67" i="2" l="1"/>
  <c r="F65" i="2"/>
  <c r="E66" i="2"/>
  <c r="D66" i="2"/>
  <c r="C66" i="2"/>
  <c r="B68" i="2" l="1"/>
  <c r="F66" i="2"/>
  <c r="E67" i="2"/>
  <c r="D67" i="2"/>
  <c r="C67" i="2"/>
  <c r="F67" i="2" l="1"/>
  <c r="E68" i="2"/>
  <c r="D68" i="2"/>
  <c r="C68" i="2"/>
  <c r="B69" i="2"/>
  <c r="B70" i="2" l="1"/>
  <c r="F68" i="2"/>
  <c r="E69" i="2"/>
  <c r="D69" i="2"/>
  <c r="C69" i="2"/>
  <c r="B71" i="2" l="1"/>
  <c r="F69" i="2"/>
  <c r="E70" i="2"/>
  <c r="D70" i="2"/>
  <c r="C70" i="2"/>
  <c r="B72" i="2" l="1"/>
  <c r="F70" i="2"/>
  <c r="E71" i="2"/>
  <c r="D71" i="2"/>
  <c r="C71" i="2"/>
  <c r="B73" i="2" l="1"/>
  <c r="F71" i="2"/>
  <c r="E72" i="2"/>
  <c r="D72" i="2"/>
  <c r="C72" i="2"/>
  <c r="F72" i="2" l="1"/>
  <c r="E73" i="2"/>
  <c r="D73" i="2"/>
  <c r="C73" i="2"/>
  <c r="B74" i="2"/>
  <c r="F73" i="2" l="1"/>
  <c r="E74" i="2"/>
  <c r="D74" i="2"/>
  <c r="C74" i="2"/>
  <c r="B75" i="2"/>
  <c r="B76" i="2" l="1"/>
  <c r="F74" i="2"/>
  <c r="E75" i="2"/>
  <c r="D75" i="2"/>
  <c r="C75" i="2"/>
  <c r="B77" i="2" l="1"/>
  <c r="F75" i="2"/>
  <c r="E76" i="2"/>
  <c r="D76" i="2"/>
  <c r="C76" i="2"/>
  <c r="B78" i="2" l="1"/>
  <c r="F76" i="2"/>
  <c r="E77" i="2"/>
  <c r="D77" i="2"/>
  <c r="C77" i="2"/>
  <c r="F77" i="2" l="1"/>
  <c r="E78" i="2"/>
  <c r="D78" i="2"/>
  <c r="C78" i="2"/>
  <c r="B79" i="2"/>
  <c r="B80" i="2" l="1"/>
  <c r="F78" i="2"/>
  <c r="E79" i="2"/>
  <c r="D79" i="2"/>
  <c r="C79" i="2"/>
  <c r="B81" i="2" l="1"/>
  <c r="F79" i="2"/>
  <c r="E80" i="2"/>
  <c r="D80" i="2"/>
  <c r="C80" i="2"/>
  <c r="B82" i="2" l="1"/>
  <c r="F80" i="2"/>
  <c r="E81" i="2"/>
  <c r="D81" i="2"/>
  <c r="C81" i="2"/>
  <c r="B83" i="2" l="1"/>
  <c r="F81" i="2"/>
  <c r="E82" i="2"/>
  <c r="D82" i="2"/>
  <c r="C82" i="2"/>
  <c r="F82" i="2" l="1"/>
  <c r="E83" i="2"/>
  <c r="D83" i="2"/>
  <c r="C83" i="2"/>
  <c r="B84" i="2"/>
  <c r="B85" i="2" l="1"/>
  <c r="F83" i="2"/>
  <c r="E84" i="2"/>
  <c r="D84" i="2"/>
  <c r="C84" i="2"/>
  <c r="B86" i="2" l="1"/>
  <c r="F84" i="2"/>
  <c r="E85" i="2"/>
  <c r="D85" i="2"/>
  <c r="C85" i="2"/>
  <c r="B87" i="2" l="1"/>
  <c r="F85" i="2"/>
  <c r="E86" i="2"/>
  <c r="D86" i="2"/>
  <c r="C86" i="2"/>
  <c r="B88" i="2" l="1"/>
  <c r="F86" i="2"/>
  <c r="E87" i="2"/>
  <c r="D87" i="2"/>
  <c r="C87" i="2"/>
  <c r="F87" i="2" l="1"/>
  <c r="E88" i="2"/>
  <c r="D88" i="2"/>
  <c r="C88" i="2"/>
  <c r="B89" i="2"/>
  <c r="B90" i="2" l="1"/>
  <c r="F88" i="2"/>
  <c r="E89" i="2"/>
  <c r="D89" i="2"/>
  <c r="C89" i="2"/>
  <c r="B91" i="2" l="1"/>
  <c r="F89" i="2"/>
  <c r="D90" i="2"/>
  <c r="C90" i="2"/>
  <c r="E90" i="2"/>
  <c r="B92" i="2" l="1"/>
  <c r="F90" i="2"/>
  <c r="E91" i="2"/>
  <c r="D91" i="2"/>
  <c r="C91" i="2"/>
  <c r="B93" i="2" l="1"/>
  <c r="F91" i="2"/>
  <c r="E92" i="2"/>
  <c r="D92" i="2"/>
  <c r="C92" i="2"/>
  <c r="F92" i="2" l="1"/>
  <c r="D93" i="2"/>
  <c r="C93" i="2"/>
  <c r="E93" i="2"/>
  <c r="B94" i="2"/>
  <c r="B95" i="2" l="1"/>
  <c r="F93" i="2"/>
  <c r="E94" i="2"/>
  <c r="D94" i="2"/>
  <c r="C94" i="2"/>
  <c r="B96" i="2" l="1"/>
  <c r="F94" i="2"/>
  <c r="E95" i="2"/>
  <c r="D95" i="2"/>
  <c r="C95" i="2"/>
  <c r="B97" i="2" l="1"/>
  <c r="F95" i="2"/>
  <c r="D96" i="2"/>
  <c r="C96" i="2"/>
  <c r="E96" i="2"/>
  <c r="B98" i="2" l="1"/>
  <c r="F96" i="2"/>
  <c r="E97" i="2"/>
  <c r="D97" i="2"/>
  <c r="C97" i="2"/>
  <c r="F97" i="2" l="1"/>
  <c r="D98" i="2"/>
  <c r="C98" i="2"/>
  <c r="E98" i="2"/>
  <c r="B99" i="2"/>
  <c r="B100" i="2" l="1"/>
  <c r="F98" i="2"/>
  <c r="E99" i="2"/>
  <c r="D99" i="2"/>
  <c r="C99" i="2"/>
  <c r="B101" i="2" l="1"/>
  <c r="F99" i="2"/>
  <c r="D100" i="2"/>
  <c r="C100" i="2"/>
  <c r="E100" i="2"/>
  <c r="B102" i="2" l="1"/>
  <c r="F100" i="2"/>
  <c r="E101" i="2"/>
  <c r="D101" i="2"/>
  <c r="C101" i="2"/>
  <c r="B103" i="2" l="1"/>
  <c r="F101" i="2"/>
  <c r="E102" i="2"/>
  <c r="D102" i="2"/>
  <c r="C102" i="2"/>
  <c r="F102" i="2" l="1"/>
  <c r="D103" i="2"/>
  <c r="C103" i="2"/>
  <c r="E103" i="2"/>
  <c r="B104" i="2"/>
  <c r="B105" i="2" l="1"/>
  <c r="F103" i="2"/>
  <c r="E104" i="2"/>
  <c r="D104" i="2"/>
  <c r="C104" i="2"/>
  <c r="B106" i="2" l="1"/>
  <c r="F104" i="2"/>
  <c r="D105" i="2"/>
  <c r="C105" i="2"/>
  <c r="E105" i="2"/>
  <c r="B107" i="2" l="1"/>
  <c r="F105" i="2"/>
  <c r="E106" i="2"/>
  <c r="D106" i="2"/>
  <c r="C106" i="2"/>
  <c r="B108" i="2" l="1"/>
  <c r="F106" i="2"/>
  <c r="D107" i="2"/>
  <c r="C107" i="2"/>
  <c r="E107" i="2"/>
  <c r="F107" i="2" l="1"/>
  <c r="E108" i="2"/>
  <c r="C108" i="2"/>
  <c r="D108" i="2"/>
  <c r="B13" i="1"/>
  <c r="B109" i="2"/>
  <c r="F108" i="2" s="1"/>
  <c r="B11" i="1"/>
  <c r="B12" i="1"/>
  <c r="N12" i="1" l="1"/>
  <c r="O12" i="1" s="1"/>
  <c r="P12" i="1" s="1"/>
  <c r="G12" i="1"/>
  <c r="H12" i="1" s="1"/>
  <c r="I12" i="1" s="1"/>
  <c r="G9" i="1"/>
  <c r="H9" i="1" s="1"/>
  <c r="I9" i="1" s="1"/>
  <c r="N11" i="1"/>
  <c r="O11" i="1" s="1"/>
  <c r="P11" i="1" s="1"/>
  <c r="G10" i="1"/>
  <c r="H10" i="1" s="1"/>
  <c r="I10" i="1" s="1"/>
  <c r="N9" i="1"/>
  <c r="O9" i="1" s="1"/>
  <c r="P9" i="1" s="1"/>
  <c r="N10" i="1"/>
  <c r="O10" i="1" s="1"/>
  <c r="P10" i="1" s="1"/>
  <c r="G11" i="1"/>
  <c r="H11" i="1" s="1"/>
  <c r="I11" i="1" s="1"/>
  <c r="N6" i="1"/>
  <c r="O6" i="1" s="1"/>
  <c r="P6" i="1" s="1"/>
  <c r="G7" i="1"/>
  <c r="H7" i="1" s="1"/>
  <c r="I7" i="1" s="1"/>
  <c r="N4" i="1"/>
  <c r="O4" i="1" s="1"/>
  <c r="P4" i="1" s="1"/>
  <c r="G5" i="1"/>
  <c r="H5" i="1" s="1"/>
  <c r="I5" i="1" s="1"/>
  <c r="G8" i="1"/>
  <c r="H8" i="1" s="1"/>
  <c r="I8" i="1" s="1"/>
  <c r="G4" i="1"/>
  <c r="H4" i="1" s="1"/>
  <c r="I4" i="1" s="1"/>
  <c r="N8" i="1"/>
  <c r="O8" i="1" s="1"/>
  <c r="P8" i="1" s="1"/>
  <c r="G6" i="1"/>
  <c r="H6" i="1" s="1"/>
  <c r="I6" i="1" s="1"/>
  <c r="N5" i="1"/>
  <c r="O5" i="1" s="1"/>
  <c r="P5" i="1" s="1"/>
  <c r="N7" i="1"/>
  <c r="O7" i="1" s="1"/>
  <c r="P7" i="1" s="1"/>
  <c r="I13" i="1" l="1"/>
  <c r="P13" i="1"/>
  <c r="I14" i="1" l="1"/>
</calcChain>
</file>

<file path=xl/sharedStrings.xml><?xml version="1.0" encoding="utf-8"?>
<sst xmlns="http://schemas.openxmlformats.org/spreadsheetml/2006/main" count="162" uniqueCount="137">
  <si>
    <t>Forexop Grid Trading Sheet</t>
  </si>
  <si>
    <t>Press F9 to simulate</t>
  </si>
  <si>
    <t>Start price</t>
  </si>
  <si>
    <t>order</t>
  </si>
  <si>
    <t>entry</t>
  </si>
  <si>
    <t>limit</t>
  </si>
  <si>
    <t>open</t>
  </si>
  <si>
    <t>close</t>
  </si>
  <si>
    <t>net</t>
  </si>
  <si>
    <t>Spread (half)</t>
  </si>
  <si>
    <t>buy</t>
  </si>
  <si>
    <t>sell</t>
  </si>
  <si>
    <t>Leg</t>
  </si>
  <si>
    <t>Target</t>
  </si>
  <si>
    <t>Tick size</t>
  </si>
  <si>
    <t>Volatility</t>
  </si>
  <si>
    <t>pips</t>
  </si>
  <si>
    <t>Bullishness</t>
  </si>
  <si>
    <t>Net</t>
  </si>
  <si>
    <t>Dual grid trading example</t>
  </si>
  <si>
    <t>low</t>
  </si>
  <si>
    <t>high</t>
  </si>
  <si>
    <t>final</t>
  </si>
  <si>
    <t>simulated price data</t>
  </si>
  <si>
    <t>data</t>
  </si>
  <si>
    <t>Tick -5</t>
  </si>
  <si>
    <t>Tick -4</t>
  </si>
  <si>
    <t>Tick -3</t>
  </si>
  <si>
    <t>Tick -2</t>
  </si>
  <si>
    <t>Tick -1</t>
  </si>
  <si>
    <t>Tick 0</t>
  </si>
  <si>
    <t>Tick 1</t>
  </si>
  <si>
    <t>Tick 2</t>
  </si>
  <si>
    <t>Tick 3</t>
  </si>
  <si>
    <t>Tick 4</t>
  </si>
  <si>
    <t>Tick 5</t>
  </si>
  <si>
    <t>Tick 6</t>
  </si>
  <si>
    <t>Tick 7</t>
  </si>
  <si>
    <t>Tick 8</t>
  </si>
  <si>
    <t>Tick 9</t>
  </si>
  <si>
    <t>Tick 10</t>
  </si>
  <si>
    <t>Tick 11</t>
  </si>
  <si>
    <t>Tick 12</t>
  </si>
  <si>
    <t>Tick 13</t>
  </si>
  <si>
    <t>Tick 14</t>
  </si>
  <si>
    <t>Tick 15</t>
  </si>
  <si>
    <t>Tick 16</t>
  </si>
  <si>
    <t>Tick 17</t>
  </si>
  <si>
    <t>Tick 18</t>
  </si>
  <si>
    <t>Tick 19</t>
  </si>
  <si>
    <t>Tick 20</t>
  </si>
  <si>
    <t>Tick 21</t>
  </si>
  <si>
    <t>Tick 22</t>
  </si>
  <si>
    <t>Tick 23</t>
  </si>
  <si>
    <t>Tick 24</t>
  </si>
  <si>
    <t>Tick 25</t>
  </si>
  <si>
    <t>Tick 26</t>
  </si>
  <si>
    <t>Tick 27</t>
  </si>
  <si>
    <t>Tick 28</t>
  </si>
  <si>
    <t>Tick 29</t>
  </si>
  <si>
    <t>Tick 30</t>
  </si>
  <si>
    <t>Tick 31</t>
  </si>
  <si>
    <t>Tick 32</t>
  </si>
  <si>
    <t>Tick 33</t>
  </si>
  <si>
    <t>Tick 34</t>
  </si>
  <si>
    <t>Tick 35</t>
  </si>
  <si>
    <t>Tick 36</t>
  </si>
  <si>
    <t>Tick 37</t>
  </si>
  <si>
    <t>Tick 38</t>
  </si>
  <si>
    <t>Tick 39</t>
  </si>
  <si>
    <t>Tick 40</t>
  </si>
  <si>
    <t>Tick 41</t>
  </si>
  <si>
    <t>Tick 42</t>
  </si>
  <si>
    <t>Tick 43</t>
  </si>
  <si>
    <t>Tick 44</t>
  </si>
  <si>
    <t>Tick 45</t>
  </si>
  <si>
    <t>Tick 46</t>
  </si>
  <si>
    <t>Tick 47</t>
  </si>
  <si>
    <t>Tick 48</t>
  </si>
  <si>
    <t>Tick 49</t>
  </si>
  <si>
    <t>Tick 50</t>
  </si>
  <si>
    <t>Tick 51</t>
  </si>
  <si>
    <t>Tick 52</t>
  </si>
  <si>
    <t>Tick 53</t>
  </si>
  <si>
    <t>Tick 54</t>
  </si>
  <si>
    <t>Tick 55</t>
  </si>
  <si>
    <t>Tick 56</t>
  </si>
  <si>
    <t>Tick 57</t>
  </si>
  <si>
    <t>Tick 58</t>
  </si>
  <si>
    <t>Tick 59</t>
  </si>
  <si>
    <t>Tick 60</t>
  </si>
  <si>
    <t>Tick 61</t>
  </si>
  <si>
    <t>Tick 62</t>
  </si>
  <si>
    <t>Tick 63</t>
  </si>
  <si>
    <t>Tick 64</t>
  </si>
  <si>
    <t>Tick 65</t>
  </si>
  <si>
    <t>Tick 66</t>
  </si>
  <si>
    <t>Tick 67</t>
  </si>
  <si>
    <t>Tick 68</t>
  </si>
  <si>
    <t>Tick 69</t>
  </si>
  <si>
    <t>Tick 70</t>
  </si>
  <si>
    <t>Tick 71</t>
  </si>
  <si>
    <t>Tick 72</t>
  </si>
  <si>
    <t>Tick 73</t>
  </si>
  <si>
    <t>Tick 74</t>
  </si>
  <si>
    <t>Tick 75</t>
  </si>
  <si>
    <t>Tick 76</t>
  </si>
  <si>
    <t>Tick 77</t>
  </si>
  <si>
    <t>Tick 78</t>
  </si>
  <si>
    <t>Tick 79</t>
  </si>
  <si>
    <t>Tick 80</t>
  </si>
  <si>
    <t>Tick 81</t>
  </si>
  <si>
    <t>Tick 82</t>
  </si>
  <si>
    <t>Tick 83</t>
  </si>
  <si>
    <t>Tick 84</t>
  </si>
  <si>
    <t>Tick 85</t>
  </si>
  <si>
    <t>Tick 86</t>
  </si>
  <si>
    <t>Tick 87</t>
  </si>
  <si>
    <t>Tick 88</t>
  </si>
  <si>
    <t>Tick 89</t>
  </si>
  <si>
    <t>Tick 90</t>
  </si>
  <si>
    <t>Tick 91</t>
  </si>
  <si>
    <t>Tick 92</t>
  </si>
  <si>
    <t>Tick 93</t>
  </si>
  <si>
    <t>Tick 94</t>
  </si>
  <si>
    <t>Tick 95</t>
  </si>
  <si>
    <t>Tick 96</t>
  </si>
  <si>
    <t>Tick 97</t>
  </si>
  <si>
    <t>Tick 98</t>
  </si>
  <si>
    <t>Tick 99</t>
  </si>
  <si>
    <t>Tick 100</t>
  </si>
  <si>
    <t>Tick 101</t>
  </si>
  <si>
    <t>hi</t>
  </si>
  <si>
    <t>http://forexop.com</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</si>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</sst>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8">
    <font>
      <sz val="10"/>
      <name val="Arial"/>
      <family val="2"/>
    </font>
    <font>
      <sz val="10"/>
      <name val="Mangal"/>
      <family val="2"/>
    </font>
    <font>
      <sz val="10"/>
      <color indexed="8"/>
      <name val="Mangal"/>
      <family val="2"/>
    </font>
    <font>
      <sz val="10"/>
      <color indexed="25"/>
      <name val="Mangal"/>
      <family val="2"/>
    </font>
    <font>
      <sz val="10"/>
      <color indexed="58"/>
      <name val="Mangal"/>
      <family val="2"/>
    </font>
    <font>
      <sz val="10"/>
      <color indexed="10"/>
      <name val="Mangal"/>
      <family val="2"/>
    </font>
    <font>
      <b/>
      <i/>
      <sz val="10"/>
      <name val="Arial"/>
      <family val="2"/>
    </font>
    <font>
      <b/>
      <sz val="10"/>
      <color indexed="53"/>
      <name val="Arial"/>
      <family val="2"/>
    </font>
    <font>
      <sz val="10"/>
      <color indexed="53"/>
      <name val="Arial"/>
      <family val="2"/>
    </font>
    <font>
      <b/>
      <sz val="10"/>
      <name val="Arial"/>
      <family val="2"/>
    </font>
    <font>
      <sz val="10"/>
      <color indexed="55"/>
      <name val="Arial"/>
      <family val="2"/>
    </font>
    <font>
      <sz val="10"/>
      <color indexed="8"/>
      <name val="Arial"/>
      <family val="2"/>
    </font>
    <font>
      <sz val="15"/>
      <color theme="9"/>
      <name val="Arial"/>
      <family val="2"/>
    </font>
    <font>
      <u/>
      <sz val="10"/>
      <color theme="9"/>
      <name val="Arial"/>
      <family val="2"/>
    </font>
    <font>
      <u/>
      <sz val="10"/>
      <color theme="0" tint="-4.9989318521683403E-2"/>
      <name val="Arial"/>
      <family val="2"/>
    </font>
    <font>
      <sz val="10"/>
      <name val="Arial"/>
      <family val="2"/>
    </font>
    <font>
      <sz val="22"/>
      <name val="Arial"/>
      <family val="2"/>
    </font>
    <font>
      <b/>
      <sz val="16"/>
      <name val="Arial"/>
      <family val="2"/>
    </font>
  </fonts>
  <fills count="12">
    <fill>
      <patternFill patternType="none"/>
    </fill>
    <fill>
      <patternFill patternType="gray125"/>
    </fill>
    <fill>
      <patternFill patternType="solid">
        <fgColor indexed="25"/>
        <bgColor indexed="10"/>
      </patternFill>
    </fill>
    <fill>
      <patternFill patternType="solid">
        <fgColor indexed="11"/>
        <bgColor indexed="17"/>
      </patternFill>
    </fill>
    <fill>
      <patternFill patternType="solid">
        <fgColor indexed="8"/>
        <bgColor indexed="18"/>
      </patternFill>
    </fill>
    <fill>
      <patternFill patternType="solid">
        <fgColor indexed="43"/>
        <bgColor indexed="26"/>
      </patternFill>
    </fill>
    <fill>
      <patternFill patternType="solid">
        <fgColor indexed="9"/>
        <bgColor indexed="31"/>
      </patternFill>
    </fill>
    <fill>
      <patternFill patternType="solid">
        <fgColor indexed="26"/>
        <bgColor indexed="43"/>
      </patternFill>
    </fill>
    <fill>
      <patternFill patternType="solid">
        <fgColor indexed="53"/>
        <bgColor indexed="10"/>
      </patternFill>
    </fill>
    <fill>
      <patternFill patternType="solid">
        <fgColor theme="1"/>
        <bgColor indexed="64"/>
      </patternFill>
    </fill>
    <fill>
      <patternFill patternType="solid">
        <fgColor theme="1"/>
        <bgColor indexed="31"/>
      </patternFill>
    </fill>
    <fill>
      <patternFill patternType="solid">
        <fgColor rgb="FFFFFF00"/>
        <bgColor indexed="31"/>
      </patternFill>
    </fill>
  </fills>
  <borders count="1">
    <border>
      <left/>
      <right/>
      <top/>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cellStyleXfs>
  <cellXfs count="44">
    <xf numFmtId="0" fontId="0" fillId="0" borderId="0" xfId="0"/>
    <xf numFmtId="0" fontId="0" fillId="0" borderId="0" xfId="0" applyProtection="1">
      <protection locked="0"/>
    </xf>
    <xf numFmtId="165" fontId="0" fillId="0" borderId="0" xfId="0" applyNumberFormat="1" applyProtection="1">
      <protection locked="0"/>
    </xf>
    <xf numFmtId="1" fontId="0" fillId="0" borderId="0" xfId="0" applyNumberFormat="1" applyProtection="1">
      <protection locked="0"/>
    </xf>
    <xf numFmtId="0" fontId="0" fillId="0" borderId="0" xfId="0" applyProtection="1"/>
    <xf numFmtId="0" fontId="7" fillId="4" borderId="0" xfId="0" applyFont="1" applyFill="1" applyProtection="1"/>
    <xf numFmtId="0" fontId="8" fillId="4" borderId="0" xfId="0" applyFont="1" applyFill="1" applyProtection="1"/>
    <xf numFmtId="164" fontId="10" fillId="0" borderId="0" xfId="0" applyNumberFormat="1" applyFont="1" applyProtection="1"/>
    <xf numFmtId="0" fontId="0" fillId="0" borderId="0" xfId="0" applyProtection="1">
      <protection hidden="1"/>
    </xf>
    <xf numFmtId="164" fontId="0" fillId="0" borderId="0" xfId="0" applyNumberFormat="1" applyProtection="1">
      <protection hidden="1"/>
    </xf>
    <xf numFmtId="164" fontId="9" fillId="0" borderId="0" xfId="0" applyNumberFormat="1" applyFont="1" applyProtection="1">
      <protection hidden="1"/>
    </xf>
    <xf numFmtId="0" fontId="9" fillId="0" borderId="0" xfId="0" applyFont="1" applyProtection="1">
      <protection hidden="1"/>
    </xf>
    <xf numFmtId="165" fontId="9" fillId="0" borderId="0" xfId="0" applyNumberFormat="1" applyFont="1" applyProtection="1">
      <protection hidden="1"/>
    </xf>
    <xf numFmtId="0" fontId="7" fillId="4" borderId="0" xfId="0" applyFont="1" applyFill="1" applyProtection="1">
      <protection hidden="1"/>
    </xf>
    <xf numFmtId="164" fontId="8" fillId="4" borderId="0" xfId="0" applyNumberFormat="1" applyFont="1" applyFill="1" applyProtection="1">
      <protection hidden="1"/>
    </xf>
    <xf numFmtId="164" fontId="7" fillId="4" borderId="0" xfId="0" applyNumberFormat="1" applyFont="1" applyFill="1" applyProtection="1">
      <protection hidden="1"/>
    </xf>
    <xf numFmtId="0" fontId="8" fillId="4" borderId="0" xfId="0" applyFont="1" applyFill="1" applyProtection="1">
      <protection hidden="1"/>
    </xf>
    <xf numFmtId="0" fontId="10" fillId="0" borderId="0" xfId="0" applyFont="1" applyProtection="1">
      <protection hidden="1"/>
    </xf>
    <xf numFmtId="164" fontId="10" fillId="0" borderId="0" xfId="0" applyNumberFormat="1" applyFont="1" applyProtection="1">
      <protection hidden="1"/>
    </xf>
    <xf numFmtId="0" fontId="11" fillId="8" borderId="0" xfId="0" applyFont="1" applyFill="1" applyProtection="1">
      <protection hidden="1"/>
    </xf>
    <xf numFmtId="164" fontId="11" fillId="8" borderId="0" xfId="0" applyNumberFormat="1" applyFont="1" applyFill="1" applyProtection="1">
      <protection hidden="1"/>
    </xf>
    <xf numFmtId="0" fontId="0" fillId="6" borderId="0" xfId="0" applyFont="1" applyFill="1" applyAlignment="1" applyProtection="1">
      <alignment horizontal="right"/>
      <protection hidden="1"/>
    </xf>
    <xf numFmtId="164" fontId="0" fillId="6" borderId="0" xfId="0" applyNumberFormat="1" applyFill="1" applyAlignment="1" applyProtection="1">
      <alignment horizontal="left"/>
      <protection hidden="1"/>
    </xf>
    <xf numFmtId="164" fontId="8" fillId="4" borderId="0" xfId="0" applyNumberFormat="1" applyFont="1" applyFill="1" applyProtection="1">
      <protection locked="0"/>
    </xf>
    <xf numFmtId="0" fontId="8" fillId="4" borderId="0" xfId="0" applyFont="1" applyFill="1" applyProtection="1">
      <protection locked="0"/>
    </xf>
    <xf numFmtId="0" fontId="9" fillId="5" borderId="0" xfId="0" applyFont="1" applyFill="1" applyAlignment="1" applyProtection="1">
      <alignment horizontal="left"/>
      <protection hidden="1"/>
    </xf>
    <xf numFmtId="164" fontId="9" fillId="5" borderId="0" xfId="0" applyNumberFormat="1" applyFont="1" applyFill="1" applyAlignment="1" applyProtection="1">
      <alignment horizontal="left"/>
      <protection hidden="1"/>
    </xf>
    <xf numFmtId="0" fontId="0" fillId="5" borderId="0" xfId="0" applyFill="1" applyAlignment="1" applyProtection="1">
      <alignment horizontal="left"/>
      <protection hidden="1"/>
    </xf>
    <xf numFmtId="164" fontId="0" fillId="5" borderId="0" xfId="0" applyNumberFormat="1" applyFill="1" applyAlignment="1" applyProtection="1">
      <alignment horizontal="left"/>
      <protection hidden="1"/>
    </xf>
    <xf numFmtId="1" fontId="0" fillId="5" borderId="0" xfId="0" applyNumberFormat="1" applyFill="1" applyAlignment="1" applyProtection="1">
      <alignment horizontal="left"/>
      <protection hidden="1"/>
    </xf>
    <xf numFmtId="165" fontId="0" fillId="5" borderId="0" xfId="0" applyNumberFormat="1" applyFill="1" applyAlignment="1" applyProtection="1">
      <alignment horizontal="left"/>
      <protection hidden="1"/>
    </xf>
    <xf numFmtId="0" fontId="0" fillId="7" borderId="0" xfId="0" applyFont="1" applyFill="1" applyAlignment="1" applyProtection="1">
      <alignment horizontal="left"/>
      <protection hidden="1"/>
    </xf>
    <xf numFmtId="164" fontId="0" fillId="7" borderId="0" xfId="0" applyNumberFormat="1" applyFill="1" applyAlignment="1" applyProtection="1">
      <alignment horizontal="left"/>
      <protection hidden="1"/>
    </xf>
    <xf numFmtId="1" fontId="0" fillId="7" borderId="0" xfId="0" applyNumberFormat="1" applyFill="1" applyAlignment="1" applyProtection="1">
      <alignment horizontal="left"/>
      <protection hidden="1"/>
    </xf>
    <xf numFmtId="165" fontId="0" fillId="7" borderId="0" xfId="0" applyNumberFormat="1" applyFill="1" applyAlignment="1" applyProtection="1">
      <alignment horizontal="left"/>
      <protection hidden="1"/>
    </xf>
    <xf numFmtId="0" fontId="0" fillId="9" borderId="0" xfId="0" applyFill="1" applyProtection="1">
      <protection locked="0"/>
    </xf>
    <xf numFmtId="0" fontId="0" fillId="10" borderId="0" xfId="0" applyFill="1" applyProtection="1"/>
    <xf numFmtId="0" fontId="12" fillId="10" borderId="0" xfId="0" applyFont="1" applyFill="1" applyAlignment="1" applyProtection="1">
      <alignment vertical="center"/>
    </xf>
    <xf numFmtId="0" fontId="13" fillId="10" borderId="0" xfId="7" applyFill="1" applyAlignment="1" applyProtection="1">
      <alignment vertical="center"/>
    </xf>
    <xf numFmtId="0" fontId="16" fillId="0" borderId="0" xfId="0" applyFont="1" applyProtection="1">
      <protection hidden="1"/>
    </xf>
    <xf numFmtId="0" fontId="9" fillId="0" borderId="0" xfId="0" applyFont="1" applyAlignment="1" applyProtection="1">
      <alignment vertical="top" wrapText="1"/>
      <protection hidden="1"/>
    </xf>
    <xf numFmtId="0" fontId="17" fillId="0" borderId="0" xfId="0" applyFont="1" applyProtection="1">
      <protection hidden="1"/>
    </xf>
    <xf numFmtId="0" fontId="6" fillId="11" borderId="0" xfId="0" applyFont="1" applyFill="1" applyProtection="1"/>
    <xf numFmtId="0" fontId="0" fillId="11" borderId="0" xfId="0" applyFill="1" applyProtection="1"/>
  </cellXfs>
  <cellStyles count="10">
    <cellStyle name="Excel Built-in Normal" xfId="9"/>
    <cellStyle name="Followed Hyperlink" xfId="8" builtinId="9" customBuiltin="1"/>
    <cellStyle name="Hyperlink" xfId="7" builtinId="8" customBuiltin="1"/>
    <cellStyle name="Normal" xfId="0" builtinId="0"/>
    <cellStyle name="Untitled1" xfId="1"/>
    <cellStyle name="Untitled2" xfId="2"/>
    <cellStyle name="Untitled3" xfId="3"/>
    <cellStyle name="Untitled4" xfId="4"/>
    <cellStyle name="Untitled5" xfId="5"/>
    <cellStyle name="Untitled6" xfId="6"/>
  </cellStyles>
  <dxfs count="2">
    <dxf>
      <fill>
        <patternFill patternType="solid">
          <fgColor indexed="17"/>
          <bgColor indexed="11"/>
        </patternFill>
      </fill>
    </dxf>
    <dxf>
      <fill>
        <patternFill patternType="solid">
          <fgColor indexed="10"/>
          <bgColor indexed="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3300"/>
      <rgbColor rgb="0000CC33"/>
      <rgbColor rgb="000000FF"/>
      <rgbColor rgb="00FFFF00"/>
      <rgbColor rgb="00FF00FF"/>
      <rgbColor rgb="0000FFFF"/>
      <rgbColor rgb="00800000"/>
      <rgbColor rgb="00009900"/>
      <rgbColor rgb="00000080"/>
      <rgbColor rgb="00808000"/>
      <rgbColor rgb="00800080"/>
      <rgbColor rgb="00008080"/>
      <rgbColor rgb="00CCCCCC"/>
      <rgbColor rgb="00808080"/>
      <rgbColor rgb="009999FF"/>
      <rgbColor rgb="00FF3333"/>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B3B3B3"/>
      <rgbColor rgb="00FF99CC"/>
      <rgbColor rgb="00CC99FF"/>
      <rgbColor rgb="00FFCC99"/>
      <rgbColor rgb="003366FF"/>
      <rgbColor rgb="0033CCCC"/>
      <rgbColor rgb="0099CC00"/>
      <rgbColor rgb="00FFCC00"/>
      <rgbColor rgb="00FF9900"/>
      <rgbColor rgb="00FF6600"/>
      <rgbColor rgb="00666699"/>
      <rgbColor rgb="00999999"/>
      <rgbColor rgb="00004586"/>
      <rgbColor rgb="00339966"/>
      <rgbColor rgb="000066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Grid Trading</a:t>
            </a:r>
            <a:r>
              <a:rPr lang="en-GB" baseline="0"/>
              <a:t> EURUSD - Simulation </a:t>
            </a:r>
            <a:endParaRPr lang="en-GB"/>
          </a:p>
        </c:rich>
      </c:tx>
      <c:layout/>
      <c:overlay val="0"/>
    </c:title>
    <c:autoTitleDeleted val="0"/>
    <c:plotArea>
      <c:layout/>
      <c:stockChart>
        <c:ser>
          <c:idx val="0"/>
          <c:order val="0"/>
          <c:spPr>
            <a:ln w="28575">
              <a:noFill/>
            </a:ln>
          </c:spPr>
          <c:marker>
            <c:symbol val="none"/>
          </c:marker>
          <c:val>
            <c:numRef>
              <c:f>Data!$C$3:$C$108</c:f>
              <c:numCache>
                <c:formatCode>0.0000</c:formatCode>
                <c:ptCount val="106"/>
                <c:pt idx="0">
                  <c:v>1.3498580244605751</c:v>
                </c:pt>
                <c:pt idx="1">
                  <c:v>1.3486659664449596</c:v>
                </c:pt>
                <c:pt idx="2">
                  <c:v>1.3490646472036012</c:v>
                </c:pt>
                <c:pt idx="3">
                  <c:v>1.3493775460514312</c:v>
                </c:pt>
                <c:pt idx="4">
                  <c:v>1.3490478631191112</c:v>
                </c:pt>
                <c:pt idx="5">
                  <c:v>1.35</c:v>
                </c:pt>
                <c:pt idx="6">
                  <c:v>1.3502141582873595</c:v>
                </c:pt>
                <c:pt idx="7">
                  <c:v>1.350063694845725</c:v>
                </c:pt>
                <c:pt idx="8">
                  <c:v>1.3495900084463537</c:v>
                </c:pt>
                <c:pt idx="9">
                  <c:v>1.3497001023193118</c:v>
                </c:pt>
                <c:pt idx="10">
                  <c:v>1.3515977980678815</c:v>
                </c:pt>
                <c:pt idx="11">
                  <c:v>1.3518745416063764</c:v>
                </c:pt>
                <c:pt idx="12">
                  <c:v>1.3519612975449489</c:v>
                </c:pt>
                <c:pt idx="13">
                  <c:v>1.3509670683958637</c:v>
                </c:pt>
                <c:pt idx="14">
                  <c:v>1.3527171156782101</c:v>
                </c:pt>
                <c:pt idx="15">
                  <c:v>1.3520371589265483</c:v>
                </c:pt>
                <c:pt idx="16">
                  <c:v>1.3534913850608483</c:v>
                </c:pt>
                <c:pt idx="17">
                  <c:v>1.3531220824619354</c:v>
                </c:pt>
                <c:pt idx="18">
                  <c:v>1.3544309188809289</c:v>
                </c:pt>
                <c:pt idx="19">
                  <c:v>1.3550559439621557</c:v>
                </c:pt>
                <c:pt idx="20">
                  <c:v>1.3552505626431879</c:v>
                </c:pt>
                <c:pt idx="21">
                  <c:v>1.354448595768116</c:v>
                </c:pt>
                <c:pt idx="22">
                  <c:v>1.3545455928135079</c:v>
                </c:pt>
                <c:pt idx="23">
                  <c:v>1.3541029307962928</c:v>
                </c:pt>
                <c:pt idx="24">
                  <c:v>1.3529101438280611</c:v>
                </c:pt>
                <c:pt idx="25">
                  <c:v>1.351153624684529</c:v>
                </c:pt>
                <c:pt idx="26">
                  <c:v>1.3531079270161317</c:v>
                </c:pt>
                <c:pt idx="27">
                  <c:v>1.3547367026528307</c:v>
                </c:pt>
                <c:pt idx="28">
                  <c:v>1.3571975546369774</c:v>
                </c:pt>
                <c:pt idx="29">
                  <c:v>1.3578274671245854</c:v>
                </c:pt>
                <c:pt idx="30">
                  <c:v>1.3581351304974207</c:v>
                </c:pt>
                <c:pt idx="31">
                  <c:v>1.3584391146851038</c:v>
                </c:pt>
                <c:pt idx="32">
                  <c:v>1.3587815805340193</c:v>
                </c:pt>
                <c:pt idx="33">
                  <c:v>1.3601020753801194</c:v>
                </c:pt>
                <c:pt idx="34">
                  <c:v>1.3602483188464285</c:v>
                </c:pt>
                <c:pt idx="35">
                  <c:v>1.3597810875084786</c:v>
                </c:pt>
                <c:pt idx="36">
                  <c:v>1.3589505316138837</c:v>
                </c:pt>
                <c:pt idx="37">
                  <c:v>1.360228960935405</c:v>
                </c:pt>
                <c:pt idx="38">
                  <c:v>1.359034721510807</c:v>
                </c:pt>
                <c:pt idx="39">
                  <c:v>1.3591862781114568</c:v>
                </c:pt>
                <c:pt idx="40">
                  <c:v>1.3592471525280967</c:v>
                </c:pt>
                <c:pt idx="41">
                  <c:v>1.3612826074046511</c:v>
                </c:pt>
                <c:pt idx="42">
                  <c:v>1.3627094788916669</c:v>
                </c:pt>
                <c:pt idx="43">
                  <c:v>1.3638539947710933</c:v>
                </c:pt>
                <c:pt idx="44">
                  <c:v>1.3645057885755909</c:v>
                </c:pt>
                <c:pt idx="45">
                  <c:v>1.3645404233000211</c:v>
                </c:pt>
                <c:pt idx="46">
                  <c:v>1.3650361405771589</c:v>
                </c:pt>
                <c:pt idx="47">
                  <c:v>1.3645490855202056</c:v>
                </c:pt>
                <c:pt idx="48">
                  <c:v>1.3654390846733411</c:v>
                </c:pt>
                <c:pt idx="49">
                  <c:v>1.3642489407032972</c:v>
                </c:pt>
                <c:pt idx="50">
                  <c:v>1.3640837589235135</c:v>
                </c:pt>
                <c:pt idx="51">
                  <c:v>1.363506393887679</c:v>
                </c:pt>
                <c:pt idx="52">
                  <c:v>1.3622395971790238</c:v>
                </c:pt>
                <c:pt idx="53">
                  <c:v>1.3610591177687978</c:v>
                </c:pt>
                <c:pt idx="54">
                  <c:v>1.3600941077125188</c:v>
                </c:pt>
                <c:pt idx="55">
                  <c:v>1.3602752314630666</c:v>
                </c:pt>
                <c:pt idx="56">
                  <c:v>1.360404513207943</c:v>
                </c:pt>
                <c:pt idx="57">
                  <c:v>1.3616558601563189</c:v>
                </c:pt>
                <c:pt idx="58">
                  <c:v>1.3633277697543207</c:v>
                </c:pt>
                <c:pt idx="59">
                  <c:v>1.3632817146248375</c:v>
                </c:pt>
                <c:pt idx="60">
                  <c:v>1.3621737842675987</c:v>
                </c:pt>
                <c:pt idx="61">
                  <c:v>1.36160194806127</c:v>
                </c:pt>
                <c:pt idx="62">
                  <c:v>1.3606714389002417</c:v>
                </c:pt>
                <c:pt idx="63">
                  <c:v>1.3603260452314343</c:v>
                </c:pt>
                <c:pt idx="64">
                  <c:v>1.3592827292287881</c:v>
                </c:pt>
                <c:pt idx="65">
                  <c:v>1.3589304181103561</c:v>
                </c:pt>
                <c:pt idx="66">
                  <c:v>1.3585600979110473</c:v>
                </c:pt>
                <c:pt idx="67">
                  <c:v>1.3599912418787385</c:v>
                </c:pt>
                <c:pt idx="68">
                  <c:v>1.3598983084193643</c:v>
                </c:pt>
                <c:pt idx="69">
                  <c:v>1.3586241904697585</c:v>
                </c:pt>
                <c:pt idx="70">
                  <c:v>1.3590493098728884</c:v>
                </c:pt>
                <c:pt idx="71">
                  <c:v>1.3589015502014188</c:v>
                </c:pt>
                <c:pt idx="72">
                  <c:v>1.3603852840738846</c:v>
                </c:pt>
                <c:pt idx="73">
                  <c:v>1.3588862360089202</c:v>
                </c:pt>
                <c:pt idx="74">
                  <c:v>1.3574569062159503</c:v>
                </c:pt>
                <c:pt idx="75">
                  <c:v>1.3575570089525959</c:v>
                </c:pt>
                <c:pt idx="76">
                  <c:v>1.3567114755830469</c:v>
                </c:pt>
                <c:pt idx="77">
                  <c:v>1.3568876533387195</c:v>
                </c:pt>
                <c:pt idx="78">
                  <c:v>1.3548651337381221</c:v>
                </c:pt>
                <c:pt idx="79">
                  <c:v>1.3526696904611148</c:v>
                </c:pt>
                <c:pt idx="80">
                  <c:v>1.3543105029372524</c:v>
                </c:pt>
                <c:pt idx="81">
                  <c:v>1.3548054150897422</c:v>
                </c:pt>
                <c:pt idx="82">
                  <c:v>1.3550273693752823</c:v>
                </c:pt>
                <c:pt idx="83">
                  <c:v>1.3557890665070724</c:v>
                </c:pt>
                <c:pt idx="84">
                  <c:v>1.3559854861477054</c:v>
                </c:pt>
                <c:pt idx="85">
                  <c:v>1.3550233005627794</c:v>
                </c:pt>
                <c:pt idx="86">
                  <c:v>1.3565242135334294</c:v>
                </c:pt>
                <c:pt idx="87">
                  <c:v>1.3576860612187744</c:v>
                </c:pt>
                <c:pt idx="88">
                  <c:v>1.3581709836245872</c:v>
                </c:pt>
                <c:pt idx="89">
                  <c:v>1.357276073693354</c:v>
                </c:pt>
                <c:pt idx="90">
                  <c:v>1.3574959187015891</c:v>
                </c:pt>
                <c:pt idx="91">
                  <c:v>1.3565738155485874</c:v>
                </c:pt>
                <c:pt idx="92">
                  <c:v>1.3561605403581019</c:v>
                </c:pt>
                <c:pt idx="93">
                  <c:v>1.3556412032569045</c:v>
                </c:pt>
                <c:pt idx="94">
                  <c:v>1.3548424632775971</c:v>
                </c:pt>
                <c:pt idx="95">
                  <c:v>1.3558741960008847</c:v>
                </c:pt>
                <c:pt idx="96">
                  <c:v>1.3560123476256165</c:v>
                </c:pt>
                <c:pt idx="97">
                  <c:v>1.3551683509863268</c:v>
                </c:pt>
                <c:pt idx="98">
                  <c:v>1.3545273874351587</c:v>
                </c:pt>
                <c:pt idx="99">
                  <c:v>1.3544404598234852</c:v>
                </c:pt>
                <c:pt idx="100">
                  <c:v>1.3541092811007922</c:v>
                </c:pt>
                <c:pt idx="101">
                  <c:v>1.3535096472094741</c:v>
                </c:pt>
                <c:pt idx="102">
                  <c:v>1.354977620017642</c:v>
                </c:pt>
                <c:pt idx="103">
                  <c:v>1.3552636042819897</c:v>
                </c:pt>
                <c:pt idx="104">
                  <c:v>1.3547679139280357</c:v>
                </c:pt>
                <c:pt idx="105">
                  <c:v>1.3546159291058857</c:v>
                </c:pt>
              </c:numCache>
            </c:numRef>
          </c:val>
          <c:smooth val="0"/>
        </c:ser>
        <c:ser>
          <c:idx val="1"/>
          <c:order val="1"/>
          <c:spPr>
            <a:ln w="28575">
              <a:noFill/>
            </a:ln>
          </c:spPr>
          <c:marker>
            <c:symbol val="none"/>
          </c:marker>
          <c:val>
            <c:numRef>
              <c:f>Data!$D$3:$D$108</c:f>
              <c:numCache>
                <c:formatCode>0.0000</c:formatCode>
                <c:ptCount val="106"/>
                <c:pt idx="0">
                  <c:v>1.3498580244605751</c:v>
                </c:pt>
                <c:pt idx="1">
                  <c:v>1.3486659664449596</c:v>
                </c:pt>
                <c:pt idx="2">
                  <c:v>1.3490646472036012</c:v>
                </c:pt>
                <c:pt idx="3">
                  <c:v>1.3493775460514312</c:v>
                </c:pt>
                <c:pt idx="4">
                  <c:v>1.3490478631191112</c:v>
                </c:pt>
                <c:pt idx="5">
                  <c:v>1.35</c:v>
                </c:pt>
                <c:pt idx="6">
                  <c:v>1.3502141582873595</c:v>
                </c:pt>
                <c:pt idx="7">
                  <c:v>1.350063694845725</c:v>
                </c:pt>
                <c:pt idx="8">
                  <c:v>1.3495900084463537</c:v>
                </c:pt>
                <c:pt idx="9">
                  <c:v>1.3497001023193118</c:v>
                </c:pt>
                <c:pt idx="10">
                  <c:v>1.3515977980678815</c:v>
                </c:pt>
                <c:pt idx="11">
                  <c:v>1.3518745416063764</c:v>
                </c:pt>
                <c:pt idx="12">
                  <c:v>1.3519612975449489</c:v>
                </c:pt>
                <c:pt idx="13">
                  <c:v>1.3509670683958637</c:v>
                </c:pt>
                <c:pt idx="14">
                  <c:v>1.3527171156782101</c:v>
                </c:pt>
                <c:pt idx="15">
                  <c:v>1.3520371589265483</c:v>
                </c:pt>
                <c:pt idx="16">
                  <c:v>1.3534913850608483</c:v>
                </c:pt>
                <c:pt idx="17">
                  <c:v>1.3531220824619354</c:v>
                </c:pt>
                <c:pt idx="18">
                  <c:v>1.3544309188809289</c:v>
                </c:pt>
                <c:pt idx="19">
                  <c:v>1.3550559439621557</c:v>
                </c:pt>
                <c:pt idx="20">
                  <c:v>1.3552505626431879</c:v>
                </c:pt>
                <c:pt idx="21">
                  <c:v>1.354448595768116</c:v>
                </c:pt>
                <c:pt idx="22">
                  <c:v>1.3545455928135079</c:v>
                </c:pt>
                <c:pt idx="23">
                  <c:v>1.3541029307962928</c:v>
                </c:pt>
                <c:pt idx="24">
                  <c:v>1.3529101438280611</c:v>
                </c:pt>
                <c:pt idx="25">
                  <c:v>1.351153624684529</c:v>
                </c:pt>
                <c:pt idx="26">
                  <c:v>1.3531079270161317</c:v>
                </c:pt>
                <c:pt idx="27">
                  <c:v>1.3547367026528307</c:v>
                </c:pt>
                <c:pt idx="28">
                  <c:v>1.3571975546369774</c:v>
                </c:pt>
                <c:pt idx="29">
                  <c:v>1.3578274671245854</c:v>
                </c:pt>
                <c:pt idx="30">
                  <c:v>1.3581351304974207</c:v>
                </c:pt>
                <c:pt idx="31">
                  <c:v>1.3584391146851038</c:v>
                </c:pt>
                <c:pt idx="32">
                  <c:v>1.3587815805340193</c:v>
                </c:pt>
                <c:pt idx="33">
                  <c:v>1.3601020753801194</c:v>
                </c:pt>
                <c:pt idx="34">
                  <c:v>1.3602483188464285</c:v>
                </c:pt>
                <c:pt idx="35">
                  <c:v>1.3597810875084786</c:v>
                </c:pt>
                <c:pt idx="36">
                  <c:v>1.3589505316138837</c:v>
                </c:pt>
                <c:pt idx="37">
                  <c:v>1.360228960935405</c:v>
                </c:pt>
                <c:pt idx="38">
                  <c:v>1.359034721510807</c:v>
                </c:pt>
                <c:pt idx="39">
                  <c:v>1.3591862781114568</c:v>
                </c:pt>
                <c:pt idx="40">
                  <c:v>1.3592471525280967</c:v>
                </c:pt>
                <c:pt idx="41">
                  <c:v>1.3612826074046511</c:v>
                </c:pt>
                <c:pt idx="42">
                  <c:v>1.3627094788916669</c:v>
                </c:pt>
                <c:pt idx="43">
                  <c:v>1.3638539947710933</c:v>
                </c:pt>
                <c:pt idx="44">
                  <c:v>1.3645057885755909</c:v>
                </c:pt>
                <c:pt idx="45">
                  <c:v>1.3645404233000211</c:v>
                </c:pt>
                <c:pt idx="46">
                  <c:v>1.3650361405771589</c:v>
                </c:pt>
                <c:pt idx="47">
                  <c:v>1.3645490855202056</c:v>
                </c:pt>
                <c:pt idx="48">
                  <c:v>1.3654390846733411</c:v>
                </c:pt>
                <c:pt idx="49">
                  <c:v>1.3642489407032972</c:v>
                </c:pt>
                <c:pt idx="50">
                  <c:v>1.3640837589235135</c:v>
                </c:pt>
                <c:pt idx="51">
                  <c:v>1.363506393887679</c:v>
                </c:pt>
                <c:pt idx="52">
                  <c:v>1.3622395971790238</c:v>
                </c:pt>
                <c:pt idx="53">
                  <c:v>1.3610591177687978</c:v>
                </c:pt>
                <c:pt idx="54">
                  <c:v>1.3600941077125188</c:v>
                </c:pt>
                <c:pt idx="55">
                  <c:v>1.3602752314630666</c:v>
                </c:pt>
                <c:pt idx="56">
                  <c:v>1.360404513207943</c:v>
                </c:pt>
                <c:pt idx="57">
                  <c:v>1.3616558601563189</c:v>
                </c:pt>
                <c:pt idx="58">
                  <c:v>1.3633277697543207</c:v>
                </c:pt>
                <c:pt idx="59">
                  <c:v>1.3632817146248375</c:v>
                </c:pt>
                <c:pt idx="60">
                  <c:v>1.3621737842675987</c:v>
                </c:pt>
                <c:pt idx="61">
                  <c:v>1.36160194806127</c:v>
                </c:pt>
                <c:pt idx="62">
                  <c:v>1.3606714389002417</c:v>
                </c:pt>
                <c:pt idx="63">
                  <c:v>1.3603260452314343</c:v>
                </c:pt>
                <c:pt idx="64">
                  <c:v>1.3592827292287881</c:v>
                </c:pt>
                <c:pt idx="65">
                  <c:v>1.3589304181103561</c:v>
                </c:pt>
                <c:pt idx="66">
                  <c:v>1.3585600979110473</c:v>
                </c:pt>
                <c:pt idx="67">
                  <c:v>1.3599912418787385</c:v>
                </c:pt>
                <c:pt idx="68">
                  <c:v>1.3598983084193643</c:v>
                </c:pt>
                <c:pt idx="69">
                  <c:v>1.3586241904697585</c:v>
                </c:pt>
                <c:pt idx="70">
                  <c:v>1.3590493098728884</c:v>
                </c:pt>
                <c:pt idx="71">
                  <c:v>1.3589015502014188</c:v>
                </c:pt>
                <c:pt idx="72">
                  <c:v>1.3603852840738846</c:v>
                </c:pt>
                <c:pt idx="73">
                  <c:v>1.3588862360089202</c:v>
                </c:pt>
                <c:pt idx="74">
                  <c:v>1.3574569062159503</c:v>
                </c:pt>
                <c:pt idx="75">
                  <c:v>1.3575570089525959</c:v>
                </c:pt>
                <c:pt idx="76">
                  <c:v>1.3567114755830469</c:v>
                </c:pt>
                <c:pt idx="77">
                  <c:v>1.3568876533387195</c:v>
                </c:pt>
                <c:pt idx="78">
                  <c:v>1.3548651337381221</c:v>
                </c:pt>
                <c:pt idx="79">
                  <c:v>1.3526696904611148</c:v>
                </c:pt>
                <c:pt idx="80">
                  <c:v>1.3543105029372524</c:v>
                </c:pt>
                <c:pt idx="81">
                  <c:v>1.3548054150897422</c:v>
                </c:pt>
                <c:pt idx="82">
                  <c:v>1.3550273693752823</c:v>
                </c:pt>
                <c:pt idx="83">
                  <c:v>1.3557890665070724</c:v>
                </c:pt>
                <c:pt idx="84">
                  <c:v>1.3559854861477054</c:v>
                </c:pt>
                <c:pt idx="85">
                  <c:v>1.3550233005627794</c:v>
                </c:pt>
                <c:pt idx="86">
                  <c:v>1.3565242135334294</c:v>
                </c:pt>
                <c:pt idx="87">
                  <c:v>1.3576860612187744</c:v>
                </c:pt>
                <c:pt idx="88">
                  <c:v>1.3581709836245872</c:v>
                </c:pt>
                <c:pt idx="89">
                  <c:v>1.357276073693354</c:v>
                </c:pt>
                <c:pt idx="90">
                  <c:v>1.3574959187015891</c:v>
                </c:pt>
                <c:pt idx="91">
                  <c:v>1.3565738155485874</c:v>
                </c:pt>
                <c:pt idx="92">
                  <c:v>1.3561605403581019</c:v>
                </c:pt>
                <c:pt idx="93">
                  <c:v>1.3556412032569045</c:v>
                </c:pt>
                <c:pt idx="94">
                  <c:v>1.3548424632775971</c:v>
                </c:pt>
                <c:pt idx="95">
                  <c:v>1.3558741960008847</c:v>
                </c:pt>
                <c:pt idx="96">
                  <c:v>1.3560123476256165</c:v>
                </c:pt>
                <c:pt idx="97">
                  <c:v>1.3551683509863268</c:v>
                </c:pt>
                <c:pt idx="98">
                  <c:v>1.3545273874351587</c:v>
                </c:pt>
                <c:pt idx="99">
                  <c:v>1.3544404598234852</c:v>
                </c:pt>
                <c:pt idx="100">
                  <c:v>1.3541092811007922</c:v>
                </c:pt>
                <c:pt idx="101">
                  <c:v>1.3535096472094741</c:v>
                </c:pt>
                <c:pt idx="102">
                  <c:v>1.354977620017642</c:v>
                </c:pt>
                <c:pt idx="103">
                  <c:v>1.3552636042819897</c:v>
                </c:pt>
                <c:pt idx="104">
                  <c:v>1.3547679139280357</c:v>
                </c:pt>
                <c:pt idx="105">
                  <c:v>1.3546159291058857</c:v>
                </c:pt>
              </c:numCache>
            </c:numRef>
          </c:val>
          <c:smooth val="0"/>
        </c:ser>
        <c:ser>
          <c:idx val="2"/>
          <c:order val="2"/>
          <c:spPr>
            <a:ln w="28575">
              <a:noFill/>
            </a:ln>
          </c:spPr>
          <c:marker>
            <c:symbol val="none"/>
          </c:marker>
          <c:val>
            <c:numRef>
              <c:f>Data!$E$3:$E$108</c:f>
              <c:numCache>
                <c:formatCode>0.0000</c:formatCode>
                <c:ptCount val="106"/>
                <c:pt idx="0">
                  <c:v>1.3498580244605751</c:v>
                </c:pt>
                <c:pt idx="1">
                  <c:v>1.3486659664449596</c:v>
                </c:pt>
                <c:pt idx="2">
                  <c:v>1.3490646472036012</c:v>
                </c:pt>
                <c:pt idx="3">
                  <c:v>1.3493775460514312</c:v>
                </c:pt>
                <c:pt idx="4">
                  <c:v>1.3490478631191112</c:v>
                </c:pt>
                <c:pt idx="5">
                  <c:v>1.35</c:v>
                </c:pt>
                <c:pt idx="6">
                  <c:v>1.3502141582873595</c:v>
                </c:pt>
                <c:pt idx="7">
                  <c:v>1.350063694845725</c:v>
                </c:pt>
                <c:pt idx="8">
                  <c:v>1.3495900084463537</c:v>
                </c:pt>
                <c:pt idx="9">
                  <c:v>1.3497001023193118</c:v>
                </c:pt>
                <c:pt idx="10">
                  <c:v>1.3515977980678815</c:v>
                </c:pt>
                <c:pt idx="11">
                  <c:v>1.3518745416063764</c:v>
                </c:pt>
                <c:pt idx="12">
                  <c:v>1.3519612975449489</c:v>
                </c:pt>
                <c:pt idx="13">
                  <c:v>1.3509670683958637</c:v>
                </c:pt>
                <c:pt idx="14">
                  <c:v>1.3527171156782101</c:v>
                </c:pt>
                <c:pt idx="15">
                  <c:v>1.3520371589265483</c:v>
                </c:pt>
                <c:pt idx="16">
                  <c:v>1.3534913850608483</c:v>
                </c:pt>
                <c:pt idx="17">
                  <c:v>1.3531220824619354</c:v>
                </c:pt>
                <c:pt idx="18">
                  <c:v>1.3544309188809289</c:v>
                </c:pt>
                <c:pt idx="19">
                  <c:v>1.3550559439621557</c:v>
                </c:pt>
                <c:pt idx="20">
                  <c:v>1.3552505626431879</c:v>
                </c:pt>
                <c:pt idx="21">
                  <c:v>1.354448595768116</c:v>
                </c:pt>
                <c:pt idx="22">
                  <c:v>1.3545455928135079</c:v>
                </c:pt>
                <c:pt idx="23">
                  <c:v>1.3541029307962928</c:v>
                </c:pt>
                <c:pt idx="24">
                  <c:v>1.3529101438280611</c:v>
                </c:pt>
                <c:pt idx="25">
                  <c:v>1.351153624684529</c:v>
                </c:pt>
                <c:pt idx="26">
                  <c:v>1.3531079270161317</c:v>
                </c:pt>
                <c:pt idx="27">
                  <c:v>1.3547367026528307</c:v>
                </c:pt>
                <c:pt idx="28">
                  <c:v>1.3571975546369774</c:v>
                </c:pt>
                <c:pt idx="29">
                  <c:v>1.3578274671245854</c:v>
                </c:pt>
                <c:pt idx="30">
                  <c:v>1.3581351304974207</c:v>
                </c:pt>
                <c:pt idx="31">
                  <c:v>1.3584391146851038</c:v>
                </c:pt>
                <c:pt idx="32">
                  <c:v>1.3587815805340193</c:v>
                </c:pt>
                <c:pt idx="33">
                  <c:v>1.3601020753801194</c:v>
                </c:pt>
                <c:pt idx="34">
                  <c:v>1.3602483188464285</c:v>
                </c:pt>
                <c:pt idx="35">
                  <c:v>1.3597810875084786</c:v>
                </c:pt>
                <c:pt idx="36">
                  <c:v>1.3589505316138837</c:v>
                </c:pt>
                <c:pt idx="37">
                  <c:v>1.360228960935405</c:v>
                </c:pt>
                <c:pt idx="38">
                  <c:v>1.359034721510807</c:v>
                </c:pt>
                <c:pt idx="39">
                  <c:v>1.3591862781114568</c:v>
                </c:pt>
                <c:pt idx="40">
                  <c:v>1.3592471525280967</c:v>
                </c:pt>
                <c:pt idx="41">
                  <c:v>1.3612826074046511</c:v>
                </c:pt>
                <c:pt idx="42">
                  <c:v>1.3627094788916669</c:v>
                </c:pt>
                <c:pt idx="43">
                  <c:v>1.3638539947710933</c:v>
                </c:pt>
                <c:pt idx="44">
                  <c:v>1.3645057885755909</c:v>
                </c:pt>
                <c:pt idx="45">
                  <c:v>1.3645404233000211</c:v>
                </c:pt>
                <c:pt idx="46">
                  <c:v>1.3650361405771589</c:v>
                </c:pt>
                <c:pt idx="47">
                  <c:v>1.3645490855202056</c:v>
                </c:pt>
                <c:pt idx="48">
                  <c:v>1.3654390846733411</c:v>
                </c:pt>
                <c:pt idx="49">
                  <c:v>1.3642489407032972</c:v>
                </c:pt>
                <c:pt idx="50">
                  <c:v>1.3640837589235135</c:v>
                </c:pt>
                <c:pt idx="51">
                  <c:v>1.363506393887679</c:v>
                </c:pt>
                <c:pt idx="52">
                  <c:v>1.3622395971790238</c:v>
                </c:pt>
                <c:pt idx="53">
                  <c:v>1.3610591177687978</c:v>
                </c:pt>
                <c:pt idx="54">
                  <c:v>1.3600941077125188</c:v>
                </c:pt>
                <c:pt idx="55">
                  <c:v>1.3602752314630666</c:v>
                </c:pt>
                <c:pt idx="56">
                  <c:v>1.360404513207943</c:v>
                </c:pt>
                <c:pt idx="57">
                  <c:v>1.3616558601563189</c:v>
                </c:pt>
                <c:pt idx="58">
                  <c:v>1.3633277697543207</c:v>
                </c:pt>
                <c:pt idx="59">
                  <c:v>1.3632817146248375</c:v>
                </c:pt>
                <c:pt idx="60">
                  <c:v>1.3621737842675987</c:v>
                </c:pt>
                <c:pt idx="61">
                  <c:v>1.36160194806127</c:v>
                </c:pt>
                <c:pt idx="62">
                  <c:v>1.3606714389002417</c:v>
                </c:pt>
                <c:pt idx="63">
                  <c:v>1.3603260452314343</c:v>
                </c:pt>
                <c:pt idx="64">
                  <c:v>1.3592827292287881</c:v>
                </c:pt>
                <c:pt idx="65">
                  <c:v>1.3589304181103561</c:v>
                </c:pt>
                <c:pt idx="66">
                  <c:v>1.3585600979110473</c:v>
                </c:pt>
                <c:pt idx="67">
                  <c:v>1.3599912418787385</c:v>
                </c:pt>
                <c:pt idx="68">
                  <c:v>1.3598983084193643</c:v>
                </c:pt>
                <c:pt idx="69">
                  <c:v>1.3586241904697585</c:v>
                </c:pt>
                <c:pt idx="70">
                  <c:v>1.3590493098728884</c:v>
                </c:pt>
                <c:pt idx="71">
                  <c:v>1.3589015502014188</c:v>
                </c:pt>
                <c:pt idx="72">
                  <c:v>1.3603852840738846</c:v>
                </c:pt>
                <c:pt idx="73">
                  <c:v>1.3588862360089202</c:v>
                </c:pt>
                <c:pt idx="74">
                  <c:v>1.3574569062159503</c:v>
                </c:pt>
                <c:pt idx="75">
                  <c:v>1.3575570089525959</c:v>
                </c:pt>
                <c:pt idx="76">
                  <c:v>1.3567114755830469</c:v>
                </c:pt>
                <c:pt idx="77">
                  <c:v>1.3568876533387195</c:v>
                </c:pt>
                <c:pt idx="78">
                  <c:v>1.3548651337381221</c:v>
                </c:pt>
                <c:pt idx="79">
                  <c:v>1.3526696904611148</c:v>
                </c:pt>
                <c:pt idx="80">
                  <c:v>1.3543105029372524</c:v>
                </c:pt>
                <c:pt idx="81">
                  <c:v>1.3548054150897422</c:v>
                </c:pt>
                <c:pt idx="82">
                  <c:v>1.3550273693752823</c:v>
                </c:pt>
                <c:pt idx="83">
                  <c:v>1.3557890665070724</c:v>
                </c:pt>
                <c:pt idx="84">
                  <c:v>1.3559854861477054</c:v>
                </c:pt>
                <c:pt idx="85">
                  <c:v>1.3550233005627794</c:v>
                </c:pt>
                <c:pt idx="86">
                  <c:v>1.3565242135334294</c:v>
                </c:pt>
                <c:pt idx="87">
                  <c:v>1.3576860612187744</c:v>
                </c:pt>
                <c:pt idx="88">
                  <c:v>1.3581709836245872</c:v>
                </c:pt>
                <c:pt idx="89">
                  <c:v>1.357276073693354</c:v>
                </c:pt>
                <c:pt idx="90">
                  <c:v>1.3574959187015891</c:v>
                </c:pt>
                <c:pt idx="91">
                  <c:v>1.3565738155485874</c:v>
                </c:pt>
                <c:pt idx="92">
                  <c:v>1.3561605403581019</c:v>
                </c:pt>
                <c:pt idx="93">
                  <c:v>1.3556412032569045</c:v>
                </c:pt>
                <c:pt idx="94">
                  <c:v>1.3548424632775971</c:v>
                </c:pt>
                <c:pt idx="95">
                  <c:v>1.3558741960008847</c:v>
                </c:pt>
                <c:pt idx="96">
                  <c:v>1.3560123476256165</c:v>
                </c:pt>
                <c:pt idx="97">
                  <c:v>1.3551683509863268</c:v>
                </c:pt>
                <c:pt idx="98">
                  <c:v>1.3545273874351587</c:v>
                </c:pt>
                <c:pt idx="99">
                  <c:v>1.3544404598234852</c:v>
                </c:pt>
                <c:pt idx="100">
                  <c:v>1.3541092811007922</c:v>
                </c:pt>
                <c:pt idx="101">
                  <c:v>1.3535096472094741</c:v>
                </c:pt>
                <c:pt idx="102">
                  <c:v>1.354977620017642</c:v>
                </c:pt>
                <c:pt idx="103">
                  <c:v>1.3552636042819897</c:v>
                </c:pt>
                <c:pt idx="104">
                  <c:v>1.3547679139280357</c:v>
                </c:pt>
                <c:pt idx="105">
                  <c:v>1.3546159291058857</c:v>
                </c:pt>
              </c:numCache>
            </c:numRef>
          </c:val>
          <c:smooth val="0"/>
        </c:ser>
        <c:ser>
          <c:idx val="3"/>
          <c:order val="3"/>
          <c:spPr>
            <a:ln w="28575">
              <a:noFill/>
            </a:ln>
          </c:spPr>
          <c:marker>
            <c:symbol val="none"/>
          </c:marker>
          <c:val>
            <c:numRef>
              <c:f>Data!$F$3:$F$108</c:f>
              <c:numCache>
                <c:formatCode>0.0000</c:formatCode>
                <c:ptCount val="106"/>
                <c:pt idx="0">
                  <c:v>1.3486659664449596</c:v>
                </c:pt>
                <c:pt idx="1">
                  <c:v>1.3490646472036012</c:v>
                </c:pt>
                <c:pt idx="2">
                  <c:v>1.3493775460514312</c:v>
                </c:pt>
                <c:pt idx="3">
                  <c:v>1.3490478631191112</c:v>
                </c:pt>
                <c:pt idx="4">
                  <c:v>1.35</c:v>
                </c:pt>
                <c:pt idx="5">
                  <c:v>1.3502141582873595</c:v>
                </c:pt>
                <c:pt idx="6">
                  <c:v>1.350063694845725</c:v>
                </c:pt>
                <c:pt idx="7">
                  <c:v>1.3495900084463537</c:v>
                </c:pt>
                <c:pt idx="8">
                  <c:v>1.3497001023193118</c:v>
                </c:pt>
                <c:pt idx="9">
                  <c:v>1.3515977980678815</c:v>
                </c:pt>
                <c:pt idx="10">
                  <c:v>1.3518745416063764</c:v>
                </c:pt>
                <c:pt idx="11">
                  <c:v>1.3519612975449489</c:v>
                </c:pt>
                <c:pt idx="12">
                  <c:v>1.3509670683958637</c:v>
                </c:pt>
                <c:pt idx="13">
                  <c:v>1.3527171156782101</c:v>
                </c:pt>
                <c:pt idx="14">
                  <c:v>1.3520371589265483</c:v>
                </c:pt>
                <c:pt idx="15">
                  <c:v>1.3534913850608483</c:v>
                </c:pt>
                <c:pt idx="16">
                  <c:v>1.3531220824619354</c:v>
                </c:pt>
                <c:pt idx="17">
                  <c:v>1.3544309188809289</c:v>
                </c:pt>
                <c:pt idx="18">
                  <c:v>1.3550559439621557</c:v>
                </c:pt>
                <c:pt idx="19">
                  <c:v>1.3552505626431879</c:v>
                </c:pt>
                <c:pt idx="20">
                  <c:v>1.354448595768116</c:v>
                </c:pt>
                <c:pt idx="21">
                  <c:v>1.3545455928135079</c:v>
                </c:pt>
                <c:pt idx="22">
                  <c:v>1.3541029307962928</c:v>
                </c:pt>
                <c:pt idx="23">
                  <c:v>1.3529101438280611</c:v>
                </c:pt>
                <c:pt idx="24">
                  <c:v>1.351153624684529</c:v>
                </c:pt>
                <c:pt idx="25">
                  <c:v>1.3531079270161317</c:v>
                </c:pt>
                <c:pt idx="26">
                  <c:v>1.3547367026528307</c:v>
                </c:pt>
                <c:pt idx="27">
                  <c:v>1.3571975546369774</c:v>
                </c:pt>
                <c:pt idx="28">
                  <c:v>1.3578274671245854</c:v>
                </c:pt>
                <c:pt idx="29">
                  <c:v>1.3581351304974207</c:v>
                </c:pt>
                <c:pt idx="30">
                  <c:v>1.3584391146851038</c:v>
                </c:pt>
                <c:pt idx="31">
                  <c:v>1.3587815805340193</c:v>
                </c:pt>
                <c:pt idx="32">
                  <c:v>1.3601020753801194</c:v>
                </c:pt>
                <c:pt idx="33">
                  <c:v>1.3602483188464285</c:v>
                </c:pt>
                <c:pt idx="34">
                  <c:v>1.3597810875084786</c:v>
                </c:pt>
                <c:pt idx="35">
                  <c:v>1.3589505316138837</c:v>
                </c:pt>
                <c:pt idx="36">
                  <c:v>1.360228960935405</c:v>
                </c:pt>
                <c:pt idx="37">
                  <c:v>1.359034721510807</c:v>
                </c:pt>
                <c:pt idx="38">
                  <c:v>1.3591862781114568</c:v>
                </c:pt>
                <c:pt idx="39">
                  <c:v>1.3592471525280967</c:v>
                </c:pt>
                <c:pt idx="40">
                  <c:v>1.3612826074046511</c:v>
                </c:pt>
                <c:pt idx="41">
                  <c:v>1.3627094788916669</c:v>
                </c:pt>
                <c:pt idx="42">
                  <c:v>1.3638539947710933</c:v>
                </c:pt>
                <c:pt idx="43">
                  <c:v>1.3645057885755909</c:v>
                </c:pt>
                <c:pt idx="44">
                  <c:v>1.3645404233000211</c:v>
                </c:pt>
                <c:pt idx="45">
                  <c:v>1.3650361405771589</c:v>
                </c:pt>
                <c:pt idx="46">
                  <c:v>1.3645490855202056</c:v>
                </c:pt>
                <c:pt idx="47">
                  <c:v>1.3654390846733411</c:v>
                </c:pt>
                <c:pt idx="48">
                  <c:v>1.3642489407032972</c:v>
                </c:pt>
                <c:pt idx="49">
                  <c:v>1.3640837589235135</c:v>
                </c:pt>
                <c:pt idx="50">
                  <c:v>1.363506393887679</c:v>
                </c:pt>
                <c:pt idx="51">
                  <c:v>1.3622395971790238</c:v>
                </c:pt>
                <c:pt idx="52">
                  <c:v>1.3610591177687978</c:v>
                </c:pt>
                <c:pt idx="53">
                  <c:v>1.3600941077125188</c:v>
                </c:pt>
                <c:pt idx="54">
                  <c:v>1.3602752314630666</c:v>
                </c:pt>
                <c:pt idx="55">
                  <c:v>1.360404513207943</c:v>
                </c:pt>
                <c:pt idx="56">
                  <c:v>1.3616558601563189</c:v>
                </c:pt>
                <c:pt idx="57">
                  <c:v>1.3633277697543207</c:v>
                </c:pt>
                <c:pt idx="58">
                  <c:v>1.3632817146248375</c:v>
                </c:pt>
                <c:pt idx="59">
                  <c:v>1.3621737842675987</c:v>
                </c:pt>
                <c:pt idx="60">
                  <c:v>1.36160194806127</c:v>
                </c:pt>
                <c:pt idx="61">
                  <c:v>1.3606714389002417</c:v>
                </c:pt>
                <c:pt idx="62">
                  <c:v>1.3603260452314343</c:v>
                </c:pt>
                <c:pt idx="63">
                  <c:v>1.3592827292287881</c:v>
                </c:pt>
                <c:pt idx="64">
                  <c:v>1.3589304181103561</c:v>
                </c:pt>
                <c:pt idx="65">
                  <c:v>1.3585600979110473</c:v>
                </c:pt>
                <c:pt idx="66">
                  <c:v>1.3599912418787385</c:v>
                </c:pt>
                <c:pt idx="67">
                  <c:v>1.3598983084193643</c:v>
                </c:pt>
                <c:pt idx="68">
                  <c:v>1.3586241904697585</c:v>
                </c:pt>
                <c:pt idx="69">
                  <c:v>1.3590493098728884</c:v>
                </c:pt>
                <c:pt idx="70">
                  <c:v>1.3589015502014188</c:v>
                </c:pt>
                <c:pt idx="71">
                  <c:v>1.3603852840738846</c:v>
                </c:pt>
                <c:pt idx="72">
                  <c:v>1.3588862360089202</c:v>
                </c:pt>
                <c:pt idx="73">
                  <c:v>1.3574569062159503</c:v>
                </c:pt>
                <c:pt idx="74">
                  <c:v>1.3575570089525959</c:v>
                </c:pt>
                <c:pt idx="75">
                  <c:v>1.3567114755830469</c:v>
                </c:pt>
                <c:pt idx="76">
                  <c:v>1.3568876533387195</c:v>
                </c:pt>
                <c:pt idx="77">
                  <c:v>1.3548651337381221</c:v>
                </c:pt>
                <c:pt idx="78">
                  <c:v>1.3526696904611148</c:v>
                </c:pt>
                <c:pt idx="79">
                  <c:v>1.3543105029372524</c:v>
                </c:pt>
                <c:pt idx="80">
                  <c:v>1.3548054150897422</c:v>
                </c:pt>
                <c:pt idx="81">
                  <c:v>1.3550273693752823</c:v>
                </c:pt>
                <c:pt idx="82">
                  <c:v>1.3557890665070724</c:v>
                </c:pt>
                <c:pt idx="83">
                  <c:v>1.3559854861477054</c:v>
                </c:pt>
                <c:pt idx="84">
                  <c:v>1.3550233005627794</c:v>
                </c:pt>
                <c:pt idx="85">
                  <c:v>1.3565242135334294</c:v>
                </c:pt>
                <c:pt idx="86">
                  <c:v>1.3576860612187744</c:v>
                </c:pt>
                <c:pt idx="87">
                  <c:v>1.3581709836245872</c:v>
                </c:pt>
                <c:pt idx="88">
                  <c:v>1.357276073693354</c:v>
                </c:pt>
                <c:pt idx="89">
                  <c:v>1.3574959187015891</c:v>
                </c:pt>
                <c:pt idx="90">
                  <c:v>1.3565738155485874</c:v>
                </c:pt>
                <c:pt idx="91">
                  <c:v>1.3561605403581019</c:v>
                </c:pt>
                <c:pt idx="92">
                  <c:v>1.3556412032569045</c:v>
                </c:pt>
                <c:pt idx="93">
                  <c:v>1.3548424632775971</c:v>
                </c:pt>
                <c:pt idx="94">
                  <c:v>1.3558741960008847</c:v>
                </c:pt>
                <c:pt idx="95">
                  <c:v>1.3560123476256165</c:v>
                </c:pt>
                <c:pt idx="96">
                  <c:v>1.3551683509863268</c:v>
                </c:pt>
                <c:pt idx="97">
                  <c:v>1.3545273874351587</c:v>
                </c:pt>
                <c:pt idx="98">
                  <c:v>1.3544404598234852</c:v>
                </c:pt>
                <c:pt idx="99">
                  <c:v>1.3541092811007922</c:v>
                </c:pt>
                <c:pt idx="100">
                  <c:v>1.3535096472094741</c:v>
                </c:pt>
                <c:pt idx="101">
                  <c:v>1.354977620017642</c:v>
                </c:pt>
                <c:pt idx="102">
                  <c:v>1.3552636042819897</c:v>
                </c:pt>
                <c:pt idx="103">
                  <c:v>1.3547679139280357</c:v>
                </c:pt>
                <c:pt idx="104">
                  <c:v>1.3546159291058857</c:v>
                </c:pt>
                <c:pt idx="105">
                  <c:v>1.3550878947322025</c:v>
                </c:pt>
              </c:numCache>
            </c:numRef>
          </c:val>
          <c:smooth val="0"/>
        </c:ser>
        <c:dLbls>
          <c:showLegendKey val="0"/>
          <c:showVal val="0"/>
          <c:showCatName val="0"/>
          <c:showSerName val="0"/>
          <c:showPercent val="0"/>
          <c:showBubbleSize val="0"/>
        </c:dLbls>
        <c:hiLowLines/>
        <c:upDownBars>
          <c:gapWidth val="150"/>
          <c:upBars>
            <c:spPr>
              <a:solidFill>
                <a:srgbClr val="00B050"/>
              </a:solidFill>
            </c:spPr>
          </c:upBars>
          <c:downBars>
            <c:spPr>
              <a:solidFill>
                <a:srgbClr val="C00000"/>
              </a:solidFill>
            </c:spPr>
          </c:downBars>
        </c:upDownBars>
        <c:axId val="177402368"/>
        <c:axId val="193092928"/>
      </c:stockChart>
      <c:catAx>
        <c:axId val="177402368"/>
        <c:scaling>
          <c:orientation val="minMax"/>
        </c:scaling>
        <c:delete val="0"/>
        <c:axPos val="b"/>
        <c:title>
          <c:tx>
            <c:rich>
              <a:bodyPr/>
              <a:lstStyle/>
              <a:p>
                <a:pPr>
                  <a:defRPr/>
                </a:pPr>
                <a:r>
                  <a:rPr lang="en-GB"/>
                  <a:t>Tick</a:t>
                </a:r>
              </a:p>
            </c:rich>
          </c:tx>
          <c:layout/>
          <c:overlay val="0"/>
        </c:title>
        <c:majorTickMark val="out"/>
        <c:minorTickMark val="none"/>
        <c:tickLblPos val="nextTo"/>
        <c:crossAx val="193092928"/>
        <c:crosses val="autoZero"/>
        <c:auto val="1"/>
        <c:lblAlgn val="ctr"/>
        <c:lblOffset val="100"/>
        <c:tickMarkSkip val="5"/>
        <c:noMultiLvlLbl val="0"/>
      </c:catAx>
      <c:valAx>
        <c:axId val="193092928"/>
        <c:scaling>
          <c:orientation val="minMax"/>
        </c:scaling>
        <c:delete val="0"/>
        <c:axPos val="l"/>
        <c:majorGridlines>
          <c:spPr>
            <a:ln>
              <a:solidFill>
                <a:schemeClr val="bg1">
                  <a:lumMod val="65000"/>
                </a:schemeClr>
              </a:solidFill>
              <a:prstDash val="sysDash"/>
            </a:ln>
          </c:spPr>
        </c:majorGridlines>
        <c:title>
          <c:tx>
            <c:rich>
              <a:bodyPr rot="-5400000" vert="horz"/>
              <a:lstStyle/>
              <a:p>
                <a:pPr>
                  <a:defRPr/>
                </a:pPr>
                <a:r>
                  <a:rPr lang="en-US"/>
                  <a:t>Price</a:t>
                </a:r>
              </a:p>
            </c:rich>
          </c:tx>
          <c:layout/>
          <c:overlay val="0"/>
        </c:title>
        <c:numFmt formatCode="0.0000" sourceLinked="1"/>
        <c:majorTickMark val="in"/>
        <c:minorTickMark val="in"/>
        <c:tickLblPos val="nextTo"/>
        <c:crossAx val="177402368"/>
        <c:crosses val="autoZero"/>
        <c:crossBetween val="between"/>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14</xdr:row>
      <xdr:rowOff>104775</xdr:rowOff>
    </xdr:from>
    <xdr:to>
      <xdr:col>15</xdr:col>
      <xdr:colOff>485775</xdr:colOff>
      <xdr:row>39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327880</xdr:colOff>
      <xdr:row>1</xdr:row>
      <xdr:rowOff>19050</xdr:rowOff>
    </xdr:to>
    <xdr:pic>
      <xdr:nvPicPr>
        <xdr:cNvPr id="4" name="Picture 3" descr="forexop_white.png"/>
        <xdr:cNvPicPr>
          <a:picLocks noChangeAspect="1"/>
        </xdr:cNvPicPr>
      </xdr:nvPicPr>
      <xdr:blipFill>
        <a:blip xmlns:r="http://schemas.openxmlformats.org/officeDocument/2006/relationships" r:embed="rId2" cstate="print"/>
        <a:stretch>
          <a:fillRect/>
        </a:stretch>
      </xdr:blipFill>
      <xdr:spPr>
        <a:xfrm>
          <a:off x="0" y="0"/>
          <a:ext cx="2280505" cy="790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abSelected="1" workbookViewId="0">
      <selection activeCell="A2" sqref="A2"/>
    </sheetView>
  </sheetViews>
  <sheetFormatPr defaultColWidth="11.5703125" defaultRowHeight="12.75"/>
  <cols>
    <col min="1" max="1" width="13.42578125" style="1" customWidth="1"/>
    <col min="2" max="2" width="12.28515625" style="1" customWidth="1"/>
    <col min="3" max="3" width="3.5703125" style="1" customWidth="1"/>
    <col min="4" max="4" width="7.5703125" style="1" customWidth="1"/>
    <col min="5" max="5" width="7.140625" style="1" customWidth="1"/>
    <col min="6" max="6" width="7.28515625" style="1" customWidth="1"/>
    <col min="7" max="7" width="5.5703125" style="1" bestFit="1" customWidth="1"/>
    <col min="8" max="8" width="6.42578125" style="1" customWidth="1"/>
    <col min="9" max="9" width="7.28515625" style="1" customWidth="1"/>
    <col min="10" max="10" width="7.140625" style="1" customWidth="1"/>
    <col min="11" max="11" width="5.85546875" style="1" bestFit="1" customWidth="1"/>
    <col min="12" max="12" width="7.85546875" style="1" customWidth="1"/>
    <col min="13" max="13" width="7.5703125" style="1" customWidth="1"/>
    <col min="14" max="14" width="5.5703125" style="1" bestFit="1" customWidth="1"/>
    <col min="15" max="15" width="5.7109375" style="1" bestFit="1" customWidth="1"/>
    <col min="16" max="16" width="7.42578125" style="1" customWidth="1"/>
    <col min="17" max="26" width="11.5703125" style="1"/>
  </cols>
  <sheetData>
    <row r="1" spans="1:26" ht="60.75" customHeight="1">
      <c r="A1" s="35"/>
      <c r="B1" s="36"/>
      <c r="C1" s="37" t="s">
        <v>0</v>
      </c>
      <c r="D1" s="36"/>
      <c r="E1" s="36"/>
      <c r="F1" s="36"/>
      <c r="G1" s="36"/>
      <c r="H1" s="36"/>
      <c r="I1" s="36"/>
      <c r="J1" s="36"/>
      <c r="K1" s="36"/>
      <c r="L1" s="36"/>
      <c r="M1" s="36"/>
      <c r="N1" s="38" t="s">
        <v>133</v>
      </c>
      <c r="O1" s="36"/>
      <c r="P1" s="36"/>
      <c r="Q1"/>
      <c r="R1"/>
      <c r="S1"/>
      <c r="T1"/>
      <c r="U1"/>
      <c r="V1"/>
      <c r="W1"/>
      <c r="X1"/>
      <c r="Y1"/>
      <c r="Z1"/>
    </row>
    <row r="2" spans="1:26">
      <c r="A2" s="42" t="s">
        <v>1</v>
      </c>
      <c r="B2" s="43"/>
      <c r="C2" s="4"/>
      <c r="D2" s="13" t="s">
        <v>19</v>
      </c>
      <c r="E2" s="14"/>
      <c r="F2" s="15"/>
      <c r="G2" s="13"/>
      <c r="H2" s="13"/>
      <c r="I2" s="13"/>
      <c r="J2" s="13"/>
      <c r="K2" s="16"/>
      <c r="L2" s="14"/>
      <c r="M2" s="14"/>
      <c r="N2" s="16"/>
      <c r="O2" s="16"/>
      <c r="P2" s="16"/>
      <c r="Q2"/>
      <c r="R2"/>
      <c r="S2"/>
      <c r="T2"/>
      <c r="U2"/>
      <c r="V2"/>
      <c r="W2"/>
      <c r="X2"/>
      <c r="Y2"/>
      <c r="Z2"/>
    </row>
    <row r="3" spans="1:26">
      <c r="A3" s="13" t="s">
        <v>2</v>
      </c>
      <c r="B3" s="23">
        <v>1.35</v>
      </c>
      <c r="C3" s="8"/>
      <c r="D3" s="25" t="s">
        <v>3</v>
      </c>
      <c r="E3" s="26" t="s">
        <v>4</v>
      </c>
      <c r="F3" s="26" t="s">
        <v>5</v>
      </c>
      <c r="G3" s="25" t="s">
        <v>6</v>
      </c>
      <c r="H3" s="25" t="s">
        <v>7</v>
      </c>
      <c r="I3" s="25" t="s">
        <v>8</v>
      </c>
      <c r="J3" s="27"/>
      <c r="K3" s="25" t="s">
        <v>3</v>
      </c>
      <c r="L3" s="26" t="s">
        <v>4</v>
      </c>
      <c r="M3" s="26" t="s">
        <v>5</v>
      </c>
      <c r="N3" s="25" t="s">
        <v>6</v>
      </c>
      <c r="O3" s="25" t="s">
        <v>7</v>
      </c>
      <c r="P3" s="25" t="s">
        <v>8</v>
      </c>
      <c r="Q3"/>
      <c r="R3"/>
      <c r="S3"/>
      <c r="T3"/>
      <c r="U3"/>
      <c r="V3"/>
      <c r="W3"/>
      <c r="X3"/>
      <c r="Y3"/>
      <c r="Z3"/>
    </row>
    <row r="4" spans="1:26">
      <c r="A4" s="13" t="s">
        <v>9</v>
      </c>
      <c r="B4" s="24">
        <v>2</v>
      </c>
      <c r="C4" s="8"/>
      <c r="D4" s="27" t="s">
        <v>10</v>
      </c>
      <c r="E4" s="28">
        <f>E5+$B$5/10000</f>
        <v>1.3562000000000003</v>
      </c>
      <c r="F4" s="28">
        <f t="shared" ref="F4:F12" si="0">E4+$B$6/10000</f>
        <v>1.3587000000000002</v>
      </c>
      <c r="G4" s="29">
        <f ca="1">IF(E4&lt;$B$12,1,0)</f>
        <v>1</v>
      </c>
      <c r="H4" s="29">
        <f ca="1">G4*IF(ISNA(MATCH(E4,Data!$B$8:$B$108,1)),0,IF(F4&lt;MAX(OFFSET(Data!$B$8:$B$108,MATCH(E4,Data!$B$8:$B$108,1),0))-$B$4/10000,1,0))</f>
        <v>1</v>
      </c>
      <c r="I4" s="30">
        <f t="shared" ref="I4:I12" ca="1" si="1">IF(H4&gt;0,F4-E4,-(E4-$B$13+$B$4/10000)*G4)*10000</f>
        <v>24.999999999999467</v>
      </c>
      <c r="J4" s="27"/>
      <c r="K4" s="27" t="s">
        <v>11</v>
      </c>
      <c r="L4" s="28">
        <f>L5+$B$5/10000</f>
        <v>1.3558000000000003</v>
      </c>
      <c r="M4" s="28">
        <f t="shared" ref="M4:M12" si="2">L4-$B$6/10000</f>
        <v>1.3533000000000004</v>
      </c>
      <c r="N4" s="29">
        <f ca="1">IF(L4&lt;$B$12,1,0)</f>
        <v>1</v>
      </c>
      <c r="O4" s="29">
        <f ca="1">N4*IF(ISNA(MATCH(L4,Data!$B$8:$B$108,1)),0,IF(M4&gt;MIN(OFFSET(Data!$B$8:$B$108,MATCH(L4,Data!$B$8:$B$108,1),0))+$B$4/10000,1,0))</f>
        <v>1</v>
      </c>
      <c r="P4" s="30">
        <f t="shared" ref="P4:P12" ca="1" si="3">IF(O4&gt;0,L4-M4,(L4-$B$13-$B$4/10000)*N4)*10000</f>
        <v>24.999999999999467</v>
      </c>
      <c r="Q4"/>
      <c r="R4"/>
      <c r="S4"/>
      <c r="T4"/>
      <c r="U4"/>
      <c r="V4"/>
      <c r="W4"/>
      <c r="X4"/>
      <c r="Y4"/>
      <c r="Z4"/>
    </row>
    <row r="5" spans="1:26">
      <c r="A5" s="13" t="s">
        <v>12</v>
      </c>
      <c r="B5" s="24">
        <v>15</v>
      </c>
      <c r="C5" s="8"/>
      <c r="D5" s="27" t="s">
        <v>10</v>
      </c>
      <c r="E5" s="28">
        <f>E6+$B$5/10000</f>
        <v>1.3547000000000002</v>
      </c>
      <c r="F5" s="28">
        <f t="shared" si="0"/>
        <v>1.3572000000000002</v>
      </c>
      <c r="G5" s="29">
        <f ca="1">IF(E5&lt;$B$12,1,0)</f>
        <v>1</v>
      </c>
      <c r="H5" s="29">
        <f ca="1">G5*IF(ISNA(MATCH(E5,Data!$B$8:$B$108,1)),0,IF(F5&lt;MAX(OFFSET(Data!$B$8:$B$108,MATCH(E5,Data!$B$8:$B$108,1),0))-$B$4/10000,1,0))</f>
        <v>1</v>
      </c>
      <c r="I5" s="30">
        <f t="shared" ca="1" si="1"/>
        <v>24.999999999999467</v>
      </c>
      <c r="J5" s="27"/>
      <c r="K5" s="27" t="s">
        <v>11</v>
      </c>
      <c r="L5" s="28">
        <f>L6+$B$5/10000</f>
        <v>1.3543000000000003</v>
      </c>
      <c r="M5" s="28">
        <f t="shared" si="2"/>
        <v>1.3518000000000003</v>
      </c>
      <c r="N5" s="29">
        <f ca="1">IF(L5&lt;$B$12,1,0)</f>
        <v>1</v>
      </c>
      <c r="O5" s="29">
        <f ca="1">N5*IF(ISNA(MATCH(L5,Data!$B$8:$B$108,1)),0,IF(M5&gt;MIN(OFFSET(Data!$B$8:$B$108,MATCH(L5,Data!$B$8:$B$108,1),0))+$B$4/10000,1,0))</f>
        <v>1</v>
      </c>
      <c r="P5" s="30">
        <f t="shared" ca="1" si="3"/>
        <v>24.999999999999467</v>
      </c>
      <c r="Q5"/>
      <c r="R5"/>
      <c r="S5"/>
      <c r="T5"/>
      <c r="U5"/>
      <c r="V5"/>
      <c r="W5"/>
      <c r="X5"/>
      <c r="Y5"/>
      <c r="Z5"/>
    </row>
    <row r="6" spans="1:26">
      <c r="A6" s="13" t="s">
        <v>13</v>
      </c>
      <c r="B6" s="24">
        <v>25</v>
      </c>
      <c r="C6" s="8"/>
      <c r="D6" s="27" t="s">
        <v>10</v>
      </c>
      <c r="E6" s="28">
        <f>E7+$B$5/10000</f>
        <v>1.3532000000000002</v>
      </c>
      <c r="F6" s="28">
        <f t="shared" si="0"/>
        <v>1.3557000000000001</v>
      </c>
      <c r="G6" s="29">
        <f ca="1">IF(E6&lt;$B$12,1,0)</f>
        <v>1</v>
      </c>
      <c r="H6" s="29">
        <f ca="1">G6*IF(ISNA(MATCH(E6,Data!$B$8:$B$108,1)),0,IF(F6&lt;MAX(OFFSET(Data!$B$8:$B$108,MATCH(E6,Data!$B$8:$B$108,1),0))-$B$4/10000,1,0))</f>
        <v>1</v>
      </c>
      <c r="I6" s="30">
        <f t="shared" ca="1" si="1"/>
        <v>24.999999999999467</v>
      </c>
      <c r="J6" s="27"/>
      <c r="K6" s="27" t="s">
        <v>11</v>
      </c>
      <c r="L6" s="28">
        <f>L7+$B$5/10000</f>
        <v>1.3528000000000002</v>
      </c>
      <c r="M6" s="28">
        <f t="shared" si="2"/>
        <v>1.3503000000000003</v>
      </c>
      <c r="N6" s="29">
        <f ca="1">IF(L6&lt;$B$12,1,0)</f>
        <v>1</v>
      </c>
      <c r="O6" s="29">
        <f ca="1">N6*IF(ISNA(MATCH(L6,Data!$B$8:$B$108,1)),0,IF(M6&gt;MIN(OFFSET(Data!$B$8:$B$108,MATCH(L6,Data!$B$8:$B$108,1),0))+$B$4/10000,1,0))</f>
        <v>0</v>
      </c>
      <c r="P6" s="30">
        <f t="shared" ca="1" si="3"/>
        <v>-20.15929105885461</v>
      </c>
      <c r="Q6"/>
      <c r="R6"/>
      <c r="S6"/>
      <c r="T6"/>
      <c r="U6"/>
      <c r="V6"/>
      <c r="W6"/>
      <c r="X6"/>
      <c r="Y6"/>
      <c r="Z6"/>
    </row>
    <row r="7" spans="1:26">
      <c r="A7" s="13" t="s">
        <v>14</v>
      </c>
      <c r="B7" s="23">
        <f>10/10000</f>
        <v>1E-3</v>
      </c>
      <c r="C7" s="8"/>
      <c r="D7" s="27" t="s">
        <v>10</v>
      </c>
      <c r="E7" s="28">
        <f>E8+$B$5/10000</f>
        <v>1.3517000000000001</v>
      </c>
      <c r="F7" s="28">
        <f t="shared" si="0"/>
        <v>1.3542000000000001</v>
      </c>
      <c r="G7" s="29">
        <f ca="1">IF(E7&lt;$B$12,1,0)</f>
        <v>1</v>
      </c>
      <c r="H7" s="29">
        <f ca="1">G7*IF(ISNA(MATCH(E7,Data!$B$8:$B$108,1)),0,IF(F7&lt;MAX(OFFSET(Data!$B$8:$B$108,MATCH(E7,Data!$B$8:$B$108,1),0))-$B$4/10000,1,0))</f>
        <v>1</v>
      </c>
      <c r="I7" s="30">
        <f t="shared" ca="1" si="1"/>
        <v>24.999999999999467</v>
      </c>
      <c r="J7" s="27"/>
      <c r="K7" s="27" t="s">
        <v>11</v>
      </c>
      <c r="L7" s="28">
        <f>L8+$B$5/10000</f>
        <v>1.3513000000000002</v>
      </c>
      <c r="M7" s="28">
        <f t="shared" si="2"/>
        <v>1.3488000000000002</v>
      </c>
      <c r="N7" s="29">
        <f ca="1">IF(L7&lt;$B$12,1,0)</f>
        <v>1</v>
      </c>
      <c r="O7" s="29">
        <f ca="1">N7*IF(ISNA(MATCH(L7,Data!$B$8:$B$108,1)),0,IF(M7&gt;MIN(OFFSET(Data!$B$8:$B$108,MATCH(L7,Data!$B$8:$B$108,1),0))+$B$4/10000,1,0))</f>
        <v>0</v>
      </c>
      <c r="P7" s="30">
        <f t="shared" ca="1" si="3"/>
        <v>-35.159291058855182</v>
      </c>
      <c r="Q7"/>
      <c r="R7"/>
      <c r="S7"/>
      <c r="T7"/>
      <c r="U7"/>
      <c r="V7"/>
      <c r="W7"/>
      <c r="X7"/>
      <c r="Y7"/>
      <c r="Z7"/>
    </row>
    <row r="8" spans="1:26">
      <c r="A8" s="13" t="s">
        <v>15</v>
      </c>
      <c r="B8" s="23">
        <v>1</v>
      </c>
      <c r="C8" s="8"/>
      <c r="D8" s="31" t="s">
        <v>10</v>
      </c>
      <c r="E8" s="32">
        <f>B3+$B$4/10000</f>
        <v>1.3502000000000001</v>
      </c>
      <c r="F8" s="32">
        <f t="shared" si="0"/>
        <v>1.3527</v>
      </c>
      <c r="G8" s="33">
        <f ca="1">IF(E8&lt;$B$12,1,0)</f>
        <v>1</v>
      </c>
      <c r="H8" s="33">
        <f ca="1">G8*IF(ISNA(MATCH(E8,Data!$B$8:$B$108)),0,IF(F8&lt;MAX(OFFSET(Data!$B$8:$B$108,MATCH(E8,Data!$B$8:$B$108),0))-$B$4/10000,1,0))</f>
        <v>1</v>
      </c>
      <c r="I8" s="34">
        <f t="shared" ca="1" si="1"/>
        <v>24.999999999999467</v>
      </c>
      <c r="J8" s="31"/>
      <c r="K8" s="31" t="s">
        <v>11</v>
      </c>
      <c r="L8" s="32">
        <f>B3-$B$4/10000</f>
        <v>1.3498000000000001</v>
      </c>
      <c r="M8" s="32">
        <f t="shared" si="2"/>
        <v>1.3473000000000002</v>
      </c>
      <c r="N8" s="33">
        <f ca="1">IF(L8&lt;$B$12,1,0)</f>
        <v>1</v>
      </c>
      <c r="O8" s="33">
        <f ca="1">N8*IF(ISNA(MATCH(L8,Data!$B$8:$B$108,-1)),0,IF(M8&gt;MIN(OFFSET(Data!$B$8:$B$108,MATCH(L8,Data!$B$8:$B$108,-1),0))+$B$4/10000,1,0))</f>
        <v>0</v>
      </c>
      <c r="P8" s="34">
        <f t="shared" ca="1" si="3"/>
        <v>-50.159291058855743</v>
      </c>
      <c r="Q8"/>
      <c r="R8"/>
      <c r="S8"/>
      <c r="T8"/>
      <c r="U8"/>
      <c r="V8"/>
      <c r="W8"/>
      <c r="X8"/>
      <c r="Y8"/>
      <c r="Z8"/>
    </row>
    <row r="9" spans="1:26">
      <c r="A9" s="13" t="s">
        <v>17</v>
      </c>
      <c r="B9" s="23">
        <v>0</v>
      </c>
      <c r="C9" s="8"/>
      <c r="D9" s="27" t="s">
        <v>10</v>
      </c>
      <c r="E9" s="28">
        <f>E8-$B$5/10000</f>
        <v>1.3487</v>
      </c>
      <c r="F9" s="28">
        <f t="shared" si="0"/>
        <v>1.3512</v>
      </c>
      <c r="G9" s="29">
        <f ca="1">IF(E9&gt;$B$11,1,0)</f>
        <v>0</v>
      </c>
      <c r="H9" s="29">
        <f ca="1">G9*IF(ISNA(MATCH(E9,Data!$B$8:$B$108,-1)),0,IF(F9&lt;MAX(OFFSET(Data!$B$8:$B$108,MATCH(E9,Data!$B$8:$B$108,-1),0))-$B$4/10000,1,0))</f>
        <v>0</v>
      </c>
      <c r="I9" s="30">
        <f t="shared" ca="1" si="1"/>
        <v>0</v>
      </c>
      <c r="J9" s="27"/>
      <c r="K9" s="27" t="s">
        <v>11</v>
      </c>
      <c r="L9" s="28">
        <f>L8-$B$5/10000</f>
        <v>1.3483000000000001</v>
      </c>
      <c r="M9" s="28">
        <f t="shared" si="2"/>
        <v>1.3458000000000001</v>
      </c>
      <c r="N9" s="29">
        <f ca="1">IF(L9&gt;$B$11,1,0)</f>
        <v>0</v>
      </c>
      <c r="O9" s="29">
        <f ca="1">N9*IF(ISNA(MATCH(L9,Data!$B$8:$B$108,-1)),0,IF(M9&gt;MIN(OFFSET(Data!$B$8:$B$108,MATCH(L9,Data!$B$8:$B$108,-1),0))+$B$4/10000,1,0))</f>
        <v>0</v>
      </c>
      <c r="P9" s="30">
        <f t="shared" ca="1" si="3"/>
        <v>0</v>
      </c>
      <c r="Q9"/>
      <c r="R9"/>
      <c r="S9"/>
      <c r="T9"/>
      <c r="U9"/>
      <c r="V9"/>
      <c r="W9"/>
      <c r="X9"/>
      <c r="Y9"/>
      <c r="Z9"/>
    </row>
    <row r="10" spans="1:26">
      <c r="A10" s="11"/>
      <c r="B10" s="9"/>
      <c r="C10" s="8"/>
      <c r="D10" s="27" t="s">
        <v>10</v>
      </c>
      <c r="E10" s="28">
        <f>E9-$B$5/10000</f>
        <v>1.3472</v>
      </c>
      <c r="F10" s="28">
        <f t="shared" si="0"/>
        <v>1.3496999999999999</v>
      </c>
      <c r="G10" s="29">
        <f ca="1">IF(E10&gt;$B$11,1,0)</f>
        <v>0</v>
      </c>
      <c r="H10" s="29">
        <f ca="1">G10*IF(ISNA(MATCH(E10,Data!$B$8:$B$108,-1)),0,IF(F10&lt;MAX(OFFSET(Data!$B$8:$B$108,MATCH(E10,Data!$B$8:$B$108,-1),0))-$B$4/10000,1,0))</f>
        <v>0</v>
      </c>
      <c r="I10" s="30">
        <f t="shared" ca="1" si="1"/>
        <v>0</v>
      </c>
      <c r="J10" s="27"/>
      <c r="K10" s="27" t="s">
        <v>11</v>
      </c>
      <c r="L10" s="28">
        <f>L9-$B$5/10000</f>
        <v>1.3468</v>
      </c>
      <c r="M10" s="28">
        <f t="shared" si="2"/>
        <v>1.3443000000000001</v>
      </c>
      <c r="N10" s="29">
        <f ca="1">IF(L10&gt;$B$11,1,0)</f>
        <v>0</v>
      </c>
      <c r="O10" s="29">
        <f ca="1">N10*IF(ISNA(MATCH(L10,Data!$B$8:$B$108,-1)),0,IF(M10&gt;MIN(OFFSET(Data!$B$8:$B$108,MATCH(L10,Data!$B$8:$B$108,-1),0))+$B$4/10000,1,0))</f>
        <v>0</v>
      </c>
      <c r="P10" s="30">
        <f t="shared" ca="1" si="3"/>
        <v>0</v>
      </c>
      <c r="Q10"/>
      <c r="R10"/>
      <c r="S10"/>
      <c r="T10"/>
      <c r="U10"/>
      <c r="V10"/>
      <c r="W10"/>
      <c r="X10"/>
      <c r="Y10"/>
      <c r="Z10"/>
    </row>
    <row r="11" spans="1:26">
      <c r="A11" s="21" t="s">
        <v>20</v>
      </c>
      <c r="B11" s="22">
        <f ca="1">MIN(Data!B8:B108)</f>
        <v>1.3495900084463537</v>
      </c>
      <c r="C11" s="8"/>
      <c r="D11" s="27" t="s">
        <v>10</v>
      </c>
      <c r="E11" s="28">
        <f>E10-$B$5/10000</f>
        <v>1.3456999999999999</v>
      </c>
      <c r="F11" s="28">
        <f t="shared" si="0"/>
        <v>1.3481999999999998</v>
      </c>
      <c r="G11" s="29">
        <f ca="1">IF(E11&gt;$B$11,1,0)</f>
        <v>0</v>
      </c>
      <c r="H11" s="29">
        <f ca="1">G11*IF(ISNA(MATCH(E11,Data!$B$8:$B$108,-1)),0,IF(F11&lt;MAX(OFFSET(Data!$B$8:$B$108,MATCH(E11,Data!$B$8:$B$108,-1),0))-$B$4/10000,1,0))</f>
        <v>0</v>
      </c>
      <c r="I11" s="30">
        <f t="shared" ca="1" si="1"/>
        <v>0</v>
      </c>
      <c r="J11" s="27"/>
      <c r="K11" s="27" t="s">
        <v>11</v>
      </c>
      <c r="L11" s="28">
        <f>L10-$B$5/10000</f>
        <v>1.3452999999999999</v>
      </c>
      <c r="M11" s="28">
        <f t="shared" si="2"/>
        <v>1.3428</v>
      </c>
      <c r="N11" s="29">
        <f ca="1">IF(L11&gt;$B$11,1,0)</f>
        <v>0</v>
      </c>
      <c r="O11" s="29">
        <f ca="1">N11*IF(ISNA(MATCH(L11,Data!$B$8:$B$108,-1)),0,IF(M11&gt;MIN(OFFSET(Data!$B$8:$B$108,MATCH(L11,Data!$B$8:$B$108,-1),0))+$B$4/10000,1,0))</f>
        <v>0</v>
      </c>
      <c r="P11" s="30">
        <f t="shared" ca="1" si="3"/>
        <v>0</v>
      </c>
      <c r="Q11"/>
      <c r="R11"/>
      <c r="S11"/>
      <c r="T11"/>
      <c r="U11"/>
      <c r="V11"/>
      <c r="W11"/>
      <c r="X11"/>
      <c r="Y11"/>
      <c r="Z11"/>
    </row>
    <row r="12" spans="1:26">
      <c r="A12" s="21" t="s">
        <v>21</v>
      </c>
      <c r="B12" s="22">
        <f ca="1">MAX(Data!B8:B108)</f>
        <v>1.3654390846733411</v>
      </c>
      <c r="C12" s="8"/>
      <c r="D12" s="27" t="s">
        <v>10</v>
      </c>
      <c r="E12" s="28">
        <f>E11-$B$5/10000</f>
        <v>1.3441999999999998</v>
      </c>
      <c r="F12" s="28">
        <f t="shared" si="0"/>
        <v>1.3466999999999998</v>
      </c>
      <c r="G12" s="29">
        <f ca="1">IF(E12&gt;$B$11,1,0)</f>
        <v>0</v>
      </c>
      <c r="H12" s="29">
        <f ca="1">G12*IF(ISNA(MATCH(E12,Data!$B$8:$B$108,-1)),0,IF(F12&lt;MAX(OFFSET(Data!$B$8:$B$108,MATCH(E12,Data!$B$8:$B$108,-1),0))-$B$4/10000,1,0))</f>
        <v>0</v>
      </c>
      <c r="I12" s="30">
        <f t="shared" ca="1" si="1"/>
        <v>0</v>
      </c>
      <c r="J12" s="27"/>
      <c r="K12" s="27" t="s">
        <v>11</v>
      </c>
      <c r="L12" s="28">
        <f>L11-$B$5/10000</f>
        <v>1.3437999999999999</v>
      </c>
      <c r="M12" s="28">
        <f t="shared" si="2"/>
        <v>1.3412999999999999</v>
      </c>
      <c r="N12" s="29">
        <f ca="1">IF(L12&gt;$B$11,1,0)</f>
        <v>0</v>
      </c>
      <c r="O12" s="29">
        <f ca="1">N12*IF(ISNA(MATCH(L12,Data!$B$8:$B$108,-1)),0,IF(M12&gt;MIN(OFFSET(Data!$B$8:$B$108,MATCH(L12,Data!$B$8:$B$108,-1),0))+$B$4/10000,1,0))</f>
        <v>0</v>
      </c>
      <c r="P12" s="30">
        <f t="shared" ca="1" si="3"/>
        <v>0</v>
      </c>
      <c r="Q12"/>
      <c r="R12"/>
      <c r="S12"/>
      <c r="T12"/>
      <c r="U12"/>
      <c r="V12"/>
      <c r="W12"/>
      <c r="X12"/>
      <c r="Y12"/>
      <c r="Z12"/>
    </row>
    <row r="13" spans="1:26">
      <c r="A13" s="21" t="s">
        <v>22</v>
      </c>
      <c r="B13" s="22">
        <f ca="1">Data!B108</f>
        <v>1.3546159291058857</v>
      </c>
      <c r="C13" s="8"/>
      <c r="D13" s="8"/>
      <c r="E13" s="9"/>
      <c r="F13" s="10" t="s">
        <v>16</v>
      </c>
      <c r="G13" s="8"/>
      <c r="H13" s="8"/>
      <c r="I13" s="12">
        <f ca="1">SUM(I4:I12)</f>
        <v>124.99999999999733</v>
      </c>
      <c r="J13" s="8"/>
      <c r="K13" s="8"/>
      <c r="L13" s="9"/>
      <c r="M13" s="9"/>
      <c r="N13" s="8"/>
      <c r="O13" s="8"/>
      <c r="P13" s="12">
        <f ca="1">SUM(P4:P12)</f>
        <v>-55.477873176566604</v>
      </c>
    </row>
    <row r="14" spans="1:26">
      <c r="A14" s="8"/>
      <c r="B14" s="8"/>
      <c r="C14" s="8"/>
      <c r="D14" s="8"/>
      <c r="E14" s="9"/>
      <c r="F14" s="9"/>
      <c r="G14" s="8"/>
      <c r="H14" s="11" t="s">
        <v>18</v>
      </c>
      <c r="I14" s="12">
        <f ca="1">I13+P13</f>
        <v>69.522126823430725</v>
      </c>
      <c r="J14" s="8"/>
      <c r="K14" s="8"/>
      <c r="L14" s="9"/>
      <c r="M14" s="9"/>
      <c r="N14" s="8"/>
      <c r="O14" s="8"/>
      <c r="P14" s="8"/>
    </row>
    <row r="15" spans="1:26">
      <c r="A15" s="8"/>
      <c r="B15" s="8"/>
      <c r="C15" s="8"/>
      <c r="D15" s="8"/>
      <c r="E15" s="9"/>
      <c r="F15" s="9"/>
      <c r="G15" s="8"/>
      <c r="H15" s="8"/>
      <c r="I15" s="8"/>
      <c r="J15" s="8"/>
      <c r="K15" s="8"/>
      <c r="L15" s="9"/>
      <c r="M15" s="9"/>
      <c r="N15" s="8"/>
      <c r="O15" s="8"/>
      <c r="P15" s="8"/>
      <c r="R15" s="2"/>
    </row>
    <row r="16" spans="1:26">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row r="22" spans="1:3">
      <c r="A22" s="8"/>
      <c r="B22" s="8"/>
      <c r="C22" s="8"/>
    </row>
    <row r="23" spans="1:3">
      <c r="A23" s="8"/>
      <c r="B23" s="8"/>
      <c r="C23" s="8"/>
    </row>
    <row r="24" spans="1:3">
      <c r="A24" s="8"/>
      <c r="B24" s="8"/>
      <c r="C24" s="8"/>
    </row>
    <row r="25" spans="1:3">
      <c r="A25" s="8"/>
      <c r="B25" s="8"/>
      <c r="C25" s="8"/>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105" spans="5:5">
      <c r="E105" s="3"/>
    </row>
  </sheetData>
  <sheetProtection password="9213" sheet="1" objects="1" scenarios="1" formatCells="0" formatColumns="0" formatRows="0"/>
  <conditionalFormatting sqref="I14">
    <cfRule type="cellIs" dxfId="1" priority="3" stopIfTrue="1" operator="lessThan">
      <formula>0</formula>
    </cfRule>
    <cfRule type="cellIs" dxfId="0" priority="4" stopIfTrue="1" operator="greaterThanOrEqual">
      <formula>0</formula>
    </cfRule>
  </conditionalFormatting>
  <dataValidations count="2">
    <dataValidation type="list" operator="equal" sqref="B8">
      <formula1>"0.5,1.0,1.5"</formula1>
      <formula2>0</formula2>
    </dataValidation>
    <dataValidation type="list" operator="equal" allowBlank="1" sqref="B9">
      <formula1>"-0.15,0,+0.15"</formula1>
      <formula2>0</formula2>
    </dataValidation>
  </dataValidations>
  <hyperlinks>
    <hyperlink ref="N1"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workbookViewId="0">
      <selection activeCell="N9" sqref="N9"/>
    </sheetView>
  </sheetViews>
  <sheetFormatPr defaultColWidth="11.5703125" defaultRowHeight="12.75"/>
  <cols>
    <col min="1" max="1" width="19.85546875" style="4" bestFit="1" customWidth="1"/>
    <col min="2" max="6" width="6.5703125" style="4" bestFit="1" customWidth="1"/>
  </cols>
  <sheetData>
    <row r="1" spans="1:18">
      <c r="A1" s="5" t="s">
        <v>23</v>
      </c>
      <c r="B1" s="6"/>
      <c r="C1" s="6"/>
      <c r="D1" s="6"/>
      <c r="E1" s="6"/>
      <c r="F1" s="6"/>
    </row>
    <row r="2" spans="1:18">
      <c r="A2" s="5" t="s">
        <v>24</v>
      </c>
      <c r="B2" s="6"/>
      <c r="C2" s="6" t="s">
        <v>6</v>
      </c>
      <c r="D2" s="6" t="s">
        <v>132</v>
      </c>
      <c r="E2" s="6" t="s">
        <v>20</v>
      </c>
      <c r="F2" s="6" t="s">
        <v>7</v>
      </c>
    </row>
    <row r="3" spans="1:18">
      <c r="A3" s="17" t="s">
        <v>25</v>
      </c>
      <c r="B3" s="18">
        <f ca="1">B4+'Grid trading simulator'!$B$7*NORMINV(RAND(), 'Grid trading simulator'!$B$9, 'Grid trading simulator'!$B$8)</f>
        <v>1.3498580244605751</v>
      </c>
      <c r="C3" s="18">
        <f ca="1">B3</f>
        <v>1.3498580244605751</v>
      </c>
      <c r="D3" s="18">
        <f ca="1">B3</f>
        <v>1.3498580244605751</v>
      </c>
      <c r="E3" s="18">
        <f ca="1">B3</f>
        <v>1.3498580244605751</v>
      </c>
      <c r="F3" s="18">
        <f ca="1">B4</f>
        <v>1.3486659664449596</v>
      </c>
    </row>
    <row r="4" spans="1:18">
      <c r="A4" s="17" t="s">
        <v>26</v>
      </c>
      <c r="B4" s="18">
        <f ca="1">B5+'Grid trading simulator'!$B$7*NORMINV(RAND(), 'Grid trading simulator'!$B$9, 'Grid trading simulator'!$B$8)</f>
        <v>1.3486659664449596</v>
      </c>
      <c r="C4" s="18">
        <f t="shared" ref="C4:C67" ca="1" si="0">B4</f>
        <v>1.3486659664449596</v>
      </c>
      <c r="D4" s="18">
        <f t="shared" ref="D4:D67" ca="1" si="1">B4</f>
        <v>1.3486659664449596</v>
      </c>
      <c r="E4" s="18">
        <f t="shared" ref="E4:E67" ca="1" si="2">B4</f>
        <v>1.3486659664449596</v>
      </c>
      <c r="F4" s="18">
        <f t="shared" ref="F4:F67" ca="1" si="3">B5</f>
        <v>1.3490646472036012</v>
      </c>
    </row>
    <row r="5" spans="1:18">
      <c r="A5" s="17" t="s">
        <v>27</v>
      </c>
      <c r="B5" s="18">
        <f ca="1">B6+'Grid trading simulator'!$B$7*NORMINV(RAND(), 'Grid trading simulator'!$B$9, 'Grid trading simulator'!$B$8)</f>
        <v>1.3490646472036012</v>
      </c>
      <c r="C5" s="18">
        <f t="shared" ca="1" si="0"/>
        <v>1.3490646472036012</v>
      </c>
      <c r="D5" s="18">
        <f t="shared" ca="1" si="1"/>
        <v>1.3490646472036012</v>
      </c>
      <c r="E5" s="18">
        <f t="shared" ca="1" si="2"/>
        <v>1.3490646472036012</v>
      </c>
      <c r="F5" s="18">
        <f t="shared" ca="1" si="3"/>
        <v>1.3493775460514312</v>
      </c>
    </row>
    <row r="6" spans="1:18">
      <c r="A6" s="17" t="s">
        <v>28</v>
      </c>
      <c r="B6" s="18">
        <f ca="1">B7+'Grid trading simulator'!$B$7*NORMINV(RAND(), 'Grid trading simulator'!$B$9, 'Grid trading simulator'!$B$8)</f>
        <v>1.3493775460514312</v>
      </c>
      <c r="C6" s="18">
        <f t="shared" ca="1" si="0"/>
        <v>1.3493775460514312</v>
      </c>
      <c r="D6" s="18">
        <f t="shared" ca="1" si="1"/>
        <v>1.3493775460514312</v>
      </c>
      <c r="E6" s="18">
        <f t="shared" ca="1" si="2"/>
        <v>1.3493775460514312</v>
      </c>
      <c r="F6" s="18">
        <f t="shared" ca="1" si="3"/>
        <v>1.3490478631191112</v>
      </c>
    </row>
    <row r="7" spans="1:18">
      <c r="A7" s="17" t="s">
        <v>29</v>
      </c>
      <c r="B7" s="18">
        <f ca="1">B8+'Grid trading simulator'!$B$7*NORMINV(RAND(), 'Grid trading simulator'!$B$9, 'Grid trading simulator'!$B$8)</f>
        <v>1.3490478631191112</v>
      </c>
      <c r="C7" s="18">
        <f t="shared" ca="1" si="0"/>
        <v>1.3490478631191112</v>
      </c>
      <c r="D7" s="18">
        <f t="shared" ca="1" si="1"/>
        <v>1.3490478631191112</v>
      </c>
      <c r="E7" s="18">
        <f t="shared" ca="1" si="2"/>
        <v>1.3490478631191112</v>
      </c>
      <c r="F7" s="18">
        <f t="shared" si="3"/>
        <v>1.35</v>
      </c>
    </row>
    <row r="8" spans="1:18">
      <c r="A8" s="19" t="s">
        <v>30</v>
      </c>
      <c r="B8" s="20">
        <f>'Grid trading simulator'!B3</f>
        <v>1.35</v>
      </c>
      <c r="C8" s="20">
        <f t="shared" si="0"/>
        <v>1.35</v>
      </c>
      <c r="D8" s="20">
        <f t="shared" si="1"/>
        <v>1.35</v>
      </c>
      <c r="E8" s="20">
        <f t="shared" si="2"/>
        <v>1.35</v>
      </c>
      <c r="F8" s="20">
        <f t="shared" ca="1" si="3"/>
        <v>1.3502141582873595</v>
      </c>
    </row>
    <row r="9" spans="1:18">
      <c r="A9" s="17" t="s">
        <v>31</v>
      </c>
      <c r="B9" s="18">
        <f ca="1">B8+'Grid trading simulator'!$B$7*NORMINV(RAND(), 'Grid trading simulator'!$B$9, 'Grid trading simulator'!$B$8)</f>
        <v>1.3502141582873595</v>
      </c>
      <c r="C9" s="18">
        <f t="shared" ca="1" si="0"/>
        <v>1.3502141582873595</v>
      </c>
      <c r="D9" s="18">
        <f t="shared" ca="1" si="1"/>
        <v>1.3502141582873595</v>
      </c>
      <c r="E9" s="18">
        <f t="shared" ca="1" si="2"/>
        <v>1.3502141582873595</v>
      </c>
      <c r="F9" s="18">
        <f t="shared" ca="1" si="3"/>
        <v>1.350063694845725</v>
      </c>
    </row>
    <row r="10" spans="1:18">
      <c r="A10" s="17" t="s">
        <v>32</v>
      </c>
      <c r="B10" s="18">
        <f ca="1">B9+'Grid trading simulator'!$B$7*NORMINV(RAND(), 'Grid trading simulator'!$B$9, 'Grid trading simulator'!$B$8)</f>
        <v>1.350063694845725</v>
      </c>
      <c r="C10" s="18">
        <f t="shared" ca="1" si="0"/>
        <v>1.350063694845725</v>
      </c>
      <c r="D10" s="18">
        <f t="shared" ca="1" si="1"/>
        <v>1.350063694845725</v>
      </c>
      <c r="E10" s="18">
        <f t="shared" ca="1" si="2"/>
        <v>1.350063694845725</v>
      </c>
      <c r="F10" s="18">
        <f t="shared" ca="1" si="3"/>
        <v>1.3495900084463537</v>
      </c>
    </row>
    <row r="11" spans="1:18">
      <c r="A11" s="17" t="s">
        <v>33</v>
      </c>
      <c r="B11" s="18">
        <f ca="1">B10+'Grid trading simulator'!$B$7*NORMINV(RAND(), 'Grid trading simulator'!$B$9, 'Grid trading simulator'!$B$8)</f>
        <v>1.3495900084463537</v>
      </c>
      <c r="C11" s="18">
        <f t="shared" ca="1" si="0"/>
        <v>1.3495900084463537</v>
      </c>
      <c r="D11" s="18">
        <f t="shared" ca="1" si="1"/>
        <v>1.3495900084463537</v>
      </c>
      <c r="E11" s="18">
        <f t="shared" ca="1" si="2"/>
        <v>1.3495900084463537</v>
      </c>
      <c r="F11" s="18">
        <f t="shared" ca="1" si="3"/>
        <v>1.3497001023193118</v>
      </c>
    </row>
    <row r="12" spans="1:18">
      <c r="A12" s="17" t="s">
        <v>34</v>
      </c>
      <c r="B12" s="18">
        <f ca="1">B11+'Grid trading simulator'!$B$7*NORMINV(RAND(), 'Grid trading simulator'!$B$9, 'Grid trading simulator'!$B$8)</f>
        <v>1.3497001023193118</v>
      </c>
      <c r="C12" s="18">
        <f t="shared" ca="1" si="0"/>
        <v>1.3497001023193118</v>
      </c>
      <c r="D12" s="18">
        <f t="shared" ca="1" si="1"/>
        <v>1.3497001023193118</v>
      </c>
      <c r="E12" s="18">
        <f t="shared" ca="1" si="2"/>
        <v>1.3497001023193118</v>
      </c>
      <c r="F12" s="18">
        <f t="shared" ca="1" si="3"/>
        <v>1.3515977980678815</v>
      </c>
    </row>
    <row r="13" spans="1:18">
      <c r="A13" s="17" t="s">
        <v>35</v>
      </c>
      <c r="B13" s="18">
        <f ca="1">B12+'Grid trading simulator'!$B$7*NORMINV(RAND(), 'Grid trading simulator'!$B$9, 'Grid trading simulator'!$B$8)</f>
        <v>1.3515977980678815</v>
      </c>
      <c r="C13" s="18">
        <f t="shared" ca="1" si="0"/>
        <v>1.3515977980678815</v>
      </c>
      <c r="D13" s="18">
        <f t="shared" ca="1" si="1"/>
        <v>1.3515977980678815</v>
      </c>
      <c r="E13" s="18">
        <f t="shared" ca="1" si="2"/>
        <v>1.3515977980678815</v>
      </c>
      <c r="F13" s="18">
        <f t="shared" ca="1" si="3"/>
        <v>1.3518745416063764</v>
      </c>
    </row>
    <row r="14" spans="1:18">
      <c r="A14" s="17" t="s">
        <v>36</v>
      </c>
      <c r="B14" s="18">
        <f ca="1">B13+'Grid trading simulator'!$B$7*NORMINV(RAND(), 'Grid trading simulator'!$B$9, 'Grid trading simulator'!$B$8)</f>
        <v>1.3518745416063764</v>
      </c>
      <c r="C14" s="18">
        <f t="shared" ca="1" si="0"/>
        <v>1.3518745416063764</v>
      </c>
      <c r="D14" s="18">
        <f t="shared" ca="1" si="1"/>
        <v>1.3518745416063764</v>
      </c>
      <c r="E14" s="18">
        <f t="shared" ca="1" si="2"/>
        <v>1.3518745416063764</v>
      </c>
      <c r="F14" s="18">
        <f t="shared" ca="1" si="3"/>
        <v>1.3519612975449489</v>
      </c>
      <c r="O14" s="7"/>
      <c r="P14" s="7"/>
      <c r="Q14" s="7"/>
      <c r="R14" s="7"/>
    </row>
    <row r="15" spans="1:18">
      <c r="A15" s="17" t="s">
        <v>37</v>
      </c>
      <c r="B15" s="18">
        <f ca="1">B14+'Grid trading simulator'!$B$7*NORMINV(RAND(), 'Grid trading simulator'!$B$9, 'Grid trading simulator'!$B$8)</f>
        <v>1.3519612975449489</v>
      </c>
      <c r="C15" s="18">
        <f t="shared" ca="1" si="0"/>
        <v>1.3519612975449489</v>
      </c>
      <c r="D15" s="18">
        <f t="shared" ca="1" si="1"/>
        <v>1.3519612975449489</v>
      </c>
      <c r="E15" s="18">
        <f t="shared" ca="1" si="2"/>
        <v>1.3519612975449489</v>
      </c>
      <c r="F15" s="18">
        <f t="shared" ca="1" si="3"/>
        <v>1.3509670683958637</v>
      </c>
      <c r="O15" s="7"/>
      <c r="P15" s="7"/>
      <c r="Q15" s="7"/>
      <c r="R15" s="7"/>
    </row>
    <row r="16" spans="1:18">
      <c r="A16" s="17" t="s">
        <v>38</v>
      </c>
      <c r="B16" s="18">
        <f ca="1">B15+'Grid trading simulator'!$B$7*NORMINV(RAND(), 'Grid trading simulator'!$B$9, 'Grid trading simulator'!$B$8)</f>
        <v>1.3509670683958637</v>
      </c>
      <c r="C16" s="18">
        <f t="shared" ca="1" si="0"/>
        <v>1.3509670683958637</v>
      </c>
      <c r="D16" s="18">
        <f t="shared" ca="1" si="1"/>
        <v>1.3509670683958637</v>
      </c>
      <c r="E16" s="18">
        <f t="shared" ca="1" si="2"/>
        <v>1.3509670683958637</v>
      </c>
      <c r="F16" s="18">
        <f t="shared" ca="1" si="3"/>
        <v>1.3527171156782101</v>
      </c>
      <c r="O16" s="7"/>
      <c r="P16" s="7"/>
      <c r="Q16" s="7"/>
      <c r="R16" s="7"/>
    </row>
    <row r="17" spans="1:18">
      <c r="A17" s="17" t="s">
        <v>39</v>
      </c>
      <c r="B17" s="18">
        <f ca="1">B16+'Grid trading simulator'!$B$7*NORMINV(RAND(), 'Grid trading simulator'!$B$9, 'Grid trading simulator'!$B$8)</f>
        <v>1.3527171156782101</v>
      </c>
      <c r="C17" s="18">
        <f t="shared" ca="1" si="0"/>
        <v>1.3527171156782101</v>
      </c>
      <c r="D17" s="18">
        <f t="shared" ca="1" si="1"/>
        <v>1.3527171156782101</v>
      </c>
      <c r="E17" s="18">
        <f t="shared" ca="1" si="2"/>
        <v>1.3527171156782101</v>
      </c>
      <c r="F17" s="18">
        <f t="shared" ca="1" si="3"/>
        <v>1.3520371589265483</v>
      </c>
      <c r="O17" s="7"/>
      <c r="P17" s="7"/>
      <c r="Q17" s="7"/>
      <c r="R17" s="7"/>
    </row>
    <row r="18" spans="1:18">
      <c r="A18" s="17" t="s">
        <v>40</v>
      </c>
      <c r="B18" s="18">
        <f ca="1">B17+'Grid trading simulator'!$B$7*NORMINV(RAND(), 'Grid trading simulator'!$B$9, 'Grid trading simulator'!$B$8)</f>
        <v>1.3520371589265483</v>
      </c>
      <c r="C18" s="18">
        <f t="shared" ca="1" si="0"/>
        <v>1.3520371589265483</v>
      </c>
      <c r="D18" s="18">
        <f t="shared" ca="1" si="1"/>
        <v>1.3520371589265483</v>
      </c>
      <c r="E18" s="18">
        <f t="shared" ca="1" si="2"/>
        <v>1.3520371589265483</v>
      </c>
      <c r="F18" s="18">
        <f t="shared" ca="1" si="3"/>
        <v>1.3534913850608483</v>
      </c>
      <c r="O18" s="7"/>
      <c r="P18" s="7"/>
      <c r="Q18" s="7"/>
      <c r="R18" s="7"/>
    </row>
    <row r="19" spans="1:18">
      <c r="A19" s="17" t="s">
        <v>41</v>
      </c>
      <c r="B19" s="18">
        <f ca="1">B18+'Grid trading simulator'!$B$7*NORMINV(RAND(), 'Grid trading simulator'!$B$9, 'Grid trading simulator'!$B$8)</f>
        <v>1.3534913850608483</v>
      </c>
      <c r="C19" s="18">
        <f t="shared" ca="1" si="0"/>
        <v>1.3534913850608483</v>
      </c>
      <c r="D19" s="18">
        <f t="shared" ca="1" si="1"/>
        <v>1.3534913850608483</v>
      </c>
      <c r="E19" s="18">
        <f t="shared" ca="1" si="2"/>
        <v>1.3534913850608483</v>
      </c>
      <c r="F19" s="18">
        <f t="shared" ca="1" si="3"/>
        <v>1.3531220824619354</v>
      </c>
      <c r="O19" s="7"/>
      <c r="P19" s="7"/>
      <c r="Q19" s="7"/>
      <c r="R19" s="7"/>
    </row>
    <row r="20" spans="1:18">
      <c r="A20" s="17" t="s">
        <v>42</v>
      </c>
      <c r="B20" s="18">
        <f ca="1">B19+'Grid trading simulator'!$B$7*NORMINV(RAND(), 'Grid trading simulator'!$B$9, 'Grid trading simulator'!$B$8)</f>
        <v>1.3531220824619354</v>
      </c>
      <c r="C20" s="18">
        <f t="shared" ca="1" si="0"/>
        <v>1.3531220824619354</v>
      </c>
      <c r="D20" s="18">
        <f t="shared" ca="1" si="1"/>
        <v>1.3531220824619354</v>
      </c>
      <c r="E20" s="18">
        <f t="shared" ca="1" si="2"/>
        <v>1.3531220824619354</v>
      </c>
      <c r="F20" s="18">
        <f t="shared" ca="1" si="3"/>
        <v>1.3544309188809289</v>
      </c>
      <c r="O20" s="7"/>
      <c r="P20" s="7"/>
      <c r="Q20" s="7"/>
      <c r="R20" s="7"/>
    </row>
    <row r="21" spans="1:18">
      <c r="A21" s="17" t="s">
        <v>43</v>
      </c>
      <c r="B21" s="18">
        <f ca="1">B20+'Grid trading simulator'!$B$7*NORMINV(RAND(), 'Grid trading simulator'!$B$9, 'Grid trading simulator'!$B$8)</f>
        <v>1.3544309188809289</v>
      </c>
      <c r="C21" s="18">
        <f t="shared" ca="1" si="0"/>
        <v>1.3544309188809289</v>
      </c>
      <c r="D21" s="18">
        <f t="shared" ca="1" si="1"/>
        <v>1.3544309188809289</v>
      </c>
      <c r="E21" s="18">
        <f t="shared" ca="1" si="2"/>
        <v>1.3544309188809289</v>
      </c>
      <c r="F21" s="18">
        <f t="shared" ca="1" si="3"/>
        <v>1.3550559439621557</v>
      </c>
      <c r="O21" s="7"/>
      <c r="P21" s="7"/>
      <c r="Q21" s="7"/>
      <c r="R21" s="7"/>
    </row>
    <row r="22" spans="1:18">
      <c r="A22" s="17" t="s">
        <v>44</v>
      </c>
      <c r="B22" s="18">
        <f ca="1">B21+'Grid trading simulator'!$B$7*NORMINV(RAND(), 'Grid trading simulator'!$B$9, 'Grid trading simulator'!$B$8)</f>
        <v>1.3550559439621557</v>
      </c>
      <c r="C22" s="18">
        <f t="shared" ca="1" si="0"/>
        <v>1.3550559439621557</v>
      </c>
      <c r="D22" s="18">
        <f t="shared" ca="1" si="1"/>
        <v>1.3550559439621557</v>
      </c>
      <c r="E22" s="18">
        <f t="shared" ca="1" si="2"/>
        <v>1.3550559439621557</v>
      </c>
      <c r="F22" s="18">
        <f t="shared" ca="1" si="3"/>
        <v>1.3552505626431879</v>
      </c>
      <c r="O22" s="7"/>
      <c r="P22" s="7"/>
      <c r="Q22" s="7"/>
      <c r="R22" s="7"/>
    </row>
    <row r="23" spans="1:18">
      <c r="A23" s="17" t="s">
        <v>45</v>
      </c>
      <c r="B23" s="18">
        <f ca="1">B22+'Grid trading simulator'!$B$7*NORMINV(RAND(), 'Grid trading simulator'!$B$9, 'Grid trading simulator'!$B$8)</f>
        <v>1.3552505626431879</v>
      </c>
      <c r="C23" s="18">
        <f t="shared" ca="1" si="0"/>
        <v>1.3552505626431879</v>
      </c>
      <c r="D23" s="18">
        <f t="shared" ca="1" si="1"/>
        <v>1.3552505626431879</v>
      </c>
      <c r="E23" s="18">
        <f t="shared" ca="1" si="2"/>
        <v>1.3552505626431879</v>
      </c>
      <c r="F23" s="18">
        <f t="shared" ca="1" si="3"/>
        <v>1.354448595768116</v>
      </c>
      <c r="O23" s="7"/>
      <c r="P23" s="7"/>
      <c r="Q23" s="7"/>
      <c r="R23" s="7"/>
    </row>
    <row r="24" spans="1:18">
      <c r="A24" s="17" t="s">
        <v>46</v>
      </c>
      <c r="B24" s="18">
        <f ca="1">B23+'Grid trading simulator'!$B$7*NORMINV(RAND(), 'Grid trading simulator'!$B$9, 'Grid trading simulator'!$B$8)</f>
        <v>1.354448595768116</v>
      </c>
      <c r="C24" s="18">
        <f t="shared" ca="1" si="0"/>
        <v>1.354448595768116</v>
      </c>
      <c r="D24" s="18">
        <f t="shared" ca="1" si="1"/>
        <v>1.354448595768116</v>
      </c>
      <c r="E24" s="18">
        <f t="shared" ca="1" si="2"/>
        <v>1.354448595768116</v>
      </c>
      <c r="F24" s="18">
        <f t="shared" ca="1" si="3"/>
        <v>1.3545455928135079</v>
      </c>
      <c r="O24" s="7"/>
      <c r="P24" s="7"/>
      <c r="Q24" s="7"/>
      <c r="R24" s="7"/>
    </row>
    <row r="25" spans="1:18">
      <c r="A25" s="17" t="s">
        <v>47</v>
      </c>
      <c r="B25" s="18">
        <f ca="1">B24+'Grid trading simulator'!$B$7*NORMINV(RAND(), 'Grid trading simulator'!$B$9, 'Grid trading simulator'!$B$8)</f>
        <v>1.3545455928135079</v>
      </c>
      <c r="C25" s="18">
        <f t="shared" ca="1" si="0"/>
        <v>1.3545455928135079</v>
      </c>
      <c r="D25" s="18">
        <f t="shared" ca="1" si="1"/>
        <v>1.3545455928135079</v>
      </c>
      <c r="E25" s="18">
        <f t="shared" ca="1" si="2"/>
        <v>1.3545455928135079</v>
      </c>
      <c r="F25" s="18">
        <f t="shared" ca="1" si="3"/>
        <v>1.3541029307962928</v>
      </c>
      <c r="O25" s="7"/>
      <c r="P25" s="7"/>
      <c r="Q25" s="7"/>
      <c r="R25" s="7"/>
    </row>
    <row r="26" spans="1:18">
      <c r="A26" s="17" t="s">
        <v>48</v>
      </c>
      <c r="B26" s="18">
        <f ca="1">B25+'Grid trading simulator'!$B$7*NORMINV(RAND(), 'Grid trading simulator'!$B$9, 'Grid trading simulator'!$B$8)</f>
        <v>1.3541029307962928</v>
      </c>
      <c r="C26" s="18">
        <f t="shared" ca="1" si="0"/>
        <v>1.3541029307962928</v>
      </c>
      <c r="D26" s="18">
        <f t="shared" ca="1" si="1"/>
        <v>1.3541029307962928</v>
      </c>
      <c r="E26" s="18">
        <f t="shared" ca="1" si="2"/>
        <v>1.3541029307962928</v>
      </c>
      <c r="F26" s="18">
        <f t="shared" ca="1" si="3"/>
        <v>1.3529101438280611</v>
      </c>
      <c r="O26" s="7"/>
      <c r="P26" s="7"/>
      <c r="Q26" s="7"/>
      <c r="R26" s="7"/>
    </row>
    <row r="27" spans="1:18">
      <c r="A27" s="17" t="s">
        <v>49</v>
      </c>
      <c r="B27" s="18">
        <f ca="1">B26+'Grid trading simulator'!$B$7*NORMINV(RAND(), 'Grid trading simulator'!$B$9, 'Grid trading simulator'!$B$8)</f>
        <v>1.3529101438280611</v>
      </c>
      <c r="C27" s="18">
        <f t="shared" ca="1" si="0"/>
        <v>1.3529101438280611</v>
      </c>
      <c r="D27" s="18">
        <f t="shared" ca="1" si="1"/>
        <v>1.3529101438280611</v>
      </c>
      <c r="E27" s="18">
        <f t="shared" ca="1" si="2"/>
        <v>1.3529101438280611</v>
      </c>
      <c r="F27" s="18">
        <f t="shared" ca="1" si="3"/>
        <v>1.351153624684529</v>
      </c>
      <c r="O27" s="7"/>
      <c r="P27" s="7"/>
      <c r="Q27" s="7"/>
      <c r="R27" s="7"/>
    </row>
    <row r="28" spans="1:18">
      <c r="A28" s="17" t="s">
        <v>50</v>
      </c>
      <c r="B28" s="18">
        <f ca="1">B27+'Grid trading simulator'!$B$7*NORMINV(RAND(), 'Grid trading simulator'!$B$9, 'Grid trading simulator'!$B$8)</f>
        <v>1.351153624684529</v>
      </c>
      <c r="C28" s="18">
        <f t="shared" ca="1" si="0"/>
        <v>1.351153624684529</v>
      </c>
      <c r="D28" s="18">
        <f t="shared" ca="1" si="1"/>
        <v>1.351153624684529</v>
      </c>
      <c r="E28" s="18">
        <f t="shared" ca="1" si="2"/>
        <v>1.351153624684529</v>
      </c>
      <c r="F28" s="18">
        <f t="shared" ca="1" si="3"/>
        <v>1.3531079270161317</v>
      </c>
      <c r="O28" s="7"/>
      <c r="P28" s="7"/>
      <c r="Q28" s="7"/>
      <c r="R28" s="7"/>
    </row>
    <row r="29" spans="1:18">
      <c r="A29" s="17" t="s">
        <v>51</v>
      </c>
      <c r="B29" s="18">
        <f ca="1">B28+'Grid trading simulator'!$B$7*NORMINV(RAND(), 'Grid trading simulator'!$B$9, 'Grid trading simulator'!$B$8)</f>
        <v>1.3531079270161317</v>
      </c>
      <c r="C29" s="18">
        <f t="shared" ca="1" si="0"/>
        <v>1.3531079270161317</v>
      </c>
      <c r="D29" s="18">
        <f t="shared" ca="1" si="1"/>
        <v>1.3531079270161317</v>
      </c>
      <c r="E29" s="18">
        <f t="shared" ca="1" si="2"/>
        <v>1.3531079270161317</v>
      </c>
      <c r="F29" s="18">
        <f t="shared" ca="1" si="3"/>
        <v>1.3547367026528307</v>
      </c>
      <c r="O29" s="7"/>
      <c r="P29" s="7"/>
      <c r="Q29" s="7"/>
      <c r="R29" s="7"/>
    </row>
    <row r="30" spans="1:18">
      <c r="A30" s="17" t="s">
        <v>52</v>
      </c>
      <c r="B30" s="18">
        <f ca="1">B29+'Grid trading simulator'!$B$7*NORMINV(RAND(), 'Grid trading simulator'!$B$9, 'Grid trading simulator'!$B$8)</f>
        <v>1.3547367026528307</v>
      </c>
      <c r="C30" s="18">
        <f t="shared" ca="1" si="0"/>
        <v>1.3547367026528307</v>
      </c>
      <c r="D30" s="18">
        <f t="shared" ca="1" si="1"/>
        <v>1.3547367026528307</v>
      </c>
      <c r="E30" s="18">
        <f t="shared" ca="1" si="2"/>
        <v>1.3547367026528307</v>
      </c>
      <c r="F30" s="18">
        <f t="shared" ca="1" si="3"/>
        <v>1.3571975546369774</v>
      </c>
      <c r="O30" s="7"/>
      <c r="P30" s="7"/>
      <c r="Q30" s="7"/>
      <c r="R30" s="7"/>
    </row>
    <row r="31" spans="1:18">
      <c r="A31" s="17" t="s">
        <v>53</v>
      </c>
      <c r="B31" s="18">
        <f ca="1">B30+'Grid trading simulator'!$B$7*NORMINV(RAND(), 'Grid trading simulator'!$B$9, 'Grid trading simulator'!$B$8)</f>
        <v>1.3571975546369774</v>
      </c>
      <c r="C31" s="18">
        <f t="shared" ca="1" si="0"/>
        <v>1.3571975546369774</v>
      </c>
      <c r="D31" s="18">
        <f t="shared" ca="1" si="1"/>
        <v>1.3571975546369774</v>
      </c>
      <c r="E31" s="18">
        <f t="shared" ca="1" si="2"/>
        <v>1.3571975546369774</v>
      </c>
      <c r="F31" s="18">
        <f t="shared" ca="1" si="3"/>
        <v>1.3578274671245854</v>
      </c>
      <c r="O31" s="7"/>
      <c r="P31" s="7"/>
      <c r="Q31" s="7"/>
      <c r="R31" s="7"/>
    </row>
    <row r="32" spans="1:18">
      <c r="A32" s="17" t="s">
        <v>54</v>
      </c>
      <c r="B32" s="18">
        <f ca="1">B31+'Grid trading simulator'!$B$7*NORMINV(RAND(), 'Grid trading simulator'!$B$9, 'Grid trading simulator'!$B$8)</f>
        <v>1.3578274671245854</v>
      </c>
      <c r="C32" s="18">
        <f t="shared" ca="1" si="0"/>
        <v>1.3578274671245854</v>
      </c>
      <c r="D32" s="18">
        <f t="shared" ca="1" si="1"/>
        <v>1.3578274671245854</v>
      </c>
      <c r="E32" s="18">
        <f t="shared" ca="1" si="2"/>
        <v>1.3578274671245854</v>
      </c>
      <c r="F32" s="18">
        <f t="shared" ca="1" si="3"/>
        <v>1.3581351304974207</v>
      </c>
      <c r="O32" s="7"/>
      <c r="P32" s="7"/>
      <c r="Q32" s="7"/>
      <c r="R32" s="7"/>
    </row>
    <row r="33" spans="1:18">
      <c r="A33" s="17" t="s">
        <v>55</v>
      </c>
      <c r="B33" s="18">
        <f ca="1">B32+'Grid trading simulator'!$B$7*NORMINV(RAND(), 'Grid trading simulator'!$B$9, 'Grid trading simulator'!$B$8)</f>
        <v>1.3581351304974207</v>
      </c>
      <c r="C33" s="18">
        <f t="shared" ca="1" si="0"/>
        <v>1.3581351304974207</v>
      </c>
      <c r="D33" s="18">
        <f t="shared" ca="1" si="1"/>
        <v>1.3581351304974207</v>
      </c>
      <c r="E33" s="18">
        <f t="shared" ca="1" si="2"/>
        <v>1.3581351304974207</v>
      </c>
      <c r="F33" s="18">
        <f t="shared" ca="1" si="3"/>
        <v>1.3584391146851038</v>
      </c>
      <c r="O33" s="7"/>
      <c r="P33" s="7"/>
      <c r="Q33" s="7"/>
      <c r="R33" s="7"/>
    </row>
    <row r="34" spans="1:18">
      <c r="A34" s="17" t="s">
        <v>56</v>
      </c>
      <c r="B34" s="18">
        <f ca="1">B33+'Grid trading simulator'!$B$7*NORMINV(RAND(), 'Grid trading simulator'!$B$9, 'Grid trading simulator'!$B$8)</f>
        <v>1.3584391146851038</v>
      </c>
      <c r="C34" s="18">
        <f t="shared" ca="1" si="0"/>
        <v>1.3584391146851038</v>
      </c>
      <c r="D34" s="18">
        <f t="shared" ca="1" si="1"/>
        <v>1.3584391146851038</v>
      </c>
      <c r="E34" s="18">
        <f t="shared" ca="1" si="2"/>
        <v>1.3584391146851038</v>
      </c>
      <c r="F34" s="18">
        <f t="shared" ca="1" si="3"/>
        <v>1.3587815805340193</v>
      </c>
      <c r="O34" s="7"/>
      <c r="P34" s="7"/>
      <c r="Q34" s="7"/>
      <c r="R34" s="7"/>
    </row>
    <row r="35" spans="1:18">
      <c r="A35" s="17" t="s">
        <v>57</v>
      </c>
      <c r="B35" s="18">
        <f ca="1">B34+'Grid trading simulator'!$B$7*NORMINV(RAND(), 'Grid trading simulator'!$B$9, 'Grid trading simulator'!$B$8)</f>
        <v>1.3587815805340193</v>
      </c>
      <c r="C35" s="18">
        <f t="shared" ca="1" si="0"/>
        <v>1.3587815805340193</v>
      </c>
      <c r="D35" s="18">
        <f t="shared" ca="1" si="1"/>
        <v>1.3587815805340193</v>
      </c>
      <c r="E35" s="18">
        <f t="shared" ca="1" si="2"/>
        <v>1.3587815805340193</v>
      </c>
      <c r="F35" s="18">
        <f t="shared" ca="1" si="3"/>
        <v>1.3601020753801194</v>
      </c>
      <c r="O35" s="7"/>
    </row>
    <row r="36" spans="1:18">
      <c r="A36" s="17" t="s">
        <v>58</v>
      </c>
      <c r="B36" s="18">
        <f ca="1">B35+'Grid trading simulator'!$B$7*NORMINV(RAND(), 'Grid trading simulator'!$B$9, 'Grid trading simulator'!$B$8)</f>
        <v>1.3601020753801194</v>
      </c>
      <c r="C36" s="18">
        <f t="shared" ca="1" si="0"/>
        <v>1.3601020753801194</v>
      </c>
      <c r="D36" s="18">
        <f t="shared" ca="1" si="1"/>
        <v>1.3601020753801194</v>
      </c>
      <c r="E36" s="18">
        <f t="shared" ca="1" si="2"/>
        <v>1.3601020753801194</v>
      </c>
      <c r="F36" s="18">
        <f t="shared" ca="1" si="3"/>
        <v>1.3602483188464285</v>
      </c>
    </row>
    <row r="37" spans="1:18">
      <c r="A37" s="17" t="s">
        <v>59</v>
      </c>
      <c r="B37" s="18">
        <f ca="1">B36+'Grid trading simulator'!$B$7*NORMINV(RAND(), 'Grid trading simulator'!$B$9, 'Grid trading simulator'!$B$8)</f>
        <v>1.3602483188464285</v>
      </c>
      <c r="C37" s="18">
        <f t="shared" ca="1" si="0"/>
        <v>1.3602483188464285</v>
      </c>
      <c r="D37" s="18">
        <f t="shared" ca="1" si="1"/>
        <v>1.3602483188464285</v>
      </c>
      <c r="E37" s="18">
        <f t="shared" ca="1" si="2"/>
        <v>1.3602483188464285</v>
      </c>
      <c r="F37" s="18">
        <f t="shared" ca="1" si="3"/>
        <v>1.3597810875084786</v>
      </c>
    </row>
    <row r="38" spans="1:18">
      <c r="A38" s="17" t="s">
        <v>60</v>
      </c>
      <c r="B38" s="18">
        <f ca="1">B37+'Grid trading simulator'!$B$7*NORMINV(RAND(), 'Grid trading simulator'!$B$9, 'Grid trading simulator'!$B$8)</f>
        <v>1.3597810875084786</v>
      </c>
      <c r="C38" s="18">
        <f t="shared" ca="1" si="0"/>
        <v>1.3597810875084786</v>
      </c>
      <c r="D38" s="18">
        <f t="shared" ca="1" si="1"/>
        <v>1.3597810875084786</v>
      </c>
      <c r="E38" s="18">
        <f t="shared" ca="1" si="2"/>
        <v>1.3597810875084786</v>
      </c>
      <c r="F38" s="18">
        <f t="shared" ca="1" si="3"/>
        <v>1.3589505316138837</v>
      </c>
    </row>
    <row r="39" spans="1:18">
      <c r="A39" s="17" t="s">
        <v>61</v>
      </c>
      <c r="B39" s="18">
        <f ca="1">B38+'Grid trading simulator'!$B$7*NORMINV(RAND(), 'Grid trading simulator'!$B$9, 'Grid trading simulator'!$B$8)</f>
        <v>1.3589505316138837</v>
      </c>
      <c r="C39" s="18">
        <f t="shared" ca="1" si="0"/>
        <v>1.3589505316138837</v>
      </c>
      <c r="D39" s="18">
        <f t="shared" ca="1" si="1"/>
        <v>1.3589505316138837</v>
      </c>
      <c r="E39" s="18">
        <f t="shared" ca="1" si="2"/>
        <v>1.3589505316138837</v>
      </c>
      <c r="F39" s="18">
        <f t="shared" ca="1" si="3"/>
        <v>1.360228960935405</v>
      </c>
    </row>
    <row r="40" spans="1:18">
      <c r="A40" s="17" t="s">
        <v>62</v>
      </c>
      <c r="B40" s="18">
        <f ca="1">B39+'Grid trading simulator'!$B$7*NORMINV(RAND(), 'Grid trading simulator'!$B$9, 'Grid trading simulator'!$B$8)</f>
        <v>1.360228960935405</v>
      </c>
      <c r="C40" s="18">
        <f t="shared" ca="1" si="0"/>
        <v>1.360228960935405</v>
      </c>
      <c r="D40" s="18">
        <f t="shared" ca="1" si="1"/>
        <v>1.360228960935405</v>
      </c>
      <c r="E40" s="18">
        <f t="shared" ca="1" si="2"/>
        <v>1.360228960935405</v>
      </c>
      <c r="F40" s="18">
        <f t="shared" ca="1" si="3"/>
        <v>1.359034721510807</v>
      </c>
    </row>
    <row r="41" spans="1:18">
      <c r="A41" s="17" t="s">
        <v>63</v>
      </c>
      <c r="B41" s="18">
        <f ca="1">B40+'Grid trading simulator'!$B$7*NORMINV(RAND(), 'Grid trading simulator'!$B$9, 'Grid trading simulator'!$B$8)</f>
        <v>1.359034721510807</v>
      </c>
      <c r="C41" s="18">
        <f t="shared" ca="1" si="0"/>
        <v>1.359034721510807</v>
      </c>
      <c r="D41" s="18">
        <f t="shared" ca="1" si="1"/>
        <v>1.359034721510807</v>
      </c>
      <c r="E41" s="18">
        <f t="shared" ca="1" si="2"/>
        <v>1.359034721510807</v>
      </c>
      <c r="F41" s="18">
        <f t="shared" ca="1" si="3"/>
        <v>1.3591862781114568</v>
      </c>
    </row>
    <row r="42" spans="1:18">
      <c r="A42" s="17" t="s">
        <v>64</v>
      </c>
      <c r="B42" s="18">
        <f ca="1">B41+'Grid trading simulator'!$B$7*NORMINV(RAND(), 'Grid trading simulator'!$B$9, 'Grid trading simulator'!$B$8)</f>
        <v>1.3591862781114568</v>
      </c>
      <c r="C42" s="18">
        <f t="shared" ca="1" si="0"/>
        <v>1.3591862781114568</v>
      </c>
      <c r="D42" s="18">
        <f t="shared" ca="1" si="1"/>
        <v>1.3591862781114568</v>
      </c>
      <c r="E42" s="18">
        <f t="shared" ca="1" si="2"/>
        <v>1.3591862781114568</v>
      </c>
      <c r="F42" s="18">
        <f t="shared" ca="1" si="3"/>
        <v>1.3592471525280967</v>
      </c>
    </row>
    <row r="43" spans="1:18">
      <c r="A43" s="17" t="s">
        <v>65</v>
      </c>
      <c r="B43" s="18">
        <f ca="1">B42+'Grid trading simulator'!$B$7*NORMINV(RAND(), 'Grid trading simulator'!$B$9, 'Grid trading simulator'!$B$8)</f>
        <v>1.3592471525280967</v>
      </c>
      <c r="C43" s="18">
        <f t="shared" ca="1" si="0"/>
        <v>1.3592471525280967</v>
      </c>
      <c r="D43" s="18">
        <f t="shared" ca="1" si="1"/>
        <v>1.3592471525280967</v>
      </c>
      <c r="E43" s="18">
        <f t="shared" ca="1" si="2"/>
        <v>1.3592471525280967</v>
      </c>
      <c r="F43" s="18">
        <f t="shared" ca="1" si="3"/>
        <v>1.3612826074046511</v>
      </c>
    </row>
    <row r="44" spans="1:18">
      <c r="A44" s="17" t="s">
        <v>66</v>
      </c>
      <c r="B44" s="18">
        <f ca="1">B43+'Grid trading simulator'!$B$7*NORMINV(RAND(), 'Grid trading simulator'!$B$9, 'Grid trading simulator'!$B$8)</f>
        <v>1.3612826074046511</v>
      </c>
      <c r="C44" s="18">
        <f t="shared" ca="1" si="0"/>
        <v>1.3612826074046511</v>
      </c>
      <c r="D44" s="18">
        <f t="shared" ca="1" si="1"/>
        <v>1.3612826074046511</v>
      </c>
      <c r="E44" s="18">
        <f t="shared" ca="1" si="2"/>
        <v>1.3612826074046511</v>
      </c>
      <c r="F44" s="18">
        <f t="shared" ca="1" si="3"/>
        <v>1.3627094788916669</v>
      </c>
    </row>
    <row r="45" spans="1:18">
      <c r="A45" s="17" t="s">
        <v>67</v>
      </c>
      <c r="B45" s="18">
        <f ca="1">B44+'Grid trading simulator'!$B$7*NORMINV(RAND(), 'Grid trading simulator'!$B$9, 'Grid trading simulator'!$B$8)</f>
        <v>1.3627094788916669</v>
      </c>
      <c r="C45" s="18">
        <f t="shared" ca="1" si="0"/>
        <v>1.3627094788916669</v>
      </c>
      <c r="D45" s="18">
        <f t="shared" ca="1" si="1"/>
        <v>1.3627094788916669</v>
      </c>
      <c r="E45" s="18">
        <f t="shared" ca="1" si="2"/>
        <v>1.3627094788916669</v>
      </c>
      <c r="F45" s="18">
        <f t="shared" ca="1" si="3"/>
        <v>1.3638539947710933</v>
      </c>
    </row>
    <row r="46" spans="1:18">
      <c r="A46" s="17" t="s">
        <v>68</v>
      </c>
      <c r="B46" s="18">
        <f ca="1">B45+'Grid trading simulator'!$B$7*NORMINV(RAND(), 'Grid trading simulator'!$B$9, 'Grid trading simulator'!$B$8)</f>
        <v>1.3638539947710933</v>
      </c>
      <c r="C46" s="18">
        <f t="shared" ca="1" si="0"/>
        <v>1.3638539947710933</v>
      </c>
      <c r="D46" s="18">
        <f t="shared" ca="1" si="1"/>
        <v>1.3638539947710933</v>
      </c>
      <c r="E46" s="18">
        <f t="shared" ca="1" si="2"/>
        <v>1.3638539947710933</v>
      </c>
      <c r="F46" s="18">
        <f t="shared" ca="1" si="3"/>
        <v>1.3645057885755909</v>
      </c>
    </row>
    <row r="47" spans="1:18">
      <c r="A47" s="17" t="s">
        <v>69</v>
      </c>
      <c r="B47" s="18">
        <f ca="1">B46+'Grid trading simulator'!$B$7*NORMINV(RAND(), 'Grid trading simulator'!$B$9, 'Grid trading simulator'!$B$8)</f>
        <v>1.3645057885755909</v>
      </c>
      <c r="C47" s="18">
        <f t="shared" ca="1" si="0"/>
        <v>1.3645057885755909</v>
      </c>
      <c r="D47" s="18">
        <f t="shared" ca="1" si="1"/>
        <v>1.3645057885755909</v>
      </c>
      <c r="E47" s="18">
        <f t="shared" ca="1" si="2"/>
        <v>1.3645057885755909</v>
      </c>
      <c r="F47" s="18">
        <f t="shared" ca="1" si="3"/>
        <v>1.3645404233000211</v>
      </c>
    </row>
    <row r="48" spans="1:18">
      <c r="A48" s="17" t="s">
        <v>70</v>
      </c>
      <c r="B48" s="18">
        <f ca="1">B47+'Grid trading simulator'!$B$7*NORMINV(RAND(), 'Grid trading simulator'!$B$9, 'Grid trading simulator'!$B$8)</f>
        <v>1.3645404233000211</v>
      </c>
      <c r="C48" s="18">
        <f t="shared" ca="1" si="0"/>
        <v>1.3645404233000211</v>
      </c>
      <c r="D48" s="18">
        <f t="shared" ca="1" si="1"/>
        <v>1.3645404233000211</v>
      </c>
      <c r="E48" s="18">
        <f t="shared" ca="1" si="2"/>
        <v>1.3645404233000211</v>
      </c>
      <c r="F48" s="18">
        <f t="shared" ca="1" si="3"/>
        <v>1.3650361405771589</v>
      </c>
    </row>
    <row r="49" spans="1:6">
      <c r="A49" s="17" t="s">
        <v>71</v>
      </c>
      <c r="B49" s="18">
        <f ca="1">B48+'Grid trading simulator'!$B$7*NORMINV(RAND(), 'Grid trading simulator'!$B$9, 'Grid trading simulator'!$B$8)</f>
        <v>1.3650361405771589</v>
      </c>
      <c r="C49" s="18">
        <f t="shared" ca="1" si="0"/>
        <v>1.3650361405771589</v>
      </c>
      <c r="D49" s="18">
        <f t="shared" ca="1" si="1"/>
        <v>1.3650361405771589</v>
      </c>
      <c r="E49" s="18">
        <f t="shared" ca="1" si="2"/>
        <v>1.3650361405771589</v>
      </c>
      <c r="F49" s="18">
        <f t="shared" ca="1" si="3"/>
        <v>1.3645490855202056</v>
      </c>
    </row>
    <row r="50" spans="1:6">
      <c r="A50" s="17" t="s">
        <v>72</v>
      </c>
      <c r="B50" s="18">
        <f ca="1">B49+'Grid trading simulator'!$B$7*NORMINV(RAND(), 'Grid trading simulator'!$B$9, 'Grid trading simulator'!$B$8)</f>
        <v>1.3645490855202056</v>
      </c>
      <c r="C50" s="18">
        <f t="shared" ca="1" si="0"/>
        <v>1.3645490855202056</v>
      </c>
      <c r="D50" s="18">
        <f t="shared" ca="1" si="1"/>
        <v>1.3645490855202056</v>
      </c>
      <c r="E50" s="18">
        <f t="shared" ca="1" si="2"/>
        <v>1.3645490855202056</v>
      </c>
      <c r="F50" s="18">
        <f t="shared" ca="1" si="3"/>
        <v>1.3654390846733411</v>
      </c>
    </row>
    <row r="51" spans="1:6">
      <c r="A51" s="17" t="s">
        <v>73</v>
      </c>
      <c r="B51" s="18">
        <f ca="1">B50+'Grid trading simulator'!$B$7*NORMINV(RAND(), 'Grid trading simulator'!$B$9, 'Grid trading simulator'!$B$8)</f>
        <v>1.3654390846733411</v>
      </c>
      <c r="C51" s="18">
        <f t="shared" ca="1" si="0"/>
        <v>1.3654390846733411</v>
      </c>
      <c r="D51" s="18">
        <f t="shared" ca="1" si="1"/>
        <v>1.3654390846733411</v>
      </c>
      <c r="E51" s="18">
        <f t="shared" ca="1" si="2"/>
        <v>1.3654390846733411</v>
      </c>
      <c r="F51" s="18">
        <f t="shared" ca="1" si="3"/>
        <v>1.3642489407032972</v>
      </c>
    </row>
    <row r="52" spans="1:6">
      <c r="A52" s="17" t="s">
        <v>74</v>
      </c>
      <c r="B52" s="18">
        <f ca="1">B51+'Grid trading simulator'!$B$7*NORMINV(RAND(), 'Grid trading simulator'!$B$9, 'Grid trading simulator'!$B$8)</f>
        <v>1.3642489407032972</v>
      </c>
      <c r="C52" s="18">
        <f t="shared" ca="1" si="0"/>
        <v>1.3642489407032972</v>
      </c>
      <c r="D52" s="18">
        <f t="shared" ca="1" si="1"/>
        <v>1.3642489407032972</v>
      </c>
      <c r="E52" s="18">
        <f t="shared" ca="1" si="2"/>
        <v>1.3642489407032972</v>
      </c>
      <c r="F52" s="18">
        <f t="shared" ca="1" si="3"/>
        <v>1.3640837589235135</v>
      </c>
    </row>
    <row r="53" spans="1:6">
      <c r="A53" s="17" t="s">
        <v>75</v>
      </c>
      <c r="B53" s="18">
        <f ca="1">B52+'Grid trading simulator'!$B$7*NORMINV(RAND(), 'Grid trading simulator'!$B$9, 'Grid trading simulator'!$B$8)</f>
        <v>1.3640837589235135</v>
      </c>
      <c r="C53" s="18">
        <f t="shared" ca="1" si="0"/>
        <v>1.3640837589235135</v>
      </c>
      <c r="D53" s="18">
        <f t="shared" ca="1" si="1"/>
        <v>1.3640837589235135</v>
      </c>
      <c r="E53" s="18">
        <f t="shared" ca="1" si="2"/>
        <v>1.3640837589235135</v>
      </c>
      <c r="F53" s="18">
        <f t="shared" ca="1" si="3"/>
        <v>1.363506393887679</v>
      </c>
    </row>
    <row r="54" spans="1:6">
      <c r="A54" s="17" t="s">
        <v>76</v>
      </c>
      <c r="B54" s="18">
        <f ca="1">B53+'Grid trading simulator'!$B$7*NORMINV(RAND(), 'Grid trading simulator'!$B$9, 'Grid trading simulator'!$B$8)</f>
        <v>1.363506393887679</v>
      </c>
      <c r="C54" s="18">
        <f t="shared" ca="1" si="0"/>
        <v>1.363506393887679</v>
      </c>
      <c r="D54" s="18">
        <f t="shared" ca="1" si="1"/>
        <v>1.363506393887679</v>
      </c>
      <c r="E54" s="18">
        <f t="shared" ca="1" si="2"/>
        <v>1.363506393887679</v>
      </c>
      <c r="F54" s="18">
        <f t="shared" ca="1" si="3"/>
        <v>1.3622395971790238</v>
      </c>
    </row>
    <row r="55" spans="1:6">
      <c r="A55" s="17" t="s">
        <v>77</v>
      </c>
      <c r="B55" s="18">
        <f ca="1">B54+'Grid trading simulator'!$B$7*NORMINV(RAND(), 'Grid trading simulator'!$B$9, 'Grid trading simulator'!$B$8)</f>
        <v>1.3622395971790238</v>
      </c>
      <c r="C55" s="18">
        <f t="shared" ca="1" si="0"/>
        <v>1.3622395971790238</v>
      </c>
      <c r="D55" s="18">
        <f t="shared" ca="1" si="1"/>
        <v>1.3622395971790238</v>
      </c>
      <c r="E55" s="18">
        <f t="shared" ca="1" si="2"/>
        <v>1.3622395971790238</v>
      </c>
      <c r="F55" s="18">
        <f t="shared" ca="1" si="3"/>
        <v>1.3610591177687978</v>
      </c>
    </row>
    <row r="56" spans="1:6">
      <c r="A56" s="17" t="s">
        <v>78</v>
      </c>
      <c r="B56" s="18">
        <f ca="1">B55+'Grid trading simulator'!$B$7*NORMINV(RAND(), 'Grid trading simulator'!$B$9, 'Grid trading simulator'!$B$8)</f>
        <v>1.3610591177687978</v>
      </c>
      <c r="C56" s="18">
        <f t="shared" ca="1" si="0"/>
        <v>1.3610591177687978</v>
      </c>
      <c r="D56" s="18">
        <f t="shared" ca="1" si="1"/>
        <v>1.3610591177687978</v>
      </c>
      <c r="E56" s="18">
        <f t="shared" ca="1" si="2"/>
        <v>1.3610591177687978</v>
      </c>
      <c r="F56" s="18">
        <f t="shared" ca="1" si="3"/>
        <v>1.3600941077125188</v>
      </c>
    </row>
    <row r="57" spans="1:6">
      <c r="A57" s="17" t="s">
        <v>79</v>
      </c>
      <c r="B57" s="18">
        <f ca="1">B56+'Grid trading simulator'!$B$7*NORMINV(RAND(), 'Grid trading simulator'!$B$9, 'Grid trading simulator'!$B$8)</f>
        <v>1.3600941077125188</v>
      </c>
      <c r="C57" s="18">
        <f t="shared" ca="1" si="0"/>
        <v>1.3600941077125188</v>
      </c>
      <c r="D57" s="18">
        <f t="shared" ca="1" si="1"/>
        <v>1.3600941077125188</v>
      </c>
      <c r="E57" s="18">
        <f t="shared" ca="1" si="2"/>
        <v>1.3600941077125188</v>
      </c>
      <c r="F57" s="18">
        <f t="shared" ca="1" si="3"/>
        <v>1.3602752314630666</v>
      </c>
    </row>
    <row r="58" spans="1:6">
      <c r="A58" s="17" t="s">
        <v>80</v>
      </c>
      <c r="B58" s="18">
        <f ca="1">B57+'Grid trading simulator'!$B$7*NORMINV(RAND(), 'Grid trading simulator'!$B$9, 'Grid trading simulator'!$B$8)</f>
        <v>1.3602752314630666</v>
      </c>
      <c r="C58" s="18">
        <f t="shared" ca="1" si="0"/>
        <v>1.3602752314630666</v>
      </c>
      <c r="D58" s="18">
        <f t="shared" ca="1" si="1"/>
        <v>1.3602752314630666</v>
      </c>
      <c r="E58" s="18">
        <f t="shared" ca="1" si="2"/>
        <v>1.3602752314630666</v>
      </c>
      <c r="F58" s="18">
        <f t="shared" ca="1" si="3"/>
        <v>1.360404513207943</v>
      </c>
    </row>
    <row r="59" spans="1:6">
      <c r="A59" s="17" t="s">
        <v>81</v>
      </c>
      <c r="B59" s="18">
        <f ca="1">B58+'Grid trading simulator'!$B$7*NORMINV(RAND(), 'Grid trading simulator'!$B$9, 'Grid trading simulator'!$B$8)</f>
        <v>1.360404513207943</v>
      </c>
      <c r="C59" s="18">
        <f t="shared" ca="1" si="0"/>
        <v>1.360404513207943</v>
      </c>
      <c r="D59" s="18">
        <f t="shared" ca="1" si="1"/>
        <v>1.360404513207943</v>
      </c>
      <c r="E59" s="18">
        <f t="shared" ca="1" si="2"/>
        <v>1.360404513207943</v>
      </c>
      <c r="F59" s="18">
        <f t="shared" ca="1" si="3"/>
        <v>1.3616558601563189</v>
      </c>
    </row>
    <row r="60" spans="1:6">
      <c r="A60" s="17" t="s">
        <v>82</v>
      </c>
      <c r="B60" s="18">
        <f ca="1">B59+'Grid trading simulator'!$B$7*NORMINV(RAND(), 'Grid trading simulator'!$B$9, 'Grid trading simulator'!$B$8)</f>
        <v>1.3616558601563189</v>
      </c>
      <c r="C60" s="18">
        <f t="shared" ca="1" si="0"/>
        <v>1.3616558601563189</v>
      </c>
      <c r="D60" s="18">
        <f t="shared" ca="1" si="1"/>
        <v>1.3616558601563189</v>
      </c>
      <c r="E60" s="18">
        <f t="shared" ca="1" si="2"/>
        <v>1.3616558601563189</v>
      </c>
      <c r="F60" s="18">
        <f t="shared" ca="1" si="3"/>
        <v>1.3633277697543207</v>
      </c>
    </row>
    <row r="61" spans="1:6">
      <c r="A61" s="17" t="s">
        <v>83</v>
      </c>
      <c r="B61" s="18">
        <f ca="1">B60+'Grid trading simulator'!$B$7*NORMINV(RAND(), 'Grid trading simulator'!$B$9, 'Grid trading simulator'!$B$8)</f>
        <v>1.3633277697543207</v>
      </c>
      <c r="C61" s="18">
        <f t="shared" ca="1" si="0"/>
        <v>1.3633277697543207</v>
      </c>
      <c r="D61" s="18">
        <f t="shared" ca="1" si="1"/>
        <v>1.3633277697543207</v>
      </c>
      <c r="E61" s="18">
        <f t="shared" ca="1" si="2"/>
        <v>1.3633277697543207</v>
      </c>
      <c r="F61" s="18">
        <f t="shared" ca="1" si="3"/>
        <v>1.3632817146248375</v>
      </c>
    </row>
    <row r="62" spans="1:6">
      <c r="A62" s="17" t="s">
        <v>84</v>
      </c>
      <c r="B62" s="18">
        <f ca="1">B61+'Grid trading simulator'!$B$7*NORMINV(RAND(), 'Grid trading simulator'!$B$9, 'Grid trading simulator'!$B$8)</f>
        <v>1.3632817146248375</v>
      </c>
      <c r="C62" s="18">
        <f t="shared" ca="1" si="0"/>
        <v>1.3632817146248375</v>
      </c>
      <c r="D62" s="18">
        <f t="shared" ca="1" si="1"/>
        <v>1.3632817146248375</v>
      </c>
      <c r="E62" s="18">
        <f t="shared" ca="1" si="2"/>
        <v>1.3632817146248375</v>
      </c>
      <c r="F62" s="18">
        <f t="shared" ca="1" si="3"/>
        <v>1.3621737842675987</v>
      </c>
    </row>
    <row r="63" spans="1:6">
      <c r="A63" s="17" t="s">
        <v>85</v>
      </c>
      <c r="B63" s="18">
        <f ca="1">B62+'Grid trading simulator'!$B$7*NORMINV(RAND(), 'Grid trading simulator'!$B$9, 'Grid trading simulator'!$B$8)</f>
        <v>1.3621737842675987</v>
      </c>
      <c r="C63" s="18">
        <f t="shared" ca="1" si="0"/>
        <v>1.3621737842675987</v>
      </c>
      <c r="D63" s="18">
        <f t="shared" ca="1" si="1"/>
        <v>1.3621737842675987</v>
      </c>
      <c r="E63" s="18">
        <f t="shared" ca="1" si="2"/>
        <v>1.3621737842675987</v>
      </c>
      <c r="F63" s="18">
        <f t="shared" ca="1" si="3"/>
        <v>1.36160194806127</v>
      </c>
    </row>
    <row r="64" spans="1:6">
      <c r="A64" s="17" t="s">
        <v>86</v>
      </c>
      <c r="B64" s="18">
        <f ca="1">B63+'Grid trading simulator'!$B$7*NORMINV(RAND(), 'Grid trading simulator'!$B$9, 'Grid trading simulator'!$B$8)</f>
        <v>1.36160194806127</v>
      </c>
      <c r="C64" s="18">
        <f t="shared" ca="1" si="0"/>
        <v>1.36160194806127</v>
      </c>
      <c r="D64" s="18">
        <f t="shared" ca="1" si="1"/>
        <v>1.36160194806127</v>
      </c>
      <c r="E64" s="18">
        <f t="shared" ca="1" si="2"/>
        <v>1.36160194806127</v>
      </c>
      <c r="F64" s="18">
        <f t="shared" ca="1" si="3"/>
        <v>1.3606714389002417</v>
      </c>
    </row>
    <row r="65" spans="1:6">
      <c r="A65" s="17" t="s">
        <v>87</v>
      </c>
      <c r="B65" s="18">
        <f ca="1">B64+'Grid trading simulator'!$B$7*NORMINV(RAND(), 'Grid trading simulator'!$B$9, 'Grid trading simulator'!$B$8)</f>
        <v>1.3606714389002417</v>
      </c>
      <c r="C65" s="18">
        <f t="shared" ca="1" si="0"/>
        <v>1.3606714389002417</v>
      </c>
      <c r="D65" s="18">
        <f t="shared" ca="1" si="1"/>
        <v>1.3606714389002417</v>
      </c>
      <c r="E65" s="18">
        <f t="shared" ca="1" si="2"/>
        <v>1.3606714389002417</v>
      </c>
      <c r="F65" s="18">
        <f t="shared" ca="1" si="3"/>
        <v>1.3603260452314343</v>
      </c>
    </row>
    <row r="66" spans="1:6">
      <c r="A66" s="17" t="s">
        <v>88</v>
      </c>
      <c r="B66" s="18">
        <f ca="1">B65+'Grid trading simulator'!$B$7*NORMINV(RAND(), 'Grid trading simulator'!$B$9, 'Grid trading simulator'!$B$8)</f>
        <v>1.3603260452314343</v>
      </c>
      <c r="C66" s="18">
        <f t="shared" ca="1" si="0"/>
        <v>1.3603260452314343</v>
      </c>
      <c r="D66" s="18">
        <f t="shared" ca="1" si="1"/>
        <v>1.3603260452314343</v>
      </c>
      <c r="E66" s="18">
        <f t="shared" ca="1" si="2"/>
        <v>1.3603260452314343</v>
      </c>
      <c r="F66" s="18">
        <f t="shared" ca="1" si="3"/>
        <v>1.3592827292287881</v>
      </c>
    </row>
    <row r="67" spans="1:6">
      <c r="A67" s="17" t="s">
        <v>89</v>
      </c>
      <c r="B67" s="18">
        <f ca="1">B66+'Grid trading simulator'!$B$7*NORMINV(RAND(), 'Grid trading simulator'!$B$9, 'Grid trading simulator'!$B$8)</f>
        <v>1.3592827292287881</v>
      </c>
      <c r="C67" s="18">
        <f t="shared" ca="1" si="0"/>
        <v>1.3592827292287881</v>
      </c>
      <c r="D67" s="18">
        <f t="shared" ca="1" si="1"/>
        <v>1.3592827292287881</v>
      </c>
      <c r="E67" s="18">
        <f t="shared" ca="1" si="2"/>
        <v>1.3592827292287881</v>
      </c>
      <c r="F67" s="18">
        <f t="shared" ca="1" si="3"/>
        <v>1.3589304181103561</v>
      </c>
    </row>
    <row r="68" spans="1:6">
      <c r="A68" s="17" t="s">
        <v>90</v>
      </c>
      <c r="B68" s="18">
        <f ca="1">B67+'Grid trading simulator'!$B$7*NORMINV(RAND(), 'Grid trading simulator'!$B$9, 'Grid trading simulator'!$B$8)</f>
        <v>1.3589304181103561</v>
      </c>
      <c r="C68" s="18">
        <f t="shared" ref="C68:C108" ca="1" si="4">B68</f>
        <v>1.3589304181103561</v>
      </c>
      <c r="D68" s="18">
        <f t="shared" ref="D68:D108" ca="1" si="5">B68</f>
        <v>1.3589304181103561</v>
      </c>
      <c r="E68" s="18">
        <f t="shared" ref="E68:E108" ca="1" si="6">B68</f>
        <v>1.3589304181103561</v>
      </c>
      <c r="F68" s="18">
        <f t="shared" ref="F68:F108" ca="1" si="7">B69</f>
        <v>1.3585600979110473</v>
      </c>
    </row>
    <row r="69" spans="1:6">
      <c r="A69" s="17" t="s">
        <v>91</v>
      </c>
      <c r="B69" s="18">
        <f ca="1">B68+'Grid trading simulator'!$B$7*NORMINV(RAND(), 'Grid trading simulator'!$B$9, 'Grid trading simulator'!$B$8)</f>
        <v>1.3585600979110473</v>
      </c>
      <c r="C69" s="18">
        <f t="shared" ca="1" si="4"/>
        <v>1.3585600979110473</v>
      </c>
      <c r="D69" s="18">
        <f t="shared" ca="1" si="5"/>
        <v>1.3585600979110473</v>
      </c>
      <c r="E69" s="18">
        <f t="shared" ca="1" si="6"/>
        <v>1.3585600979110473</v>
      </c>
      <c r="F69" s="18">
        <f t="shared" ca="1" si="7"/>
        <v>1.3599912418787385</v>
      </c>
    </row>
    <row r="70" spans="1:6">
      <c r="A70" s="17" t="s">
        <v>92</v>
      </c>
      <c r="B70" s="18">
        <f ca="1">B69+'Grid trading simulator'!$B$7*NORMINV(RAND(), 'Grid trading simulator'!$B$9, 'Grid trading simulator'!$B$8)</f>
        <v>1.3599912418787385</v>
      </c>
      <c r="C70" s="18">
        <f t="shared" ca="1" si="4"/>
        <v>1.3599912418787385</v>
      </c>
      <c r="D70" s="18">
        <f t="shared" ca="1" si="5"/>
        <v>1.3599912418787385</v>
      </c>
      <c r="E70" s="18">
        <f t="shared" ca="1" si="6"/>
        <v>1.3599912418787385</v>
      </c>
      <c r="F70" s="18">
        <f t="shared" ca="1" si="7"/>
        <v>1.3598983084193643</v>
      </c>
    </row>
    <row r="71" spans="1:6">
      <c r="A71" s="17" t="s">
        <v>93</v>
      </c>
      <c r="B71" s="18">
        <f ca="1">B70+'Grid trading simulator'!$B$7*NORMINV(RAND(), 'Grid trading simulator'!$B$9, 'Grid trading simulator'!$B$8)</f>
        <v>1.3598983084193643</v>
      </c>
      <c r="C71" s="18">
        <f t="shared" ca="1" si="4"/>
        <v>1.3598983084193643</v>
      </c>
      <c r="D71" s="18">
        <f t="shared" ca="1" si="5"/>
        <v>1.3598983084193643</v>
      </c>
      <c r="E71" s="18">
        <f t="shared" ca="1" si="6"/>
        <v>1.3598983084193643</v>
      </c>
      <c r="F71" s="18">
        <f t="shared" ca="1" si="7"/>
        <v>1.3586241904697585</v>
      </c>
    </row>
    <row r="72" spans="1:6">
      <c r="A72" s="17" t="s">
        <v>94</v>
      </c>
      <c r="B72" s="18">
        <f ca="1">B71+'Grid trading simulator'!$B$7*NORMINV(RAND(), 'Grid trading simulator'!$B$9, 'Grid trading simulator'!$B$8)</f>
        <v>1.3586241904697585</v>
      </c>
      <c r="C72" s="18">
        <f t="shared" ca="1" si="4"/>
        <v>1.3586241904697585</v>
      </c>
      <c r="D72" s="18">
        <f t="shared" ca="1" si="5"/>
        <v>1.3586241904697585</v>
      </c>
      <c r="E72" s="18">
        <f t="shared" ca="1" si="6"/>
        <v>1.3586241904697585</v>
      </c>
      <c r="F72" s="18">
        <f t="shared" ca="1" si="7"/>
        <v>1.3590493098728884</v>
      </c>
    </row>
    <row r="73" spans="1:6">
      <c r="A73" s="17" t="s">
        <v>95</v>
      </c>
      <c r="B73" s="18">
        <f ca="1">B72+'Grid trading simulator'!$B$7*NORMINV(RAND(), 'Grid trading simulator'!$B$9, 'Grid trading simulator'!$B$8)</f>
        <v>1.3590493098728884</v>
      </c>
      <c r="C73" s="18">
        <f t="shared" ca="1" si="4"/>
        <v>1.3590493098728884</v>
      </c>
      <c r="D73" s="18">
        <f t="shared" ca="1" si="5"/>
        <v>1.3590493098728884</v>
      </c>
      <c r="E73" s="18">
        <f t="shared" ca="1" si="6"/>
        <v>1.3590493098728884</v>
      </c>
      <c r="F73" s="18">
        <f t="shared" ca="1" si="7"/>
        <v>1.3589015502014188</v>
      </c>
    </row>
    <row r="74" spans="1:6">
      <c r="A74" s="17" t="s">
        <v>96</v>
      </c>
      <c r="B74" s="18">
        <f ca="1">B73+'Grid trading simulator'!$B$7*NORMINV(RAND(), 'Grid trading simulator'!$B$9, 'Grid trading simulator'!$B$8)</f>
        <v>1.3589015502014188</v>
      </c>
      <c r="C74" s="18">
        <f t="shared" ca="1" si="4"/>
        <v>1.3589015502014188</v>
      </c>
      <c r="D74" s="18">
        <f t="shared" ca="1" si="5"/>
        <v>1.3589015502014188</v>
      </c>
      <c r="E74" s="18">
        <f t="shared" ca="1" si="6"/>
        <v>1.3589015502014188</v>
      </c>
      <c r="F74" s="18">
        <f t="shared" ca="1" si="7"/>
        <v>1.3603852840738846</v>
      </c>
    </row>
    <row r="75" spans="1:6">
      <c r="A75" s="17" t="s">
        <v>97</v>
      </c>
      <c r="B75" s="18">
        <f ca="1">B74+'Grid trading simulator'!$B$7*NORMINV(RAND(), 'Grid trading simulator'!$B$9, 'Grid trading simulator'!$B$8)</f>
        <v>1.3603852840738846</v>
      </c>
      <c r="C75" s="18">
        <f t="shared" ca="1" si="4"/>
        <v>1.3603852840738846</v>
      </c>
      <c r="D75" s="18">
        <f t="shared" ca="1" si="5"/>
        <v>1.3603852840738846</v>
      </c>
      <c r="E75" s="18">
        <f t="shared" ca="1" si="6"/>
        <v>1.3603852840738846</v>
      </c>
      <c r="F75" s="18">
        <f t="shared" ca="1" si="7"/>
        <v>1.3588862360089202</v>
      </c>
    </row>
    <row r="76" spans="1:6">
      <c r="A76" s="17" t="s">
        <v>98</v>
      </c>
      <c r="B76" s="18">
        <f ca="1">B75+'Grid trading simulator'!$B$7*NORMINV(RAND(), 'Grid trading simulator'!$B$9, 'Grid trading simulator'!$B$8)</f>
        <v>1.3588862360089202</v>
      </c>
      <c r="C76" s="18">
        <f t="shared" ca="1" si="4"/>
        <v>1.3588862360089202</v>
      </c>
      <c r="D76" s="18">
        <f t="shared" ca="1" si="5"/>
        <v>1.3588862360089202</v>
      </c>
      <c r="E76" s="18">
        <f t="shared" ca="1" si="6"/>
        <v>1.3588862360089202</v>
      </c>
      <c r="F76" s="18">
        <f t="shared" ca="1" si="7"/>
        <v>1.3574569062159503</v>
      </c>
    </row>
    <row r="77" spans="1:6">
      <c r="A77" s="17" t="s">
        <v>99</v>
      </c>
      <c r="B77" s="18">
        <f ca="1">B76+'Grid trading simulator'!$B$7*NORMINV(RAND(), 'Grid trading simulator'!$B$9, 'Grid trading simulator'!$B$8)</f>
        <v>1.3574569062159503</v>
      </c>
      <c r="C77" s="18">
        <f t="shared" ca="1" si="4"/>
        <v>1.3574569062159503</v>
      </c>
      <c r="D77" s="18">
        <f t="shared" ca="1" si="5"/>
        <v>1.3574569062159503</v>
      </c>
      <c r="E77" s="18">
        <f t="shared" ca="1" si="6"/>
        <v>1.3574569062159503</v>
      </c>
      <c r="F77" s="18">
        <f t="shared" ca="1" si="7"/>
        <v>1.3575570089525959</v>
      </c>
    </row>
    <row r="78" spans="1:6">
      <c r="A78" s="17" t="s">
        <v>100</v>
      </c>
      <c r="B78" s="18">
        <f ca="1">B77+'Grid trading simulator'!$B$7*NORMINV(RAND(), 'Grid trading simulator'!$B$9, 'Grid trading simulator'!$B$8)</f>
        <v>1.3575570089525959</v>
      </c>
      <c r="C78" s="18">
        <f t="shared" ca="1" si="4"/>
        <v>1.3575570089525959</v>
      </c>
      <c r="D78" s="18">
        <f t="shared" ca="1" si="5"/>
        <v>1.3575570089525959</v>
      </c>
      <c r="E78" s="18">
        <f t="shared" ca="1" si="6"/>
        <v>1.3575570089525959</v>
      </c>
      <c r="F78" s="18">
        <f t="shared" ca="1" si="7"/>
        <v>1.3567114755830469</v>
      </c>
    </row>
    <row r="79" spans="1:6">
      <c r="A79" s="17" t="s">
        <v>101</v>
      </c>
      <c r="B79" s="18">
        <f ca="1">B78+'Grid trading simulator'!$B$7*NORMINV(RAND(), 'Grid trading simulator'!$B$9, 'Grid trading simulator'!$B$8)</f>
        <v>1.3567114755830469</v>
      </c>
      <c r="C79" s="18">
        <f t="shared" ca="1" si="4"/>
        <v>1.3567114755830469</v>
      </c>
      <c r="D79" s="18">
        <f t="shared" ca="1" si="5"/>
        <v>1.3567114755830469</v>
      </c>
      <c r="E79" s="18">
        <f t="shared" ca="1" si="6"/>
        <v>1.3567114755830469</v>
      </c>
      <c r="F79" s="18">
        <f t="shared" ca="1" si="7"/>
        <v>1.3568876533387195</v>
      </c>
    </row>
    <row r="80" spans="1:6">
      <c r="A80" s="17" t="s">
        <v>102</v>
      </c>
      <c r="B80" s="18">
        <f ca="1">B79+'Grid trading simulator'!$B$7*NORMINV(RAND(), 'Grid trading simulator'!$B$9, 'Grid trading simulator'!$B$8)</f>
        <v>1.3568876533387195</v>
      </c>
      <c r="C80" s="18">
        <f t="shared" ca="1" si="4"/>
        <v>1.3568876533387195</v>
      </c>
      <c r="D80" s="18">
        <f t="shared" ca="1" si="5"/>
        <v>1.3568876533387195</v>
      </c>
      <c r="E80" s="18">
        <f t="shared" ca="1" si="6"/>
        <v>1.3568876533387195</v>
      </c>
      <c r="F80" s="18">
        <f t="shared" ca="1" si="7"/>
        <v>1.3548651337381221</v>
      </c>
    </row>
    <row r="81" spans="1:6">
      <c r="A81" s="17" t="s">
        <v>103</v>
      </c>
      <c r="B81" s="18">
        <f ca="1">B80+'Grid trading simulator'!$B$7*NORMINV(RAND(), 'Grid trading simulator'!$B$9, 'Grid trading simulator'!$B$8)</f>
        <v>1.3548651337381221</v>
      </c>
      <c r="C81" s="18">
        <f t="shared" ca="1" si="4"/>
        <v>1.3548651337381221</v>
      </c>
      <c r="D81" s="18">
        <f t="shared" ca="1" si="5"/>
        <v>1.3548651337381221</v>
      </c>
      <c r="E81" s="18">
        <f t="shared" ca="1" si="6"/>
        <v>1.3548651337381221</v>
      </c>
      <c r="F81" s="18">
        <f t="shared" ca="1" si="7"/>
        <v>1.3526696904611148</v>
      </c>
    </row>
    <row r="82" spans="1:6">
      <c r="A82" s="17" t="s">
        <v>104</v>
      </c>
      <c r="B82" s="18">
        <f ca="1">B81+'Grid trading simulator'!$B$7*NORMINV(RAND(), 'Grid trading simulator'!$B$9, 'Grid trading simulator'!$B$8)</f>
        <v>1.3526696904611148</v>
      </c>
      <c r="C82" s="18">
        <f t="shared" ca="1" si="4"/>
        <v>1.3526696904611148</v>
      </c>
      <c r="D82" s="18">
        <f t="shared" ca="1" si="5"/>
        <v>1.3526696904611148</v>
      </c>
      <c r="E82" s="18">
        <f t="shared" ca="1" si="6"/>
        <v>1.3526696904611148</v>
      </c>
      <c r="F82" s="18">
        <f t="shared" ca="1" si="7"/>
        <v>1.3543105029372524</v>
      </c>
    </row>
    <row r="83" spans="1:6">
      <c r="A83" s="17" t="s">
        <v>105</v>
      </c>
      <c r="B83" s="18">
        <f ca="1">B82+'Grid trading simulator'!$B$7*NORMINV(RAND(), 'Grid trading simulator'!$B$9, 'Grid trading simulator'!$B$8)</f>
        <v>1.3543105029372524</v>
      </c>
      <c r="C83" s="18">
        <f t="shared" ca="1" si="4"/>
        <v>1.3543105029372524</v>
      </c>
      <c r="D83" s="18">
        <f t="shared" ca="1" si="5"/>
        <v>1.3543105029372524</v>
      </c>
      <c r="E83" s="18">
        <f t="shared" ca="1" si="6"/>
        <v>1.3543105029372524</v>
      </c>
      <c r="F83" s="18">
        <f t="shared" ca="1" si="7"/>
        <v>1.3548054150897422</v>
      </c>
    </row>
    <row r="84" spans="1:6">
      <c r="A84" s="17" t="s">
        <v>106</v>
      </c>
      <c r="B84" s="18">
        <f ca="1">B83+'Grid trading simulator'!$B$7*NORMINV(RAND(), 'Grid trading simulator'!$B$9, 'Grid trading simulator'!$B$8)</f>
        <v>1.3548054150897422</v>
      </c>
      <c r="C84" s="18">
        <f t="shared" ca="1" si="4"/>
        <v>1.3548054150897422</v>
      </c>
      <c r="D84" s="18">
        <f t="shared" ca="1" si="5"/>
        <v>1.3548054150897422</v>
      </c>
      <c r="E84" s="18">
        <f t="shared" ca="1" si="6"/>
        <v>1.3548054150897422</v>
      </c>
      <c r="F84" s="18">
        <f t="shared" ca="1" si="7"/>
        <v>1.3550273693752823</v>
      </c>
    </row>
    <row r="85" spans="1:6">
      <c r="A85" s="17" t="s">
        <v>107</v>
      </c>
      <c r="B85" s="18">
        <f ca="1">B84+'Grid trading simulator'!$B$7*NORMINV(RAND(), 'Grid trading simulator'!$B$9, 'Grid trading simulator'!$B$8)</f>
        <v>1.3550273693752823</v>
      </c>
      <c r="C85" s="18">
        <f t="shared" ca="1" si="4"/>
        <v>1.3550273693752823</v>
      </c>
      <c r="D85" s="18">
        <f t="shared" ca="1" si="5"/>
        <v>1.3550273693752823</v>
      </c>
      <c r="E85" s="18">
        <f t="shared" ca="1" si="6"/>
        <v>1.3550273693752823</v>
      </c>
      <c r="F85" s="18">
        <f t="shared" ca="1" si="7"/>
        <v>1.3557890665070724</v>
      </c>
    </row>
    <row r="86" spans="1:6">
      <c r="A86" s="17" t="s">
        <v>108</v>
      </c>
      <c r="B86" s="18">
        <f ca="1">B85+'Grid trading simulator'!$B$7*NORMINV(RAND(), 'Grid trading simulator'!$B$9, 'Grid trading simulator'!$B$8)</f>
        <v>1.3557890665070724</v>
      </c>
      <c r="C86" s="18">
        <f t="shared" ca="1" si="4"/>
        <v>1.3557890665070724</v>
      </c>
      <c r="D86" s="18">
        <f t="shared" ca="1" si="5"/>
        <v>1.3557890665070724</v>
      </c>
      <c r="E86" s="18">
        <f t="shared" ca="1" si="6"/>
        <v>1.3557890665070724</v>
      </c>
      <c r="F86" s="18">
        <f t="shared" ca="1" si="7"/>
        <v>1.3559854861477054</v>
      </c>
    </row>
    <row r="87" spans="1:6">
      <c r="A87" s="17" t="s">
        <v>109</v>
      </c>
      <c r="B87" s="18">
        <f ca="1">B86+'Grid trading simulator'!$B$7*NORMINV(RAND(), 'Grid trading simulator'!$B$9, 'Grid trading simulator'!$B$8)</f>
        <v>1.3559854861477054</v>
      </c>
      <c r="C87" s="18">
        <f t="shared" ca="1" si="4"/>
        <v>1.3559854861477054</v>
      </c>
      <c r="D87" s="18">
        <f t="shared" ca="1" si="5"/>
        <v>1.3559854861477054</v>
      </c>
      <c r="E87" s="18">
        <f t="shared" ca="1" si="6"/>
        <v>1.3559854861477054</v>
      </c>
      <c r="F87" s="18">
        <f t="shared" ca="1" si="7"/>
        <v>1.3550233005627794</v>
      </c>
    </row>
    <row r="88" spans="1:6">
      <c r="A88" s="17" t="s">
        <v>110</v>
      </c>
      <c r="B88" s="18">
        <f ca="1">B87+'Grid trading simulator'!$B$7*NORMINV(RAND(), 'Grid trading simulator'!$B$9, 'Grid trading simulator'!$B$8)</f>
        <v>1.3550233005627794</v>
      </c>
      <c r="C88" s="18">
        <f t="shared" ca="1" si="4"/>
        <v>1.3550233005627794</v>
      </c>
      <c r="D88" s="18">
        <f t="shared" ca="1" si="5"/>
        <v>1.3550233005627794</v>
      </c>
      <c r="E88" s="18">
        <f t="shared" ca="1" si="6"/>
        <v>1.3550233005627794</v>
      </c>
      <c r="F88" s="18">
        <f t="shared" ca="1" si="7"/>
        <v>1.3565242135334294</v>
      </c>
    </row>
    <row r="89" spans="1:6">
      <c r="A89" s="17" t="s">
        <v>111</v>
      </c>
      <c r="B89" s="18">
        <f ca="1">B88+'Grid trading simulator'!$B$7*NORMINV(RAND(), 'Grid trading simulator'!$B$9, 'Grid trading simulator'!$B$8)</f>
        <v>1.3565242135334294</v>
      </c>
      <c r="C89" s="18">
        <f t="shared" ca="1" si="4"/>
        <v>1.3565242135334294</v>
      </c>
      <c r="D89" s="18">
        <f t="shared" ca="1" si="5"/>
        <v>1.3565242135334294</v>
      </c>
      <c r="E89" s="18">
        <f t="shared" ca="1" si="6"/>
        <v>1.3565242135334294</v>
      </c>
      <c r="F89" s="18">
        <f t="shared" ca="1" si="7"/>
        <v>1.3576860612187744</v>
      </c>
    </row>
    <row r="90" spans="1:6">
      <c r="A90" s="17" t="s">
        <v>112</v>
      </c>
      <c r="B90" s="18">
        <f ca="1">B89+'Grid trading simulator'!$B$7*NORMINV(RAND(), 'Grid trading simulator'!$B$9, 'Grid trading simulator'!$B$8)</f>
        <v>1.3576860612187744</v>
      </c>
      <c r="C90" s="18">
        <f t="shared" ca="1" si="4"/>
        <v>1.3576860612187744</v>
      </c>
      <c r="D90" s="18">
        <f t="shared" ca="1" si="5"/>
        <v>1.3576860612187744</v>
      </c>
      <c r="E90" s="18">
        <f t="shared" ca="1" si="6"/>
        <v>1.3576860612187744</v>
      </c>
      <c r="F90" s="18">
        <f t="shared" ca="1" si="7"/>
        <v>1.3581709836245872</v>
      </c>
    </row>
    <row r="91" spans="1:6">
      <c r="A91" s="17" t="s">
        <v>113</v>
      </c>
      <c r="B91" s="18">
        <f ca="1">B90+'Grid trading simulator'!$B$7*NORMINV(RAND(), 'Grid trading simulator'!$B$9, 'Grid trading simulator'!$B$8)</f>
        <v>1.3581709836245872</v>
      </c>
      <c r="C91" s="18">
        <f t="shared" ca="1" si="4"/>
        <v>1.3581709836245872</v>
      </c>
      <c r="D91" s="18">
        <f t="shared" ca="1" si="5"/>
        <v>1.3581709836245872</v>
      </c>
      <c r="E91" s="18">
        <f t="shared" ca="1" si="6"/>
        <v>1.3581709836245872</v>
      </c>
      <c r="F91" s="18">
        <f t="shared" ca="1" si="7"/>
        <v>1.357276073693354</v>
      </c>
    </row>
    <row r="92" spans="1:6">
      <c r="A92" s="17" t="s">
        <v>114</v>
      </c>
      <c r="B92" s="18">
        <f ca="1">B91+'Grid trading simulator'!$B$7*NORMINV(RAND(), 'Grid trading simulator'!$B$9, 'Grid trading simulator'!$B$8)</f>
        <v>1.357276073693354</v>
      </c>
      <c r="C92" s="18">
        <f t="shared" ca="1" si="4"/>
        <v>1.357276073693354</v>
      </c>
      <c r="D92" s="18">
        <f t="shared" ca="1" si="5"/>
        <v>1.357276073693354</v>
      </c>
      <c r="E92" s="18">
        <f t="shared" ca="1" si="6"/>
        <v>1.357276073693354</v>
      </c>
      <c r="F92" s="18">
        <f t="shared" ca="1" si="7"/>
        <v>1.3574959187015891</v>
      </c>
    </row>
    <row r="93" spans="1:6">
      <c r="A93" s="17" t="s">
        <v>115</v>
      </c>
      <c r="B93" s="18">
        <f ca="1">B92+'Grid trading simulator'!$B$7*NORMINV(RAND(), 'Grid trading simulator'!$B$9, 'Grid trading simulator'!$B$8)</f>
        <v>1.3574959187015891</v>
      </c>
      <c r="C93" s="18">
        <f t="shared" ca="1" si="4"/>
        <v>1.3574959187015891</v>
      </c>
      <c r="D93" s="18">
        <f t="shared" ca="1" si="5"/>
        <v>1.3574959187015891</v>
      </c>
      <c r="E93" s="18">
        <f t="shared" ca="1" si="6"/>
        <v>1.3574959187015891</v>
      </c>
      <c r="F93" s="18">
        <f t="shared" ca="1" si="7"/>
        <v>1.3565738155485874</v>
      </c>
    </row>
    <row r="94" spans="1:6">
      <c r="A94" s="17" t="s">
        <v>116</v>
      </c>
      <c r="B94" s="18">
        <f ca="1">B93+'Grid trading simulator'!$B$7*NORMINV(RAND(), 'Grid trading simulator'!$B$9, 'Grid trading simulator'!$B$8)</f>
        <v>1.3565738155485874</v>
      </c>
      <c r="C94" s="18">
        <f t="shared" ca="1" si="4"/>
        <v>1.3565738155485874</v>
      </c>
      <c r="D94" s="18">
        <f t="shared" ca="1" si="5"/>
        <v>1.3565738155485874</v>
      </c>
      <c r="E94" s="18">
        <f t="shared" ca="1" si="6"/>
        <v>1.3565738155485874</v>
      </c>
      <c r="F94" s="18">
        <f t="shared" ca="1" si="7"/>
        <v>1.3561605403581019</v>
      </c>
    </row>
    <row r="95" spans="1:6">
      <c r="A95" s="17" t="s">
        <v>117</v>
      </c>
      <c r="B95" s="18">
        <f ca="1">B94+'Grid trading simulator'!$B$7*NORMINV(RAND(), 'Grid trading simulator'!$B$9, 'Grid trading simulator'!$B$8)</f>
        <v>1.3561605403581019</v>
      </c>
      <c r="C95" s="18">
        <f t="shared" ca="1" si="4"/>
        <v>1.3561605403581019</v>
      </c>
      <c r="D95" s="18">
        <f t="shared" ca="1" si="5"/>
        <v>1.3561605403581019</v>
      </c>
      <c r="E95" s="18">
        <f t="shared" ca="1" si="6"/>
        <v>1.3561605403581019</v>
      </c>
      <c r="F95" s="18">
        <f t="shared" ca="1" si="7"/>
        <v>1.3556412032569045</v>
      </c>
    </row>
    <row r="96" spans="1:6">
      <c r="A96" s="17" t="s">
        <v>118</v>
      </c>
      <c r="B96" s="18">
        <f ca="1">B95+'Grid trading simulator'!$B$7*NORMINV(RAND(), 'Grid trading simulator'!$B$9, 'Grid trading simulator'!$B$8)</f>
        <v>1.3556412032569045</v>
      </c>
      <c r="C96" s="18">
        <f t="shared" ca="1" si="4"/>
        <v>1.3556412032569045</v>
      </c>
      <c r="D96" s="18">
        <f t="shared" ca="1" si="5"/>
        <v>1.3556412032569045</v>
      </c>
      <c r="E96" s="18">
        <f t="shared" ca="1" si="6"/>
        <v>1.3556412032569045</v>
      </c>
      <c r="F96" s="18">
        <f t="shared" ca="1" si="7"/>
        <v>1.3548424632775971</v>
      </c>
    </row>
    <row r="97" spans="1:6">
      <c r="A97" s="17" t="s">
        <v>119</v>
      </c>
      <c r="B97" s="18">
        <f ca="1">B96+'Grid trading simulator'!$B$7*NORMINV(RAND(), 'Grid trading simulator'!$B$9, 'Grid trading simulator'!$B$8)</f>
        <v>1.3548424632775971</v>
      </c>
      <c r="C97" s="18">
        <f t="shared" ca="1" si="4"/>
        <v>1.3548424632775971</v>
      </c>
      <c r="D97" s="18">
        <f t="shared" ca="1" si="5"/>
        <v>1.3548424632775971</v>
      </c>
      <c r="E97" s="18">
        <f t="shared" ca="1" si="6"/>
        <v>1.3548424632775971</v>
      </c>
      <c r="F97" s="18">
        <f t="shared" ca="1" si="7"/>
        <v>1.3558741960008847</v>
      </c>
    </row>
    <row r="98" spans="1:6">
      <c r="A98" s="17" t="s">
        <v>120</v>
      </c>
      <c r="B98" s="18">
        <f ca="1">B97+'Grid trading simulator'!$B$7*NORMINV(RAND(), 'Grid trading simulator'!$B$9, 'Grid trading simulator'!$B$8)</f>
        <v>1.3558741960008847</v>
      </c>
      <c r="C98" s="18">
        <f t="shared" ca="1" si="4"/>
        <v>1.3558741960008847</v>
      </c>
      <c r="D98" s="18">
        <f t="shared" ca="1" si="5"/>
        <v>1.3558741960008847</v>
      </c>
      <c r="E98" s="18">
        <f t="shared" ca="1" si="6"/>
        <v>1.3558741960008847</v>
      </c>
      <c r="F98" s="18">
        <f t="shared" ca="1" si="7"/>
        <v>1.3560123476256165</v>
      </c>
    </row>
    <row r="99" spans="1:6">
      <c r="A99" s="17" t="s">
        <v>121</v>
      </c>
      <c r="B99" s="18">
        <f ca="1">B98+'Grid trading simulator'!$B$7*NORMINV(RAND(), 'Grid trading simulator'!$B$9, 'Grid trading simulator'!$B$8)</f>
        <v>1.3560123476256165</v>
      </c>
      <c r="C99" s="18">
        <f t="shared" ca="1" si="4"/>
        <v>1.3560123476256165</v>
      </c>
      <c r="D99" s="18">
        <f t="shared" ca="1" si="5"/>
        <v>1.3560123476256165</v>
      </c>
      <c r="E99" s="18">
        <f t="shared" ca="1" si="6"/>
        <v>1.3560123476256165</v>
      </c>
      <c r="F99" s="18">
        <f t="shared" ca="1" si="7"/>
        <v>1.3551683509863268</v>
      </c>
    </row>
    <row r="100" spans="1:6">
      <c r="A100" s="17" t="s">
        <v>122</v>
      </c>
      <c r="B100" s="18">
        <f ca="1">B99+'Grid trading simulator'!$B$7*NORMINV(RAND(), 'Grid trading simulator'!$B$9, 'Grid trading simulator'!$B$8)</f>
        <v>1.3551683509863268</v>
      </c>
      <c r="C100" s="18">
        <f t="shared" ca="1" si="4"/>
        <v>1.3551683509863268</v>
      </c>
      <c r="D100" s="18">
        <f t="shared" ca="1" si="5"/>
        <v>1.3551683509863268</v>
      </c>
      <c r="E100" s="18">
        <f t="shared" ca="1" si="6"/>
        <v>1.3551683509863268</v>
      </c>
      <c r="F100" s="18">
        <f t="shared" ca="1" si="7"/>
        <v>1.3545273874351587</v>
      </c>
    </row>
    <row r="101" spans="1:6">
      <c r="A101" s="17" t="s">
        <v>123</v>
      </c>
      <c r="B101" s="18">
        <f ca="1">B100+'Grid trading simulator'!$B$7*NORMINV(RAND(), 'Grid trading simulator'!$B$9, 'Grid trading simulator'!$B$8)</f>
        <v>1.3545273874351587</v>
      </c>
      <c r="C101" s="18">
        <f t="shared" ca="1" si="4"/>
        <v>1.3545273874351587</v>
      </c>
      <c r="D101" s="18">
        <f t="shared" ca="1" si="5"/>
        <v>1.3545273874351587</v>
      </c>
      <c r="E101" s="18">
        <f t="shared" ca="1" si="6"/>
        <v>1.3545273874351587</v>
      </c>
      <c r="F101" s="18">
        <f t="shared" ca="1" si="7"/>
        <v>1.3544404598234852</v>
      </c>
    </row>
    <row r="102" spans="1:6">
      <c r="A102" s="17" t="s">
        <v>124</v>
      </c>
      <c r="B102" s="18">
        <f ca="1">B101+'Grid trading simulator'!$B$7*NORMINV(RAND(), 'Grid trading simulator'!$B$9, 'Grid trading simulator'!$B$8)</f>
        <v>1.3544404598234852</v>
      </c>
      <c r="C102" s="18">
        <f t="shared" ca="1" si="4"/>
        <v>1.3544404598234852</v>
      </c>
      <c r="D102" s="18">
        <f t="shared" ca="1" si="5"/>
        <v>1.3544404598234852</v>
      </c>
      <c r="E102" s="18">
        <f t="shared" ca="1" si="6"/>
        <v>1.3544404598234852</v>
      </c>
      <c r="F102" s="18">
        <f t="shared" ca="1" si="7"/>
        <v>1.3541092811007922</v>
      </c>
    </row>
    <row r="103" spans="1:6">
      <c r="A103" s="17" t="s">
        <v>125</v>
      </c>
      <c r="B103" s="18">
        <f ca="1">B102+'Grid trading simulator'!$B$7*NORMINV(RAND(), 'Grid trading simulator'!$B$9, 'Grid trading simulator'!$B$8)</f>
        <v>1.3541092811007922</v>
      </c>
      <c r="C103" s="18">
        <f t="shared" ca="1" si="4"/>
        <v>1.3541092811007922</v>
      </c>
      <c r="D103" s="18">
        <f t="shared" ca="1" si="5"/>
        <v>1.3541092811007922</v>
      </c>
      <c r="E103" s="18">
        <f t="shared" ca="1" si="6"/>
        <v>1.3541092811007922</v>
      </c>
      <c r="F103" s="18">
        <f t="shared" ca="1" si="7"/>
        <v>1.3535096472094741</v>
      </c>
    </row>
    <row r="104" spans="1:6">
      <c r="A104" s="17" t="s">
        <v>126</v>
      </c>
      <c r="B104" s="18">
        <f ca="1">B103+'Grid trading simulator'!$B$7*NORMINV(RAND(), 'Grid trading simulator'!$B$9, 'Grid trading simulator'!$B$8)</f>
        <v>1.3535096472094741</v>
      </c>
      <c r="C104" s="18">
        <f t="shared" ca="1" si="4"/>
        <v>1.3535096472094741</v>
      </c>
      <c r="D104" s="18">
        <f t="shared" ca="1" si="5"/>
        <v>1.3535096472094741</v>
      </c>
      <c r="E104" s="18">
        <f t="shared" ca="1" si="6"/>
        <v>1.3535096472094741</v>
      </c>
      <c r="F104" s="18">
        <f t="shared" ca="1" si="7"/>
        <v>1.354977620017642</v>
      </c>
    </row>
    <row r="105" spans="1:6">
      <c r="A105" s="17" t="s">
        <v>127</v>
      </c>
      <c r="B105" s="18">
        <f ca="1">B104+'Grid trading simulator'!$B$7*NORMINV(RAND(), 'Grid trading simulator'!$B$9, 'Grid trading simulator'!$B$8)</f>
        <v>1.354977620017642</v>
      </c>
      <c r="C105" s="18">
        <f t="shared" ca="1" si="4"/>
        <v>1.354977620017642</v>
      </c>
      <c r="D105" s="18">
        <f t="shared" ca="1" si="5"/>
        <v>1.354977620017642</v>
      </c>
      <c r="E105" s="18">
        <f t="shared" ca="1" si="6"/>
        <v>1.354977620017642</v>
      </c>
      <c r="F105" s="18">
        <f t="shared" ca="1" si="7"/>
        <v>1.3552636042819897</v>
      </c>
    </row>
    <row r="106" spans="1:6">
      <c r="A106" s="17" t="s">
        <v>128</v>
      </c>
      <c r="B106" s="18">
        <f ca="1">B105+'Grid trading simulator'!$B$7*NORMINV(RAND(), 'Grid trading simulator'!$B$9, 'Grid trading simulator'!$B$8)</f>
        <v>1.3552636042819897</v>
      </c>
      <c r="C106" s="18">
        <f t="shared" ca="1" si="4"/>
        <v>1.3552636042819897</v>
      </c>
      <c r="D106" s="18">
        <f t="shared" ca="1" si="5"/>
        <v>1.3552636042819897</v>
      </c>
      <c r="E106" s="18">
        <f t="shared" ca="1" si="6"/>
        <v>1.3552636042819897</v>
      </c>
      <c r="F106" s="18">
        <f t="shared" ca="1" si="7"/>
        <v>1.3547679139280357</v>
      </c>
    </row>
    <row r="107" spans="1:6">
      <c r="A107" s="17" t="s">
        <v>129</v>
      </c>
      <c r="B107" s="18">
        <f ca="1">B106+'Grid trading simulator'!$B$7*NORMINV(RAND(), 'Grid trading simulator'!$B$9, 'Grid trading simulator'!$B$8)</f>
        <v>1.3547679139280357</v>
      </c>
      <c r="C107" s="18">
        <f t="shared" ca="1" si="4"/>
        <v>1.3547679139280357</v>
      </c>
      <c r="D107" s="18">
        <f t="shared" ca="1" si="5"/>
        <v>1.3547679139280357</v>
      </c>
      <c r="E107" s="18">
        <f t="shared" ca="1" si="6"/>
        <v>1.3547679139280357</v>
      </c>
      <c r="F107" s="18">
        <f t="shared" ca="1" si="7"/>
        <v>1.3546159291058857</v>
      </c>
    </row>
    <row r="108" spans="1:6">
      <c r="A108" s="17" t="s">
        <v>130</v>
      </c>
      <c r="B108" s="18">
        <f ca="1">B107+'Grid trading simulator'!$B$7*NORMINV(RAND(), 'Grid trading simulator'!$B$9, 'Grid trading simulator'!$B$8)</f>
        <v>1.3546159291058857</v>
      </c>
      <c r="C108" s="18">
        <f t="shared" ca="1" si="4"/>
        <v>1.3546159291058857</v>
      </c>
      <c r="D108" s="18">
        <f t="shared" ca="1" si="5"/>
        <v>1.3546159291058857</v>
      </c>
      <c r="E108" s="18">
        <f t="shared" ca="1" si="6"/>
        <v>1.3546159291058857</v>
      </c>
      <c r="F108" s="18">
        <f t="shared" ca="1" si="7"/>
        <v>1.3550878947322025</v>
      </c>
    </row>
    <row r="109" spans="1:6">
      <c r="A109" s="17" t="s">
        <v>131</v>
      </c>
      <c r="B109" s="18">
        <f ca="1">B108+'Grid trading simulator'!$B$7*NORMINV(RAND(), 'Grid trading simulator'!$B$9, 'Grid trading simulator'!$B$8)</f>
        <v>1.3550878947322025</v>
      </c>
      <c r="C109" s="18"/>
      <c r="D109" s="18"/>
      <c r="E109" s="18"/>
      <c r="F109" s="18"/>
    </row>
  </sheetData>
  <sheetProtection password="9213" sheet="1" objects="1" scenarios="1" formatCells="0" formatColumns="0" formatRows="0"/>
  <pageMargins left="0.78749999999999998" right="0.78749999999999998" top="1.0249999999999999" bottom="1.0249999999999999" header="0.78749999999999998" footer="0.78749999999999998"/>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0" sqref="A20"/>
    </sheetView>
  </sheetViews>
  <sheetFormatPr defaultRowHeight="12.75"/>
  <cols>
    <col min="1" max="1" width="176.42578125" style="8" customWidth="1"/>
    <col min="2" max="16384" width="9.140625" style="8"/>
  </cols>
  <sheetData>
    <row r="1" spans="1:1" ht="27">
      <c r="A1" s="39" t="s">
        <v>134</v>
      </c>
    </row>
    <row r="2" spans="1:1" ht="255">
      <c r="A2" s="40" t="s">
        <v>135</v>
      </c>
    </row>
    <row r="3" spans="1:1" ht="20.25">
      <c r="A3" s="41" t="s">
        <v>136</v>
      </c>
    </row>
  </sheetData>
  <sheetProtection password="9213"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Grid trading simulator</vt:lpstr>
      <vt:lpstr>Data</vt:lpstr>
      <vt:lpstr>Disclaimer</vt:lpstr>
      <vt:lpstr>aRng</vt:lpstr>
      <vt:lpst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2013-12-11T15:51:58Z</dcterms:created>
  <dcterms:modified xsi:type="dcterms:W3CDTF">2018-02-12T14:07:05Z</dcterms:modified>
</cp:coreProperties>
</file>