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20" yWindow="60" windowWidth="24915" windowHeight="12330"/>
  </bookViews>
  <sheets>
    <sheet name="Money Management" sheetId="1" r:id="rId1"/>
    <sheet name="Disclaimer" sheetId="3" r:id="rId2"/>
    <sheet name="Data" sheetId="2" state="hidden" r:id="rId3"/>
  </sheets>
  <definedNames>
    <definedName name="Accounts">Data!$A$2:$A$5</definedName>
    <definedName name="aRng">"$#REF!.$O$33"</definedName>
  </definedNames>
  <calcPr calcId="145621"/>
</workbook>
</file>

<file path=xl/calcChain.xml><?xml version="1.0" encoding="utf-8"?>
<calcChain xmlns="http://schemas.openxmlformats.org/spreadsheetml/2006/main">
  <c r="A9" i="2" l="1"/>
  <c r="A10" i="2" s="1"/>
  <c r="B8" i="2"/>
  <c r="C6" i="1"/>
  <c r="B5" i="2"/>
  <c r="C5" i="2"/>
  <c r="B3" i="2"/>
  <c r="C3" i="2" s="1"/>
  <c r="B4" i="2"/>
  <c r="C4" i="2" s="1"/>
  <c r="C2" i="2"/>
  <c r="C11" i="1" l="1"/>
  <c r="C8" i="2"/>
  <c r="D8" i="2" s="1"/>
  <c r="B9" i="2"/>
  <c r="C9" i="2" s="1"/>
  <c r="D9" i="2" s="1"/>
  <c r="A11" i="2"/>
  <c r="B10" i="2"/>
  <c r="C10" i="2" s="1"/>
  <c r="D10" i="2" s="1"/>
  <c r="C14" i="1" l="1"/>
  <c r="C15" i="1" s="1"/>
  <c r="C16" i="1" s="1"/>
  <c r="A12" i="2"/>
  <c r="B11" i="2"/>
  <c r="C11" i="2" s="1"/>
  <c r="D11" i="2" s="1"/>
  <c r="C12" i="1" l="1"/>
  <c r="C13" i="1" s="1"/>
  <c r="A13" i="2"/>
  <c r="B12" i="2"/>
  <c r="C12" i="2" s="1"/>
  <c r="D12" i="2" s="1"/>
  <c r="A14" i="2" l="1"/>
  <c r="B13" i="2"/>
  <c r="C13" i="2" s="1"/>
  <c r="D13" i="2" s="1"/>
  <c r="A15" i="2" l="1"/>
  <c r="B14" i="2"/>
  <c r="C14" i="2" s="1"/>
  <c r="D14" i="2" s="1"/>
  <c r="A16" i="2" l="1"/>
  <c r="B15" i="2"/>
  <c r="C15" i="2" s="1"/>
  <c r="D15" i="2" s="1"/>
  <c r="A17" i="2" l="1"/>
  <c r="B16" i="2"/>
  <c r="C16" i="2" s="1"/>
  <c r="D16" i="2" s="1"/>
  <c r="A18" i="2" l="1"/>
  <c r="B17" i="2"/>
  <c r="C17" i="2" s="1"/>
  <c r="D17" i="2" s="1"/>
  <c r="A19" i="2" l="1"/>
  <c r="B18" i="2"/>
  <c r="C18" i="2" s="1"/>
  <c r="D18" i="2" s="1"/>
  <c r="A20" i="2" l="1"/>
  <c r="B19" i="2"/>
  <c r="C19" i="2" s="1"/>
  <c r="D19" i="2" s="1"/>
  <c r="A21" i="2" l="1"/>
  <c r="B20" i="2"/>
  <c r="C20" i="2" s="1"/>
  <c r="D20" i="2" s="1"/>
  <c r="A22" i="2" l="1"/>
  <c r="B21" i="2"/>
  <c r="C21" i="2" s="1"/>
  <c r="D21" i="2" s="1"/>
  <c r="A23" i="2" l="1"/>
  <c r="B22" i="2"/>
  <c r="C22" i="2" s="1"/>
  <c r="D22" i="2" s="1"/>
  <c r="A24" i="2" l="1"/>
  <c r="B23" i="2"/>
  <c r="C23" i="2" s="1"/>
  <c r="D23" i="2" s="1"/>
  <c r="A25" i="2" l="1"/>
  <c r="B24" i="2"/>
  <c r="C24" i="2" s="1"/>
  <c r="D24" i="2" s="1"/>
  <c r="A26" i="2" l="1"/>
  <c r="B25" i="2"/>
  <c r="C25" i="2" s="1"/>
  <c r="D25" i="2" s="1"/>
  <c r="A27" i="2" l="1"/>
  <c r="B26" i="2"/>
  <c r="C26" i="2" s="1"/>
  <c r="D26" i="2" s="1"/>
  <c r="A28" i="2" l="1"/>
  <c r="B27" i="2"/>
  <c r="C27" i="2" s="1"/>
  <c r="D27" i="2" s="1"/>
  <c r="A29" i="2" l="1"/>
  <c r="B28" i="2"/>
  <c r="C28" i="2" s="1"/>
  <c r="D28" i="2" s="1"/>
  <c r="A30" i="2" l="1"/>
  <c r="B29" i="2"/>
  <c r="C29" i="2" s="1"/>
  <c r="D29" i="2" s="1"/>
  <c r="A31" i="2" l="1"/>
  <c r="B30" i="2"/>
  <c r="C30" i="2" s="1"/>
  <c r="D30" i="2" s="1"/>
  <c r="A32" i="2" l="1"/>
  <c r="B31" i="2"/>
  <c r="C31" i="2" s="1"/>
  <c r="D31" i="2" s="1"/>
  <c r="A33" i="2" l="1"/>
  <c r="B32" i="2"/>
  <c r="C32" i="2" s="1"/>
  <c r="D32" i="2" s="1"/>
  <c r="A34" i="2" l="1"/>
  <c r="B33" i="2"/>
  <c r="C33" i="2" s="1"/>
  <c r="D33" i="2" s="1"/>
  <c r="A35" i="2" l="1"/>
  <c r="B34" i="2"/>
  <c r="C34" i="2" s="1"/>
  <c r="D34" i="2" s="1"/>
  <c r="A36" i="2" l="1"/>
  <c r="B35" i="2"/>
  <c r="C35" i="2" s="1"/>
  <c r="D35" i="2" s="1"/>
  <c r="A37" i="2" l="1"/>
  <c r="B36" i="2"/>
  <c r="C36" i="2" s="1"/>
  <c r="D36" i="2" s="1"/>
  <c r="A38" i="2" l="1"/>
  <c r="B37" i="2"/>
  <c r="C37" i="2" s="1"/>
  <c r="D37" i="2" s="1"/>
  <c r="A39" i="2" l="1"/>
  <c r="B38" i="2"/>
  <c r="C38" i="2" s="1"/>
  <c r="D38" i="2" s="1"/>
  <c r="A40" i="2" l="1"/>
  <c r="B39" i="2"/>
  <c r="C39" i="2" s="1"/>
  <c r="D39" i="2" s="1"/>
  <c r="A41" i="2" l="1"/>
  <c r="B40" i="2"/>
  <c r="C40" i="2" s="1"/>
  <c r="D40" i="2" s="1"/>
  <c r="A42" i="2" l="1"/>
  <c r="B42" i="2" s="1"/>
  <c r="C42" i="2" s="1"/>
  <c r="D42" i="2" s="1"/>
  <c r="B41" i="2"/>
  <c r="C41" i="2" s="1"/>
  <c r="D41" i="2" s="1"/>
</calcChain>
</file>

<file path=xl/sharedStrings.xml><?xml version="1.0" encoding="utf-8"?>
<sst xmlns="http://schemas.openxmlformats.org/spreadsheetml/2006/main" count="30" uniqueCount="27">
  <si>
    <t>Max loss per lot traded</t>
  </si>
  <si>
    <t>Lot size (in standard lots)</t>
  </si>
  <si>
    <t>Max permitted loss per trade</t>
  </si>
  <si>
    <t>Account balance</t>
  </si>
  <si>
    <t>Standard</t>
  </si>
  <si>
    <t>Mini</t>
  </si>
  <si>
    <t>Micro</t>
  </si>
  <si>
    <t>Nano</t>
  </si>
  <si>
    <t>Account</t>
  </si>
  <si>
    <t>Contract Size</t>
  </si>
  <si>
    <t>Multiple</t>
  </si>
  <si>
    <t>Account Type</t>
  </si>
  <si>
    <t>Max stop loss (pips)</t>
  </si>
  <si>
    <t>Max risk per trade</t>
  </si>
  <si>
    <t>Max lots per trade</t>
  </si>
  <si>
    <t>Max risk on account</t>
  </si>
  <si>
    <t>Max open lots</t>
  </si>
  <si>
    <t>Max account loss</t>
  </si>
  <si>
    <t>Leverage required</t>
  </si>
  <si>
    <t>Frac. Lots</t>
  </si>
  <si>
    <t>Actual Lots</t>
  </si>
  <si>
    <t>http://forexop.com/</t>
  </si>
  <si>
    <t>Enter Required Values</t>
  </si>
  <si>
    <t>"Fractional Money Management"</t>
  </si>
  <si>
    <t>Full disclaimer:  http://forexop.com/disclaimer/</t>
  </si>
  <si>
    <t>This software is provided through our website (Forexop.com) for demonstration purposes only. Reproduction is prohibited other than in accordance with the copyright notice, which forms part of these terms and conditions.
Forex, CFDs, options and other leveraged products carry a high degree of risk. They are not suitable for all investors. You should obtain independent financial advice before investing to ensure such products are suitable for your particular circumstances.
This software may describe business strategies, investment ideas, marketing methods and other business advice that, regardless of our own results and experience, may not produce the same results (or any results) for you. 
Forexop.com makes absolutely no guarantee, expressed or implied, that by following the advice or using the software that you will make any money or improve current profits, as there are several factors and variables that come into play regarding any given business.
Primarily, results will depend on the nature of the investment, the market conditions, the experience of the individual, and situations and elements that are beyond your control.
As with any strategy, you assume all risk related to investment and money based on your own discretion and at your own potential expense.
Liability Disclaimer: By using this software, you assume all risks associated with using the advice given, with a full understanding that you, solely, are responsible for anything that may occur as a result of putting this information into action in any way, and regardless of your interpretation of the advice.
Full disclaimer:  http://forexop.com/disclaimer/</t>
  </si>
  <si>
    <t>Disclaimer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</si>
</sst>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0.0"/>
    <numFmt numFmtId="165" formatCode="#,##0.000"/>
    <numFmt numFmtId="166" formatCode="[$$-409]#,##0"/>
  </numFmts>
  <fonts count="18">
    <font>
      <sz val="11"/>
      <color theme="1"/>
      <name val="Calibri"/>
      <family val="2"/>
      <scheme val="minor"/>
    </font>
    <font>
      <b/>
      <sz val="11"/>
      <color theme="1"/>
      <name val="Calibri"/>
      <family val="2"/>
      <scheme val="minor"/>
    </font>
    <font>
      <b/>
      <sz val="14"/>
      <color theme="1"/>
      <name val="Calibri"/>
      <family val="2"/>
      <scheme val="minor"/>
    </font>
    <font>
      <sz val="10"/>
      <name val="Arial"/>
      <family val="2"/>
    </font>
    <font>
      <b/>
      <sz val="20"/>
      <color indexed="53"/>
      <name val="Arial"/>
      <family val="2"/>
    </font>
    <font>
      <sz val="10"/>
      <color indexed="53"/>
      <name val="Arial"/>
      <family val="2"/>
    </font>
    <font>
      <b/>
      <sz val="10"/>
      <color indexed="53"/>
      <name val="Arial"/>
      <family val="2"/>
    </font>
    <font>
      <b/>
      <sz val="18"/>
      <color indexed="53"/>
      <name val="Arial"/>
      <family val="2"/>
    </font>
    <font>
      <u/>
      <sz val="10"/>
      <color theme="9"/>
      <name val="Arial"/>
      <family val="2"/>
    </font>
    <font>
      <sz val="11"/>
      <color theme="1" tint="0.34998626667073579"/>
      <name val="Calibri"/>
      <family val="2"/>
      <scheme val="minor"/>
    </font>
    <font>
      <b/>
      <sz val="16"/>
      <name val="Arial"/>
      <family val="2"/>
    </font>
    <font>
      <b/>
      <sz val="10"/>
      <name val="Arial"/>
      <family val="2"/>
    </font>
    <font>
      <sz val="22"/>
      <name val="Arial"/>
      <family val="2"/>
    </font>
    <font>
      <sz val="10"/>
      <name val="Mangal"/>
      <family val="2"/>
    </font>
    <font>
      <sz val="10"/>
      <color indexed="8"/>
      <name val="Mangal"/>
      <family val="2"/>
    </font>
    <font>
      <sz val="10"/>
      <color indexed="25"/>
      <name val="Mangal"/>
      <family val="2"/>
    </font>
    <font>
      <sz val="10"/>
      <color indexed="17"/>
      <name val="Mangal"/>
      <family val="2"/>
    </font>
    <font>
      <sz val="10"/>
      <color indexed="10"/>
      <name val="Mangal"/>
      <family val="2"/>
    </font>
  </fonts>
  <fills count="10">
    <fill>
      <patternFill patternType="none"/>
    </fill>
    <fill>
      <patternFill patternType="gray125"/>
    </fill>
    <fill>
      <patternFill patternType="solid">
        <fgColor theme="1"/>
        <bgColor indexed="64"/>
      </patternFill>
    </fill>
    <fill>
      <patternFill patternType="solid">
        <fgColor indexed="8"/>
        <bgColor indexed="58"/>
      </patternFill>
    </fill>
    <fill>
      <patternFill patternType="solid">
        <fgColor theme="1"/>
        <bgColor indexed="58"/>
      </patternFill>
    </fill>
    <fill>
      <patternFill patternType="solid">
        <fgColor rgb="FFFFC000"/>
        <bgColor indexed="64"/>
      </patternFill>
    </fill>
    <fill>
      <patternFill patternType="solid">
        <fgColor theme="0" tint="-0.14999847407452621"/>
        <bgColor indexed="64"/>
      </patternFill>
    </fill>
    <fill>
      <patternFill patternType="solid">
        <fgColor theme="0"/>
        <bgColor indexed="64"/>
      </patternFill>
    </fill>
    <fill>
      <patternFill patternType="solid">
        <fgColor indexed="25"/>
        <bgColor indexed="60"/>
      </patternFill>
    </fill>
    <fill>
      <patternFill patternType="solid">
        <fgColor indexed="11"/>
        <bgColor indexed="57"/>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0">
    <xf numFmtId="0" fontId="0" fillId="0" borderId="0"/>
    <xf numFmtId="0" fontId="3" fillId="0" borderId="0"/>
    <xf numFmtId="0" fontId="8" fillId="0" borderId="0" applyNumberFormat="0" applyFill="0" applyBorder="0" applyAlignment="0" applyProtection="0">
      <alignment vertical="top"/>
      <protection locked="0"/>
    </xf>
    <xf numFmtId="0" fontId="3" fillId="0" borderId="0"/>
    <xf numFmtId="0" fontId="13" fillId="8" borderId="0"/>
    <xf numFmtId="0" fontId="13" fillId="9" borderId="0"/>
    <xf numFmtId="0" fontId="14" fillId="0" borderId="0"/>
    <xf numFmtId="0" fontId="15" fillId="0" borderId="0"/>
    <xf numFmtId="0" fontId="16" fillId="0" borderId="0"/>
    <xf numFmtId="0" fontId="17" fillId="0" borderId="0"/>
  </cellStyleXfs>
  <cellXfs count="44">
    <xf numFmtId="0" fontId="0" fillId="0" borderId="0" xfId="0"/>
    <xf numFmtId="0" fontId="4" fillId="3" borderId="0" xfId="1" applyFont="1" applyFill="1" applyProtection="1">
      <protection hidden="1"/>
    </xf>
    <xf numFmtId="0" fontId="5" fillId="3" borderId="0" xfId="1" applyFont="1" applyFill="1" applyProtection="1">
      <protection hidden="1"/>
    </xf>
    <xf numFmtId="0" fontId="6" fillId="3" borderId="0" xfId="1" applyFont="1" applyFill="1" applyProtection="1">
      <protection hidden="1"/>
    </xf>
    <xf numFmtId="0" fontId="7" fillId="3" borderId="0" xfId="1" applyFont="1" applyFill="1" applyProtection="1">
      <protection hidden="1"/>
    </xf>
    <xf numFmtId="0" fontId="8" fillId="2" borderId="0" xfId="2" applyFill="1" applyAlignment="1" applyProtection="1">
      <protection hidden="1"/>
    </xf>
    <xf numFmtId="0" fontId="6" fillId="2" borderId="0" xfId="1" applyFont="1" applyFill="1" applyProtection="1">
      <protection hidden="1"/>
    </xf>
    <xf numFmtId="0" fontId="6" fillId="4" borderId="0" xfId="1" applyFont="1" applyFill="1" applyProtection="1">
      <protection hidden="1"/>
    </xf>
    <xf numFmtId="0" fontId="1" fillId="0" borderId="0" xfId="0" applyFont="1" applyProtection="1">
      <protection hidden="1"/>
    </xf>
    <xf numFmtId="0" fontId="0" fillId="0" borderId="0" xfId="0" applyProtection="1">
      <protection hidden="1"/>
    </xf>
    <xf numFmtId="3" fontId="0" fillId="0" borderId="0" xfId="0" applyNumberFormat="1" applyProtection="1">
      <protection hidden="1"/>
    </xf>
    <xf numFmtId="166" fontId="0" fillId="0" borderId="0" xfId="0" applyNumberFormat="1" applyProtection="1">
      <protection hidden="1"/>
    </xf>
    <xf numFmtId="4" fontId="0" fillId="0" borderId="0" xfId="0" applyNumberFormat="1" applyProtection="1">
      <protection hidden="1"/>
    </xf>
    <xf numFmtId="2" fontId="0" fillId="0" borderId="0" xfId="0" applyNumberFormat="1" applyProtection="1">
      <protection hidden="1"/>
    </xf>
    <xf numFmtId="0" fontId="2" fillId="0" borderId="0" xfId="0" applyFont="1" applyProtection="1">
      <protection hidden="1"/>
    </xf>
    <xf numFmtId="0" fontId="9" fillId="6" borderId="1" xfId="0" applyFont="1" applyFill="1" applyBorder="1" applyProtection="1">
      <protection hidden="1"/>
    </xf>
    <xf numFmtId="0" fontId="0" fillId="6" borderId="2" xfId="0" applyFill="1" applyBorder="1" applyProtection="1">
      <protection hidden="1"/>
    </xf>
    <xf numFmtId="0" fontId="9" fillId="6" borderId="4" xfId="0" applyFont="1" applyFill="1" applyBorder="1" applyProtection="1">
      <protection hidden="1"/>
    </xf>
    <xf numFmtId="0" fontId="0" fillId="6" borderId="0" xfId="0" applyFill="1" applyBorder="1" applyProtection="1">
      <protection hidden="1"/>
    </xf>
    <xf numFmtId="165" fontId="0" fillId="7" borderId="5" xfId="0" applyNumberFormat="1" applyFill="1" applyBorder="1" applyProtection="1">
      <protection hidden="1"/>
    </xf>
    <xf numFmtId="0" fontId="9" fillId="6" borderId="6" xfId="0" applyFont="1" applyFill="1" applyBorder="1" applyProtection="1">
      <protection hidden="1"/>
    </xf>
    <xf numFmtId="0" fontId="0" fillId="6" borderId="7" xfId="0" applyFill="1" applyBorder="1" applyProtection="1">
      <protection hidden="1"/>
    </xf>
    <xf numFmtId="0" fontId="9" fillId="0" borderId="0" xfId="0" applyFont="1" applyProtection="1">
      <protection hidden="1"/>
    </xf>
    <xf numFmtId="0" fontId="9" fillId="5" borderId="1" xfId="0" applyFont="1" applyFill="1" applyBorder="1" applyProtection="1">
      <protection hidden="1"/>
    </xf>
    <xf numFmtId="0" fontId="0" fillId="5" borderId="2" xfId="0" applyFill="1" applyBorder="1" applyProtection="1">
      <protection hidden="1"/>
    </xf>
    <xf numFmtId="164" fontId="9" fillId="5" borderId="3" xfId="0" applyNumberFormat="1" applyFont="1" applyFill="1" applyBorder="1" applyProtection="1">
      <protection hidden="1"/>
    </xf>
    <xf numFmtId="0" fontId="9" fillId="5" borderId="4" xfId="0" applyFont="1" applyFill="1" applyBorder="1" applyProtection="1">
      <protection hidden="1"/>
    </xf>
    <xf numFmtId="0" fontId="0" fillId="5" borderId="0" xfId="0" applyFill="1" applyBorder="1" applyProtection="1">
      <protection hidden="1"/>
    </xf>
    <xf numFmtId="164" fontId="9" fillId="5" borderId="5" xfId="0" applyNumberFormat="1" applyFont="1" applyFill="1" applyBorder="1" applyProtection="1">
      <protection hidden="1"/>
    </xf>
    <xf numFmtId="4" fontId="9" fillId="5" borderId="5" xfId="0" applyNumberFormat="1" applyFont="1" applyFill="1" applyBorder="1" applyProtection="1">
      <protection hidden="1"/>
    </xf>
    <xf numFmtId="0" fontId="9" fillId="5" borderId="6" xfId="0" applyFont="1" applyFill="1" applyBorder="1" applyProtection="1">
      <protection hidden="1"/>
    </xf>
    <xf numFmtId="0" fontId="0" fillId="5" borderId="7" xfId="0" applyFill="1" applyBorder="1" applyProtection="1">
      <protection hidden="1"/>
    </xf>
    <xf numFmtId="4" fontId="9" fillId="5" borderId="8" xfId="0" applyNumberFormat="1" applyFont="1" applyFill="1" applyBorder="1" applyProtection="1">
      <protection hidden="1"/>
    </xf>
    <xf numFmtId="164" fontId="0" fillId="7" borderId="3" xfId="0" applyNumberFormat="1" applyFill="1" applyBorder="1" applyProtection="1">
      <protection locked="0"/>
    </xf>
    <xf numFmtId="164" fontId="0" fillId="7" borderId="5" xfId="0" applyNumberFormat="1" applyFill="1" applyBorder="1" applyAlignment="1" applyProtection="1">
      <alignment horizontal="right"/>
      <protection locked="0"/>
    </xf>
    <xf numFmtId="4" fontId="0" fillId="7" borderId="5" xfId="0" applyNumberFormat="1" applyFill="1" applyBorder="1" applyProtection="1">
      <protection locked="0"/>
    </xf>
    <xf numFmtId="10" fontId="0" fillId="7" borderId="5" xfId="0" applyNumberFormat="1" applyFill="1" applyBorder="1" applyProtection="1">
      <protection locked="0"/>
    </xf>
    <xf numFmtId="10" fontId="0" fillId="7" borderId="8" xfId="0" applyNumberFormat="1" applyFill="1" applyBorder="1" applyProtection="1">
      <protection locked="0"/>
    </xf>
    <xf numFmtId="0" fontId="9" fillId="5" borderId="0" xfId="0" applyFont="1" applyFill="1" applyBorder="1" applyProtection="1">
      <protection hidden="1"/>
    </xf>
    <xf numFmtId="164" fontId="9" fillId="5" borderId="0" xfId="0" applyNumberFormat="1" applyFont="1" applyFill="1" applyBorder="1" applyProtection="1">
      <protection hidden="1"/>
    </xf>
    <xf numFmtId="0" fontId="3" fillId="0" borderId="0" xfId="3" applyProtection="1">
      <protection hidden="1"/>
    </xf>
    <xf numFmtId="0" fontId="10" fillId="0" borderId="0" xfId="3" applyFont="1" applyProtection="1">
      <protection hidden="1"/>
    </xf>
    <xf numFmtId="0" fontId="11" fillId="0" borderId="0" xfId="3" applyFont="1" applyAlignment="1" applyProtection="1">
      <alignment vertical="top" wrapText="1"/>
      <protection hidden="1"/>
    </xf>
    <xf numFmtId="0" fontId="12" fillId="0" borderId="0" xfId="3" applyFont="1" applyProtection="1">
      <protection hidden="1"/>
    </xf>
  </cellXfs>
  <cellStyles count="10">
    <cellStyle name="Excel Built-in Normal" xfId="1"/>
    <cellStyle name="Hyperlink" xfId="2" builtinId="8"/>
    <cellStyle name="Normal" xfId="0" builtinId="0"/>
    <cellStyle name="Normal 2" xfId="3"/>
    <cellStyle name="Untitled1" xfId="4"/>
    <cellStyle name="Untitled2" xfId="5"/>
    <cellStyle name="Untitled3" xfId="6"/>
    <cellStyle name="Untitled4" xfId="7"/>
    <cellStyle name="Untitled5" xfId="8"/>
    <cellStyle name="Untitled6" xfId="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Fractional Money Management</a:t>
            </a:r>
          </a:p>
        </c:rich>
      </c:tx>
      <c:layout/>
      <c:overlay val="0"/>
    </c:title>
    <c:autoTitleDeleted val="0"/>
    <c:plotArea>
      <c:layout>
        <c:manualLayout>
          <c:layoutTarget val="inner"/>
          <c:xMode val="edge"/>
          <c:yMode val="edge"/>
          <c:x val="0.10435428055569489"/>
          <c:y val="0.15983878083615621"/>
          <c:w val="0.85076249226808454"/>
          <c:h val="0.68312567766636023"/>
        </c:manualLayout>
      </c:layout>
      <c:areaChart>
        <c:grouping val="standard"/>
        <c:varyColors val="0"/>
        <c:ser>
          <c:idx val="0"/>
          <c:order val="0"/>
          <c:tx>
            <c:v>Account Balance vs Lots Per Trade</c:v>
          </c:tx>
          <c:spPr>
            <a:gradFill>
              <a:gsLst>
                <a:gs pos="0">
                  <a:srgbClr val="4F81BD">
                    <a:tint val="66000"/>
                    <a:satMod val="160000"/>
                    <a:alpha val="51000"/>
                  </a:srgbClr>
                </a:gs>
                <a:gs pos="50000">
                  <a:srgbClr val="4F81BD">
                    <a:tint val="44500"/>
                    <a:satMod val="160000"/>
                  </a:srgbClr>
                </a:gs>
                <a:gs pos="100000">
                  <a:srgbClr val="4F81BD">
                    <a:tint val="23500"/>
                    <a:satMod val="160000"/>
                  </a:srgbClr>
                </a:gs>
              </a:gsLst>
              <a:lin ang="5400000" scaled="0"/>
            </a:gradFill>
            <a:ln>
              <a:solidFill>
                <a:srgbClr val="F79646">
                  <a:alpha val="62000"/>
                </a:srgbClr>
              </a:solidFill>
            </a:ln>
          </c:spPr>
          <c:cat>
            <c:numRef>
              <c:f>Data!$B$8:$B$42</c:f>
              <c:numCache>
                <c:formatCode>[$$-409]#,##0</c:formatCode>
                <c:ptCount val="35"/>
                <c:pt idx="0">
                  <c:v>500</c:v>
                </c:pt>
                <c:pt idx="1">
                  <c:v>550</c:v>
                </c:pt>
                <c:pt idx="2">
                  <c:v>600.00000000000011</c:v>
                </c:pt>
                <c:pt idx="3">
                  <c:v>650.00000000000011</c:v>
                </c:pt>
                <c:pt idx="4">
                  <c:v>700.00000000000023</c:v>
                </c:pt>
                <c:pt idx="5">
                  <c:v>750.00000000000023</c:v>
                </c:pt>
                <c:pt idx="6">
                  <c:v>800.00000000000023</c:v>
                </c:pt>
                <c:pt idx="7">
                  <c:v>850.00000000000034</c:v>
                </c:pt>
                <c:pt idx="8">
                  <c:v>900.00000000000034</c:v>
                </c:pt>
                <c:pt idx="9">
                  <c:v>950.00000000000045</c:v>
                </c:pt>
                <c:pt idx="10">
                  <c:v>1000.0000000000005</c:v>
                </c:pt>
                <c:pt idx="11">
                  <c:v>1050.0000000000005</c:v>
                </c:pt>
                <c:pt idx="12">
                  <c:v>1100.0000000000005</c:v>
                </c:pt>
                <c:pt idx="13">
                  <c:v>1150.0000000000007</c:v>
                </c:pt>
                <c:pt idx="14">
                  <c:v>1200.0000000000007</c:v>
                </c:pt>
                <c:pt idx="15">
                  <c:v>1250.0000000000007</c:v>
                </c:pt>
                <c:pt idx="16">
                  <c:v>1300.0000000000007</c:v>
                </c:pt>
                <c:pt idx="17">
                  <c:v>1350.0000000000007</c:v>
                </c:pt>
                <c:pt idx="18">
                  <c:v>1400.0000000000009</c:v>
                </c:pt>
                <c:pt idx="19">
                  <c:v>1450.0000000000009</c:v>
                </c:pt>
                <c:pt idx="20">
                  <c:v>1500.0000000000009</c:v>
                </c:pt>
                <c:pt idx="21">
                  <c:v>1550.0000000000009</c:v>
                </c:pt>
                <c:pt idx="22">
                  <c:v>1600.0000000000009</c:v>
                </c:pt>
                <c:pt idx="23">
                  <c:v>1650.0000000000009</c:v>
                </c:pt>
                <c:pt idx="24">
                  <c:v>1700.0000000000011</c:v>
                </c:pt>
                <c:pt idx="25">
                  <c:v>1750.0000000000011</c:v>
                </c:pt>
                <c:pt idx="26">
                  <c:v>1800.0000000000011</c:v>
                </c:pt>
                <c:pt idx="27">
                  <c:v>1850.0000000000011</c:v>
                </c:pt>
                <c:pt idx="28">
                  <c:v>1900.0000000000011</c:v>
                </c:pt>
                <c:pt idx="29">
                  <c:v>1950.0000000000014</c:v>
                </c:pt>
                <c:pt idx="30">
                  <c:v>2000.0000000000014</c:v>
                </c:pt>
                <c:pt idx="31">
                  <c:v>2050.0000000000014</c:v>
                </c:pt>
                <c:pt idx="32">
                  <c:v>2100.0000000000009</c:v>
                </c:pt>
                <c:pt idx="33">
                  <c:v>2150.0000000000009</c:v>
                </c:pt>
                <c:pt idx="34">
                  <c:v>2200.0000000000005</c:v>
                </c:pt>
              </c:numCache>
            </c:numRef>
          </c:cat>
          <c:val>
            <c:numRef>
              <c:f>Data!$D$8:$D$42</c:f>
              <c:numCache>
                <c:formatCode>#,##0</c:formatCode>
                <c:ptCount val="35"/>
                <c:pt idx="0">
                  <c:v>0</c:v>
                </c:pt>
                <c:pt idx="1">
                  <c:v>0</c:v>
                </c:pt>
                <c:pt idx="2">
                  <c:v>0</c:v>
                </c:pt>
                <c:pt idx="3">
                  <c:v>0</c:v>
                </c:pt>
                <c:pt idx="4">
                  <c:v>0</c:v>
                </c:pt>
                <c:pt idx="5">
                  <c:v>0</c:v>
                </c:pt>
                <c:pt idx="6">
                  <c:v>0</c:v>
                </c:pt>
                <c:pt idx="7">
                  <c:v>0</c:v>
                </c:pt>
                <c:pt idx="8">
                  <c:v>0</c:v>
                </c:pt>
                <c:pt idx="9">
                  <c:v>0</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2</c:v>
                </c:pt>
                <c:pt idx="31">
                  <c:v>2</c:v>
                </c:pt>
                <c:pt idx="32">
                  <c:v>2</c:v>
                </c:pt>
                <c:pt idx="33">
                  <c:v>2</c:v>
                </c:pt>
                <c:pt idx="34">
                  <c:v>2</c:v>
                </c:pt>
              </c:numCache>
            </c:numRef>
          </c:val>
        </c:ser>
        <c:dLbls>
          <c:showLegendKey val="0"/>
          <c:showVal val="0"/>
          <c:showCatName val="0"/>
          <c:showSerName val="0"/>
          <c:showPercent val="0"/>
          <c:showBubbleSize val="0"/>
        </c:dLbls>
        <c:axId val="176185856"/>
        <c:axId val="191519488"/>
      </c:areaChart>
      <c:catAx>
        <c:axId val="176185856"/>
        <c:scaling>
          <c:orientation val="minMax"/>
        </c:scaling>
        <c:delete val="0"/>
        <c:axPos val="b"/>
        <c:title>
          <c:tx>
            <c:rich>
              <a:bodyPr/>
              <a:lstStyle/>
              <a:p>
                <a:pPr>
                  <a:defRPr/>
                </a:pPr>
                <a:r>
                  <a:rPr lang="en-GB"/>
                  <a:t>Account Balance</a:t>
                </a:r>
              </a:p>
            </c:rich>
          </c:tx>
          <c:layout/>
          <c:overlay val="0"/>
        </c:title>
        <c:numFmt formatCode="[$$-409]#,##0" sourceLinked="1"/>
        <c:majorTickMark val="out"/>
        <c:minorTickMark val="none"/>
        <c:tickLblPos val="nextTo"/>
        <c:crossAx val="191519488"/>
        <c:crosses val="autoZero"/>
        <c:auto val="1"/>
        <c:lblAlgn val="ctr"/>
        <c:lblOffset val="100"/>
        <c:tickLblSkip val="10"/>
        <c:tickMarkSkip val="10"/>
        <c:noMultiLvlLbl val="0"/>
      </c:catAx>
      <c:valAx>
        <c:axId val="191519488"/>
        <c:scaling>
          <c:orientation val="minMax"/>
        </c:scaling>
        <c:delete val="0"/>
        <c:axPos val="l"/>
        <c:majorGridlines>
          <c:spPr>
            <a:ln>
              <a:solidFill>
                <a:schemeClr val="bg1">
                  <a:lumMod val="85000"/>
                  <a:alpha val="68000"/>
                </a:schemeClr>
              </a:solidFill>
            </a:ln>
          </c:spPr>
        </c:majorGridlines>
        <c:title>
          <c:tx>
            <c:rich>
              <a:bodyPr rot="0" vert="wordArtVert"/>
              <a:lstStyle/>
              <a:p>
                <a:pPr>
                  <a:defRPr sz="900"/>
                </a:pPr>
                <a:r>
                  <a:rPr lang="en-GB" sz="900"/>
                  <a:t>Lots p/t</a:t>
                </a:r>
              </a:p>
            </c:rich>
          </c:tx>
          <c:layout>
            <c:manualLayout>
              <c:xMode val="edge"/>
              <c:yMode val="edge"/>
              <c:x val="2.439490445859872E-2"/>
              <c:y val="0.29528561066618803"/>
            </c:manualLayout>
          </c:layout>
          <c:overlay val="0"/>
        </c:title>
        <c:numFmt formatCode="#,##0" sourceLinked="1"/>
        <c:majorTickMark val="out"/>
        <c:minorTickMark val="none"/>
        <c:tickLblPos val="nextTo"/>
        <c:spPr>
          <a:ln>
            <a:solidFill>
              <a:schemeClr val="bg1">
                <a:lumMod val="95000"/>
                <a:alpha val="70000"/>
              </a:schemeClr>
            </a:solidFill>
          </a:ln>
        </c:spPr>
        <c:crossAx val="176185856"/>
        <c:crosses val="autoZero"/>
        <c:crossBetween val="midCat"/>
      </c:valAx>
    </c:plotArea>
    <c:legend>
      <c:legendPos val="b"/>
      <c:layout>
        <c:manualLayout>
          <c:xMode val="edge"/>
          <c:yMode val="edge"/>
          <c:x val="0.55994533326646279"/>
          <c:y val="0.71204133671325287"/>
          <c:w val="0.38117073741578489"/>
          <c:h val="7.284154435378358E-2"/>
        </c:manualLayout>
      </c:layout>
      <c:overlay val="0"/>
    </c:legend>
    <c:plotVisOnly val="1"/>
    <c:dispBlanksAs val="gap"/>
    <c:showDLblsOverMax val="0"/>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66675</xdr:colOff>
      <xdr:row>2</xdr:row>
      <xdr:rowOff>114300</xdr:rowOff>
    </xdr:from>
    <xdr:to>
      <xdr:col>13</xdr:col>
      <xdr:colOff>561975</xdr:colOff>
      <xdr:row>20</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104775</xdr:colOff>
      <xdr:row>0</xdr:row>
      <xdr:rowOff>104776</xdr:rowOff>
    </xdr:from>
    <xdr:to>
      <xdr:col>0</xdr:col>
      <xdr:colOff>2105025</xdr:colOff>
      <xdr:row>2</xdr:row>
      <xdr:rowOff>131446</xdr:rowOff>
    </xdr:to>
    <xdr:pic>
      <xdr:nvPicPr>
        <xdr:cNvPr id="8" name="Picture 7" descr="forexop_white.png"/>
        <xdr:cNvPicPr>
          <a:picLocks noChangeAspect="1"/>
        </xdr:cNvPicPr>
      </xdr:nvPicPr>
      <xdr:blipFill>
        <a:blip xmlns:r="http://schemas.openxmlformats.org/officeDocument/2006/relationships" r:embed="rId2" cstate="print"/>
        <a:stretch>
          <a:fillRect/>
        </a:stretch>
      </xdr:blipFill>
      <xdr:spPr>
        <a:xfrm>
          <a:off x="104775" y="104776"/>
          <a:ext cx="2000250" cy="6934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forexo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tabSelected="1" workbookViewId="0">
      <selection activeCell="C5" sqref="C5"/>
    </sheetView>
  </sheetViews>
  <sheetFormatPr defaultRowHeight="15"/>
  <cols>
    <col min="1" max="1" width="32.140625" style="9" customWidth="1"/>
    <col min="2" max="2" width="9.140625" style="9"/>
    <col min="3" max="3" width="12.140625" style="9" bestFit="1" customWidth="1"/>
    <col min="4" max="16384" width="9.140625" style="9"/>
  </cols>
  <sheetData>
    <row r="1" spans="1:14" ht="26.25">
      <c r="A1" s="1"/>
      <c r="B1" s="2"/>
      <c r="C1" s="2"/>
      <c r="D1" s="2"/>
      <c r="E1" s="3"/>
      <c r="F1" s="3"/>
      <c r="G1" s="3"/>
      <c r="H1" s="3"/>
      <c r="I1" s="3"/>
      <c r="J1" s="3"/>
      <c r="K1" s="2"/>
      <c r="L1" s="3"/>
      <c r="M1" s="3"/>
      <c r="N1" s="3"/>
    </row>
    <row r="2" spans="1:14" ht="26.25">
      <c r="A2" s="1"/>
      <c r="B2" s="2"/>
      <c r="C2" s="4" t="s">
        <v>23</v>
      </c>
      <c r="D2" s="2"/>
      <c r="E2" s="3"/>
      <c r="F2" s="4"/>
      <c r="G2" s="3"/>
      <c r="H2" s="3"/>
      <c r="I2" s="3"/>
      <c r="J2" s="3"/>
      <c r="K2" s="2"/>
      <c r="L2" s="5" t="s">
        <v>21</v>
      </c>
      <c r="M2" s="6"/>
      <c r="N2" s="7"/>
    </row>
    <row r="3" spans="1:14" ht="18.75">
      <c r="A3" s="14" t="s">
        <v>22</v>
      </c>
    </row>
    <row r="4" spans="1:14">
      <c r="A4" s="15" t="s">
        <v>3</v>
      </c>
      <c r="B4" s="16"/>
      <c r="C4" s="33">
        <v>1000</v>
      </c>
    </row>
    <row r="5" spans="1:14">
      <c r="A5" s="17" t="s">
        <v>11</v>
      </c>
      <c r="B5" s="18"/>
      <c r="C5" s="34" t="s">
        <v>6</v>
      </c>
    </row>
    <row r="6" spans="1:14">
      <c r="A6" s="17" t="s">
        <v>1</v>
      </c>
      <c r="B6" s="18"/>
      <c r="C6" s="19">
        <f>IF(C5=Data!A2,Data!C2,IF(C5=Data!A3,Data!C3,IF(C5=Data!A4,Data!C4,Data!C5)))</f>
        <v>0.01</v>
      </c>
    </row>
    <row r="7" spans="1:14">
      <c r="A7" s="17" t="s">
        <v>12</v>
      </c>
      <c r="B7" s="18"/>
      <c r="C7" s="35">
        <v>100</v>
      </c>
    </row>
    <row r="8" spans="1:14">
      <c r="A8" s="17" t="s">
        <v>13</v>
      </c>
      <c r="B8" s="18"/>
      <c r="C8" s="36">
        <v>0.01</v>
      </c>
    </row>
    <row r="9" spans="1:14">
      <c r="A9" s="20" t="s">
        <v>15</v>
      </c>
      <c r="B9" s="21"/>
      <c r="C9" s="37">
        <v>0.15</v>
      </c>
    </row>
    <row r="10" spans="1:14">
      <c r="A10" s="22"/>
    </row>
    <row r="11" spans="1:14" hidden="1">
      <c r="A11" s="38" t="s">
        <v>0</v>
      </c>
      <c r="B11" s="27"/>
      <c r="C11" s="39">
        <f>(C7*10)*C6</f>
        <v>10</v>
      </c>
    </row>
    <row r="12" spans="1:14">
      <c r="A12" s="23" t="s">
        <v>2</v>
      </c>
      <c r="B12" s="24"/>
      <c r="C12" s="25">
        <f>C11*C14</f>
        <v>10</v>
      </c>
    </row>
    <row r="13" spans="1:14" hidden="1">
      <c r="A13" s="26" t="s">
        <v>17</v>
      </c>
      <c r="B13" s="27"/>
      <c r="C13" s="28">
        <f>(C9/C8)*C12</f>
        <v>150</v>
      </c>
    </row>
    <row r="14" spans="1:14">
      <c r="A14" s="26" t="s">
        <v>14</v>
      </c>
      <c r="B14" s="27"/>
      <c r="C14" s="29">
        <f>(C8*C4/C11)</f>
        <v>1</v>
      </c>
    </row>
    <row r="15" spans="1:14">
      <c r="A15" s="26" t="s">
        <v>16</v>
      </c>
      <c r="B15" s="27"/>
      <c r="C15" s="29">
        <f>C14*(C9/C8)</f>
        <v>15</v>
      </c>
      <c r="E15" s="13"/>
    </row>
    <row r="16" spans="1:14">
      <c r="A16" s="30" t="s">
        <v>18</v>
      </c>
      <c r="B16" s="31"/>
      <c r="C16" s="32">
        <f>(C15*100000*C6)/C4</f>
        <v>15</v>
      </c>
    </row>
    <row r="17" spans="1:1" ht="18.75">
      <c r="A17" s="14"/>
    </row>
  </sheetData>
  <sheetProtection password="9213" sheet="1" objects="1" scenarios="1"/>
  <conditionalFormatting sqref="C14">
    <cfRule type="iconSet" priority="7">
      <iconSet iconSet="3Symbols2">
        <cfvo type="percent" val="0"/>
        <cfvo type="num" val="1"/>
        <cfvo type="num" val="2"/>
      </iconSet>
    </cfRule>
  </conditionalFormatting>
  <conditionalFormatting sqref="C8">
    <cfRule type="iconSet" priority="6">
      <iconSet iconSet="3Symbols2" reverse="1">
        <cfvo type="percent" val="0"/>
        <cfvo type="num" val="0.03"/>
        <cfvo type="num" val="0.05"/>
      </iconSet>
    </cfRule>
  </conditionalFormatting>
  <conditionalFormatting sqref="C16">
    <cfRule type="iconSet" priority="2">
      <iconSet iconSet="3Symbols2" reverse="1">
        <cfvo type="percent" val="0"/>
        <cfvo type="num" val="25"/>
        <cfvo type="num" val="50"/>
      </iconSet>
    </cfRule>
  </conditionalFormatting>
  <conditionalFormatting sqref="C9">
    <cfRule type="iconSet" priority="1">
      <iconSet iconSet="3Symbols2" reverse="1">
        <cfvo type="percent" val="0"/>
        <cfvo type="num" val="0.2"/>
        <cfvo type="num" val="0.3"/>
      </iconSet>
    </cfRule>
  </conditionalFormatting>
  <dataValidations count="1">
    <dataValidation type="list" allowBlank="1" showInputMessage="1" showErrorMessage="1" sqref="C5">
      <formula1>Accounts</formula1>
    </dataValidation>
  </dataValidations>
  <hyperlinks>
    <hyperlink ref="L2" r:id="rId1"/>
  </hyperlinks>
  <pageMargins left="0.7" right="0.7" top="0.75" bottom="0.75" header="0.3" footer="0.3"/>
  <pageSetup paperSize="9"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3" sqref="A3"/>
    </sheetView>
  </sheetViews>
  <sheetFormatPr defaultRowHeight="12.75"/>
  <cols>
    <col min="1" max="1" width="176.42578125" style="40" customWidth="1"/>
    <col min="2" max="16384" width="9.140625" style="40"/>
  </cols>
  <sheetData>
    <row r="1" spans="1:1" ht="27">
      <c r="A1" s="43" t="s">
        <v>26</v>
      </c>
    </row>
    <row r="2" spans="1:1" ht="255">
      <c r="A2" s="42" t="s">
        <v>25</v>
      </c>
    </row>
    <row r="3" spans="1:1" ht="20.25">
      <c r="A3" s="41" t="s">
        <v>24</v>
      </c>
    </row>
  </sheetData>
  <sheetProtection password="9213" sheet="1" objects="1" scenario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workbookViewId="0">
      <selection activeCell="D10" sqref="D10"/>
    </sheetView>
  </sheetViews>
  <sheetFormatPr defaultRowHeight="15"/>
  <cols>
    <col min="1" max="1" width="9.140625" style="9"/>
    <col min="2" max="2" width="15" style="9" customWidth="1"/>
    <col min="3" max="3" width="9.140625" style="9"/>
    <col min="4" max="4" width="10.5703125" style="9" bestFit="1" customWidth="1"/>
    <col min="5" max="16384" width="9.140625" style="9"/>
  </cols>
  <sheetData>
    <row r="1" spans="1:4">
      <c r="A1" s="8" t="s">
        <v>8</v>
      </c>
      <c r="B1" s="8" t="s">
        <v>9</v>
      </c>
      <c r="C1" s="8" t="s">
        <v>10</v>
      </c>
    </row>
    <row r="2" spans="1:4">
      <c r="A2" s="9" t="s">
        <v>4</v>
      </c>
      <c r="B2" s="10">
        <v>100000</v>
      </c>
      <c r="C2" s="9">
        <f>B2/$B$2</f>
        <v>1</v>
      </c>
    </row>
    <row r="3" spans="1:4">
      <c r="A3" s="9" t="s">
        <v>5</v>
      </c>
      <c r="B3" s="10">
        <f>$B$2/10</f>
        <v>10000</v>
      </c>
      <c r="C3" s="9">
        <f>B3/$B$2</f>
        <v>0.1</v>
      </c>
    </row>
    <row r="4" spans="1:4">
      <c r="A4" s="9" t="s">
        <v>6</v>
      </c>
      <c r="B4" s="10">
        <f>$B$2/100</f>
        <v>1000</v>
      </c>
      <c r="C4" s="9">
        <f>B4/$B$2</f>
        <v>0.01</v>
      </c>
    </row>
    <row r="5" spans="1:4">
      <c r="A5" s="9" t="s">
        <v>7</v>
      </c>
      <c r="B5" s="10">
        <f>$B$2/1000</f>
        <v>100</v>
      </c>
      <c r="C5" s="9">
        <f>B5/$B$2</f>
        <v>1E-3</v>
      </c>
    </row>
    <row r="6" spans="1:4">
      <c r="B6" s="10"/>
    </row>
    <row r="7" spans="1:4">
      <c r="A7" s="9" t="s">
        <v>10</v>
      </c>
      <c r="B7" s="9" t="s">
        <v>3</v>
      </c>
      <c r="C7" s="9" t="s">
        <v>19</v>
      </c>
      <c r="D7" s="9" t="s">
        <v>20</v>
      </c>
    </row>
    <row r="8" spans="1:4">
      <c r="A8" s="9">
        <v>0.5</v>
      </c>
      <c r="B8" s="11">
        <f>'Money Management'!$C$4*A8</f>
        <v>500</v>
      </c>
      <c r="C8" s="12">
        <f>('Money Management'!$C$8*B8/('Money Management'!$C$7*10*'Money Management'!$C$6))</f>
        <v>0.5</v>
      </c>
      <c r="D8" s="10">
        <f t="shared" ref="D8:D42" si="0">TRUNC(C8)</f>
        <v>0</v>
      </c>
    </row>
    <row r="9" spans="1:4">
      <c r="A9" s="13">
        <f t="shared" ref="A9:A42" si="1">A8+0.05</f>
        <v>0.55000000000000004</v>
      </c>
      <c r="B9" s="11">
        <f>'Money Management'!$C$4*A9</f>
        <v>550</v>
      </c>
      <c r="C9" s="12">
        <f>('Money Management'!$C$8*B9/('Money Management'!$C$7*10*'Money Management'!$C$6))</f>
        <v>0.55000000000000004</v>
      </c>
      <c r="D9" s="10">
        <f t="shared" si="0"/>
        <v>0</v>
      </c>
    </row>
    <row r="10" spans="1:4">
      <c r="A10" s="13">
        <f t="shared" si="1"/>
        <v>0.60000000000000009</v>
      </c>
      <c r="B10" s="11">
        <f>'Money Management'!$C$4*A10</f>
        <v>600.00000000000011</v>
      </c>
      <c r="C10" s="12">
        <f>('Money Management'!$C$8*B10/('Money Management'!$C$7*10*'Money Management'!$C$6))</f>
        <v>0.60000000000000009</v>
      </c>
      <c r="D10" s="10">
        <f t="shared" si="0"/>
        <v>0</v>
      </c>
    </row>
    <row r="11" spans="1:4">
      <c r="A11" s="13">
        <f t="shared" si="1"/>
        <v>0.65000000000000013</v>
      </c>
      <c r="B11" s="11">
        <f>'Money Management'!$C$4*A11</f>
        <v>650.00000000000011</v>
      </c>
      <c r="C11" s="12">
        <f>('Money Management'!$C$8*B11/('Money Management'!$C$7*10*'Money Management'!$C$6))</f>
        <v>0.65000000000000013</v>
      </c>
      <c r="D11" s="10">
        <f t="shared" si="0"/>
        <v>0</v>
      </c>
    </row>
    <row r="12" spans="1:4">
      <c r="A12" s="13">
        <f t="shared" si="1"/>
        <v>0.70000000000000018</v>
      </c>
      <c r="B12" s="11">
        <f>'Money Management'!$C$4*A12</f>
        <v>700.00000000000023</v>
      </c>
      <c r="C12" s="12">
        <f>('Money Management'!$C$8*B12/('Money Management'!$C$7*10*'Money Management'!$C$6))</f>
        <v>0.70000000000000029</v>
      </c>
      <c r="D12" s="10">
        <f t="shared" si="0"/>
        <v>0</v>
      </c>
    </row>
    <row r="13" spans="1:4">
      <c r="A13" s="13">
        <f t="shared" si="1"/>
        <v>0.75000000000000022</v>
      </c>
      <c r="B13" s="11">
        <f>'Money Management'!$C$4*A13</f>
        <v>750.00000000000023</v>
      </c>
      <c r="C13" s="12">
        <f>('Money Management'!$C$8*B13/('Money Management'!$C$7*10*'Money Management'!$C$6))</f>
        <v>0.75000000000000022</v>
      </c>
      <c r="D13" s="10">
        <f t="shared" si="0"/>
        <v>0</v>
      </c>
    </row>
    <row r="14" spans="1:4">
      <c r="A14" s="13">
        <f t="shared" si="1"/>
        <v>0.80000000000000027</v>
      </c>
      <c r="B14" s="11">
        <f>'Money Management'!$C$4*A14</f>
        <v>800.00000000000023</v>
      </c>
      <c r="C14" s="12">
        <f>('Money Management'!$C$8*B14/('Money Management'!$C$7*10*'Money Management'!$C$6))</f>
        <v>0.80000000000000016</v>
      </c>
      <c r="D14" s="10">
        <f t="shared" si="0"/>
        <v>0</v>
      </c>
    </row>
    <row r="15" spans="1:4">
      <c r="A15" s="13">
        <f t="shared" si="1"/>
        <v>0.85000000000000031</v>
      </c>
      <c r="B15" s="11">
        <f>'Money Management'!$C$4*A15</f>
        <v>850.00000000000034</v>
      </c>
      <c r="C15" s="12">
        <f>('Money Management'!$C$8*B15/('Money Management'!$C$7*10*'Money Management'!$C$6))</f>
        <v>0.85000000000000031</v>
      </c>
      <c r="D15" s="10">
        <f t="shared" si="0"/>
        <v>0</v>
      </c>
    </row>
    <row r="16" spans="1:4">
      <c r="A16" s="13">
        <f t="shared" si="1"/>
        <v>0.90000000000000036</v>
      </c>
      <c r="B16" s="11">
        <f>'Money Management'!$C$4*A16</f>
        <v>900.00000000000034</v>
      </c>
      <c r="C16" s="12">
        <f>('Money Management'!$C$8*B16/('Money Management'!$C$7*10*'Money Management'!$C$6))</f>
        <v>0.90000000000000036</v>
      </c>
      <c r="D16" s="10">
        <f t="shared" si="0"/>
        <v>0</v>
      </c>
    </row>
    <row r="17" spans="1:4">
      <c r="A17" s="13">
        <f t="shared" si="1"/>
        <v>0.9500000000000004</v>
      </c>
      <c r="B17" s="11">
        <f>'Money Management'!$C$4*A17</f>
        <v>950.00000000000045</v>
      </c>
      <c r="C17" s="12">
        <f>('Money Management'!$C$8*B17/('Money Management'!$C$7*10*'Money Management'!$C$6))</f>
        <v>0.95000000000000051</v>
      </c>
      <c r="D17" s="10">
        <f t="shared" si="0"/>
        <v>0</v>
      </c>
    </row>
    <row r="18" spans="1:4">
      <c r="A18" s="13">
        <f t="shared" si="1"/>
        <v>1.0000000000000004</v>
      </c>
      <c r="B18" s="11">
        <f>'Money Management'!$C$4*A18</f>
        <v>1000.0000000000005</v>
      </c>
      <c r="C18" s="12">
        <f>('Money Management'!$C$8*B18/('Money Management'!$C$7*10*'Money Management'!$C$6))</f>
        <v>1.0000000000000004</v>
      </c>
      <c r="D18" s="10">
        <f t="shared" si="0"/>
        <v>1</v>
      </c>
    </row>
    <row r="19" spans="1:4">
      <c r="A19" s="13">
        <f t="shared" si="1"/>
        <v>1.0500000000000005</v>
      </c>
      <c r="B19" s="11">
        <f>'Money Management'!$C$4*A19</f>
        <v>1050.0000000000005</v>
      </c>
      <c r="C19" s="12">
        <f>('Money Management'!$C$8*B19/('Money Management'!$C$7*10*'Money Management'!$C$6))</f>
        <v>1.0500000000000005</v>
      </c>
      <c r="D19" s="10">
        <f t="shared" si="0"/>
        <v>1</v>
      </c>
    </row>
    <row r="20" spans="1:4">
      <c r="A20" s="13">
        <f t="shared" si="1"/>
        <v>1.1000000000000005</v>
      </c>
      <c r="B20" s="11">
        <f>'Money Management'!$C$4*A20</f>
        <v>1100.0000000000005</v>
      </c>
      <c r="C20" s="12">
        <f>('Money Management'!$C$8*B20/('Money Management'!$C$7*10*'Money Management'!$C$6))</f>
        <v>1.1000000000000005</v>
      </c>
      <c r="D20" s="10">
        <f t="shared" si="0"/>
        <v>1</v>
      </c>
    </row>
    <row r="21" spans="1:4">
      <c r="A21" s="13">
        <f t="shared" si="1"/>
        <v>1.1500000000000006</v>
      </c>
      <c r="B21" s="11">
        <f>'Money Management'!$C$4*A21</f>
        <v>1150.0000000000007</v>
      </c>
      <c r="C21" s="12">
        <f>('Money Management'!$C$8*B21/('Money Management'!$C$7*10*'Money Management'!$C$6))</f>
        <v>1.1500000000000008</v>
      </c>
      <c r="D21" s="10">
        <f t="shared" si="0"/>
        <v>1</v>
      </c>
    </row>
    <row r="22" spans="1:4">
      <c r="A22" s="13">
        <f t="shared" si="1"/>
        <v>1.2000000000000006</v>
      </c>
      <c r="B22" s="11">
        <f>'Money Management'!$C$4*A22</f>
        <v>1200.0000000000007</v>
      </c>
      <c r="C22" s="12">
        <f>('Money Management'!$C$8*B22/('Money Management'!$C$7*10*'Money Management'!$C$6))</f>
        <v>1.2000000000000006</v>
      </c>
      <c r="D22" s="10">
        <f t="shared" si="0"/>
        <v>1</v>
      </c>
    </row>
    <row r="23" spans="1:4">
      <c r="A23" s="13">
        <f t="shared" si="1"/>
        <v>1.2500000000000007</v>
      </c>
      <c r="B23" s="11">
        <f>'Money Management'!$C$4*A23</f>
        <v>1250.0000000000007</v>
      </c>
      <c r="C23" s="12">
        <f>('Money Management'!$C$8*B23/('Money Management'!$C$7*10*'Money Management'!$C$6))</f>
        <v>1.2500000000000007</v>
      </c>
      <c r="D23" s="10">
        <f t="shared" si="0"/>
        <v>1</v>
      </c>
    </row>
    <row r="24" spans="1:4">
      <c r="A24" s="13">
        <f t="shared" si="1"/>
        <v>1.3000000000000007</v>
      </c>
      <c r="B24" s="11">
        <f>'Money Management'!$C$4*A24</f>
        <v>1300.0000000000007</v>
      </c>
      <c r="C24" s="12">
        <f>('Money Management'!$C$8*B24/('Money Management'!$C$7*10*'Money Management'!$C$6))</f>
        <v>1.3000000000000007</v>
      </c>
      <c r="D24" s="10">
        <f t="shared" si="0"/>
        <v>1</v>
      </c>
    </row>
    <row r="25" spans="1:4">
      <c r="A25" s="13">
        <f t="shared" si="1"/>
        <v>1.3500000000000008</v>
      </c>
      <c r="B25" s="11">
        <f>'Money Management'!$C$4*A25</f>
        <v>1350.0000000000007</v>
      </c>
      <c r="C25" s="12">
        <f>('Money Management'!$C$8*B25/('Money Management'!$C$7*10*'Money Management'!$C$6))</f>
        <v>1.3500000000000008</v>
      </c>
      <c r="D25" s="10">
        <f t="shared" si="0"/>
        <v>1</v>
      </c>
    </row>
    <row r="26" spans="1:4">
      <c r="A26" s="13">
        <f t="shared" si="1"/>
        <v>1.4000000000000008</v>
      </c>
      <c r="B26" s="11">
        <f>'Money Management'!$C$4*A26</f>
        <v>1400.0000000000009</v>
      </c>
      <c r="C26" s="12">
        <f>('Money Management'!$C$8*B26/('Money Management'!$C$7*10*'Money Management'!$C$6))</f>
        <v>1.4000000000000008</v>
      </c>
      <c r="D26" s="10">
        <f t="shared" si="0"/>
        <v>1</v>
      </c>
    </row>
    <row r="27" spans="1:4">
      <c r="A27" s="13">
        <f t="shared" si="1"/>
        <v>1.4500000000000008</v>
      </c>
      <c r="B27" s="11">
        <f>'Money Management'!$C$4*A27</f>
        <v>1450.0000000000009</v>
      </c>
      <c r="C27" s="12">
        <f>('Money Management'!$C$8*B27/('Money Management'!$C$7*10*'Money Management'!$C$6))</f>
        <v>1.4500000000000008</v>
      </c>
      <c r="D27" s="10">
        <f t="shared" si="0"/>
        <v>1</v>
      </c>
    </row>
    <row r="28" spans="1:4">
      <c r="A28" s="13">
        <f t="shared" si="1"/>
        <v>1.5000000000000009</v>
      </c>
      <c r="B28" s="11">
        <f>'Money Management'!$C$4*A28</f>
        <v>1500.0000000000009</v>
      </c>
      <c r="C28" s="12">
        <f>('Money Management'!$C$8*B28/('Money Management'!$C$7*10*'Money Management'!$C$6))</f>
        <v>1.5000000000000009</v>
      </c>
      <c r="D28" s="10">
        <f t="shared" si="0"/>
        <v>1</v>
      </c>
    </row>
    <row r="29" spans="1:4">
      <c r="A29" s="13">
        <f t="shared" si="1"/>
        <v>1.5500000000000009</v>
      </c>
      <c r="B29" s="11">
        <f>'Money Management'!$C$4*A29</f>
        <v>1550.0000000000009</v>
      </c>
      <c r="C29" s="12">
        <f>('Money Management'!$C$8*B29/('Money Management'!$C$7*10*'Money Management'!$C$6))</f>
        <v>1.5500000000000009</v>
      </c>
      <c r="D29" s="10">
        <f t="shared" si="0"/>
        <v>1</v>
      </c>
    </row>
    <row r="30" spans="1:4">
      <c r="A30" s="13">
        <f t="shared" si="1"/>
        <v>1.600000000000001</v>
      </c>
      <c r="B30" s="11">
        <f>'Money Management'!$C$4*A30</f>
        <v>1600.0000000000009</v>
      </c>
      <c r="C30" s="12">
        <f>('Money Management'!$C$8*B30/('Money Management'!$C$7*10*'Money Management'!$C$6))</f>
        <v>1.600000000000001</v>
      </c>
      <c r="D30" s="10">
        <f t="shared" si="0"/>
        <v>1</v>
      </c>
    </row>
    <row r="31" spans="1:4">
      <c r="A31" s="13">
        <f t="shared" si="1"/>
        <v>1.650000000000001</v>
      </c>
      <c r="B31" s="11">
        <f>'Money Management'!$C$4*A31</f>
        <v>1650.0000000000009</v>
      </c>
      <c r="C31" s="12">
        <f>('Money Management'!$C$8*B31/('Money Management'!$C$7*10*'Money Management'!$C$6))</f>
        <v>1.650000000000001</v>
      </c>
      <c r="D31" s="10">
        <f t="shared" si="0"/>
        <v>1</v>
      </c>
    </row>
    <row r="32" spans="1:4">
      <c r="A32" s="13">
        <f t="shared" si="1"/>
        <v>1.7000000000000011</v>
      </c>
      <c r="B32" s="11">
        <f>'Money Management'!$C$4*A32</f>
        <v>1700.0000000000011</v>
      </c>
      <c r="C32" s="12">
        <f>('Money Management'!$C$8*B32/('Money Management'!$C$7*10*'Money Management'!$C$6))</f>
        <v>1.7000000000000011</v>
      </c>
      <c r="D32" s="10">
        <f t="shared" si="0"/>
        <v>1</v>
      </c>
    </row>
    <row r="33" spans="1:4">
      <c r="A33" s="13">
        <f t="shared" si="1"/>
        <v>1.7500000000000011</v>
      </c>
      <c r="B33" s="11">
        <f>'Money Management'!$C$4*A33</f>
        <v>1750.0000000000011</v>
      </c>
      <c r="C33" s="12">
        <f>('Money Management'!$C$8*B33/('Money Management'!$C$7*10*'Money Management'!$C$6))</f>
        <v>1.7500000000000011</v>
      </c>
      <c r="D33" s="10">
        <f t="shared" si="0"/>
        <v>1</v>
      </c>
    </row>
    <row r="34" spans="1:4">
      <c r="A34" s="13">
        <f t="shared" si="1"/>
        <v>1.8000000000000012</v>
      </c>
      <c r="B34" s="11">
        <f>'Money Management'!$C$4*A34</f>
        <v>1800.0000000000011</v>
      </c>
      <c r="C34" s="12">
        <f>('Money Management'!$C$8*B34/('Money Management'!$C$7*10*'Money Management'!$C$6))</f>
        <v>1.8000000000000012</v>
      </c>
      <c r="D34" s="10">
        <f t="shared" si="0"/>
        <v>1</v>
      </c>
    </row>
    <row r="35" spans="1:4">
      <c r="A35" s="13">
        <f t="shared" si="1"/>
        <v>1.8500000000000012</v>
      </c>
      <c r="B35" s="11">
        <f>'Money Management'!$C$4*A35</f>
        <v>1850.0000000000011</v>
      </c>
      <c r="C35" s="12">
        <f>('Money Management'!$C$8*B35/('Money Management'!$C$7*10*'Money Management'!$C$6))</f>
        <v>1.850000000000001</v>
      </c>
      <c r="D35" s="10">
        <f t="shared" si="0"/>
        <v>1</v>
      </c>
    </row>
    <row r="36" spans="1:4">
      <c r="A36" s="13">
        <f t="shared" si="1"/>
        <v>1.9000000000000012</v>
      </c>
      <c r="B36" s="11">
        <f>'Money Management'!$C$4*A36</f>
        <v>1900.0000000000011</v>
      </c>
      <c r="C36" s="12">
        <f>('Money Management'!$C$8*B36/('Money Management'!$C$7*10*'Money Management'!$C$6))</f>
        <v>1.900000000000001</v>
      </c>
      <c r="D36" s="10">
        <f t="shared" si="0"/>
        <v>1</v>
      </c>
    </row>
    <row r="37" spans="1:4">
      <c r="A37" s="13">
        <f t="shared" si="1"/>
        <v>1.9500000000000013</v>
      </c>
      <c r="B37" s="11">
        <f>'Money Management'!$C$4*A37</f>
        <v>1950.0000000000014</v>
      </c>
      <c r="C37" s="12">
        <f>('Money Management'!$C$8*B37/('Money Management'!$C$7*10*'Money Management'!$C$6))</f>
        <v>1.9500000000000015</v>
      </c>
      <c r="D37" s="10">
        <f t="shared" si="0"/>
        <v>1</v>
      </c>
    </row>
    <row r="38" spans="1:4">
      <c r="A38" s="13">
        <f t="shared" si="1"/>
        <v>2.0000000000000013</v>
      </c>
      <c r="B38" s="11">
        <f>'Money Management'!$C$4*A38</f>
        <v>2000.0000000000014</v>
      </c>
      <c r="C38" s="12">
        <f>('Money Management'!$C$8*B38/('Money Management'!$C$7*10*'Money Management'!$C$6))</f>
        <v>2.0000000000000013</v>
      </c>
      <c r="D38" s="10">
        <f t="shared" si="0"/>
        <v>2</v>
      </c>
    </row>
    <row r="39" spans="1:4">
      <c r="A39" s="13">
        <f t="shared" si="1"/>
        <v>2.0500000000000012</v>
      </c>
      <c r="B39" s="11">
        <f>'Money Management'!$C$4*A39</f>
        <v>2050.0000000000014</v>
      </c>
      <c r="C39" s="12">
        <f>('Money Management'!$C$8*B39/('Money Management'!$C$7*10*'Money Management'!$C$6))</f>
        <v>2.0500000000000016</v>
      </c>
      <c r="D39" s="10">
        <f t="shared" si="0"/>
        <v>2</v>
      </c>
    </row>
    <row r="40" spans="1:4">
      <c r="A40" s="13">
        <f t="shared" si="1"/>
        <v>2.100000000000001</v>
      </c>
      <c r="B40" s="11">
        <f>'Money Management'!$C$4*A40</f>
        <v>2100.0000000000009</v>
      </c>
      <c r="C40" s="12">
        <f>('Money Management'!$C$8*B40/('Money Management'!$C$7*10*'Money Management'!$C$6))</f>
        <v>2.100000000000001</v>
      </c>
      <c r="D40" s="10">
        <f t="shared" si="0"/>
        <v>2</v>
      </c>
    </row>
    <row r="41" spans="1:4">
      <c r="A41" s="13">
        <f t="shared" si="1"/>
        <v>2.1500000000000008</v>
      </c>
      <c r="B41" s="11">
        <f>'Money Management'!$C$4*A41</f>
        <v>2150.0000000000009</v>
      </c>
      <c r="C41" s="12">
        <f>('Money Management'!$C$8*B41/('Money Management'!$C$7*10*'Money Management'!$C$6))</f>
        <v>2.1500000000000012</v>
      </c>
      <c r="D41" s="10">
        <f t="shared" si="0"/>
        <v>2</v>
      </c>
    </row>
    <row r="42" spans="1:4">
      <c r="A42" s="13">
        <f t="shared" si="1"/>
        <v>2.2000000000000006</v>
      </c>
      <c r="B42" s="11">
        <f>'Money Management'!$C$4*A42</f>
        <v>2200.0000000000005</v>
      </c>
      <c r="C42" s="12">
        <f>('Money Management'!$C$8*B42/('Money Management'!$C$7*10*'Money Management'!$C$6))</f>
        <v>2.2000000000000002</v>
      </c>
      <c r="D42" s="10">
        <f t="shared" si="0"/>
        <v>2</v>
      </c>
    </row>
  </sheetData>
  <sheetProtection password="9213" sheet="1" objects="1" scenario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Money Management</vt:lpstr>
      <vt:lpstr>Disclaimer</vt:lpstr>
      <vt:lpstr>Data</vt:lpstr>
      <vt:lpstr>Accounts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2014-01-01T09:52:42Z</dcterms:created>
  <dcterms:modified xsi:type="dcterms:W3CDTF">2018-02-12T14:17:43Z</dcterms:modified>
</cp:coreProperties>
</file>