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0" windowWidth="16380" windowHeight="8190" tabRatio="228"/>
  </bookViews>
  <sheets>
    <sheet name="Grid trading simulator" sheetId="1" r:id="rId1"/>
    <sheet name="Data" sheetId="2" state="hidden" r:id="rId2"/>
    <sheet name="Disclaimer" sheetId="3" r:id="rId3"/>
  </sheets>
  <definedNames>
    <definedName name="aRng" localSheetId="2">"$#REF!.$O$33"</definedName>
    <definedName name="aRng">'Grid trading simulator'!$O$33</definedName>
    <definedName name="t">Data!$B$8:$B$40</definedName>
  </definedNames>
  <calcPr calcId="124519"/>
</workbook>
</file>

<file path=xl/calcChain.xml><?xml version="1.0" encoding="utf-8"?>
<calcChain xmlns="http://schemas.openxmlformats.org/spreadsheetml/2006/main">
  <c r="B15" i="1"/>
  <c r="L4"/>
  <c r="L5" s="1"/>
  <c r="L6" s="1"/>
  <c r="L7" s="1"/>
  <c r="E4"/>
  <c r="E5" s="1"/>
  <c r="E6" s="1"/>
  <c r="E7" s="1"/>
  <c r="B8" i="2"/>
  <c r="E8" s="1"/>
  <c r="B7" i="1"/>
  <c r="F4" l="1"/>
  <c r="F5"/>
  <c r="F7" i="2"/>
  <c r="C8"/>
  <c r="D8"/>
  <c r="B9"/>
  <c r="M4" i="1"/>
  <c r="M5"/>
  <c r="B7" i="2"/>
  <c r="F8" l="1"/>
  <c r="E9"/>
  <c r="D9"/>
  <c r="C9"/>
  <c r="B6"/>
  <c r="F6"/>
  <c r="E7"/>
  <c r="D7"/>
  <c r="C7"/>
  <c r="B10"/>
  <c r="F6" i="1"/>
  <c r="M6"/>
  <c r="B5" i="2" l="1"/>
  <c r="F5"/>
  <c r="E6"/>
  <c r="D6"/>
  <c r="C6"/>
  <c r="B11"/>
  <c r="F9"/>
  <c r="E10"/>
  <c r="D10"/>
  <c r="C10"/>
  <c r="M7" i="1"/>
  <c r="F7"/>
  <c r="B4" i="2" l="1"/>
  <c r="F4"/>
  <c r="E5"/>
  <c r="D5"/>
  <c r="C5"/>
  <c r="B12"/>
  <c r="F10"/>
  <c r="E11"/>
  <c r="D11"/>
  <c r="C11"/>
  <c r="E4" l="1"/>
  <c r="D4"/>
  <c r="C4"/>
  <c r="F3"/>
  <c r="B3"/>
  <c r="F11"/>
  <c r="E12"/>
  <c r="D12"/>
  <c r="C12"/>
  <c r="B13"/>
  <c r="F12" l="1"/>
  <c r="E13"/>
  <c r="D13"/>
  <c r="C13"/>
  <c r="B14"/>
  <c r="E3"/>
  <c r="C3"/>
  <c r="D3"/>
  <c r="B15" l="1"/>
  <c r="F13"/>
  <c r="E14"/>
  <c r="D14"/>
  <c r="C14"/>
  <c r="B16" l="1"/>
  <c r="F14"/>
  <c r="E15"/>
  <c r="D15"/>
  <c r="C15"/>
  <c r="B17" l="1"/>
  <c r="F15"/>
  <c r="E16"/>
  <c r="D16"/>
  <c r="C16"/>
  <c r="B18" l="1"/>
  <c r="F16"/>
  <c r="E17"/>
  <c r="D17"/>
  <c r="C17"/>
  <c r="F17" l="1"/>
  <c r="E18"/>
  <c r="D18"/>
  <c r="C18"/>
  <c r="B19"/>
  <c r="B20" l="1"/>
  <c r="F18"/>
  <c r="E19"/>
  <c r="D19"/>
  <c r="C19"/>
  <c r="B21" l="1"/>
  <c r="F19"/>
  <c r="E20"/>
  <c r="D20"/>
  <c r="C20"/>
  <c r="B22" l="1"/>
  <c r="F20"/>
  <c r="E21"/>
  <c r="D21"/>
  <c r="C21"/>
  <c r="B23" l="1"/>
  <c r="F21"/>
  <c r="E22"/>
  <c r="D22"/>
  <c r="C22"/>
  <c r="F22" l="1"/>
  <c r="E23"/>
  <c r="D23"/>
  <c r="C23"/>
  <c r="B24"/>
  <c r="B25" l="1"/>
  <c r="F23"/>
  <c r="E24"/>
  <c r="D24"/>
  <c r="C24"/>
  <c r="B26" l="1"/>
  <c r="F24"/>
  <c r="E25"/>
  <c r="D25"/>
  <c r="C25"/>
  <c r="B27" l="1"/>
  <c r="F25"/>
  <c r="E26"/>
  <c r="D26"/>
  <c r="C26"/>
  <c r="B28" l="1"/>
  <c r="F26"/>
  <c r="E27"/>
  <c r="D27"/>
  <c r="C27"/>
  <c r="F27" l="1"/>
  <c r="E28"/>
  <c r="D28"/>
  <c r="C28"/>
  <c r="B29"/>
  <c r="B30" l="1"/>
  <c r="F28"/>
  <c r="E29"/>
  <c r="D29"/>
  <c r="C29"/>
  <c r="B31" l="1"/>
  <c r="F29"/>
  <c r="E30"/>
  <c r="D30"/>
  <c r="C30"/>
  <c r="B32" l="1"/>
  <c r="F30"/>
  <c r="E31"/>
  <c r="D31"/>
  <c r="C31"/>
  <c r="B33" l="1"/>
  <c r="F31"/>
  <c r="E32"/>
  <c r="D32"/>
  <c r="C32"/>
  <c r="F32" l="1"/>
  <c r="E33"/>
  <c r="D33"/>
  <c r="C33"/>
  <c r="B34"/>
  <c r="B35" l="1"/>
  <c r="F33"/>
  <c r="E34"/>
  <c r="D34"/>
  <c r="C34"/>
  <c r="B36" l="1"/>
  <c r="F34"/>
  <c r="E35"/>
  <c r="D35"/>
  <c r="C35"/>
  <c r="B37" l="1"/>
  <c r="F35"/>
  <c r="E36"/>
  <c r="D36"/>
  <c r="C36"/>
  <c r="B38" l="1"/>
  <c r="F36"/>
  <c r="E37"/>
  <c r="D37"/>
  <c r="C37"/>
  <c r="F37" l="1"/>
  <c r="E38"/>
  <c r="D38"/>
  <c r="C38"/>
  <c r="B39"/>
  <c r="B40" l="1"/>
  <c r="F38"/>
  <c r="E39"/>
  <c r="D39"/>
  <c r="C39"/>
  <c r="B41" l="1"/>
  <c r="F39"/>
  <c r="E40"/>
  <c r="D40"/>
  <c r="C40"/>
  <c r="B42" l="1"/>
  <c r="F40"/>
  <c r="E41"/>
  <c r="D41"/>
  <c r="C41"/>
  <c r="B43" l="1"/>
  <c r="F41"/>
  <c r="E42"/>
  <c r="D42"/>
  <c r="C42"/>
  <c r="F42" l="1"/>
  <c r="E43"/>
  <c r="D43"/>
  <c r="C43"/>
  <c r="B44"/>
  <c r="B45" l="1"/>
  <c r="F43"/>
  <c r="E44"/>
  <c r="D44"/>
  <c r="C44"/>
  <c r="B46" l="1"/>
  <c r="F44"/>
  <c r="E45"/>
  <c r="D45"/>
  <c r="C45"/>
  <c r="B47" l="1"/>
  <c r="F45"/>
  <c r="E46"/>
  <c r="D46"/>
  <c r="C46"/>
  <c r="B48" l="1"/>
  <c r="F46"/>
  <c r="E47"/>
  <c r="D47"/>
  <c r="C47"/>
  <c r="F47" l="1"/>
  <c r="E48"/>
  <c r="D48"/>
  <c r="C48"/>
  <c r="B49"/>
  <c r="B50" l="1"/>
  <c r="F48"/>
  <c r="E49"/>
  <c r="D49"/>
  <c r="C49"/>
  <c r="B51" l="1"/>
  <c r="F49"/>
  <c r="E50"/>
  <c r="D50"/>
  <c r="C50"/>
  <c r="B52" l="1"/>
  <c r="F50"/>
  <c r="E51"/>
  <c r="D51"/>
  <c r="C51"/>
  <c r="B53" l="1"/>
  <c r="F51"/>
  <c r="E52"/>
  <c r="D52"/>
  <c r="C52"/>
  <c r="F52" l="1"/>
  <c r="E53"/>
  <c r="D53"/>
  <c r="C53"/>
  <c r="B54"/>
  <c r="B55" l="1"/>
  <c r="F53"/>
  <c r="E54"/>
  <c r="D54"/>
  <c r="C54"/>
  <c r="B56" l="1"/>
  <c r="F54"/>
  <c r="E55"/>
  <c r="D55"/>
  <c r="C55"/>
  <c r="B57" l="1"/>
  <c r="F55"/>
  <c r="E56"/>
  <c r="D56"/>
  <c r="C56"/>
  <c r="B58" l="1"/>
  <c r="F56"/>
  <c r="E57"/>
  <c r="D57"/>
  <c r="C57"/>
  <c r="F57" l="1"/>
  <c r="E58"/>
  <c r="D58"/>
  <c r="C58"/>
  <c r="B59"/>
  <c r="B60" l="1"/>
  <c r="F58"/>
  <c r="E59"/>
  <c r="D59"/>
  <c r="C59"/>
  <c r="B61" l="1"/>
  <c r="F59"/>
  <c r="E60"/>
  <c r="D60"/>
  <c r="C60"/>
  <c r="B62" l="1"/>
  <c r="F60"/>
  <c r="E61"/>
  <c r="D61"/>
  <c r="C61"/>
  <c r="B63" l="1"/>
  <c r="F61"/>
  <c r="E62"/>
  <c r="D62"/>
  <c r="C62"/>
  <c r="F62" l="1"/>
  <c r="E63"/>
  <c r="D63"/>
  <c r="C63"/>
  <c r="B64"/>
  <c r="B65" l="1"/>
  <c r="F63"/>
  <c r="E64"/>
  <c r="D64"/>
  <c r="C64"/>
  <c r="B66" l="1"/>
  <c r="F64"/>
  <c r="E65"/>
  <c r="D65"/>
  <c r="C65"/>
  <c r="B67" l="1"/>
  <c r="F65"/>
  <c r="E66"/>
  <c r="D66"/>
  <c r="C66"/>
  <c r="B68" l="1"/>
  <c r="F66"/>
  <c r="E67"/>
  <c r="D67"/>
  <c r="C67"/>
  <c r="F67" l="1"/>
  <c r="E68"/>
  <c r="D68"/>
  <c r="C68"/>
  <c r="B69"/>
  <c r="B70" l="1"/>
  <c r="F68"/>
  <c r="E69"/>
  <c r="D69"/>
  <c r="C69"/>
  <c r="B71" l="1"/>
  <c r="F69"/>
  <c r="E70"/>
  <c r="D70"/>
  <c r="C70"/>
  <c r="B72" l="1"/>
  <c r="F70"/>
  <c r="E71"/>
  <c r="D71"/>
  <c r="C71"/>
  <c r="B73" l="1"/>
  <c r="F71"/>
  <c r="E72"/>
  <c r="D72"/>
  <c r="C72"/>
  <c r="F72" l="1"/>
  <c r="E73"/>
  <c r="D73"/>
  <c r="C73"/>
  <c r="B74"/>
  <c r="F73" l="1"/>
  <c r="E74"/>
  <c r="D74"/>
  <c r="C74"/>
  <c r="B75"/>
  <c r="B76" l="1"/>
  <c r="F74"/>
  <c r="E75"/>
  <c r="D75"/>
  <c r="C75"/>
  <c r="B77" l="1"/>
  <c r="F75"/>
  <c r="E76"/>
  <c r="D76"/>
  <c r="C76"/>
  <c r="B78" l="1"/>
  <c r="F76"/>
  <c r="E77"/>
  <c r="D77"/>
  <c r="C77"/>
  <c r="F77" l="1"/>
  <c r="E78"/>
  <c r="D78"/>
  <c r="C78"/>
  <c r="B79"/>
  <c r="B80" l="1"/>
  <c r="F78"/>
  <c r="E79"/>
  <c r="D79"/>
  <c r="C79"/>
  <c r="B81" l="1"/>
  <c r="F79"/>
  <c r="E80"/>
  <c r="D80"/>
  <c r="C80"/>
  <c r="B82" l="1"/>
  <c r="F80"/>
  <c r="E81"/>
  <c r="D81"/>
  <c r="C81"/>
  <c r="B83" l="1"/>
  <c r="F81"/>
  <c r="E82"/>
  <c r="D82"/>
  <c r="C82"/>
  <c r="F82" l="1"/>
  <c r="E83"/>
  <c r="D83"/>
  <c r="C83"/>
  <c r="B84"/>
  <c r="B85" l="1"/>
  <c r="F83"/>
  <c r="E84"/>
  <c r="D84"/>
  <c r="C84"/>
  <c r="B86" l="1"/>
  <c r="F84"/>
  <c r="E85"/>
  <c r="D85"/>
  <c r="C85"/>
  <c r="B87" l="1"/>
  <c r="F85"/>
  <c r="E86"/>
  <c r="D86"/>
  <c r="C86"/>
  <c r="B88" l="1"/>
  <c r="F86"/>
  <c r="E87"/>
  <c r="D87"/>
  <c r="C87"/>
  <c r="F87" l="1"/>
  <c r="E88"/>
  <c r="D88"/>
  <c r="C88"/>
  <c r="B89"/>
  <c r="B90" l="1"/>
  <c r="F88"/>
  <c r="E89"/>
  <c r="D89"/>
  <c r="C89"/>
  <c r="B91" l="1"/>
  <c r="F89"/>
  <c r="D90"/>
  <c r="C90"/>
  <c r="E90"/>
  <c r="B92" l="1"/>
  <c r="F90"/>
  <c r="E91"/>
  <c r="D91"/>
  <c r="C91"/>
  <c r="B93" l="1"/>
  <c r="F91"/>
  <c r="E92"/>
  <c r="D92"/>
  <c r="C92"/>
  <c r="F92" l="1"/>
  <c r="D93"/>
  <c r="C93"/>
  <c r="E93"/>
  <c r="B94"/>
  <c r="B95" l="1"/>
  <c r="F93"/>
  <c r="E94"/>
  <c r="D94"/>
  <c r="C94"/>
  <c r="B96" l="1"/>
  <c r="F94"/>
  <c r="E95"/>
  <c r="D95"/>
  <c r="C95"/>
  <c r="B97" l="1"/>
  <c r="F95"/>
  <c r="D96"/>
  <c r="C96"/>
  <c r="E96"/>
  <c r="B98" l="1"/>
  <c r="F96"/>
  <c r="E97"/>
  <c r="D97"/>
  <c r="C97"/>
  <c r="F97" l="1"/>
  <c r="D98"/>
  <c r="C98"/>
  <c r="E98"/>
  <c r="B99"/>
  <c r="B100" l="1"/>
  <c r="F98"/>
  <c r="E99"/>
  <c r="D99"/>
  <c r="C99"/>
  <c r="B101" l="1"/>
  <c r="F99"/>
  <c r="D100"/>
  <c r="C100"/>
  <c r="E100"/>
  <c r="B102" l="1"/>
  <c r="F100"/>
  <c r="E101"/>
  <c r="D101"/>
  <c r="C101"/>
  <c r="B103" l="1"/>
  <c r="F101"/>
  <c r="E102"/>
  <c r="D102"/>
  <c r="C102"/>
  <c r="F102" l="1"/>
  <c r="D103"/>
  <c r="C103"/>
  <c r="E103"/>
  <c r="B104"/>
  <c r="B105" l="1"/>
  <c r="F103"/>
  <c r="E104"/>
  <c r="D104"/>
  <c r="C104"/>
  <c r="B106" l="1"/>
  <c r="F104"/>
  <c r="D105"/>
  <c r="C105"/>
  <c r="E105"/>
  <c r="B107" l="1"/>
  <c r="F105"/>
  <c r="E106"/>
  <c r="D106"/>
  <c r="C106"/>
  <c r="B108" l="1"/>
  <c r="F106"/>
  <c r="D107"/>
  <c r="C107"/>
  <c r="E107"/>
  <c r="F107" l="1"/>
  <c r="E108"/>
  <c r="C108"/>
  <c r="D108"/>
  <c r="B13" i="1"/>
  <c r="B109" i="2"/>
  <c r="F108" s="1"/>
  <c r="B11" i="1"/>
  <c r="B12"/>
  <c r="N5" l="1"/>
  <c r="O5" s="1"/>
  <c r="P5" s="1"/>
  <c r="N7"/>
  <c r="O7" s="1"/>
  <c r="P7" s="1"/>
  <c r="N4"/>
  <c r="O4" s="1"/>
  <c r="P4" s="1"/>
  <c r="N6"/>
  <c r="O6" s="1"/>
  <c r="P6" s="1"/>
  <c r="G7"/>
  <c r="H7" s="1"/>
  <c r="I7" s="1"/>
  <c r="G4"/>
  <c r="H4" s="1"/>
  <c r="I4" s="1"/>
  <c r="G5"/>
  <c r="H5" s="1"/>
  <c r="I5" s="1"/>
  <c r="G6"/>
  <c r="H6" s="1"/>
  <c r="I6" s="1"/>
  <c r="I8" l="1"/>
  <c r="P8"/>
  <c r="I9" l="1"/>
</calcChain>
</file>

<file path=xl/comments1.xml><?xml version="1.0" encoding="utf-8"?>
<comments xmlns="http://schemas.openxmlformats.org/spreadsheetml/2006/main">
  <authors>
    <author>作者</author>
  </authors>
  <commentList>
    <comment ref="G3" authorId="0">
      <text>
        <r>
          <rPr>
            <sz val="10"/>
            <rFont val="Arial"/>
            <family val="2"/>
          </rPr>
          <t>Flag to show if trade open 1 yes, 0=no</t>
        </r>
      </text>
    </comment>
    <comment ref="H3" authorId="0">
      <text>
        <r>
          <rPr>
            <sz val="10"/>
            <rFont val="Arial"/>
            <family val="2"/>
          </rPr>
          <t>Flag to show if trade closed  1 yes, 0=no</t>
        </r>
      </text>
    </comment>
    <comment ref="A8" authorId="0">
      <text>
        <r>
          <rPr>
            <sz val="10"/>
            <rFont val="Arial"/>
            <family val="2"/>
          </rPr>
          <t>1.0 = normal</t>
        </r>
      </text>
    </comment>
    <comment ref="A9" authorId="0">
      <text>
        <r>
          <rPr>
            <sz val="10"/>
            <rFont val="Arial"/>
            <family val="2"/>
          </rPr>
          <t>0=neutral</t>
        </r>
      </text>
    </comment>
    <comment ref="B9" authorId="0">
      <text>
        <r>
          <rPr>
            <sz val="10"/>
            <rFont val="Arial"/>
            <family val="2"/>
          </rPr>
          <t xml:space="preserve">Use these settings to model different market conditions. </t>
        </r>
      </text>
    </comment>
    <comment ref="B15" authorId="0">
      <text>
        <r>
          <rPr>
            <sz val="9"/>
            <color indexed="81"/>
            <rFont val="Tahoma"/>
            <family val="2"/>
          </rPr>
          <t xml:space="preserve">Maximum loss of the grid
</t>
        </r>
      </text>
    </comment>
  </commentList>
</comments>
</file>

<file path=xl/sharedStrings.xml><?xml version="1.0" encoding="utf-8"?>
<sst xmlns="http://schemas.openxmlformats.org/spreadsheetml/2006/main" count="153" uniqueCount="138">
  <si>
    <t>Forexop Grid Trading Sheet</t>
  </si>
  <si>
    <t>Classic hedged grid trading example</t>
  </si>
  <si>
    <t>Start price</t>
  </si>
  <si>
    <t>order</t>
  </si>
  <si>
    <t>entry</t>
  </si>
  <si>
    <t>limit</t>
  </si>
  <si>
    <t>open</t>
  </si>
  <si>
    <t>close</t>
  </si>
  <si>
    <t>net</t>
  </si>
  <si>
    <t>Spread (half)</t>
  </si>
  <si>
    <t>buy</t>
  </si>
  <si>
    <t>sell</t>
  </si>
  <si>
    <t>Leg</t>
  </si>
  <si>
    <t>Target</t>
  </si>
  <si>
    <t>Tick size</t>
  </si>
  <si>
    <t>Volatility</t>
  </si>
  <si>
    <t>pips</t>
  </si>
  <si>
    <t>Net</t>
  </si>
  <si>
    <t>low</t>
  </si>
  <si>
    <t>high</t>
  </si>
  <si>
    <t>final</t>
  </si>
  <si>
    <t>simulated price data</t>
  </si>
  <si>
    <t>data</t>
  </si>
  <si>
    <t>Tick -5</t>
  </si>
  <si>
    <t>Tick -4</t>
  </si>
  <si>
    <t>Tick -3</t>
  </si>
  <si>
    <t>Tick -2</t>
  </si>
  <si>
    <t>Tick -1</t>
  </si>
  <si>
    <t>Tick 0</t>
  </si>
  <si>
    <t>Tick 1</t>
  </si>
  <si>
    <t>Tick 2</t>
  </si>
  <si>
    <t>Tick 3</t>
  </si>
  <si>
    <t>Tick 4</t>
  </si>
  <si>
    <t>Tick 5</t>
  </si>
  <si>
    <t>Tick 6</t>
  </si>
  <si>
    <t>Tick 7</t>
  </si>
  <si>
    <t>Tick 8</t>
  </si>
  <si>
    <t>Tick 9</t>
  </si>
  <si>
    <t>Tick 10</t>
  </si>
  <si>
    <t>Tick 11</t>
  </si>
  <si>
    <t>Tick 12</t>
  </si>
  <si>
    <t>Tick 13</t>
  </si>
  <si>
    <t>Tick 14</t>
  </si>
  <si>
    <t>Tick 15</t>
  </si>
  <si>
    <t>Tick 16</t>
  </si>
  <si>
    <t>Tick 17</t>
  </si>
  <si>
    <t>Tick 18</t>
  </si>
  <si>
    <t>Tick 19</t>
  </si>
  <si>
    <t>Tick 20</t>
  </si>
  <si>
    <t>Tick 21</t>
  </si>
  <si>
    <t>Tick 22</t>
  </si>
  <si>
    <t>Tick 23</t>
  </si>
  <si>
    <t>Tick 24</t>
  </si>
  <si>
    <t>Tick 25</t>
  </si>
  <si>
    <t>Tick 26</t>
  </si>
  <si>
    <t>Tick 27</t>
  </si>
  <si>
    <t>Tick 28</t>
  </si>
  <si>
    <t>Tick 29</t>
  </si>
  <si>
    <t>Tick 30</t>
  </si>
  <si>
    <t>Tick 31</t>
  </si>
  <si>
    <t>Tick 32</t>
  </si>
  <si>
    <t>Tick 33</t>
  </si>
  <si>
    <t>Tick 34</t>
  </si>
  <si>
    <t>Tick 35</t>
  </si>
  <si>
    <t>Tick 36</t>
  </si>
  <si>
    <t>Tick 37</t>
  </si>
  <si>
    <t>Tick 38</t>
  </si>
  <si>
    <t>Tick 39</t>
  </si>
  <si>
    <t>Tick 40</t>
  </si>
  <si>
    <t>Tick 41</t>
  </si>
  <si>
    <t>Tick 42</t>
  </si>
  <si>
    <t>Tick 43</t>
  </si>
  <si>
    <t>Tick 44</t>
  </si>
  <si>
    <t>Tick 45</t>
  </si>
  <si>
    <t>Tick 46</t>
  </si>
  <si>
    <t>Tick 47</t>
  </si>
  <si>
    <t>Tick 48</t>
  </si>
  <si>
    <t>Tick 49</t>
  </si>
  <si>
    <t>Tick 50</t>
  </si>
  <si>
    <t>Tick 51</t>
  </si>
  <si>
    <t>Tick 52</t>
  </si>
  <si>
    <t>Tick 53</t>
  </si>
  <si>
    <t>Tick 54</t>
  </si>
  <si>
    <t>Tick 55</t>
  </si>
  <si>
    <t>Tick 56</t>
  </si>
  <si>
    <t>Tick 57</t>
  </si>
  <si>
    <t>Tick 58</t>
  </si>
  <si>
    <t>Tick 59</t>
  </si>
  <si>
    <t>Tick 60</t>
  </si>
  <si>
    <t>Tick 61</t>
  </si>
  <si>
    <t>Tick 62</t>
  </si>
  <si>
    <t>Tick 63</t>
  </si>
  <si>
    <t>Tick 64</t>
  </si>
  <si>
    <t>Tick 65</t>
  </si>
  <si>
    <t>Tick 66</t>
  </si>
  <si>
    <t>Tick 67</t>
  </si>
  <si>
    <t>Tick 68</t>
  </si>
  <si>
    <t>Tick 69</t>
  </si>
  <si>
    <t>Tick 70</t>
  </si>
  <si>
    <t>Tick 71</t>
  </si>
  <si>
    <t>Tick 72</t>
  </si>
  <si>
    <t>Tick 73</t>
  </si>
  <si>
    <t>Tick 74</t>
  </si>
  <si>
    <t>Tick 75</t>
  </si>
  <si>
    <t>Tick 76</t>
  </si>
  <si>
    <t>Tick 77</t>
  </si>
  <si>
    <t>Tick 78</t>
  </si>
  <si>
    <t>Tick 79</t>
  </si>
  <si>
    <t>Tick 80</t>
  </si>
  <si>
    <t>Tick 81</t>
  </si>
  <si>
    <t>Tick 82</t>
  </si>
  <si>
    <t>Tick 83</t>
  </si>
  <si>
    <t>Tick 84</t>
  </si>
  <si>
    <t>Tick 85</t>
  </si>
  <si>
    <t>Tick 86</t>
  </si>
  <si>
    <t>Tick 87</t>
  </si>
  <si>
    <t>Tick 88</t>
  </si>
  <si>
    <t>Tick 89</t>
  </si>
  <si>
    <t>Tick 90</t>
  </si>
  <si>
    <t>Tick 91</t>
  </si>
  <si>
    <t>Tick 92</t>
  </si>
  <si>
    <t>Tick 93</t>
  </si>
  <si>
    <t>Tick 94</t>
  </si>
  <si>
    <t>Tick 95</t>
  </si>
  <si>
    <t>Tick 96</t>
  </si>
  <si>
    <t>Tick 97</t>
  </si>
  <si>
    <t>Tick 98</t>
  </si>
  <si>
    <t>Tick 99</t>
  </si>
  <si>
    <t>Tick 100</t>
  </si>
  <si>
    <t>Tick 101</t>
  </si>
  <si>
    <t>hi</t>
  </si>
  <si>
    <t>http://forexop.com</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</si>
  <si>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</si>
  <si>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</si>
  <si>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</si>
  <si>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Grid min (pips)</t>
  </si>
  <si>
    <t>Trend</t>
  </si>
  <si>
    <t>Press F9 to run</t>
  </si>
</sst>
</file>

<file path=xl/styles.xml><?xml version="1.0" encoding="utf-8"?>
<styleSheet xmlns="http://schemas.openxmlformats.org/spreadsheetml/2006/main">
  <numFmts count="2">
    <numFmt numFmtId="176" formatCode="0.0000"/>
    <numFmt numFmtId="177" formatCode="0.0"/>
  </numFmts>
  <fonts count="20">
    <font>
      <sz val="10"/>
      <name val="Arial"/>
      <family val="2"/>
    </font>
    <font>
      <sz val="10"/>
      <name val="Mangal"/>
      <family val="2"/>
    </font>
    <font>
      <sz val="10"/>
      <color indexed="8"/>
      <name val="Mangal"/>
      <family val="2"/>
    </font>
    <font>
      <sz val="10"/>
      <color indexed="25"/>
      <name val="Mangal"/>
      <family val="2"/>
    </font>
    <font>
      <sz val="10"/>
      <color indexed="58"/>
      <name val="Mangal"/>
      <family val="2"/>
    </font>
    <font>
      <sz val="10"/>
      <color indexed="10"/>
      <name val="Mangal"/>
      <family val="2"/>
    </font>
    <font>
      <b/>
      <i/>
      <sz val="10"/>
      <name val="Arial"/>
      <family val="2"/>
    </font>
    <font>
      <b/>
      <sz val="10"/>
      <color indexed="53"/>
      <name val="Arial"/>
      <family val="2"/>
    </font>
    <font>
      <sz val="10"/>
      <color indexed="53"/>
      <name val="Arial"/>
      <family val="2"/>
    </font>
    <font>
      <b/>
      <sz val="10"/>
      <name val="Arial"/>
      <family val="2"/>
    </font>
    <font>
      <sz val="10"/>
      <color indexed="55"/>
      <name val="Arial"/>
      <family val="2"/>
    </font>
    <font>
      <sz val="10"/>
      <color indexed="8"/>
      <name val="Arial"/>
      <family val="2"/>
    </font>
    <font>
      <sz val="15"/>
      <color theme="9"/>
      <name val="Arial"/>
      <family val="2"/>
    </font>
    <font>
      <u/>
      <sz val="10"/>
      <color theme="9"/>
      <name val="Arial"/>
      <family val="2"/>
    </font>
    <font>
      <sz val="10"/>
      <name val="Arial"/>
      <family val="2"/>
    </font>
    <font>
      <sz val="22"/>
      <name val="Arial"/>
      <family val="2"/>
    </font>
    <font>
      <b/>
      <sz val="16"/>
      <name val="Arial"/>
      <family val="2"/>
    </font>
    <font>
      <b/>
      <sz val="10"/>
      <color rgb="FFFF0000"/>
      <name val="Arial"/>
      <family val="2"/>
    </font>
    <font>
      <sz val="9"/>
      <color indexed="81"/>
      <name val="Tahoma"/>
      <family val="2"/>
    </font>
    <font>
      <sz val="9"/>
      <name val="宋体"/>
      <family val="3"/>
      <charset val="134"/>
    </font>
  </fonts>
  <fills count="12">
    <fill>
      <patternFill patternType="none"/>
    </fill>
    <fill>
      <patternFill patternType="gray125"/>
    </fill>
    <fill>
      <patternFill patternType="solid">
        <fgColor indexed="25"/>
        <bgColor indexed="10"/>
      </patternFill>
    </fill>
    <fill>
      <patternFill patternType="solid">
        <fgColor indexed="11"/>
        <bgColor indexed="17"/>
      </patternFill>
    </fill>
    <fill>
      <patternFill patternType="solid">
        <fgColor indexed="8"/>
        <bgColor indexed="18"/>
      </patternFill>
    </fill>
    <fill>
      <patternFill patternType="solid">
        <fgColor indexed="43"/>
        <bgColor indexed="26"/>
      </patternFill>
    </fill>
    <fill>
      <patternFill patternType="solid">
        <fgColor indexed="9"/>
        <bgColor indexed="31"/>
      </patternFill>
    </fill>
    <fill>
      <patternFill patternType="solid">
        <fgColor indexed="53"/>
        <bgColor indexed="10"/>
      </patternFill>
    </fill>
    <fill>
      <patternFill patternType="solid">
        <fgColor theme="1"/>
        <bgColor indexed="64"/>
      </patternFill>
    </fill>
    <fill>
      <patternFill patternType="solid">
        <fgColor theme="1"/>
        <bgColor indexed="31"/>
      </patternFill>
    </fill>
    <fill>
      <patternFill patternType="solid">
        <fgColor theme="0" tint="-4.9989318521683403E-2"/>
        <bgColor indexed="64"/>
      </patternFill>
    </fill>
    <fill>
      <patternFill patternType="solid">
        <fgColor rgb="FFFFFF00"/>
        <bgColor indexed="31"/>
      </patternFill>
    </fill>
  </fills>
  <borders count="1">
    <border>
      <left/>
      <right/>
      <top/>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cellStyleXfs>
  <cellXfs count="40">
    <xf numFmtId="0" fontId="0" fillId="0" borderId="0" xfId="0"/>
    <xf numFmtId="0" fontId="0" fillId="0" borderId="0" xfId="0" applyProtection="1">
      <protection locked="0"/>
    </xf>
    <xf numFmtId="1" fontId="0" fillId="0" borderId="0" xfId="0" applyNumberFormat="1" applyProtection="1">
      <protection locked="0"/>
    </xf>
    <xf numFmtId="0" fontId="0" fillId="0" borderId="0" xfId="0" applyProtection="1"/>
    <xf numFmtId="0" fontId="7" fillId="4" borderId="0" xfId="0" applyFont="1" applyFill="1" applyProtection="1"/>
    <xf numFmtId="0" fontId="8" fillId="4" borderId="0" xfId="0" applyFont="1" applyFill="1" applyProtection="1"/>
    <xf numFmtId="176" fontId="10" fillId="0" borderId="0" xfId="0" applyNumberFormat="1" applyFont="1" applyProtection="1"/>
    <xf numFmtId="0" fontId="0" fillId="0" borderId="0" xfId="0" applyProtection="1">
      <protection hidden="1"/>
    </xf>
    <xf numFmtId="176" fontId="0" fillId="0" borderId="0" xfId="0" applyNumberFormat="1" applyProtection="1">
      <protection hidden="1"/>
    </xf>
    <xf numFmtId="176" fontId="9" fillId="0" borderId="0" xfId="0" applyNumberFormat="1" applyFont="1" applyProtection="1">
      <protection hidden="1"/>
    </xf>
    <xf numFmtId="0" fontId="9" fillId="0" borderId="0" xfId="0" applyFont="1" applyProtection="1">
      <protection hidden="1"/>
    </xf>
    <xf numFmtId="177" fontId="9" fillId="0" borderId="0" xfId="0" applyNumberFormat="1" applyFont="1" applyProtection="1">
      <protection hidden="1"/>
    </xf>
    <xf numFmtId="0" fontId="7" fillId="4" borderId="0" xfId="0" applyFont="1" applyFill="1" applyProtection="1">
      <protection hidden="1"/>
    </xf>
    <xf numFmtId="0" fontId="10" fillId="0" borderId="0" xfId="0" applyFont="1" applyProtection="1">
      <protection hidden="1"/>
    </xf>
    <xf numFmtId="176" fontId="10" fillId="0" borderId="0" xfId="0" applyNumberFormat="1" applyFont="1" applyProtection="1">
      <protection hidden="1"/>
    </xf>
    <xf numFmtId="0" fontId="11" fillId="7" borderId="0" xfId="0" applyFont="1" applyFill="1" applyProtection="1">
      <protection hidden="1"/>
    </xf>
    <xf numFmtId="176" fontId="11" fillId="7" borderId="0" xfId="0" applyNumberFormat="1" applyFont="1" applyFill="1" applyProtection="1">
      <protection hidden="1"/>
    </xf>
    <xf numFmtId="0" fontId="0" fillId="6" borderId="0" xfId="0" applyFont="1" applyFill="1" applyAlignment="1" applyProtection="1">
      <alignment horizontal="right"/>
      <protection hidden="1"/>
    </xf>
    <xf numFmtId="176" fontId="0" fillId="6" borderId="0" xfId="0" applyNumberFormat="1" applyFill="1" applyAlignment="1" applyProtection="1">
      <alignment horizontal="left"/>
      <protection hidden="1"/>
    </xf>
    <xf numFmtId="176" fontId="8" fillId="4" borderId="0" xfId="0" applyNumberFormat="1" applyFont="1" applyFill="1" applyProtection="1">
      <protection locked="0"/>
    </xf>
    <xf numFmtId="0" fontId="8" fillId="4" borderId="0" xfId="0" applyFont="1" applyFill="1" applyProtection="1">
      <protection locked="0"/>
    </xf>
    <xf numFmtId="0" fontId="9" fillId="5" borderId="0" xfId="0" applyFont="1" applyFill="1" applyAlignment="1" applyProtection="1">
      <alignment horizontal="left"/>
      <protection hidden="1"/>
    </xf>
    <xf numFmtId="0" fontId="0" fillId="5" borderId="0" xfId="0" applyFill="1" applyAlignment="1" applyProtection="1">
      <alignment horizontal="left"/>
      <protection hidden="1"/>
    </xf>
    <xf numFmtId="176" fontId="0" fillId="5" borderId="0" xfId="0" applyNumberFormat="1" applyFill="1" applyAlignment="1" applyProtection="1">
      <alignment horizontal="left"/>
      <protection hidden="1"/>
    </xf>
    <xf numFmtId="1" fontId="0" fillId="5" borderId="0" xfId="0" applyNumberFormat="1" applyFill="1" applyAlignment="1" applyProtection="1">
      <alignment horizontal="left"/>
      <protection hidden="1"/>
    </xf>
    <xf numFmtId="177" fontId="0" fillId="5" borderId="0" xfId="0" applyNumberFormat="1" applyFill="1" applyAlignment="1" applyProtection="1">
      <alignment horizontal="left"/>
      <protection hidden="1"/>
    </xf>
    <xf numFmtId="49" fontId="0" fillId="5" borderId="0" xfId="0" applyNumberFormat="1" applyFill="1" applyAlignment="1" applyProtection="1">
      <alignment horizontal="left"/>
      <protection hidden="1"/>
    </xf>
    <xf numFmtId="0" fontId="0" fillId="8" borderId="0" xfId="0" applyFill="1" applyProtection="1">
      <protection locked="0"/>
    </xf>
    <xf numFmtId="0" fontId="0" fillId="9" borderId="0" xfId="0" applyFill="1" applyProtection="1"/>
    <xf numFmtId="0" fontId="12" fillId="9" borderId="0" xfId="0" applyFont="1" applyFill="1" applyAlignment="1" applyProtection="1">
      <alignment vertical="center"/>
    </xf>
    <xf numFmtId="0" fontId="13" fillId="9" borderId="0" xfId="7" applyFill="1" applyAlignment="1" applyProtection="1">
      <alignment vertical="center"/>
    </xf>
    <xf numFmtId="0" fontId="15" fillId="0" borderId="0" xfId="0" applyFont="1" applyProtection="1">
      <protection hidden="1"/>
    </xf>
    <xf numFmtId="0" fontId="9" fillId="0" borderId="0" xfId="0" applyFont="1" applyAlignment="1" applyProtection="1">
      <alignment vertical="top" wrapText="1"/>
      <protection hidden="1"/>
    </xf>
    <xf numFmtId="0" fontId="16" fillId="0" borderId="0" xfId="0" applyFont="1" applyProtection="1">
      <protection hidden="1"/>
    </xf>
    <xf numFmtId="0" fontId="0" fillId="0" borderId="0" xfId="0" applyFont="1" applyFill="1" applyAlignment="1" applyProtection="1">
      <alignment horizontal="right"/>
      <protection hidden="1"/>
    </xf>
    <xf numFmtId="176" fontId="0" fillId="0" borderId="0" xfId="0" applyNumberFormat="1" applyFill="1" applyAlignment="1" applyProtection="1">
      <alignment horizontal="left"/>
      <protection hidden="1"/>
    </xf>
    <xf numFmtId="0" fontId="17" fillId="10" borderId="0" xfId="0" applyFont="1" applyFill="1" applyAlignment="1" applyProtection="1">
      <alignment horizontal="left"/>
      <protection hidden="1"/>
    </xf>
    <xf numFmtId="0" fontId="0" fillId="10" borderId="0" xfId="0" applyFont="1" applyFill="1" applyAlignment="1" applyProtection="1">
      <alignment horizontal="right"/>
      <protection hidden="1"/>
    </xf>
    <xf numFmtId="0" fontId="6" fillId="11" borderId="0" xfId="0" applyFont="1" applyFill="1" applyProtection="1"/>
    <xf numFmtId="0" fontId="0" fillId="11" borderId="0" xfId="0" applyFill="1" applyProtection="1"/>
  </cellXfs>
  <cellStyles count="9">
    <cellStyle name="Excel Built-in Normal" xfId="8"/>
    <cellStyle name="Untitled1" xfId="1"/>
    <cellStyle name="Untitled2" xfId="2"/>
    <cellStyle name="Untitled3" xfId="3"/>
    <cellStyle name="Untitled4" xfId="4"/>
    <cellStyle name="Untitled5" xfId="5"/>
    <cellStyle name="Untitled6" xfId="6"/>
    <cellStyle name="常规" xfId="0" builtinId="0"/>
    <cellStyle name="超链接" xfId="7" builtinId="8"/>
  </cellStyles>
  <dxfs count="2">
    <dxf>
      <fill>
        <patternFill patternType="solid">
          <fgColor indexed="17"/>
          <bgColor indexed="11"/>
        </patternFill>
      </fill>
    </dxf>
    <dxf>
      <fill>
        <patternFill patternType="solid">
          <fgColor indexed="10"/>
          <bgColor indexed="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3300"/>
      <rgbColor rgb="0000CC33"/>
      <rgbColor rgb="000000FF"/>
      <rgbColor rgb="00FFFF00"/>
      <rgbColor rgb="00FF00FF"/>
      <rgbColor rgb="0000FFFF"/>
      <rgbColor rgb="00800000"/>
      <rgbColor rgb="00009900"/>
      <rgbColor rgb="00000080"/>
      <rgbColor rgb="00808000"/>
      <rgbColor rgb="00800080"/>
      <rgbColor rgb="00008080"/>
      <rgbColor rgb="00CCCCCC"/>
      <rgbColor rgb="00808080"/>
      <rgbColor rgb="009999FF"/>
      <rgbColor rgb="00FF3333"/>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B3B3B3"/>
      <rgbColor rgb="00FF99CC"/>
      <rgbColor rgb="00CC99FF"/>
      <rgbColor rgb="00FFCC99"/>
      <rgbColor rgb="003366FF"/>
      <rgbColor rgb="0033CCCC"/>
      <rgbColor rgb="0099CC00"/>
      <rgbColor rgb="00FFCC00"/>
      <rgbColor rgb="00FF9900"/>
      <rgbColor rgb="00FF6600"/>
      <rgbColor rgb="00666699"/>
      <rgbColor rgb="00999999"/>
      <rgbColor rgb="00004586"/>
      <rgbColor rgb="00339966"/>
      <rgbColor rgb="000066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en-GB"/>
            </a:pPr>
            <a:r>
              <a:rPr lang="en-GB"/>
              <a:t>Grid Trading</a:t>
            </a:r>
            <a:r>
              <a:rPr lang="en-GB" baseline="0"/>
              <a:t> EURUSD - Simulation </a:t>
            </a:r>
            <a:endParaRPr lang="en-GB"/>
          </a:p>
        </c:rich>
      </c:tx>
      <c:layout/>
    </c:title>
    <c:plotArea>
      <c:layout/>
      <c:stockChart>
        <c:ser>
          <c:idx val="0"/>
          <c:order val="0"/>
          <c:spPr>
            <a:ln w="28575">
              <a:noFill/>
            </a:ln>
          </c:spPr>
          <c:marker>
            <c:symbol val="none"/>
          </c:marker>
          <c:val>
            <c:numRef>
              <c:f>Data!$C$3:$C$108</c:f>
              <c:numCache>
                <c:formatCode>0.0000</c:formatCode>
                <c:ptCount val="106"/>
                <c:pt idx="0">
                  <c:v>1.3484119386968509</c:v>
                </c:pt>
                <c:pt idx="1">
                  <c:v>1.3489217025210374</c:v>
                </c:pt>
                <c:pt idx="2">
                  <c:v>1.348887258538553</c:v>
                </c:pt>
                <c:pt idx="3">
                  <c:v>1.3500877106011235</c:v>
                </c:pt>
                <c:pt idx="4">
                  <c:v>1.3491595787020085</c:v>
                </c:pt>
                <c:pt idx="5">
                  <c:v>1.35</c:v>
                </c:pt>
                <c:pt idx="6">
                  <c:v>1.3498593686516802</c:v>
                </c:pt>
                <c:pt idx="7">
                  <c:v>1.3481692173054025</c:v>
                </c:pt>
                <c:pt idx="8">
                  <c:v>1.346903207961371</c:v>
                </c:pt>
                <c:pt idx="9">
                  <c:v>1.3461907056283817</c:v>
                </c:pt>
                <c:pt idx="10">
                  <c:v>1.3459530713713521</c:v>
                </c:pt>
                <c:pt idx="11">
                  <c:v>1.3456850415239792</c:v>
                </c:pt>
                <c:pt idx="12">
                  <c:v>1.3466132425823305</c:v>
                </c:pt>
                <c:pt idx="13">
                  <c:v>1.3470844900148351</c:v>
                </c:pt>
                <c:pt idx="14">
                  <c:v>1.3469747416225939</c:v>
                </c:pt>
                <c:pt idx="15">
                  <c:v>1.3460755855116933</c:v>
                </c:pt>
                <c:pt idx="16">
                  <c:v>1.3462135222466718</c:v>
                </c:pt>
                <c:pt idx="17">
                  <c:v>1.3453911581125033</c:v>
                </c:pt>
                <c:pt idx="18">
                  <c:v>1.3445637197033706</c:v>
                </c:pt>
                <c:pt idx="19">
                  <c:v>1.3431690553357529</c:v>
                </c:pt>
                <c:pt idx="20">
                  <c:v>1.3421791744721021</c:v>
                </c:pt>
                <c:pt idx="21">
                  <c:v>1.3421174342264068</c:v>
                </c:pt>
                <c:pt idx="22">
                  <c:v>1.339844982746289</c:v>
                </c:pt>
                <c:pt idx="23">
                  <c:v>1.3385741541971554</c:v>
                </c:pt>
                <c:pt idx="24">
                  <c:v>1.3388399849921078</c:v>
                </c:pt>
                <c:pt idx="25">
                  <c:v>1.3370863283322962</c:v>
                </c:pt>
                <c:pt idx="26">
                  <c:v>1.3377347981982572</c:v>
                </c:pt>
                <c:pt idx="27">
                  <c:v>1.33793729124948</c:v>
                </c:pt>
                <c:pt idx="28">
                  <c:v>1.3386198968471441</c:v>
                </c:pt>
                <c:pt idx="29">
                  <c:v>1.3402406431692953</c:v>
                </c:pt>
                <c:pt idx="30">
                  <c:v>1.3400382445205521</c:v>
                </c:pt>
                <c:pt idx="31">
                  <c:v>1.3387656628529434</c:v>
                </c:pt>
                <c:pt idx="32">
                  <c:v>1.3375883605225101</c:v>
                </c:pt>
                <c:pt idx="33">
                  <c:v>1.337832338563671</c:v>
                </c:pt>
                <c:pt idx="34">
                  <c:v>1.3376561563333027</c:v>
                </c:pt>
                <c:pt idx="35">
                  <c:v>1.3354535559950267</c:v>
                </c:pt>
                <c:pt idx="36">
                  <c:v>1.3343094928065087</c:v>
                </c:pt>
                <c:pt idx="37">
                  <c:v>1.3346824406369864</c:v>
                </c:pt>
                <c:pt idx="38">
                  <c:v>1.3344204060648701</c:v>
                </c:pt>
                <c:pt idx="39">
                  <c:v>1.3353944659127883</c:v>
                </c:pt>
                <c:pt idx="40">
                  <c:v>1.3353079034727955</c:v>
                </c:pt>
                <c:pt idx="41">
                  <c:v>1.3353896401329139</c:v>
                </c:pt>
                <c:pt idx="42">
                  <c:v>1.3359415503294318</c:v>
                </c:pt>
                <c:pt idx="43">
                  <c:v>1.33579026305472</c:v>
                </c:pt>
                <c:pt idx="44">
                  <c:v>1.333885817513581</c:v>
                </c:pt>
                <c:pt idx="45">
                  <c:v>1.3338365757674129</c:v>
                </c:pt>
                <c:pt idx="46">
                  <c:v>1.3331537102986804</c:v>
                </c:pt>
                <c:pt idx="47">
                  <c:v>1.3304908435912364</c:v>
                </c:pt>
                <c:pt idx="48">
                  <c:v>1.3311077798289528</c:v>
                </c:pt>
                <c:pt idx="49">
                  <c:v>1.3310918186885907</c:v>
                </c:pt>
                <c:pt idx="50">
                  <c:v>1.3312902352260163</c:v>
                </c:pt>
                <c:pt idx="51">
                  <c:v>1.3322317700842381</c:v>
                </c:pt>
                <c:pt idx="52">
                  <c:v>1.3334304686825367</c:v>
                </c:pt>
                <c:pt idx="53">
                  <c:v>1.333269271916881</c:v>
                </c:pt>
                <c:pt idx="54">
                  <c:v>1.3331269836850297</c:v>
                </c:pt>
                <c:pt idx="55">
                  <c:v>1.3342148341675248</c:v>
                </c:pt>
                <c:pt idx="56">
                  <c:v>1.3344608339774298</c:v>
                </c:pt>
                <c:pt idx="57">
                  <c:v>1.3338490335326993</c:v>
                </c:pt>
                <c:pt idx="58">
                  <c:v>1.3336236613497849</c:v>
                </c:pt>
                <c:pt idx="59">
                  <c:v>1.3330329370036551</c:v>
                </c:pt>
                <c:pt idx="60">
                  <c:v>1.3331847587107428</c:v>
                </c:pt>
                <c:pt idx="61">
                  <c:v>1.3339076039009465</c:v>
                </c:pt>
                <c:pt idx="62">
                  <c:v>1.3349438603063652</c:v>
                </c:pt>
                <c:pt idx="63">
                  <c:v>1.3348505419642354</c:v>
                </c:pt>
                <c:pt idx="64">
                  <c:v>1.3347061028922929</c:v>
                </c:pt>
                <c:pt idx="65">
                  <c:v>1.3346264093180586</c:v>
                </c:pt>
                <c:pt idx="66">
                  <c:v>1.3356563000210058</c:v>
                </c:pt>
                <c:pt idx="67">
                  <c:v>1.3347025165496751</c:v>
                </c:pt>
                <c:pt idx="68">
                  <c:v>1.3349416064111479</c:v>
                </c:pt>
                <c:pt idx="69">
                  <c:v>1.3342393635812053</c:v>
                </c:pt>
                <c:pt idx="70">
                  <c:v>1.334772038751886</c:v>
                </c:pt>
                <c:pt idx="71">
                  <c:v>1.3336885048407792</c:v>
                </c:pt>
                <c:pt idx="72">
                  <c:v>1.3345460204979616</c:v>
                </c:pt>
                <c:pt idx="73">
                  <c:v>1.3354622853441713</c:v>
                </c:pt>
                <c:pt idx="74">
                  <c:v>1.3361766913864408</c:v>
                </c:pt>
                <c:pt idx="75">
                  <c:v>1.3337758328981721</c:v>
                </c:pt>
                <c:pt idx="76">
                  <c:v>1.332216369244136</c:v>
                </c:pt>
                <c:pt idx="77">
                  <c:v>1.3324863509870148</c:v>
                </c:pt>
                <c:pt idx="78">
                  <c:v>1.3314786021358491</c:v>
                </c:pt>
                <c:pt idx="79">
                  <c:v>1.3305775836165854</c:v>
                </c:pt>
                <c:pt idx="80">
                  <c:v>1.3311801744396115</c:v>
                </c:pt>
                <c:pt idx="81">
                  <c:v>1.3302516324649181</c:v>
                </c:pt>
                <c:pt idx="82">
                  <c:v>1.3307463934645762</c:v>
                </c:pt>
                <c:pt idx="83">
                  <c:v>1.3288247264531938</c:v>
                </c:pt>
                <c:pt idx="84">
                  <c:v>1.3293320579245322</c:v>
                </c:pt>
                <c:pt idx="85">
                  <c:v>1.3297856057396928</c:v>
                </c:pt>
                <c:pt idx="86">
                  <c:v>1.3295672877956006</c:v>
                </c:pt>
                <c:pt idx="87">
                  <c:v>1.331816658421936</c:v>
                </c:pt>
                <c:pt idx="88">
                  <c:v>1.3315482189952088</c:v>
                </c:pt>
                <c:pt idx="89">
                  <c:v>1.3312160033327052</c:v>
                </c:pt>
                <c:pt idx="90">
                  <c:v>1.3294852263890806</c:v>
                </c:pt>
                <c:pt idx="91">
                  <c:v>1.3282381374381371</c:v>
                </c:pt>
                <c:pt idx="92">
                  <c:v>1.3283100951889981</c:v>
                </c:pt>
                <c:pt idx="93">
                  <c:v>1.3273610487190237</c:v>
                </c:pt>
                <c:pt idx="94">
                  <c:v>1.3281656834850959</c:v>
                </c:pt>
                <c:pt idx="95">
                  <c:v>1.3280755130863104</c:v>
                </c:pt>
                <c:pt idx="96">
                  <c:v>1.3278849568354665</c:v>
                </c:pt>
                <c:pt idx="97">
                  <c:v>1.3289689044881987</c:v>
                </c:pt>
                <c:pt idx="98">
                  <c:v>1.328002556969238</c:v>
                </c:pt>
                <c:pt idx="99">
                  <c:v>1.3281921981121294</c:v>
                </c:pt>
                <c:pt idx="100">
                  <c:v>1.3268120768007228</c:v>
                </c:pt>
                <c:pt idx="101">
                  <c:v>1.3270851540613122</c:v>
                </c:pt>
                <c:pt idx="102">
                  <c:v>1.3277479901267564</c:v>
                </c:pt>
                <c:pt idx="103">
                  <c:v>1.3286284711688821</c:v>
                </c:pt>
                <c:pt idx="104">
                  <c:v>1.327885867503801</c:v>
                </c:pt>
                <c:pt idx="105">
                  <c:v>1.32753414215659</c:v>
                </c:pt>
              </c:numCache>
            </c:numRef>
          </c:val>
        </c:ser>
        <c:ser>
          <c:idx val="1"/>
          <c:order val="1"/>
          <c:spPr>
            <a:ln w="28575">
              <a:noFill/>
            </a:ln>
          </c:spPr>
          <c:marker>
            <c:symbol val="none"/>
          </c:marker>
          <c:val>
            <c:numRef>
              <c:f>Data!$D$3:$D$108</c:f>
              <c:numCache>
                <c:formatCode>0.0000</c:formatCode>
                <c:ptCount val="106"/>
                <c:pt idx="0">
                  <c:v>1.3484119386968509</c:v>
                </c:pt>
                <c:pt idx="1">
                  <c:v>1.3489217025210374</c:v>
                </c:pt>
                <c:pt idx="2">
                  <c:v>1.348887258538553</c:v>
                </c:pt>
                <c:pt idx="3">
                  <c:v>1.3500877106011235</c:v>
                </c:pt>
                <c:pt idx="4">
                  <c:v>1.3491595787020085</c:v>
                </c:pt>
                <c:pt idx="5">
                  <c:v>1.35</c:v>
                </c:pt>
                <c:pt idx="6">
                  <c:v>1.3498593686516802</c:v>
                </c:pt>
                <c:pt idx="7">
                  <c:v>1.3481692173054025</c:v>
                </c:pt>
                <c:pt idx="8">
                  <c:v>1.346903207961371</c:v>
                </c:pt>
                <c:pt idx="9">
                  <c:v>1.3461907056283817</c:v>
                </c:pt>
                <c:pt idx="10">
                  <c:v>1.3459530713713521</c:v>
                </c:pt>
                <c:pt idx="11">
                  <c:v>1.3456850415239792</c:v>
                </c:pt>
                <c:pt idx="12">
                  <c:v>1.3466132425823305</c:v>
                </c:pt>
                <c:pt idx="13">
                  <c:v>1.3470844900148351</c:v>
                </c:pt>
                <c:pt idx="14">
                  <c:v>1.3469747416225939</c:v>
                </c:pt>
                <c:pt idx="15">
                  <c:v>1.3460755855116933</c:v>
                </c:pt>
                <c:pt idx="16">
                  <c:v>1.3462135222466718</c:v>
                </c:pt>
                <c:pt idx="17">
                  <c:v>1.3453911581125033</c:v>
                </c:pt>
                <c:pt idx="18">
                  <c:v>1.3445637197033706</c:v>
                </c:pt>
                <c:pt idx="19">
                  <c:v>1.3431690553357529</c:v>
                </c:pt>
                <c:pt idx="20">
                  <c:v>1.3421791744721021</c:v>
                </c:pt>
                <c:pt idx="21">
                  <c:v>1.3421174342264068</c:v>
                </c:pt>
                <c:pt idx="22">
                  <c:v>1.339844982746289</c:v>
                </c:pt>
                <c:pt idx="23">
                  <c:v>1.3385741541971554</c:v>
                </c:pt>
                <c:pt idx="24">
                  <c:v>1.3388399849921078</c:v>
                </c:pt>
                <c:pt idx="25">
                  <c:v>1.3370863283322962</c:v>
                </c:pt>
                <c:pt idx="26">
                  <c:v>1.3377347981982572</c:v>
                </c:pt>
                <c:pt idx="27">
                  <c:v>1.33793729124948</c:v>
                </c:pt>
                <c:pt idx="28">
                  <c:v>1.3386198968471441</c:v>
                </c:pt>
                <c:pt idx="29">
                  <c:v>1.3402406431692953</c:v>
                </c:pt>
                <c:pt idx="30">
                  <c:v>1.3400382445205521</c:v>
                </c:pt>
                <c:pt idx="31">
                  <c:v>1.3387656628529434</c:v>
                </c:pt>
                <c:pt idx="32">
                  <c:v>1.3375883605225101</c:v>
                </c:pt>
                <c:pt idx="33">
                  <c:v>1.337832338563671</c:v>
                </c:pt>
                <c:pt idx="34">
                  <c:v>1.3376561563333027</c:v>
                </c:pt>
                <c:pt idx="35">
                  <c:v>1.3354535559950267</c:v>
                </c:pt>
                <c:pt idx="36">
                  <c:v>1.3343094928065087</c:v>
                </c:pt>
                <c:pt idx="37">
                  <c:v>1.3346824406369864</c:v>
                </c:pt>
                <c:pt idx="38">
                  <c:v>1.3344204060648701</c:v>
                </c:pt>
                <c:pt idx="39">
                  <c:v>1.3353944659127883</c:v>
                </c:pt>
                <c:pt idx="40">
                  <c:v>1.3353079034727955</c:v>
                </c:pt>
                <c:pt idx="41">
                  <c:v>1.3353896401329139</c:v>
                </c:pt>
                <c:pt idx="42">
                  <c:v>1.3359415503294318</c:v>
                </c:pt>
                <c:pt idx="43">
                  <c:v>1.33579026305472</c:v>
                </c:pt>
                <c:pt idx="44">
                  <c:v>1.333885817513581</c:v>
                </c:pt>
                <c:pt idx="45">
                  <c:v>1.3338365757674129</c:v>
                </c:pt>
                <c:pt idx="46">
                  <c:v>1.3331537102986804</c:v>
                </c:pt>
                <c:pt idx="47">
                  <c:v>1.3304908435912364</c:v>
                </c:pt>
                <c:pt idx="48">
                  <c:v>1.3311077798289528</c:v>
                </c:pt>
                <c:pt idx="49">
                  <c:v>1.3310918186885907</c:v>
                </c:pt>
                <c:pt idx="50">
                  <c:v>1.3312902352260163</c:v>
                </c:pt>
                <c:pt idx="51">
                  <c:v>1.3322317700842381</c:v>
                </c:pt>
                <c:pt idx="52">
                  <c:v>1.3334304686825367</c:v>
                </c:pt>
                <c:pt idx="53">
                  <c:v>1.333269271916881</c:v>
                </c:pt>
                <c:pt idx="54">
                  <c:v>1.3331269836850297</c:v>
                </c:pt>
                <c:pt idx="55">
                  <c:v>1.3342148341675248</c:v>
                </c:pt>
                <c:pt idx="56">
                  <c:v>1.3344608339774298</c:v>
                </c:pt>
                <c:pt idx="57">
                  <c:v>1.3338490335326993</c:v>
                </c:pt>
                <c:pt idx="58">
                  <c:v>1.3336236613497849</c:v>
                </c:pt>
                <c:pt idx="59">
                  <c:v>1.3330329370036551</c:v>
                </c:pt>
                <c:pt idx="60">
                  <c:v>1.3331847587107428</c:v>
                </c:pt>
                <c:pt idx="61">
                  <c:v>1.3339076039009465</c:v>
                </c:pt>
                <c:pt idx="62">
                  <c:v>1.3349438603063652</c:v>
                </c:pt>
                <c:pt idx="63">
                  <c:v>1.3348505419642354</c:v>
                </c:pt>
                <c:pt idx="64">
                  <c:v>1.3347061028922929</c:v>
                </c:pt>
                <c:pt idx="65">
                  <c:v>1.3346264093180586</c:v>
                </c:pt>
                <c:pt idx="66">
                  <c:v>1.3356563000210058</c:v>
                </c:pt>
                <c:pt idx="67">
                  <c:v>1.3347025165496751</c:v>
                </c:pt>
                <c:pt idx="68">
                  <c:v>1.3349416064111479</c:v>
                </c:pt>
                <c:pt idx="69">
                  <c:v>1.3342393635812053</c:v>
                </c:pt>
                <c:pt idx="70">
                  <c:v>1.334772038751886</c:v>
                </c:pt>
                <c:pt idx="71">
                  <c:v>1.3336885048407792</c:v>
                </c:pt>
                <c:pt idx="72">
                  <c:v>1.3345460204979616</c:v>
                </c:pt>
                <c:pt idx="73">
                  <c:v>1.3354622853441713</c:v>
                </c:pt>
                <c:pt idx="74">
                  <c:v>1.3361766913864408</c:v>
                </c:pt>
                <c:pt idx="75">
                  <c:v>1.3337758328981721</c:v>
                </c:pt>
                <c:pt idx="76">
                  <c:v>1.332216369244136</c:v>
                </c:pt>
                <c:pt idx="77">
                  <c:v>1.3324863509870148</c:v>
                </c:pt>
                <c:pt idx="78">
                  <c:v>1.3314786021358491</c:v>
                </c:pt>
                <c:pt idx="79">
                  <c:v>1.3305775836165854</c:v>
                </c:pt>
                <c:pt idx="80">
                  <c:v>1.3311801744396115</c:v>
                </c:pt>
                <c:pt idx="81">
                  <c:v>1.3302516324649181</c:v>
                </c:pt>
                <c:pt idx="82">
                  <c:v>1.3307463934645762</c:v>
                </c:pt>
                <c:pt idx="83">
                  <c:v>1.3288247264531938</c:v>
                </c:pt>
                <c:pt idx="84">
                  <c:v>1.3293320579245322</c:v>
                </c:pt>
                <c:pt idx="85">
                  <c:v>1.3297856057396928</c:v>
                </c:pt>
                <c:pt idx="86">
                  <c:v>1.3295672877956006</c:v>
                </c:pt>
                <c:pt idx="87">
                  <c:v>1.331816658421936</c:v>
                </c:pt>
                <c:pt idx="88">
                  <c:v>1.3315482189952088</c:v>
                </c:pt>
                <c:pt idx="89">
                  <c:v>1.3312160033327052</c:v>
                </c:pt>
                <c:pt idx="90">
                  <c:v>1.3294852263890806</c:v>
                </c:pt>
                <c:pt idx="91">
                  <c:v>1.3282381374381371</c:v>
                </c:pt>
                <c:pt idx="92">
                  <c:v>1.3283100951889981</c:v>
                </c:pt>
                <c:pt idx="93">
                  <c:v>1.3273610487190237</c:v>
                </c:pt>
                <c:pt idx="94">
                  <c:v>1.3281656834850959</c:v>
                </c:pt>
                <c:pt idx="95">
                  <c:v>1.3280755130863104</c:v>
                </c:pt>
                <c:pt idx="96">
                  <c:v>1.3278849568354665</c:v>
                </c:pt>
                <c:pt idx="97">
                  <c:v>1.3289689044881987</c:v>
                </c:pt>
                <c:pt idx="98">
                  <c:v>1.328002556969238</c:v>
                </c:pt>
                <c:pt idx="99">
                  <c:v>1.3281921981121294</c:v>
                </c:pt>
                <c:pt idx="100">
                  <c:v>1.3268120768007228</c:v>
                </c:pt>
                <c:pt idx="101">
                  <c:v>1.3270851540613122</c:v>
                </c:pt>
                <c:pt idx="102">
                  <c:v>1.3277479901267564</c:v>
                </c:pt>
                <c:pt idx="103">
                  <c:v>1.3286284711688821</c:v>
                </c:pt>
                <c:pt idx="104">
                  <c:v>1.327885867503801</c:v>
                </c:pt>
                <c:pt idx="105">
                  <c:v>1.32753414215659</c:v>
                </c:pt>
              </c:numCache>
            </c:numRef>
          </c:val>
        </c:ser>
        <c:ser>
          <c:idx val="2"/>
          <c:order val="2"/>
          <c:spPr>
            <a:ln w="28575">
              <a:noFill/>
            </a:ln>
          </c:spPr>
          <c:marker>
            <c:symbol val="none"/>
          </c:marker>
          <c:val>
            <c:numRef>
              <c:f>Data!$E$3:$E$108</c:f>
              <c:numCache>
                <c:formatCode>0.0000</c:formatCode>
                <c:ptCount val="106"/>
                <c:pt idx="0">
                  <c:v>1.3484119386968509</c:v>
                </c:pt>
                <c:pt idx="1">
                  <c:v>1.3489217025210374</c:v>
                </c:pt>
                <c:pt idx="2">
                  <c:v>1.348887258538553</c:v>
                </c:pt>
                <c:pt idx="3">
                  <c:v>1.3500877106011235</c:v>
                </c:pt>
                <c:pt idx="4">
                  <c:v>1.3491595787020085</c:v>
                </c:pt>
                <c:pt idx="5">
                  <c:v>1.35</c:v>
                </c:pt>
                <c:pt idx="6">
                  <c:v>1.3498593686516802</c:v>
                </c:pt>
                <c:pt idx="7">
                  <c:v>1.3481692173054025</c:v>
                </c:pt>
                <c:pt idx="8">
                  <c:v>1.346903207961371</c:v>
                </c:pt>
                <c:pt idx="9">
                  <c:v>1.3461907056283817</c:v>
                </c:pt>
                <c:pt idx="10">
                  <c:v>1.3459530713713521</c:v>
                </c:pt>
                <c:pt idx="11">
                  <c:v>1.3456850415239792</c:v>
                </c:pt>
                <c:pt idx="12">
                  <c:v>1.3466132425823305</c:v>
                </c:pt>
                <c:pt idx="13">
                  <c:v>1.3470844900148351</c:v>
                </c:pt>
                <c:pt idx="14">
                  <c:v>1.3469747416225939</c:v>
                </c:pt>
                <c:pt idx="15">
                  <c:v>1.3460755855116933</c:v>
                </c:pt>
                <c:pt idx="16">
                  <c:v>1.3462135222466718</c:v>
                </c:pt>
                <c:pt idx="17">
                  <c:v>1.3453911581125033</c:v>
                </c:pt>
                <c:pt idx="18">
                  <c:v>1.3445637197033706</c:v>
                </c:pt>
                <c:pt idx="19">
                  <c:v>1.3431690553357529</c:v>
                </c:pt>
                <c:pt idx="20">
                  <c:v>1.3421791744721021</c:v>
                </c:pt>
                <c:pt idx="21">
                  <c:v>1.3421174342264068</c:v>
                </c:pt>
                <c:pt idx="22">
                  <c:v>1.339844982746289</c:v>
                </c:pt>
                <c:pt idx="23">
                  <c:v>1.3385741541971554</c:v>
                </c:pt>
                <c:pt idx="24">
                  <c:v>1.3388399849921078</c:v>
                </c:pt>
                <c:pt idx="25">
                  <c:v>1.3370863283322962</c:v>
                </c:pt>
                <c:pt idx="26">
                  <c:v>1.3377347981982572</c:v>
                </c:pt>
                <c:pt idx="27">
                  <c:v>1.33793729124948</c:v>
                </c:pt>
                <c:pt idx="28">
                  <c:v>1.3386198968471441</c:v>
                </c:pt>
                <c:pt idx="29">
                  <c:v>1.3402406431692953</c:v>
                </c:pt>
                <c:pt idx="30">
                  <c:v>1.3400382445205521</c:v>
                </c:pt>
                <c:pt idx="31">
                  <c:v>1.3387656628529434</c:v>
                </c:pt>
                <c:pt idx="32">
                  <c:v>1.3375883605225101</c:v>
                </c:pt>
                <c:pt idx="33">
                  <c:v>1.337832338563671</c:v>
                </c:pt>
                <c:pt idx="34">
                  <c:v>1.3376561563333027</c:v>
                </c:pt>
                <c:pt idx="35">
                  <c:v>1.3354535559950267</c:v>
                </c:pt>
                <c:pt idx="36">
                  <c:v>1.3343094928065087</c:v>
                </c:pt>
                <c:pt idx="37">
                  <c:v>1.3346824406369864</c:v>
                </c:pt>
                <c:pt idx="38">
                  <c:v>1.3344204060648701</c:v>
                </c:pt>
                <c:pt idx="39">
                  <c:v>1.3353944659127883</c:v>
                </c:pt>
                <c:pt idx="40">
                  <c:v>1.3353079034727955</c:v>
                </c:pt>
                <c:pt idx="41">
                  <c:v>1.3353896401329139</c:v>
                </c:pt>
                <c:pt idx="42">
                  <c:v>1.3359415503294318</c:v>
                </c:pt>
                <c:pt idx="43">
                  <c:v>1.33579026305472</c:v>
                </c:pt>
                <c:pt idx="44">
                  <c:v>1.333885817513581</c:v>
                </c:pt>
                <c:pt idx="45">
                  <c:v>1.3338365757674129</c:v>
                </c:pt>
                <c:pt idx="46">
                  <c:v>1.3331537102986804</c:v>
                </c:pt>
                <c:pt idx="47">
                  <c:v>1.3304908435912364</c:v>
                </c:pt>
                <c:pt idx="48">
                  <c:v>1.3311077798289528</c:v>
                </c:pt>
                <c:pt idx="49">
                  <c:v>1.3310918186885907</c:v>
                </c:pt>
                <c:pt idx="50">
                  <c:v>1.3312902352260163</c:v>
                </c:pt>
                <c:pt idx="51">
                  <c:v>1.3322317700842381</c:v>
                </c:pt>
                <c:pt idx="52">
                  <c:v>1.3334304686825367</c:v>
                </c:pt>
                <c:pt idx="53">
                  <c:v>1.333269271916881</c:v>
                </c:pt>
                <c:pt idx="54">
                  <c:v>1.3331269836850297</c:v>
                </c:pt>
                <c:pt idx="55">
                  <c:v>1.3342148341675248</c:v>
                </c:pt>
                <c:pt idx="56">
                  <c:v>1.3344608339774298</c:v>
                </c:pt>
                <c:pt idx="57">
                  <c:v>1.3338490335326993</c:v>
                </c:pt>
                <c:pt idx="58">
                  <c:v>1.3336236613497849</c:v>
                </c:pt>
                <c:pt idx="59">
                  <c:v>1.3330329370036551</c:v>
                </c:pt>
                <c:pt idx="60">
                  <c:v>1.3331847587107428</c:v>
                </c:pt>
                <c:pt idx="61">
                  <c:v>1.3339076039009465</c:v>
                </c:pt>
                <c:pt idx="62">
                  <c:v>1.3349438603063652</c:v>
                </c:pt>
                <c:pt idx="63">
                  <c:v>1.3348505419642354</c:v>
                </c:pt>
                <c:pt idx="64">
                  <c:v>1.3347061028922929</c:v>
                </c:pt>
                <c:pt idx="65">
                  <c:v>1.3346264093180586</c:v>
                </c:pt>
                <c:pt idx="66">
                  <c:v>1.3356563000210058</c:v>
                </c:pt>
                <c:pt idx="67">
                  <c:v>1.3347025165496751</c:v>
                </c:pt>
                <c:pt idx="68">
                  <c:v>1.3349416064111479</c:v>
                </c:pt>
                <c:pt idx="69">
                  <c:v>1.3342393635812053</c:v>
                </c:pt>
                <c:pt idx="70">
                  <c:v>1.334772038751886</c:v>
                </c:pt>
                <c:pt idx="71">
                  <c:v>1.3336885048407792</c:v>
                </c:pt>
                <c:pt idx="72">
                  <c:v>1.3345460204979616</c:v>
                </c:pt>
                <c:pt idx="73">
                  <c:v>1.3354622853441713</c:v>
                </c:pt>
                <c:pt idx="74">
                  <c:v>1.3361766913864408</c:v>
                </c:pt>
                <c:pt idx="75">
                  <c:v>1.3337758328981721</c:v>
                </c:pt>
                <c:pt idx="76">
                  <c:v>1.332216369244136</c:v>
                </c:pt>
                <c:pt idx="77">
                  <c:v>1.3324863509870148</c:v>
                </c:pt>
                <c:pt idx="78">
                  <c:v>1.3314786021358491</c:v>
                </c:pt>
                <c:pt idx="79">
                  <c:v>1.3305775836165854</c:v>
                </c:pt>
                <c:pt idx="80">
                  <c:v>1.3311801744396115</c:v>
                </c:pt>
                <c:pt idx="81">
                  <c:v>1.3302516324649181</c:v>
                </c:pt>
                <c:pt idx="82">
                  <c:v>1.3307463934645762</c:v>
                </c:pt>
                <c:pt idx="83">
                  <c:v>1.3288247264531938</c:v>
                </c:pt>
                <c:pt idx="84">
                  <c:v>1.3293320579245322</c:v>
                </c:pt>
                <c:pt idx="85">
                  <c:v>1.3297856057396928</c:v>
                </c:pt>
                <c:pt idx="86">
                  <c:v>1.3295672877956006</c:v>
                </c:pt>
                <c:pt idx="87">
                  <c:v>1.331816658421936</c:v>
                </c:pt>
                <c:pt idx="88">
                  <c:v>1.3315482189952088</c:v>
                </c:pt>
                <c:pt idx="89">
                  <c:v>1.3312160033327052</c:v>
                </c:pt>
                <c:pt idx="90">
                  <c:v>1.3294852263890806</c:v>
                </c:pt>
                <c:pt idx="91">
                  <c:v>1.3282381374381371</c:v>
                </c:pt>
                <c:pt idx="92">
                  <c:v>1.3283100951889981</c:v>
                </c:pt>
                <c:pt idx="93">
                  <c:v>1.3273610487190237</c:v>
                </c:pt>
                <c:pt idx="94">
                  <c:v>1.3281656834850959</c:v>
                </c:pt>
                <c:pt idx="95">
                  <c:v>1.3280755130863104</c:v>
                </c:pt>
                <c:pt idx="96">
                  <c:v>1.3278849568354665</c:v>
                </c:pt>
                <c:pt idx="97">
                  <c:v>1.3289689044881987</c:v>
                </c:pt>
                <c:pt idx="98">
                  <c:v>1.328002556969238</c:v>
                </c:pt>
                <c:pt idx="99">
                  <c:v>1.3281921981121294</c:v>
                </c:pt>
                <c:pt idx="100">
                  <c:v>1.3268120768007228</c:v>
                </c:pt>
                <c:pt idx="101">
                  <c:v>1.3270851540613122</c:v>
                </c:pt>
                <c:pt idx="102">
                  <c:v>1.3277479901267564</c:v>
                </c:pt>
                <c:pt idx="103">
                  <c:v>1.3286284711688821</c:v>
                </c:pt>
                <c:pt idx="104">
                  <c:v>1.327885867503801</c:v>
                </c:pt>
                <c:pt idx="105">
                  <c:v>1.32753414215659</c:v>
                </c:pt>
              </c:numCache>
            </c:numRef>
          </c:val>
        </c:ser>
        <c:ser>
          <c:idx val="3"/>
          <c:order val="3"/>
          <c:spPr>
            <a:ln w="28575">
              <a:noFill/>
            </a:ln>
          </c:spPr>
          <c:marker>
            <c:symbol val="none"/>
          </c:marker>
          <c:val>
            <c:numRef>
              <c:f>Data!$F$3:$F$108</c:f>
              <c:numCache>
                <c:formatCode>0.0000</c:formatCode>
                <c:ptCount val="106"/>
                <c:pt idx="0">
                  <c:v>1.3489217025210374</c:v>
                </c:pt>
                <c:pt idx="1">
                  <c:v>1.348887258538553</c:v>
                </c:pt>
                <c:pt idx="2">
                  <c:v>1.3500877106011235</c:v>
                </c:pt>
                <c:pt idx="3">
                  <c:v>1.3491595787020085</c:v>
                </c:pt>
                <c:pt idx="4">
                  <c:v>1.35</c:v>
                </c:pt>
                <c:pt idx="5">
                  <c:v>1.3498593686516802</c:v>
                </c:pt>
                <c:pt idx="6">
                  <c:v>1.3481692173054025</c:v>
                </c:pt>
                <c:pt idx="7">
                  <c:v>1.346903207961371</c:v>
                </c:pt>
                <c:pt idx="8">
                  <c:v>1.3461907056283817</c:v>
                </c:pt>
                <c:pt idx="9">
                  <c:v>1.3459530713713521</c:v>
                </c:pt>
                <c:pt idx="10">
                  <c:v>1.3456850415239792</c:v>
                </c:pt>
                <c:pt idx="11">
                  <c:v>1.3466132425823305</c:v>
                </c:pt>
                <c:pt idx="12">
                  <c:v>1.3470844900148351</c:v>
                </c:pt>
                <c:pt idx="13">
                  <c:v>1.3469747416225939</c:v>
                </c:pt>
                <c:pt idx="14">
                  <c:v>1.3460755855116933</c:v>
                </c:pt>
                <c:pt idx="15">
                  <c:v>1.3462135222466718</c:v>
                </c:pt>
                <c:pt idx="16">
                  <c:v>1.3453911581125033</c:v>
                </c:pt>
                <c:pt idx="17">
                  <c:v>1.3445637197033706</c:v>
                </c:pt>
                <c:pt idx="18">
                  <c:v>1.3431690553357529</c:v>
                </c:pt>
                <c:pt idx="19">
                  <c:v>1.3421791744721021</c:v>
                </c:pt>
                <c:pt idx="20">
                  <c:v>1.3421174342264068</c:v>
                </c:pt>
                <c:pt idx="21">
                  <c:v>1.339844982746289</c:v>
                </c:pt>
                <c:pt idx="22">
                  <c:v>1.3385741541971554</c:v>
                </c:pt>
                <c:pt idx="23">
                  <c:v>1.3388399849921078</c:v>
                </c:pt>
                <c:pt idx="24">
                  <c:v>1.3370863283322962</c:v>
                </c:pt>
                <c:pt idx="25">
                  <c:v>1.3377347981982572</c:v>
                </c:pt>
                <c:pt idx="26">
                  <c:v>1.33793729124948</c:v>
                </c:pt>
                <c:pt idx="27">
                  <c:v>1.3386198968471441</c:v>
                </c:pt>
                <c:pt idx="28">
                  <c:v>1.3402406431692953</c:v>
                </c:pt>
                <c:pt idx="29">
                  <c:v>1.3400382445205521</c:v>
                </c:pt>
                <c:pt idx="30">
                  <c:v>1.3387656628529434</c:v>
                </c:pt>
                <c:pt idx="31">
                  <c:v>1.3375883605225101</c:v>
                </c:pt>
                <c:pt idx="32">
                  <c:v>1.337832338563671</c:v>
                </c:pt>
                <c:pt idx="33">
                  <c:v>1.3376561563333027</c:v>
                </c:pt>
                <c:pt idx="34">
                  <c:v>1.3354535559950267</c:v>
                </c:pt>
                <c:pt idx="35">
                  <c:v>1.3343094928065087</c:v>
                </c:pt>
                <c:pt idx="36">
                  <c:v>1.3346824406369864</c:v>
                </c:pt>
                <c:pt idx="37">
                  <c:v>1.3344204060648701</c:v>
                </c:pt>
                <c:pt idx="38">
                  <c:v>1.3353944659127883</c:v>
                </c:pt>
                <c:pt idx="39">
                  <c:v>1.3353079034727955</c:v>
                </c:pt>
                <c:pt idx="40">
                  <c:v>1.3353896401329139</c:v>
                </c:pt>
                <c:pt idx="41">
                  <c:v>1.3359415503294318</c:v>
                </c:pt>
                <c:pt idx="42">
                  <c:v>1.33579026305472</c:v>
                </c:pt>
                <c:pt idx="43">
                  <c:v>1.333885817513581</c:v>
                </c:pt>
                <c:pt idx="44">
                  <c:v>1.3338365757674129</c:v>
                </c:pt>
                <c:pt idx="45">
                  <c:v>1.3331537102986804</c:v>
                </c:pt>
                <c:pt idx="46">
                  <c:v>1.3304908435912364</c:v>
                </c:pt>
                <c:pt idx="47">
                  <c:v>1.3311077798289528</c:v>
                </c:pt>
                <c:pt idx="48">
                  <c:v>1.3310918186885907</c:v>
                </c:pt>
                <c:pt idx="49">
                  <c:v>1.3312902352260163</c:v>
                </c:pt>
                <c:pt idx="50">
                  <c:v>1.3322317700842381</c:v>
                </c:pt>
                <c:pt idx="51">
                  <c:v>1.3334304686825367</c:v>
                </c:pt>
                <c:pt idx="52">
                  <c:v>1.333269271916881</c:v>
                </c:pt>
                <c:pt idx="53">
                  <c:v>1.3331269836850297</c:v>
                </c:pt>
                <c:pt idx="54">
                  <c:v>1.3342148341675248</c:v>
                </c:pt>
                <c:pt idx="55">
                  <c:v>1.3344608339774298</c:v>
                </c:pt>
                <c:pt idx="56">
                  <c:v>1.3338490335326993</c:v>
                </c:pt>
                <c:pt idx="57">
                  <c:v>1.3336236613497849</c:v>
                </c:pt>
                <c:pt idx="58">
                  <c:v>1.3330329370036551</c:v>
                </c:pt>
                <c:pt idx="59">
                  <c:v>1.3331847587107428</c:v>
                </c:pt>
                <c:pt idx="60">
                  <c:v>1.3339076039009465</c:v>
                </c:pt>
                <c:pt idx="61">
                  <c:v>1.3349438603063652</c:v>
                </c:pt>
                <c:pt idx="62">
                  <c:v>1.3348505419642354</c:v>
                </c:pt>
                <c:pt idx="63">
                  <c:v>1.3347061028922929</c:v>
                </c:pt>
                <c:pt idx="64">
                  <c:v>1.3346264093180586</c:v>
                </c:pt>
                <c:pt idx="65">
                  <c:v>1.3356563000210058</c:v>
                </c:pt>
                <c:pt idx="66">
                  <c:v>1.3347025165496751</c:v>
                </c:pt>
                <c:pt idx="67">
                  <c:v>1.3349416064111479</c:v>
                </c:pt>
                <c:pt idx="68">
                  <c:v>1.3342393635812053</c:v>
                </c:pt>
                <c:pt idx="69">
                  <c:v>1.334772038751886</c:v>
                </c:pt>
                <c:pt idx="70">
                  <c:v>1.3336885048407792</c:v>
                </c:pt>
                <c:pt idx="71">
                  <c:v>1.3345460204979616</c:v>
                </c:pt>
                <c:pt idx="72">
                  <c:v>1.3354622853441713</c:v>
                </c:pt>
                <c:pt idx="73">
                  <c:v>1.3361766913864408</c:v>
                </c:pt>
                <c:pt idx="74">
                  <c:v>1.3337758328981721</c:v>
                </c:pt>
                <c:pt idx="75">
                  <c:v>1.332216369244136</c:v>
                </c:pt>
                <c:pt idx="76">
                  <c:v>1.3324863509870148</c:v>
                </c:pt>
                <c:pt idx="77">
                  <c:v>1.3314786021358491</c:v>
                </c:pt>
                <c:pt idx="78">
                  <c:v>1.3305775836165854</c:v>
                </c:pt>
                <c:pt idx="79">
                  <c:v>1.3311801744396115</c:v>
                </c:pt>
                <c:pt idx="80">
                  <c:v>1.3302516324649181</c:v>
                </c:pt>
                <c:pt idx="81">
                  <c:v>1.3307463934645762</c:v>
                </c:pt>
                <c:pt idx="82">
                  <c:v>1.3288247264531938</c:v>
                </c:pt>
                <c:pt idx="83">
                  <c:v>1.3293320579245322</c:v>
                </c:pt>
                <c:pt idx="84">
                  <c:v>1.3297856057396928</c:v>
                </c:pt>
                <c:pt idx="85">
                  <c:v>1.3295672877956006</c:v>
                </c:pt>
                <c:pt idx="86">
                  <c:v>1.331816658421936</c:v>
                </c:pt>
                <c:pt idx="87">
                  <c:v>1.3315482189952088</c:v>
                </c:pt>
                <c:pt idx="88">
                  <c:v>1.3312160033327052</c:v>
                </c:pt>
                <c:pt idx="89">
                  <c:v>1.3294852263890806</c:v>
                </c:pt>
                <c:pt idx="90">
                  <c:v>1.3282381374381371</c:v>
                </c:pt>
                <c:pt idx="91">
                  <c:v>1.3283100951889981</c:v>
                </c:pt>
                <c:pt idx="92">
                  <c:v>1.3273610487190237</c:v>
                </c:pt>
                <c:pt idx="93">
                  <c:v>1.3281656834850959</c:v>
                </c:pt>
                <c:pt idx="94">
                  <c:v>1.3280755130863104</c:v>
                </c:pt>
                <c:pt idx="95">
                  <c:v>1.3278849568354665</c:v>
                </c:pt>
                <c:pt idx="96">
                  <c:v>1.3289689044881987</c:v>
                </c:pt>
                <c:pt idx="97">
                  <c:v>1.328002556969238</c:v>
                </c:pt>
                <c:pt idx="98">
                  <c:v>1.3281921981121294</c:v>
                </c:pt>
                <c:pt idx="99">
                  <c:v>1.3268120768007228</c:v>
                </c:pt>
                <c:pt idx="100">
                  <c:v>1.3270851540613122</c:v>
                </c:pt>
                <c:pt idx="101">
                  <c:v>1.3277479901267564</c:v>
                </c:pt>
                <c:pt idx="102">
                  <c:v>1.3286284711688821</c:v>
                </c:pt>
                <c:pt idx="103">
                  <c:v>1.327885867503801</c:v>
                </c:pt>
                <c:pt idx="104">
                  <c:v>1.32753414215659</c:v>
                </c:pt>
                <c:pt idx="105">
                  <c:v>1.3267266978144814</c:v>
                </c:pt>
              </c:numCache>
            </c:numRef>
          </c:val>
        </c:ser>
        <c:dLbls/>
        <c:hiLowLines/>
        <c:upDownBars>
          <c:gapWidth val="150"/>
          <c:upBars>
            <c:spPr>
              <a:solidFill>
                <a:srgbClr val="00B050"/>
              </a:solidFill>
            </c:spPr>
          </c:upBars>
          <c:downBars>
            <c:spPr>
              <a:solidFill>
                <a:srgbClr val="C00000"/>
              </a:solidFill>
            </c:spPr>
          </c:downBars>
        </c:upDownBars>
        <c:axId val="91427200"/>
        <c:axId val="91429120"/>
      </c:stockChart>
      <c:catAx>
        <c:axId val="91427200"/>
        <c:scaling>
          <c:orientation val="minMax"/>
        </c:scaling>
        <c:axPos val="b"/>
        <c:title>
          <c:tx>
            <c:rich>
              <a:bodyPr/>
              <a:lstStyle/>
              <a:p>
                <a:pPr>
                  <a:defRPr lang="en-GB"/>
                </a:pPr>
                <a:r>
                  <a:rPr lang="en-GB"/>
                  <a:t>Tick</a:t>
                </a:r>
              </a:p>
            </c:rich>
          </c:tx>
          <c:layout/>
        </c:title>
        <c:tickLblPos val="nextTo"/>
        <c:txPr>
          <a:bodyPr/>
          <a:lstStyle/>
          <a:p>
            <a:pPr>
              <a:defRPr lang="en-GB"/>
            </a:pPr>
            <a:endParaRPr lang="zh-CN"/>
          </a:p>
        </c:txPr>
        <c:crossAx val="91429120"/>
        <c:crosses val="autoZero"/>
        <c:auto val="1"/>
        <c:lblAlgn val="ctr"/>
        <c:lblOffset val="100"/>
        <c:tickMarkSkip val="5"/>
      </c:catAx>
      <c:valAx>
        <c:axId val="91429120"/>
        <c:scaling>
          <c:orientation val="minMax"/>
        </c:scaling>
        <c:axPos val="l"/>
        <c:majorGridlines>
          <c:spPr>
            <a:ln>
              <a:solidFill>
                <a:schemeClr val="bg1">
                  <a:lumMod val="65000"/>
                </a:schemeClr>
              </a:solidFill>
              <a:prstDash val="sysDash"/>
            </a:ln>
          </c:spPr>
        </c:majorGridlines>
        <c:title>
          <c:tx>
            <c:rich>
              <a:bodyPr rot="-5400000" vert="horz"/>
              <a:lstStyle/>
              <a:p>
                <a:pPr>
                  <a:defRPr lang="en-GB"/>
                </a:pPr>
                <a:r>
                  <a:rPr lang="en-US"/>
                  <a:t>Price</a:t>
                </a:r>
              </a:p>
            </c:rich>
          </c:tx>
          <c:layout/>
        </c:title>
        <c:numFmt formatCode="0.0000" sourceLinked="1"/>
        <c:majorTickMark val="in"/>
        <c:minorTickMark val="in"/>
        <c:tickLblPos val="nextTo"/>
        <c:txPr>
          <a:bodyPr/>
          <a:lstStyle/>
          <a:p>
            <a:pPr>
              <a:defRPr lang="en-GB"/>
            </a:pPr>
            <a:endParaRPr lang="zh-CN"/>
          </a:p>
        </c:txPr>
        <c:crossAx val="91427200"/>
        <c:crosses val="autoZero"/>
        <c:crossBetween val="between"/>
      </c:valAx>
    </c:plotArea>
    <c:plotVisOnly val="1"/>
    <c:dispBlanksAs val="gap"/>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forexop.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9525</xdr:rowOff>
    </xdr:from>
    <xdr:to>
      <xdr:col>16</xdr:col>
      <xdr:colOff>0</xdr:colOff>
      <xdr:row>36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327880</xdr:colOff>
      <xdr:row>1</xdr:row>
      <xdr:rowOff>19050</xdr:rowOff>
    </xdr:to>
    <xdr:pic>
      <xdr:nvPicPr>
        <xdr:cNvPr id="4" name="Picture 3" descr="forexop_white.png">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0" y="0"/>
          <a:ext cx="2280505" cy="790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orexop.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113"/>
  <sheetViews>
    <sheetView tabSelected="1" workbookViewId="0">
      <selection activeCell="E4" sqref="E4"/>
    </sheetView>
  </sheetViews>
  <sheetFormatPr defaultColWidth="11.5703125" defaultRowHeight="12.75"/>
  <cols>
    <col min="1" max="1" width="13.42578125" style="1" customWidth="1"/>
    <col min="2" max="2" width="12.28515625" style="1" customWidth="1"/>
    <col min="3" max="3" width="3.5703125" style="1" customWidth="1"/>
    <col min="4" max="4" width="7.5703125" style="1" customWidth="1"/>
    <col min="5" max="5" width="7.140625" style="1" customWidth="1"/>
    <col min="6" max="6" width="7.28515625" style="1" customWidth="1"/>
    <col min="7" max="7" width="5.5703125" style="1" bestFit="1" customWidth="1"/>
    <col min="8" max="8" width="5.7109375" style="1" bestFit="1" customWidth="1"/>
    <col min="9" max="9" width="6.7109375" style="1" customWidth="1"/>
    <col min="10" max="10" width="7.140625" style="1" customWidth="1"/>
    <col min="11" max="11" width="5.85546875" style="1" bestFit="1" customWidth="1"/>
    <col min="12" max="12" width="7.85546875" style="1" customWidth="1"/>
    <col min="13" max="13" width="7.5703125" style="1" customWidth="1"/>
    <col min="14" max="14" width="5.5703125" style="1" bestFit="1" customWidth="1"/>
    <col min="15" max="15" width="5.7109375" style="1" bestFit="1" customWidth="1"/>
    <col min="16" max="16" width="7.42578125" style="1" customWidth="1"/>
  </cols>
  <sheetData>
    <row r="1" spans="1:16" ht="67.5" customHeight="1">
      <c r="A1" s="27"/>
      <c r="B1" s="28"/>
      <c r="C1" s="29" t="s">
        <v>0</v>
      </c>
      <c r="D1" s="28"/>
      <c r="E1" s="28"/>
      <c r="F1" s="28"/>
      <c r="G1" s="28"/>
      <c r="H1" s="28"/>
      <c r="I1" s="28"/>
      <c r="J1" s="28"/>
      <c r="K1" s="28"/>
      <c r="L1" s="28"/>
      <c r="M1" s="28"/>
      <c r="N1" s="30" t="s">
        <v>131</v>
      </c>
      <c r="O1" s="28"/>
      <c r="P1" s="28"/>
    </row>
    <row r="2" spans="1:16">
      <c r="A2" s="38" t="s">
        <v>137</v>
      </c>
      <c r="B2" s="39"/>
      <c r="C2" s="3"/>
      <c r="D2" s="4" t="s">
        <v>1</v>
      </c>
      <c r="E2" s="5"/>
      <c r="F2" s="4"/>
      <c r="G2" s="4"/>
      <c r="H2" s="4"/>
      <c r="I2" s="4"/>
      <c r="J2" s="5"/>
      <c r="K2" s="5"/>
      <c r="L2" s="5"/>
      <c r="M2" s="5"/>
      <c r="N2" s="5"/>
      <c r="O2" s="5"/>
      <c r="P2" s="5"/>
    </row>
    <row r="3" spans="1:16">
      <c r="A3" s="12" t="s">
        <v>2</v>
      </c>
      <c r="B3" s="19">
        <v>1.35</v>
      </c>
      <c r="C3" s="7"/>
      <c r="D3" s="21" t="s">
        <v>3</v>
      </c>
      <c r="E3" s="21" t="s">
        <v>4</v>
      </c>
      <c r="F3" s="21" t="s">
        <v>5</v>
      </c>
      <c r="G3" s="21" t="s">
        <v>6</v>
      </c>
      <c r="H3" s="21" t="s">
        <v>7</v>
      </c>
      <c r="I3" s="21" t="s">
        <v>8</v>
      </c>
      <c r="J3" s="22"/>
      <c r="K3" s="21" t="s">
        <v>3</v>
      </c>
      <c r="L3" s="21" t="s">
        <v>4</v>
      </c>
      <c r="M3" s="21" t="s">
        <v>5</v>
      </c>
      <c r="N3" s="21" t="s">
        <v>6</v>
      </c>
      <c r="O3" s="21" t="s">
        <v>7</v>
      </c>
      <c r="P3" s="21" t="s">
        <v>8</v>
      </c>
    </row>
    <row r="4" spans="1:16">
      <c r="A4" s="12" t="s">
        <v>9</v>
      </c>
      <c r="B4" s="20">
        <v>2</v>
      </c>
      <c r="C4" s="7"/>
      <c r="D4" s="22" t="s">
        <v>10</v>
      </c>
      <c r="E4" s="23">
        <f>$B$3+(B5)/10000</f>
        <v>1.3515000000000001</v>
      </c>
      <c r="F4" s="23">
        <f>E4+$B$6/10000</f>
        <v>1.3865000000000001</v>
      </c>
      <c r="G4" s="24">
        <f ca="1">IF(E4&lt;$B$12,1,0)</f>
        <v>0</v>
      </c>
      <c r="H4" s="24">
        <f ca="1">G4*IF(ISNA(MATCH(E4,Data!$B$8:$B$108)),0,IF(F4&lt;MAX(OFFSET(Data!$B$8:$B$108,MATCH(E4,Data!$B$8:$B$108),0))-$B$4/10000,1,0))</f>
        <v>0</v>
      </c>
      <c r="I4" s="25">
        <f ca="1">IF(H4&gt;0,F4-E4,-(E4-$B$13+$B$4/10000)*G4)*10000</f>
        <v>0</v>
      </c>
      <c r="J4" s="22"/>
      <c r="K4" s="22" t="s">
        <v>11</v>
      </c>
      <c r="L4" s="23">
        <f>$B$3-(1*B5)/10000</f>
        <v>1.3485</v>
      </c>
      <c r="M4" s="23">
        <f>L4-$B$6/10000</f>
        <v>1.3135000000000001</v>
      </c>
      <c r="N4" s="24">
        <f ca="1">IF(L4&gt;$B$11,1,0)</f>
        <v>1</v>
      </c>
      <c r="O4" s="24">
        <f ca="1">N4*IF(ISNA(MATCH(L4,Data!$B$8:$B$108,-1)),0,IF(M4&gt;MIN(OFFSET(Data!$B$8:$B$108,MATCH(L4,Data!$B$8:$B$108,-1),0))+$B$4/10000,1,0))</f>
        <v>0</v>
      </c>
      <c r="P4" s="25">
        <f ca="1">IF(O4&gt;0,L4-M4,(L4-$B$13-$B$4/10000)*N4)*10000</f>
        <v>207.65857843409987</v>
      </c>
    </row>
    <row r="5" spans="1:16">
      <c r="A5" s="12" t="s">
        <v>12</v>
      </c>
      <c r="B5" s="20">
        <v>15</v>
      </c>
      <c r="C5" s="7"/>
      <c r="D5" s="22" t="s">
        <v>10</v>
      </c>
      <c r="E5" s="23">
        <f>E4+($B$5)/10000</f>
        <v>1.3530000000000002</v>
      </c>
      <c r="F5" s="23">
        <f>E5+$B$6/10000</f>
        <v>1.3880000000000001</v>
      </c>
      <c r="G5" s="24">
        <f ca="1">IF(E5&lt;$B$12,1,0)</f>
        <v>0</v>
      </c>
      <c r="H5" s="24">
        <f ca="1">G5*IF(ISNA(MATCH(E5,Data!$B$8:$B$108)),0,IF(F5&lt;MAX(OFFSET(Data!$B$8:$B$108,MATCH(E5,Data!$B$8:$B$108),0))-$B$4/10000,1,0))</f>
        <v>0</v>
      </c>
      <c r="I5" s="25">
        <f ca="1">IF(H5&gt;0,F5-E5,-(E5-$B$13+$B$4/10000)*G5)*10000</f>
        <v>0</v>
      </c>
      <c r="J5" s="26"/>
      <c r="K5" s="22" t="s">
        <v>11</v>
      </c>
      <c r="L5" s="23">
        <f>L4-($B$5)/10000</f>
        <v>1.347</v>
      </c>
      <c r="M5" s="23">
        <f>L5-$B$6/10000</f>
        <v>1.3120000000000001</v>
      </c>
      <c r="N5" s="24">
        <f ca="1">IF(L5&gt;$B$11,1,0)</f>
        <v>1</v>
      </c>
      <c r="O5" s="24">
        <f ca="1">N5*IF(ISNA(MATCH(L5,Data!$B$8:$B$108,-1)),0,IF(M5&gt;MIN(OFFSET(Data!$B$8:$B$108,MATCH(L5,Data!$B$8:$B$108,-1),0))+$B$4/10000,1,0))</f>
        <v>0</v>
      </c>
      <c r="P5" s="25">
        <f ca="1">IF(O5&gt;0,L5-M5,(L5-$B$13-$B$4/10000)*N5)*10000</f>
        <v>192.6585784340993</v>
      </c>
    </row>
    <row r="6" spans="1:16">
      <c r="A6" s="12" t="s">
        <v>13</v>
      </c>
      <c r="B6" s="20">
        <v>350</v>
      </c>
      <c r="C6" s="7"/>
      <c r="D6" s="22" t="s">
        <v>10</v>
      </c>
      <c r="E6" s="23">
        <f t="shared" ref="E6:E7" si="0">E5+($B$5)/10000</f>
        <v>1.3545000000000003</v>
      </c>
      <c r="F6" s="23">
        <f>E6+$B$6/10000</f>
        <v>1.3895000000000002</v>
      </c>
      <c r="G6" s="24">
        <f ca="1">IF(E6&lt;$B$12,1,0)</f>
        <v>0</v>
      </c>
      <c r="H6" s="24">
        <f ca="1">G6*IF(ISNA(MATCH(E6,Data!$B$8:$B$108)),0,IF(F6&lt;MAX(OFFSET(Data!$B$8:$B$108,MATCH(E6,Data!$B$8:$B$108),0))-$B$4/10000,1,0))</f>
        <v>0</v>
      </c>
      <c r="I6" s="25">
        <f ca="1">IF(H6&gt;0,F6-E6,-(E6-$B$13+$B$4/10000)*G6)*10000</f>
        <v>0</v>
      </c>
      <c r="J6" s="26"/>
      <c r="K6" s="22" t="s">
        <v>11</v>
      </c>
      <c r="L6" s="23">
        <f t="shared" ref="L6:L7" si="1">L5-($B$5)/10000</f>
        <v>1.3454999999999999</v>
      </c>
      <c r="M6" s="23">
        <f>L6-$B$6/10000</f>
        <v>1.3105</v>
      </c>
      <c r="N6" s="24">
        <f ca="1">IF(L6&gt;$B$11,1,0)</f>
        <v>1</v>
      </c>
      <c r="O6" s="24">
        <f ca="1">N6*IF(ISNA(MATCH(L6,Data!$B$8:$B$108,-1)),0,IF(M6&gt;MIN(OFFSET(Data!$B$8:$B$108,MATCH(L6,Data!$B$8:$B$108,-1),0))+$B$4/10000,1,0))</f>
        <v>0</v>
      </c>
      <c r="P6" s="25">
        <f ca="1">IF(O6&gt;0,L6-M6,(L6-$B$13-$B$4/10000)*N6)*10000</f>
        <v>177.65857843409873</v>
      </c>
    </row>
    <row r="7" spans="1:16">
      <c r="A7" s="12" t="s">
        <v>14</v>
      </c>
      <c r="B7" s="19">
        <f>10/10000</f>
        <v>1E-3</v>
      </c>
      <c r="C7" s="7"/>
      <c r="D7" s="22" t="s">
        <v>10</v>
      </c>
      <c r="E7" s="23">
        <f t="shared" si="0"/>
        <v>1.3560000000000003</v>
      </c>
      <c r="F7" s="23">
        <f>E7+$B$6/10000</f>
        <v>1.3910000000000002</v>
      </c>
      <c r="G7" s="24">
        <f ca="1">IF(E7&lt;$B$12,1,0)</f>
        <v>0</v>
      </c>
      <c r="H7" s="24">
        <f ca="1">G7*IF(ISNA(MATCH(E7,Data!$B$8:$B$108)),0,IF(F7&lt;MAX(OFFSET(Data!$B$8:$B$108,MATCH(E7,Data!$B$8:$B$108),0))-$B$4/10000,1,0))</f>
        <v>0</v>
      </c>
      <c r="I7" s="25">
        <f ca="1">IF(H7&gt;0,F7-E7,-(E7-$B$13+$B$4/10000)*G7)*10000</f>
        <v>0</v>
      </c>
      <c r="J7" s="26"/>
      <c r="K7" s="22" t="s">
        <v>11</v>
      </c>
      <c r="L7" s="23">
        <f t="shared" si="1"/>
        <v>1.3439999999999999</v>
      </c>
      <c r="M7" s="23">
        <f>L7-$B$6/10000</f>
        <v>1.3089999999999999</v>
      </c>
      <c r="N7" s="24">
        <f ca="1">IF(L7&gt;$B$11,1,0)</f>
        <v>1</v>
      </c>
      <c r="O7" s="24">
        <f ca="1">N7*IF(ISNA(MATCH(L7,Data!$B$8:$B$108,-1)),0,IF(M7&gt;MIN(OFFSET(Data!$B$8:$B$108,MATCH(L7,Data!$B$8:$B$108,-1),0))+$B$4/10000,1,0))</f>
        <v>0</v>
      </c>
      <c r="P7" s="25">
        <f ca="1">IF(O7&gt;0,L7-M7,(L7-$B$13-$B$4/10000)*N7)*10000</f>
        <v>162.65857843409816</v>
      </c>
    </row>
    <row r="8" spans="1:16">
      <c r="A8" s="12" t="s">
        <v>15</v>
      </c>
      <c r="B8" s="19">
        <v>1</v>
      </c>
      <c r="C8" s="7"/>
      <c r="D8" s="7"/>
      <c r="E8" s="8"/>
      <c r="F8" s="9" t="s">
        <v>16</v>
      </c>
      <c r="G8" s="10"/>
      <c r="H8" s="10"/>
      <c r="I8" s="11">
        <f ca="1">SUM(I4:I7)</f>
        <v>0</v>
      </c>
      <c r="J8" s="10"/>
      <c r="K8" s="10"/>
      <c r="L8" s="9"/>
      <c r="M8" s="9"/>
      <c r="N8" s="10"/>
      <c r="O8" s="10"/>
      <c r="P8" s="11">
        <f ca="1">SUM(P4:P7)</f>
        <v>740.63431373639605</v>
      </c>
    </row>
    <row r="9" spans="1:16">
      <c r="A9" s="12" t="s">
        <v>136</v>
      </c>
      <c r="B9" s="19">
        <v>0</v>
      </c>
      <c r="C9" s="7"/>
      <c r="D9" s="7"/>
      <c r="E9" s="8"/>
      <c r="F9" s="9"/>
      <c r="G9" s="10"/>
      <c r="H9" s="10" t="s">
        <v>17</v>
      </c>
      <c r="I9" s="11">
        <f ca="1">I8+P8</f>
        <v>740.63431373639605</v>
      </c>
      <c r="J9" s="10"/>
      <c r="K9" s="10"/>
      <c r="L9" s="9"/>
      <c r="M9" s="9"/>
      <c r="N9" s="10"/>
      <c r="O9" s="10"/>
      <c r="P9" s="11"/>
    </row>
    <row r="10" spans="1:16">
      <c r="A10" s="10"/>
      <c r="B10" s="8"/>
      <c r="C10" s="7"/>
    </row>
    <row r="11" spans="1:16">
      <c r="A11" s="17" t="s">
        <v>18</v>
      </c>
      <c r="B11" s="18">
        <f ca="1">MIN(Data!B8:B108)</f>
        <v>1.3268120768007228</v>
      </c>
      <c r="C11" s="7"/>
    </row>
    <row r="12" spans="1:16">
      <c r="A12" s="17" t="s">
        <v>19</v>
      </c>
      <c r="B12" s="18">
        <f ca="1">MAX(Data!B8:B108)</f>
        <v>1.35</v>
      </c>
      <c r="C12" s="7"/>
    </row>
    <row r="13" spans="1:16">
      <c r="A13" s="17" t="s">
        <v>20</v>
      </c>
      <c r="B13" s="18">
        <f ca="1">Data!B108</f>
        <v>1.32753414215659</v>
      </c>
      <c r="C13" s="7"/>
    </row>
    <row r="14" spans="1:16">
      <c r="A14" s="34"/>
      <c r="B14" s="35"/>
      <c r="C14" s="7"/>
    </row>
    <row r="15" spans="1:16">
      <c r="A15" s="37" t="s">
        <v>135</v>
      </c>
      <c r="B15" s="36">
        <f>-(1+4)*4*B5-8*B4</f>
        <v>-316</v>
      </c>
      <c r="C15" s="7"/>
    </row>
    <row r="16" spans="1:16">
      <c r="A16" s="7"/>
      <c r="B16" s="7"/>
      <c r="C16" s="7"/>
    </row>
    <row r="17" spans="1:3">
      <c r="A17" s="7"/>
      <c r="B17" s="7"/>
      <c r="C17" s="7"/>
    </row>
    <row r="18" spans="1:3">
      <c r="A18" s="7"/>
      <c r="B18" s="7"/>
      <c r="C18" s="7"/>
    </row>
    <row r="19" spans="1:3">
      <c r="A19" s="7"/>
      <c r="B19" s="7"/>
      <c r="C19" s="7"/>
    </row>
    <row r="20" spans="1:3">
      <c r="A20" s="7"/>
      <c r="B20" s="7"/>
      <c r="C20" s="7"/>
    </row>
    <row r="21" spans="1:3">
      <c r="A21" s="7"/>
      <c r="B21" s="7"/>
      <c r="C21" s="7"/>
    </row>
    <row r="22" spans="1:3">
      <c r="A22" s="7"/>
      <c r="B22" s="7"/>
      <c r="C22" s="7"/>
    </row>
    <row r="23" spans="1:3">
      <c r="A23" s="7"/>
      <c r="B23" s="7"/>
      <c r="C23" s="7"/>
    </row>
    <row r="24" spans="1:3">
      <c r="A24" s="7"/>
      <c r="B24" s="7"/>
      <c r="C24" s="7"/>
    </row>
    <row r="25" spans="1:3">
      <c r="A25" s="7"/>
      <c r="B25" s="7"/>
      <c r="C25" s="7"/>
    </row>
    <row r="26" spans="1:3">
      <c r="A26" s="7"/>
      <c r="B26" s="7"/>
      <c r="C26" s="7"/>
    </row>
    <row r="27" spans="1:3">
      <c r="A27" s="7"/>
      <c r="B27" s="7"/>
      <c r="C27" s="7"/>
    </row>
    <row r="28" spans="1:3">
      <c r="A28" s="7"/>
      <c r="B28" s="7"/>
      <c r="C28" s="7"/>
    </row>
    <row r="29" spans="1:3">
      <c r="A29" s="7"/>
      <c r="B29" s="7"/>
      <c r="C29" s="7"/>
    </row>
    <row r="30" spans="1:3">
      <c r="A30" s="7"/>
      <c r="B30" s="7"/>
      <c r="C30" s="7"/>
    </row>
    <row r="31" spans="1:3">
      <c r="A31" s="7"/>
      <c r="B31" s="7"/>
      <c r="C31" s="7"/>
    </row>
    <row r="32" spans="1:3">
      <c r="A32" s="7"/>
      <c r="B32" s="7"/>
      <c r="C32" s="7"/>
    </row>
    <row r="33" spans="1:3">
      <c r="A33" s="7"/>
      <c r="B33" s="7"/>
      <c r="C33" s="7"/>
    </row>
    <row r="34" spans="1:3">
      <c r="A34" s="7"/>
      <c r="B34" s="7"/>
      <c r="C34" s="7"/>
    </row>
    <row r="35" spans="1:3">
      <c r="A35" s="7"/>
      <c r="B35" s="7"/>
      <c r="C35" s="7"/>
    </row>
    <row r="36" spans="1:3">
      <c r="A36" s="7"/>
      <c r="B36" s="7"/>
      <c r="C36" s="7"/>
    </row>
    <row r="37" spans="1:3">
      <c r="A37" s="7"/>
      <c r="B37" s="7"/>
      <c r="C37" s="7"/>
    </row>
    <row r="38" spans="1:3">
      <c r="A38" s="7"/>
      <c r="B38" s="7"/>
      <c r="C38" s="7"/>
    </row>
    <row r="39" spans="1:3">
      <c r="A39" s="7"/>
      <c r="B39" s="7"/>
      <c r="C39" s="7"/>
    </row>
    <row r="40" spans="1:3">
      <c r="A40" s="7"/>
      <c r="B40" s="7"/>
      <c r="C40" s="7"/>
    </row>
    <row r="41" spans="1:3">
      <c r="A41" s="7"/>
      <c r="B41" s="7"/>
      <c r="C41" s="7"/>
    </row>
    <row r="42" spans="1:3">
      <c r="A42" s="7"/>
      <c r="B42" s="7"/>
      <c r="C42" s="7"/>
    </row>
    <row r="43" spans="1:3">
      <c r="A43" s="7"/>
      <c r="B43" s="7"/>
    </row>
    <row r="113" spans="5:5">
      <c r="E113" s="2"/>
    </row>
  </sheetData>
  <sheetProtection formatCells="0" formatColumns="0" formatRows="0"/>
  <phoneticPr fontId="19" type="noConversion"/>
  <conditionalFormatting sqref="I9">
    <cfRule type="cellIs" dxfId="1" priority="3" stopIfTrue="1" operator="lessThan">
      <formula>0</formula>
    </cfRule>
    <cfRule type="cellIs" dxfId="0" priority="4" stopIfTrue="1" operator="greaterThanOrEqual">
      <formula>0</formula>
    </cfRule>
  </conditionalFormatting>
  <dataValidations count="2">
    <dataValidation type="list" operator="equal" sqref="B8">
      <formula1>"0.5,1.0,1.5"</formula1>
      <formula2>0</formula2>
    </dataValidation>
    <dataValidation type="list" operator="equal" allowBlank="1" sqref="B9">
      <formula1>"-0.15,0,+0.15"</formula1>
      <formula2>0</formula2>
    </dataValidation>
  </dataValidations>
  <hyperlinks>
    <hyperlink ref="N1"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dimension ref="A1:R109"/>
  <sheetViews>
    <sheetView workbookViewId="0">
      <selection activeCell="G7" sqref="G7"/>
    </sheetView>
  </sheetViews>
  <sheetFormatPr defaultColWidth="11.5703125" defaultRowHeight="12.75"/>
  <cols>
    <col min="1" max="1" width="12" style="3" customWidth="1"/>
    <col min="2" max="6" width="6.5703125" style="3" bestFit="1" customWidth="1"/>
  </cols>
  <sheetData>
    <row r="1" spans="1:18">
      <c r="A1" s="4" t="s">
        <v>21</v>
      </c>
      <c r="B1" s="5"/>
      <c r="C1" s="5"/>
      <c r="D1" s="5"/>
      <c r="E1" s="5"/>
      <c r="F1" s="5"/>
    </row>
    <row r="2" spans="1:18">
      <c r="A2" s="4" t="s">
        <v>22</v>
      </c>
      <c r="B2" s="5"/>
      <c r="C2" s="5" t="s">
        <v>6</v>
      </c>
      <c r="D2" s="5" t="s">
        <v>130</v>
      </c>
      <c r="E2" s="5" t="s">
        <v>18</v>
      </c>
      <c r="F2" s="5" t="s">
        <v>7</v>
      </c>
    </row>
    <row r="3" spans="1:18">
      <c r="A3" s="13" t="s">
        <v>23</v>
      </c>
      <c r="B3" s="14">
        <f ca="1">B4+'Grid trading simulator'!$B$7*NORMINV(RAND(), 'Grid trading simulator'!$B$9, 'Grid trading simulator'!$B$8)</f>
        <v>1.3484119386968509</v>
      </c>
      <c r="C3" s="14">
        <f ca="1">B3</f>
        <v>1.3484119386968509</v>
      </c>
      <c r="D3" s="14">
        <f ca="1">B3</f>
        <v>1.3484119386968509</v>
      </c>
      <c r="E3" s="14">
        <f ca="1">B3</f>
        <v>1.3484119386968509</v>
      </c>
      <c r="F3" s="14">
        <f ca="1">B4</f>
        <v>1.3489217025210374</v>
      </c>
    </row>
    <row r="4" spans="1:18">
      <c r="A4" s="13" t="s">
        <v>24</v>
      </c>
      <c r="B4" s="14">
        <f ca="1">B5+'Grid trading simulator'!$B$7*NORMINV(RAND(), 'Grid trading simulator'!$B$9, 'Grid trading simulator'!$B$8)</f>
        <v>1.3489217025210374</v>
      </c>
      <c r="C4" s="14">
        <f t="shared" ref="C4:C67" ca="1" si="0">B4</f>
        <v>1.3489217025210374</v>
      </c>
      <c r="D4" s="14">
        <f t="shared" ref="D4:D67" ca="1" si="1">B4</f>
        <v>1.3489217025210374</v>
      </c>
      <c r="E4" s="14">
        <f t="shared" ref="E4:E67" ca="1" si="2">B4</f>
        <v>1.3489217025210374</v>
      </c>
      <c r="F4" s="14">
        <f t="shared" ref="F4:F67" ca="1" si="3">B5</f>
        <v>1.348887258538553</v>
      </c>
    </row>
    <row r="5" spans="1:18">
      <c r="A5" s="13" t="s">
        <v>25</v>
      </c>
      <c r="B5" s="14">
        <f ca="1">B6+'Grid trading simulator'!$B$7*NORMINV(RAND(), 'Grid trading simulator'!$B$9, 'Grid trading simulator'!$B$8)</f>
        <v>1.348887258538553</v>
      </c>
      <c r="C5" s="14">
        <f t="shared" ca="1" si="0"/>
        <v>1.348887258538553</v>
      </c>
      <c r="D5" s="14">
        <f t="shared" ca="1" si="1"/>
        <v>1.348887258538553</v>
      </c>
      <c r="E5" s="14">
        <f t="shared" ca="1" si="2"/>
        <v>1.348887258538553</v>
      </c>
      <c r="F5" s="14">
        <f t="shared" ca="1" si="3"/>
        <v>1.3500877106011235</v>
      </c>
    </row>
    <row r="6" spans="1:18">
      <c r="A6" s="13" t="s">
        <v>26</v>
      </c>
      <c r="B6" s="14">
        <f ca="1">B7+'Grid trading simulator'!$B$7*NORMINV(RAND(), 'Grid trading simulator'!$B$9, 'Grid trading simulator'!$B$8)</f>
        <v>1.3500877106011235</v>
      </c>
      <c r="C6" s="14">
        <f t="shared" ca="1" si="0"/>
        <v>1.3500877106011235</v>
      </c>
      <c r="D6" s="14">
        <f t="shared" ca="1" si="1"/>
        <v>1.3500877106011235</v>
      </c>
      <c r="E6" s="14">
        <f t="shared" ca="1" si="2"/>
        <v>1.3500877106011235</v>
      </c>
      <c r="F6" s="14">
        <f t="shared" ca="1" si="3"/>
        <v>1.3491595787020085</v>
      </c>
    </row>
    <row r="7" spans="1:18">
      <c r="A7" s="13" t="s">
        <v>27</v>
      </c>
      <c r="B7" s="14">
        <f ca="1">B8+'Grid trading simulator'!$B$7*NORMINV(RAND(), 'Grid trading simulator'!$B$9, 'Grid trading simulator'!$B$8)</f>
        <v>1.3491595787020085</v>
      </c>
      <c r="C7" s="14">
        <f t="shared" ca="1" si="0"/>
        <v>1.3491595787020085</v>
      </c>
      <c r="D7" s="14">
        <f t="shared" ca="1" si="1"/>
        <v>1.3491595787020085</v>
      </c>
      <c r="E7" s="14">
        <f t="shared" ca="1" si="2"/>
        <v>1.3491595787020085</v>
      </c>
      <c r="F7" s="14">
        <f t="shared" si="3"/>
        <v>1.35</v>
      </c>
    </row>
    <row r="8" spans="1:18">
      <c r="A8" s="15" t="s">
        <v>28</v>
      </c>
      <c r="B8" s="16">
        <f>'Grid trading simulator'!B3</f>
        <v>1.35</v>
      </c>
      <c r="C8" s="16">
        <f t="shared" si="0"/>
        <v>1.35</v>
      </c>
      <c r="D8" s="16">
        <f t="shared" si="1"/>
        <v>1.35</v>
      </c>
      <c r="E8" s="16">
        <f t="shared" si="2"/>
        <v>1.35</v>
      </c>
      <c r="F8" s="16">
        <f t="shared" ca="1" si="3"/>
        <v>1.3498593686516802</v>
      </c>
    </row>
    <row r="9" spans="1:18">
      <c r="A9" s="13" t="s">
        <v>29</v>
      </c>
      <c r="B9" s="14">
        <f ca="1">B8+'Grid trading simulator'!$B$7*NORMINV(RAND(), 'Grid trading simulator'!$B$9, 'Grid trading simulator'!$B$8)</f>
        <v>1.3498593686516802</v>
      </c>
      <c r="C9" s="14">
        <f t="shared" ca="1" si="0"/>
        <v>1.3498593686516802</v>
      </c>
      <c r="D9" s="14">
        <f t="shared" ca="1" si="1"/>
        <v>1.3498593686516802</v>
      </c>
      <c r="E9" s="14">
        <f t="shared" ca="1" si="2"/>
        <v>1.3498593686516802</v>
      </c>
      <c r="F9" s="14">
        <f t="shared" ca="1" si="3"/>
        <v>1.3481692173054025</v>
      </c>
    </row>
    <row r="10" spans="1:18">
      <c r="A10" s="13" t="s">
        <v>30</v>
      </c>
      <c r="B10" s="14">
        <f ca="1">B9+'Grid trading simulator'!$B$7*NORMINV(RAND(), 'Grid trading simulator'!$B$9, 'Grid trading simulator'!$B$8)</f>
        <v>1.3481692173054025</v>
      </c>
      <c r="C10" s="14">
        <f t="shared" ca="1" si="0"/>
        <v>1.3481692173054025</v>
      </c>
      <c r="D10" s="14">
        <f t="shared" ca="1" si="1"/>
        <v>1.3481692173054025</v>
      </c>
      <c r="E10" s="14">
        <f t="shared" ca="1" si="2"/>
        <v>1.3481692173054025</v>
      </c>
      <c r="F10" s="14">
        <f t="shared" ca="1" si="3"/>
        <v>1.346903207961371</v>
      </c>
    </row>
    <row r="11" spans="1:18">
      <c r="A11" s="13" t="s">
        <v>31</v>
      </c>
      <c r="B11" s="14">
        <f ca="1">B10+'Grid trading simulator'!$B$7*NORMINV(RAND(), 'Grid trading simulator'!$B$9, 'Grid trading simulator'!$B$8)</f>
        <v>1.346903207961371</v>
      </c>
      <c r="C11" s="14">
        <f t="shared" ca="1" si="0"/>
        <v>1.346903207961371</v>
      </c>
      <c r="D11" s="14">
        <f t="shared" ca="1" si="1"/>
        <v>1.346903207961371</v>
      </c>
      <c r="E11" s="14">
        <f t="shared" ca="1" si="2"/>
        <v>1.346903207961371</v>
      </c>
      <c r="F11" s="14">
        <f t="shared" ca="1" si="3"/>
        <v>1.3461907056283817</v>
      </c>
    </row>
    <row r="12" spans="1:18">
      <c r="A12" s="13" t="s">
        <v>32</v>
      </c>
      <c r="B12" s="14">
        <f ca="1">B11+'Grid trading simulator'!$B$7*NORMINV(RAND(), 'Grid trading simulator'!$B$9, 'Grid trading simulator'!$B$8)</f>
        <v>1.3461907056283817</v>
      </c>
      <c r="C12" s="14">
        <f t="shared" ca="1" si="0"/>
        <v>1.3461907056283817</v>
      </c>
      <c r="D12" s="14">
        <f t="shared" ca="1" si="1"/>
        <v>1.3461907056283817</v>
      </c>
      <c r="E12" s="14">
        <f t="shared" ca="1" si="2"/>
        <v>1.3461907056283817</v>
      </c>
      <c r="F12" s="14">
        <f t="shared" ca="1" si="3"/>
        <v>1.3459530713713521</v>
      </c>
    </row>
    <row r="13" spans="1:18">
      <c r="A13" s="13" t="s">
        <v>33</v>
      </c>
      <c r="B13" s="14">
        <f ca="1">B12+'Grid trading simulator'!$B$7*NORMINV(RAND(), 'Grid trading simulator'!$B$9, 'Grid trading simulator'!$B$8)</f>
        <v>1.3459530713713521</v>
      </c>
      <c r="C13" s="14">
        <f t="shared" ca="1" si="0"/>
        <v>1.3459530713713521</v>
      </c>
      <c r="D13" s="14">
        <f t="shared" ca="1" si="1"/>
        <v>1.3459530713713521</v>
      </c>
      <c r="E13" s="14">
        <f t="shared" ca="1" si="2"/>
        <v>1.3459530713713521</v>
      </c>
      <c r="F13" s="14">
        <f t="shared" ca="1" si="3"/>
        <v>1.3456850415239792</v>
      </c>
    </row>
    <row r="14" spans="1:18">
      <c r="A14" s="13" t="s">
        <v>34</v>
      </c>
      <c r="B14" s="14">
        <f ca="1">B13+'Grid trading simulator'!$B$7*NORMINV(RAND(), 'Grid trading simulator'!$B$9, 'Grid trading simulator'!$B$8)</f>
        <v>1.3456850415239792</v>
      </c>
      <c r="C14" s="14">
        <f t="shared" ca="1" si="0"/>
        <v>1.3456850415239792</v>
      </c>
      <c r="D14" s="14">
        <f t="shared" ca="1" si="1"/>
        <v>1.3456850415239792</v>
      </c>
      <c r="E14" s="14">
        <f t="shared" ca="1" si="2"/>
        <v>1.3456850415239792</v>
      </c>
      <c r="F14" s="14">
        <f t="shared" ca="1" si="3"/>
        <v>1.3466132425823305</v>
      </c>
      <c r="O14" s="6"/>
      <c r="P14" s="6"/>
      <c r="Q14" s="6"/>
      <c r="R14" s="6"/>
    </row>
    <row r="15" spans="1:18">
      <c r="A15" s="13" t="s">
        <v>35</v>
      </c>
      <c r="B15" s="14">
        <f ca="1">B14+'Grid trading simulator'!$B$7*NORMINV(RAND(), 'Grid trading simulator'!$B$9, 'Grid trading simulator'!$B$8)</f>
        <v>1.3466132425823305</v>
      </c>
      <c r="C15" s="14">
        <f t="shared" ca="1" si="0"/>
        <v>1.3466132425823305</v>
      </c>
      <c r="D15" s="14">
        <f t="shared" ca="1" si="1"/>
        <v>1.3466132425823305</v>
      </c>
      <c r="E15" s="14">
        <f t="shared" ca="1" si="2"/>
        <v>1.3466132425823305</v>
      </c>
      <c r="F15" s="14">
        <f t="shared" ca="1" si="3"/>
        <v>1.3470844900148351</v>
      </c>
      <c r="O15" s="6"/>
      <c r="P15" s="6"/>
      <c r="Q15" s="6"/>
      <c r="R15" s="6"/>
    </row>
    <row r="16" spans="1:18">
      <c r="A16" s="13" t="s">
        <v>36</v>
      </c>
      <c r="B16" s="14">
        <f ca="1">B15+'Grid trading simulator'!$B$7*NORMINV(RAND(), 'Grid trading simulator'!$B$9, 'Grid trading simulator'!$B$8)</f>
        <v>1.3470844900148351</v>
      </c>
      <c r="C16" s="14">
        <f t="shared" ca="1" si="0"/>
        <v>1.3470844900148351</v>
      </c>
      <c r="D16" s="14">
        <f t="shared" ca="1" si="1"/>
        <v>1.3470844900148351</v>
      </c>
      <c r="E16" s="14">
        <f t="shared" ca="1" si="2"/>
        <v>1.3470844900148351</v>
      </c>
      <c r="F16" s="14">
        <f t="shared" ca="1" si="3"/>
        <v>1.3469747416225939</v>
      </c>
      <c r="O16" s="6"/>
      <c r="P16" s="6"/>
      <c r="Q16" s="6"/>
      <c r="R16" s="6"/>
    </row>
    <row r="17" spans="1:18">
      <c r="A17" s="13" t="s">
        <v>37</v>
      </c>
      <c r="B17" s="14">
        <f ca="1">B16+'Grid trading simulator'!$B$7*NORMINV(RAND(), 'Grid trading simulator'!$B$9, 'Grid trading simulator'!$B$8)</f>
        <v>1.3469747416225939</v>
      </c>
      <c r="C17" s="14">
        <f t="shared" ca="1" si="0"/>
        <v>1.3469747416225939</v>
      </c>
      <c r="D17" s="14">
        <f t="shared" ca="1" si="1"/>
        <v>1.3469747416225939</v>
      </c>
      <c r="E17" s="14">
        <f t="shared" ca="1" si="2"/>
        <v>1.3469747416225939</v>
      </c>
      <c r="F17" s="14">
        <f t="shared" ca="1" si="3"/>
        <v>1.3460755855116933</v>
      </c>
      <c r="O17" s="6"/>
      <c r="P17" s="6"/>
      <c r="Q17" s="6"/>
      <c r="R17" s="6"/>
    </row>
    <row r="18" spans="1:18">
      <c r="A18" s="13" t="s">
        <v>38</v>
      </c>
      <c r="B18" s="14">
        <f ca="1">B17+'Grid trading simulator'!$B$7*NORMINV(RAND(), 'Grid trading simulator'!$B$9, 'Grid trading simulator'!$B$8)</f>
        <v>1.3460755855116933</v>
      </c>
      <c r="C18" s="14">
        <f t="shared" ca="1" si="0"/>
        <v>1.3460755855116933</v>
      </c>
      <c r="D18" s="14">
        <f t="shared" ca="1" si="1"/>
        <v>1.3460755855116933</v>
      </c>
      <c r="E18" s="14">
        <f t="shared" ca="1" si="2"/>
        <v>1.3460755855116933</v>
      </c>
      <c r="F18" s="14">
        <f t="shared" ca="1" si="3"/>
        <v>1.3462135222466718</v>
      </c>
      <c r="O18" s="6"/>
      <c r="P18" s="6"/>
      <c r="Q18" s="6"/>
      <c r="R18" s="6"/>
    </row>
    <row r="19" spans="1:18">
      <c r="A19" s="13" t="s">
        <v>39</v>
      </c>
      <c r="B19" s="14">
        <f ca="1">B18+'Grid trading simulator'!$B$7*NORMINV(RAND(), 'Grid trading simulator'!$B$9, 'Grid trading simulator'!$B$8)</f>
        <v>1.3462135222466718</v>
      </c>
      <c r="C19" s="14">
        <f t="shared" ca="1" si="0"/>
        <v>1.3462135222466718</v>
      </c>
      <c r="D19" s="14">
        <f t="shared" ca="1" si="1"/>
        <v>1.3462135222466718</v>
      </c>
      <c r="E19" s="14">
        <f t="shared" ca="1" si="2"/>
        <v>1.3462135222466718</v>
      </c>
      <c r="F19" s="14">
        <f t="shared" ca="1" si="3"/>
        <v>1.3453911581125033</v>
      </c>
      <c r="O19" s="6"/>
      <c r="P19" s="6"/>
      <c r="Q19" s="6"/>
      <c r="R19" s="6"/>
    </row>
    <row r="20" spans="1:18">
      <c r="A20" s="13" t="s">
        <v>40</v>
      </c>
      <c r="B20" s="14">
        <f ca="1">B19+'Grid trading simulator'!$B$7*NORMINV(RAND(), 'Grid trading simulator'!$B$9, 'Grid trading simulator'!$B$8)</f>
        <v>1.3453911581125033</v>
      </c>
      <c r="C20" s="14">
        <f t="shared" ca="1" si="0"/>
        <v>1.3453911581125033</v>
      </c>
      <c r="D20" s="14">
        <f t="shared" ca="1" si="1"/>
        <v>1.3453911581125033</v>
      </c>
      <c r="E20" s="14">
        <f t="shared" ca="1" si="2"/>
        <v>1.3453911581125033</v>
      </c>
      <c r="F20" s="14">
        <f t="shared" ca="1" si="3"/>
        <v>1.3445637197033706</v>
      </c>
      <c r="O20" s="6"/>
      <c r="P20" s="6"/>
      <c r="Q20" s="6"/>
      <c r="R20" s="6"/>
    </row>
    <row r="21" spans="1:18">
      <c r="A21" s="13" t="s">
        <v>41</v>
      </c>
      <c r="B21" s="14">
        <f ca="1">B20+'Grid trading simulator'!$B$7*NORMINV(RAND(), 'Grid trading simulator'!$B$9, 'Grid trading simulator'!$B$8)</f>
        <v>1.3445637197033706</v>
      </c>
      <c r="C21" s="14">
        <f t="shared" ca="1" si="0"/>
        <v>1.3445637197033706</v>
      </c>
      <c r="D21" s="14">
        <f t="shared" ca="1" si="1"/>
        <v>1.3445637197033706</v>
      </c>
      <c r="E21" s="14">
        <f t="shared" ca="1" si="2"/>
        <v>1.3445637197033706</v>
      </c>
      <c r="F21" s="14">
        <f t="shared" ca="1" si="3"/>
        <v>1.3431690553357529</v>
      </c>
      <c r="O21" s="6"/>
      <c r="P21" s="6"/>
      <c r="Q21" s="6"/>
      <c r="R21" s="6"/>
    </row>
    <row r="22" spans="1:18">
      <c r="A22" s="13" t="s">
        <v>42</v>
      </c>
      <c r="B22" s="14">
        <f ca="1">B21+'Grid trading simulator'!$B$7*NORMINV(RAND(), 'Grid trading simulator'!$B$9, 'Grid trading simulator'!$B$8)</f>
        <v>1.3431690553357529</v>
      </c>
      <c r="C22" s="14">
        <f t="shared" ca="1" si="0"/>
        <v>1.3431690553357529</v>
      </c>
      <c r="D22" s="14">
        <f t="shared" ca="1" si="1"/>
        <v>1.3431690553357529</v>
      </c>
      <c r="E22" s="14">
        <f t="shared" ca="1" si="2"/>
        <v>1.3431690553357529</v>
      </c>
      <c r="F22" s="14">
        <f t="shared" ca="1" si="3"/>
        <v>1.3421791744721021</v>
      </c>
      <c r="O22" s="6"/>
      <c r="P22" s="6"/>
      <c r="Q22" s="6"/>
      <c r="R22" s="6"/>
    </row>
    <row r="23" spans="1:18">
      <c r="A23" s="13" t="s">
        <v>43</v>
      </c>
      <c r="B23" s="14">
        <f ca="1">B22+'Grid trading simulator'!$B$7*NORMINV(RAND(), 'Grid trading simulator'!$B$9, 'Grid trading simulator'!$B$8)</f>
        <v>1.3421791744721021</v>
      </c>
      <c r="C23" s="14">
        <f t="shared" ca="1" si="0"/>
        <v>1.3421791744721021</v>
      </c>
      <c r="D23" s="14">
        <f t="shared" ca="1" si="1"/>
        <v>1.3421791744721021</v>
      </c>
      <c r="E23" s="14">
        <f t="shared" ca="1" si="2"/>
        <v>1.3421791744721021</v>
      </c>
      <c r="F23" s="14">
        <f t="shared" ca="1" si="3"/>
        <v>1.3421174342264068</v>
      </c>
      <c r="O23" s="6"/>
      <c r="P23" s="6"/>
      <c r="Q23" s="6"/>
      <c r="R23" s="6"/>
    </row>
    <row r="24" spans="1:18">
      <c r="A24" s="13" t="s">
        <v>44</v>
      </c>
      <c r="B24" s="14">
        <f ca="1">B23+'Grid trading simulator'!$B$7*NORMINV(RAND(), 'Grid trading simulator'!$B$9, 'Grid trading simulator'!$B$8)</f>
        <v>1.3421174342264068</v>
      </c>
      <c r="C24" s="14">
        <f t="shared" ca="1" si="0"/>
        <v>1.3421174342264068</v>
      </c>
      <c r="D24" s="14">
        <f t="shared" ca="1" si="1"/>
        <v>1.3421174342264068</v>
      </c>
      <c r="E24" s="14">
        <f t="shared" ca="1" si="2"/>
        <v>1.3421174342264068</v>
      </c>
      <c r="F24" s="14">
        <f t="shared" ca="1" si="3"/>
        <v>1.339844982746289</v>
      </c>
      <c r="O24" s="6"/>
      <c r="P24" s="6"/>
      <c r="Q24" s="6"/>
      <c r="R24" s="6"/>
    </row>
    <row r="25" spans="1:18">
      <c r="A25" s="13" t="s">
        <v>45</v>
      </c>
      <c r="B25" s="14">
        <f ca="1">B24+'Grid trading simulator'!$B$7*NORMINV(RAND(), 'Grid trading simulator'!$B$9, 'Grid trading simulator'!$B$8)</f>
        <v>1.339844982746289</v>
      </c>
      <c r="C25" s="14">
        <f t="shared" ca="1" si="0"/>
        <v>1.339844982746289</v>
      </c>
      <c r="D25" s="14">
        <f t="shared" ca="1" si="1"/>
        <v>1.339844982746289</v>
      </c>
      <c r="E25" s="14">
        <f t="shared" ca="1" si="2"/>
        <v>1.339844982746289</v>
      </c>
      <c r="F25" s="14">
        <f t="shared" ca="1" si="3"/>
        <v>1.3385741541971554</v>
      </c>
      <c r="O25" s="6"/>
      <c r="P25" s="6"/>
      <c r="Q25" s="6"/>
      <c r="R25" s="6"/>
    </row>
    <row r="26" spans="1:18">
      <c r="A26" s="13" t="s">
        <v>46</v>
      </c>
      <c r="B26" s="14">
        <f ca="1">B25+'Grid trading simulator'!$B$7*NORMINV(RAND(), 'Grid trading simulator'!$B$9, 'Grid trading simulator'!$B$8)</f>
        <v>1.3385741541971554</v>
      </c>
      <c r="C26" s="14">
        <f t="shared" ca="1" si="0"/>
        <v>1.3385741541971554</v>
      </c>
      <c r="D26" s="14">
        <f t="shared" ca="1" si="1"/>
        <v>1.3385741541971554</v>
      </c>
      <c r="E26" s="14">
        <f t="shared" ca="1" si="2"/>
        <v>1.3385741541971554</v>
      </c>
      <c r="F26" s="14">
        <f t="shared" ca="1" si="3"/>
        <v>1.3388399849921078</v>
      </c>
      <c r="O26" s="6"/>
      <c r="P26" s="6"/>
      <c r="Q26" s="6"/>
      <c r="R26" s="6"/>
    </row>
    <row r="27" spans="1:18">
      <c r="A27" s="13" t="s">
        <v>47</v>
      </c>
      <c r="B27" s="14">
        <f ca="1">B26+'Grid trading simulator'!$B$7*NORMINV(RAND(), 'Grid trading simulator'!$B$9, 'Grid trading simulator'!$B$8)</f>
        <v>1.3388399849921078</v>
      </c>
      <c r="C27" s="14">
        <f t="shared" ca="1" si="0"/>
        <v>1.3388399849921078</v>
      </c>
      <c r="D27" s="14">
        <f t="shared" ca="1" si="1"/>
        <v>1.3388399849921078</v>
      </c>
      <c r="E27" s="14">
        <f t="shared" ca="1" si="2"/>
        <v>1.3388399849921078</v>
      </c>
      <c r="F27" s="14">
        <f t="shared" ca="1" si="3"/>
        <v>1.3370863283322962</v>
      </c>
      <c r="O27" s="6"/>
      <c r="P27" s="6"/>
      <c r="Q27" s="6"/>
      <c r="R27" s="6"/>
    </row>
    <row r="28" spans="1:18">
      <c r="A28" s="13" t="s">
        <v>48</v>
      </c>
      <c r="B28" s="14">
        <f ca="1">B27+'Grid trading simulator'!$B$7*NORMINV(RAND(), 'Grid trading simulator'!$B$9, 'Grid trading simulator'!$B$8)</f>
        <v>1.3370863283322962</v>
      </c>
      <c r="C28" s="14">
        <f t="shared" ca="1" si="0"/>
        <v>1.3370863283322962</v>
      </c>
      <c r="D28" s="14">
        <f t="shared" ca="1" si="1"/>
        <v>1.3370863283322962</v>
      </c>
      <c r="E28" s="14">
        <f t="shared" ca="1" si="2"/>
        <v>1.3370863283322962</v>
      </c>
      <c r="F28" s="14">
        <f t="shared" ca="1" si="3"/>
        <v>1.3377347981982572</v>
      </c>
      <c r="O28" s="6"/>
      <c r="P28" s="6"/>
      <c r="Q28" s="6"/>
      <c r="R28" s="6"/>
    </row>
    <row r="29" spans="1:18">
      <c r="A29" s="13" t="s">
        <v>49</v>
      </c>
      <c r="B29" s="14">
        <f ca="1">B28+'Grid trading simulator'!$B$7*NORMINV(RAND(), 'Grid trading simulator'!$B$9, 'Grid trading simulator'!$B$8)</f>
        <v>1.3377347981982572</v>
      </c>
      <c r="C29" s="14">
        <f t="shared" ca="1" si="0"/>
        <v>1.3377347981982572</v>
      </c>
      <c r="D29" s="14">
        <f t="shared" ca="1" si="1"/>
        <v>1.3377347981982572</v>
      </c>
      <c r="E29" s="14">
        <f t="shared" ca="1" si="2"/>
        <v>1.3377347981982572</v>
      </c>
      <c r="F29" s="14">
        <f t="shared" ca="1" si="3"/>
        <v>1.33793729124948</v>
      </c>
      <c r="O29" s="6"/>
      <c r="P29" s="6"/>
      <c r="Q29" s="6"/>
      <c r="R29" s="6"/>
    </row>
    <row r="30" spans="1:18">
      <c r="A30" s="13" t="s">
        <v>50</v>
      </c>
      <c r="B30" s="14">
        <f ca="1">B29+'Grid trading simulator'!$B$7*NORMINV(RAND(), 'Grid trading simulator'!$B$9, 'Grid trading simulator'!$B$8)</f>
        <v>1.33793729124948</v>
      </c>
      <c r="C30" s="14">
        <f t="shared" ca="1" si="0"/>
        <v>1.33793729124948</v>
      </c>
      <c r="D30" s="14">
        <f t="shared" ca="1" si="1"/>
        <v>1.33793729124948</v>
      </c>
      <c r="E30" s="14">
        <f t="shared" ca="1" si="2"/>
        <v>1.33793729124948</v>
      </c>
      <c r="F30" s="14">
        <f t="shared" ca="1" si="3"/>
        <v>1.3386198968471441</v>
      </c>
      <c r="O30" s="6"/>
      <c r="P30" s="6"/>
      <c r="Q30" s="6"/>
      <c r="R30" s="6"/>
    </row>
    <row r="31" spans="1:18">
      <c r="A31" s="13" t="s">
        <v>51</v>
      </c>
      <c r="B31" s="14">
        <f ca="1">B30+'Grid trading simulator'!$B$7*NORMINV(RAND(), 'Grid trading simulator'!$B$9, 'Grid trading simulator'!$B$8)</f>
        <v>1.3386198968471441</v>
      </c>
      <c r="C31" s="14">
        <f t="shared" ca="1" si="0"/>
        <v>1.3386198968471441</v>
      </c>
      <c r="D31" s="14">
        <f t="shared" ca="1" si="1"/>
        <v>1.3386198968471441</v>
      </c>
      <c r="E31" s="14">
        <f t="shared" ca="1" si="2"/>
        <v>1.3386198968471441</v>
      </c>
      <c r="F31" s="14">
        <f t="shared" ca="1" si="3"/>
        <v>1.3402406431692953</v>
      </c>
      <c r="O31" s="6"/>
      <c r="P31" s="6"/>
      <c r="Q31" s="6"/>
      <c r="R31" s="6"/>
    </row>
    <row r="32" spans="1:18">
      <c r="A32" s="13" t="s">
        <v>52</v>
      </c>
      <c r="B32" s="14">
        <f ca="1">B31+'Grid trading simulator'!$B$7*NORMINV(RAND(), 'Grid trading simulator'!$B$9, 'Grid trading simulator'!$B$8)</f>
        <v>1.3402406431692953</v>
      </c>
      <c r="C32" s="14">
        <f t="shared" ca="1" si="0"/>
        <v>1.3402406431692953</v>
      </c>
      <c r="D32" s="14">
        <f t="shared" ca="1" si="1"/>
        <v>1.3402406431692953</v>
      </c>
      <c r="E32" s="14">
        <f t="shared" ca="1" si="2"/>
        <v>1.3402406431692953</v>
      </c>
      <c r="F32" s="14">
        <f t="shared" ca="1" si="3"/>
        <v>1.3400382445205521</v>
      </c>
      <c r="O32" s="6"/>
      <c r="P32" s="6"/>
      <c r="Q32" s="6"/>
      <c r="R32" s="6"/>
    </row>
    <row r="33" spans="1:18">
      <c r="A33" s="13" t="s">
        <v>53</v>
      </c>
      <c r="B33" s="14">
        <f ca="1">B32+'Grid trading simulator'!$B$7*NORMINV(RAND(), 'Grid trading simulator'!$B$9, 'Grid trading simulator'!$B$8)</f>
        <v>1.3400382445205521</v>
      </c>
      <c r="C33" s="14">
        <f t="shared" ca="1" si="0"/>
        <v>1.3400382445205521</v>
      </c>
      <c r="D33" s="14">
        <f t="shared" ca="1" si="1"/>
        <v>1.3400382445205521</v>
      </c>
      <c r="E33" s="14">
        <f t="shared" ca="1" si="2"/>
        <v>1.3400382445205521</v>
      </c>
      <c r="F33" s="14">
        <f t="shared" ca="1" si="3"/>
        <v>1.3387656628529434</v>
      </c>
      <c r="O33" s="6"/>
      <c r="P33" s="6"/>
      <c r="Q33" s="6"/>
      <c r="R33" s="6"/>
    </row>
    <row r="34" spans="1:18">
      <c r="A34" s="13" t="s">
        <v>54</v>
      </c>
      <c r="B34" s="14">
        <f ca="1">B33+'Grid trading simulator'!$B$7*NORMINV(RAND(), 'Grid trading simulator'!$B$9, 'Grid trading simulator'!$B$8)</f>
        <v>1.3387656628529434</v>
      </c>
      <c r="C34" s="14">
        <f t="shared" ca="1" si="0"/>
        <v>1.3387656628529434</v>
      </c>
      <c r="D34" s="14">
        <f t="shared" ca="1" si="1"/>
        <v>1.3387656628529434</v>
      </c>
      <c r="E34" s="14">
        <f t="shared" ca="1" si="2"/>
        <v>1.3387656628529434</v>
      </c>
      <c r="F34" s="14">
        <f t="shared" ca="1" si="3"/>
        <v>1.3375883605225101</v>
      </c>
      <c r="O34" s="6"/>
      <c r="P34" s="6"/>
      <c r="Q34" s="6"/>
      <c r="R34" s="6"/>
    </row>
    <row r="35" spans="1:18">
      <c r="A35" s="13" t="s">
        <v>55</v>
      </c>
      <c r="B35" s="14">
        <f ca="1">B34+'Grid trading simulator'!$B$7*NORMINV(RAND(), 'Grid trading simulator'!$B$9, 'Grid trading simulator'!$B$8)</f>
        <v>1.3375883605225101</v>
      </c>
      <c r="C35" s="14">
        <f t="shared" ca="1" si="0"/>
        <v>1.3375883605225101</v>
      </c>
      <c r="D35" s="14">
        <f t="shared" ca="1" si="1"/>
        <v>1.3375883605225101</v>
      </c>
      <c r="E35" s="14">
        <f t="shared" ca="1" si="2"/>
        <v>1.3375883605225101</v>
      </c>
      <c r="F35" s="14">
        <f t="shared" ca="1" si="3"/>
        <v>1.337832338563671</v>
      </c>
      <c r="O35" s="6"/>
    </row>
    <row r="36" spans="1:18">
      <c r="A36" s="13" t="s">
        <v>56</v>
      </c>
      <c r="B36" s="14">
        <f ca="1">B35+'Grid trading simulator'!$B$7*NORMINV(RAND(), 'Grid trading simulator'!$B$9, 'Grid trading simulator'!$B$8)</f>
        <v>1.337832338563671</v>
      </c>
      <c r="C36" s="14">
        <f t="shared" ca="1" si="0"/>
        <v>1.337832338563671</v>
      </c>
      <c r="D36" s="14">
        <f t="shared" ca="1" si="1"/>
        <v>1.337832338563671</v>
      </c>
      <c r="E36" s="14">
        <f t="shared" ca="1" si="2"/>
        <v>1.337832338563671</v>
      </c>
      <c r="F36" s="14">
        <f t="shared" ca="1" si="3"/>
        <v>1.3376561563333027</v>
      </c>
    </row>
    <row r="37" spans="1:18">
      <c r="A37" s="13" t="s">
        <v>57</v>
      </c>
      <c r="B37" s="14">
        <f ca="1">B36+'Grid trading simulator'!$B$7*NORMINV(RAND(), 'Grid trading simulator'!$B$9, 'Grid trading simulator'!$B$8)</f>
        <v>1.3376561563333027</v>
      </c>
      <c r="C37" s="14">
        <f t="shared" ca="1" si="0"/>
        <v>1.3376561563333027</v>
      </c>
      <c r="D37" s="14">
        <f t="shared" ca="1" si="1"/>
        <v>1.3376561563333027</v>
      </c>
      <c r="E37" s="14">
        <f t="shared" ca="1" si="2"/>
        <v>1.3376561563333027</v>
      </c>
      <c r="F37" s="14">
        <f t="shared" ca="1" si="3"/>
        <v>1.3354535559950267</v>
      </c>
    </row>
    <row r="38" spans="1:18">
      <c r="A38" s="13" t="s">
        <v>58</v>
      </c>
      <c r="B38" s="14">
        <f ca="1">B37+'Grid trading simulator'!$B$7*NORMINV(RAND(), 'Grid trading simulator'!$B$9, 'Grid trading simulator'!$B$8)</f>
        <v>1.3354535559950267</v>
      </c>
      <c r="C38" s="14">
        <f t="shared" ca="1" si="0"/>
        <v>1.3354535559950267</v>
      </c>
      <c r="D38" s="14">
        <f t="shared" ca="1" si="1"/>
        <v>1.3354535559950267</v>
      </c>
      <c r="E38" s="14">
        <f t="shared" ca="1" si="2"/>
        <v>1.3354535559950267</v>
      </c>
      <c r="F38" s="14">
        <f t="shared" ca="1" si="3"/>
        <v>1.3343094928065087</v>
      </c>
    </row>
    <row r="39" spans="1:18">
      <c r="A39" s="13" t="s">
        <v>59</v>
      </c>
      <c r="B39" s="14">
        <f ca="1">B38+'Grid trading simulator'!$B$7*NORMINV(RAND(), 'Grid trading simulator'!$B$9, 'Grid trading simulator'!$B$8)</f>
        <v>1.3343094928065087</v>
      </c>
      <c r="C39" s="14">
        <f t="shared" ca="1" si="0"/>
        <v>1.3343094928065087</v>
      </c>
      <c r="D39" s="14">
        <f t="shared" ca="1" si="1"/>
        <v>1.3343094928065087</v>
      </c>
      <c r="E39" s="14">
        <f t="shared" ca="1" si="2"/>
        <v>1.3343094928065087</v>
      </c>
      <c r="F39" s="14">
        <f t="shared" ca="1" si="3"/>
        <v>1.3346824406369864</v>
      </c>
    </row>
    <row r="40" spans="1:18">
      <c r="A40" s="13" t="s">
        <v>60</v>
      </c>
      <c r="B40" s="14">
        <f ca="1">B39+'Grid trading simulator'!$B$7*NORMINV(RAND(), 'Grid trading simulator'!$B$9, 'Grid trading simulator'!$B$8)</f>
        <v>1.3346824406369864</v>
      </c>
      <c r="C40" s="14">
        <f t="shared" ca="1" si="0"/>
        <v>1.3346824406369864</v>
      </c>
      <c r="D40" s="14">
        <f t="shared" ca="1" si="1"/>
        <v>1.3346824406369864</v>
      </c>
      <c r="E40" s="14">
        <f t="shared" ca="1" si="2"/>
        <v>1.3346824406369864</v>
      </c>
      <c r="F40" s="14">
        <f t="shared" ca="1" si="3"/>
        <v>1.3344204060648701</v>
      </c>
    </row>
    <row r="41" spans="1:18">
      <c r="A41" s="13" t="s">
        <v>61</v>
      </c>
      <c r="B41" s="14">
        <f ca="1">B40+'Grid trading simulator'!$B$7*NORMINV(RAND(), 'Grid trading simulator'!$B$9, 'Grid trading simulator'!$B$8)</f>
        <v>1.3344204060648701</v>
      </c>
      <c r="C41" s="14">
        <f t="shared" ca="1" si="0"/>
        <v>1.3344204060648701</v>
      </c>
      <c r="D41" s="14">
        <f t="shared" ca="1" si="1"/>
        <v>1.3344204060648701</v>
      </c>
      <c r="E41" s="14">
        <f t="shared" ca="1" si="2"/>
        <v>1.3344204060648701</v>
      </c>
      <c r="F41" s="14">
        <f t="shared" ca="1" si="3"/>
        <v>1.3353944659127883</v>
      </c>
    </row>
    <row r="42" spans="1:18">
      <c r="A42" s="13" t="s">
        <v>62</v>
      </c>
      <c r="B42" s="14">
        <f ca="1">B41+'Grid trading simulator'!$B$7*NORMINV(RAND(), 'Grid trading simulator'!$B$9, 'Grid trading simulator'!$B$8)</f>
        <v>1.3353944659127883</v>
      </c>
      <c r="C42" s="14">
        <f t="shared" ca="1" si="0"/>
        <v>1.3353944659127883</v>
      </c>
      <c r="D42" s="14">
        <f t="shared" ca="1" si="1"/>
        <v>1.3353944659127883</v>
      </c>
      <c r="E42" s="14">
        <f t="shared" ca="1" si="2"/>
        <v>1.3353944659127883</v>
      </c>
      <c r="F42" s="14">
        <f t="shared" ca="1" si="3"/>
        <v>1.3353079034727955</v>
      </c>
    </row>
    <row r="43" spans="1:18">
      <c r="A43" s="13" t="s">
        <v>63</v>
      </c>
      <c r="B43" s="14">
        <f ca="1">B42+'Grid trading simulator'!$B$7*NORMINV(RAND(), 'Grid trading simulator'!$B$9, 'Grid trading simulator'!$B$8)</f>
        <v>1.3353079034727955</v>
      </c>
      <c r="C43" s="14">
        <f t="shared" ca="1" si="0"/>
        <v>1.3353079034727955</v>
      </c>
      <c r="D43" s="14">
        <f t="shared" ca="1" si="1"/>
        <v>1.3353079034727955</v>
      </c>
      <c r="E43" s="14">
        <f t="shared" ca="1" si="2"/>
        <v>1.3353079034727955</v>
      </c>
      <c r="F43" s="14">
        <f t="shared" ca="1" si="3"/>
        <v>1.3353896401329139</v>
      </c>
    </row>
    <row r="44" spans="1:18">
      <c r="A44" s="13" t="s">
        <v>64</v>
      </c>
      <c r="B44" s="14">
        <f ca="1">B43+'Grid trading simulator'!$B$7*NORMINV(RAND(), 'Grid trading simulator'!$B$9, 'Grid trading simulator'!$B$8)</f>
        <v>1.3353896401329139</v>
      </c>
      <c r="C44" s="14">
        <f t="shared" ca="1" si="0"/>
        <v>1.3353896401329139</v>
      </c>
      <c r="D44" s="14">
        <f t="shared" ca="1" si="1"/>
        <v>1.3353896401329139</v>
      </c>
      <c r="E44" s="14">
        <f t="shared" ca="1" si="2"/>
        <v>1.3353896401329139</v>
      </c>
      <c r="F44" s="14">
        <f t="shared" ca="1" si="3"/>
        <v>1.3359415503294318</v>
      </c>
    </row>
    <row r="45" spans="1:18">
      <c r="A45" s="13" t="s">
        <v>65</v>
      </c>
      <c r="B45" s="14">
        <f ca="1">B44+'Grid trading simulator'!$B$7*NORMINV(RAND(), 'Grid trading simulator'!$B$9, 'Grid trading simulator'!$B$8)</f>
        <v>1.3359415503294318</v>
      </c>
      <c r="C45" s="14">
        <f t="shared" ca="1" si="0"/>
        <v>1.3359415503294318</v>
      </c>
      <c r="D45" s="14">
        <f t="shared" ca="1" si="1"/>
        <v>1.3359415503294318</v>
      </c>
      <c r="E45" s="14">
        <f t="shared" ca="1" si="2"/>
        <v>1.3359415503294318</v>
      </c>
      <c r="F45" s="14">
        <f t="shared" ca="1" si="3"/>
        <v>1.33579026305472</v>
      </c>
    </row>
    <row r="46" spans="1:18">
      <c r="A46" s="13" t="s">
        <v>66</v>
      </c>
      <c r="B46" s="14">
        <f ca="1">B45+'Grid trading simulator'!$B$7*NORMINV(RAND(), 'Grid trading simulator'!$B$9, 'Grid trading simulator'!$B$8)</f>
        <v>1.33579026305472</v>
      </c>
      <c r="C46" s="14">
        <f t="shared" ca="1" si="0"/>
        <v>1.33579026305472</v>
      </c>
      <c r="D46" s="14">
        <f t="shared" ca="1" si="1"/>
        <v>1.33579026305472</v>
      </c>
      <c r="E46" s="14">
        <f t="shared" ca="1" si="2"/>
        <v>1.33579026305472</v>
      </c>
      <c r="F46" s="14">
        <f t="shared" ca="1" si="3"/>
        <v>1.333885817513581</v>
      </c>
    </row>
    <row r="47" spans="1:18">
      <c r="A47" s="13" t="s">
        <v>67</v>
      </c>
      <c r="B47" s="14">
        <f ca="1">B46+'Grid trading simulator'!$B$7*NORMINV(RAND(), 'Grid trading simulator'!$B$9, 'Grid trading simulator'!$B$8)</f>
        <v>1.333885817513581</v>
      </c>
      <c r="C47" s="14">
        <f t="shared" ca="1" si="0"/>
        <v>1.333885817513581</v>
      </c>
      <c r="D47" s="14">
        <f t="shared" ca="1" si="1"/>
        <v>1.333885817513581</v>
      </c>
      <c r="E47" s="14">
        <f t="shared" ca="1" si="2"/>
        <v>1.333885817513581</v>
      </c>
      <c r="F47" s="14">
        <f t="shared" ca="1" si="3"/>
        <v>1.3338365757674129</v>
      </c>
    </row>
    <row r="48" spans="1:18">
      <c r="A48" s="13" t="s">
        <v>68</v>
      </c>
      <c r="B48" s="14">
        <f ca="1">B47+'Grid trading simulator'!$B$7*NORMINV(RAND(), 'Grid trading simulator'!$B$9, 'Grid trading simulator'!$B$8)</f>
        <v>1.3338365757674129</v>
      </c>
      <c r="C48" s="14">
        <f t="shared" ca="1" si="0"/>
        <v>1.3338365757674129</v>
      </c>
      <c r="D48" s="14">
        <f t="shared" ca="1" si="1"/>
        <v>1.3338365757674129</v>
      </c>
      <c r="E48" s="14">
        <f t="shared" ca="1" si="2"/>
        <v>1.3338365757674129</v>
      </c>
      <c r="F48" s="14">
        <f t="shared" ca="1" si="3"/>
        <v>1.3331537102986804</v>
      </c>
    </row>
    <row r="49" spans="1:6">
      <c r="A49" s="13" t="s">
        <v>69</v>
      </c>
      <c r="B49" s="14">
        <f ca="1">B48+'Grid trading simulator'!$B$7*NORMINV(RAND(), 'Grid trading simulator'!$B$9, 'Grid trading simulator'!$B$8)</f>
        <v>1.3331537102986804</v>
      </c>
      <c r="C49" s="14">
        <f t="shared" ca="1" si="0"/>
        <v>1.3331537102986804</v>
      </c>
      <c r="D49" s="14">
        <f t="shared" ca="1" si="1"/>
        <v>1.3331537102986804</v>
      </c>
      <c r="E49" s="14">
        <f t="shared" ca="1" si="2"/>
        <v>1.3331537102986804</v>
      </c>
      <c r="F49" s="14">
        <f t="shared" ca="1" si="3"/>
        <v>1.3304908435912364</v>
      </c>
    </row>
    <row r="50" spans="1:6">
      <c r="A50" s="13" t="s">
        <v>70</v>
      </c>
      <c r="B50" s="14">
        <f ca="1">B49+'Grid trading simulator'!$B$7*NORMINV(RAND(), 'Grid trading simulator'!$B$9, 'Grid trading simulator'!$B$8)</f>
        <v>1.3304908435912364</v>
      </c>
      <c r="C50" s="14">
        <f t="shared" ca="1" si="0"/>
        <v>1.3304908435912364</v>
      </c>
      <c r="D50" s="14">
        <f t="shared" ca="1" si="1"/>
        <v>1.3304908435912364</v>
      </c>
      <c r="E50" s="14">
        <f t="shared" ca="1" si="2"/>
        <v>1.3304908435912364</v>
      </c>
      <c r="F50" s="14">
        <f t="shared" ca="1" si="3"/>
        <v>1.3311077798289528</v>
      </c>
    </row>
    <row r="51" spans="1:6">
      <c r="A51" s="13" t="s">
        <v>71</v>
      </c>
      <c r="B51" s="14">
        <f ca="1">B50+'Grid trading simulator'!$B$7*NORMINV(RAND(), 'Grid trading simulator'!$B$9, 'Grid trading simulator'!$B$8)</f>
        <v>1.3311077798289528</v>
      </c>
      <c r="C51" s="14">
        <f t="shared" ca="1" si="0"/>
        <v>1.3311077798289528</v>
      </c>
      <c r="D51" s="14">
        <f t="shared" ca="1" si="1"/>
        <v>1.3311077798289528</v>
      </c>
      <c r="E51" s="14">
        <f t="shared" ca="1" si="2"/>
        <v>1.3311077798289528</v>
      </c>
      <c r="F51" s="14">
        <f t="shared" ca="1" si="3"/>
        <v>1.3310918186885907</v>
      </c>
    </row>
    <row r="52" spans="1:6">
      <c r="A52" s="13" t="s">
        <v>72</v>
      </c>
      <c r="B52" s="14">
        <f ca="1">B51+'Grid trading simulator'!$B$7*NORMINV(RAND(), 'Grid trading simulator'!$B$9, 'Grid trading simulator'!$B$8)</f>
        <v>1.3310918186885907</v>
      </c>
      <c r="C52" s="14">
        <f t="shared" ca="1" si="0"/>
        <v>1.3310918186885907</v>
      </c>
      <c r="D52" s="14">
        <f t="shared" ca="1" si="1"/>
        <v>1.3310918186885907</v>
      </c>
      <c r="E52" s="14">
        <f t="shared" ca="1" si="2"/>
        <v>1.3310918186885907</v>
      </c>
      <c r="F52" s="14">
        <f t="shared" ca="1" si="3"/>
        <v>1.3312902352260163</v>
      </c>
    </row>
    <row r="53" spans="1:6">
      <c r="A53" s="13" t="s">
        <v>73</v>
      </c>
      <c r="B53" s="14">
        <f ca="1">B52+'Grid trading simulator'!$B$7*NORMINV(RAND(), 'Grid trading simulator'!$B$9, 'Grid trading simulator'!$B$8)</f>
        <v>1.3312902352260163</v>
      </c>
      <c r="C53" s="14">
        <f t="shared" ca="1" si="0"/>
        <v>1.3312902352260163</v>
      </c>
      <c r="D53" s="14">
        <f t="shared" ca="1" si="1"/>
        <v>1.3312902352260163</v>
      </c>
      <c r="E53" s="14">
        <f t="shared" ca="1" si="2"/>
        <v>1.3312902352260163</v>
      </c>
      <c r="F53" s="14">
        <f t="shared" ca="1" si="3"/>
        <v>1.3322317700842381</v>
      </c>
    </row>
    <row r="54" spans="1:6">
      <c r="A54" s="13" t="s">
        <v>74</v>
      </c>
      <c r="B54" s="14">
        <f ca="1">B53+'Grid trading simulator'!$B$7*NORMINV(RAND(), 'Grid trading simulator'!$B$9, 'Grid trading simulator'!$B$8)</f>
        <v>1.3322317700842381</v>
      </c>
      <c r="C54" s="14">
        <f t="shared" ca="1" si="0"/>
        <v>1.3322317700842381</v>
      </c>
      <c r="D54" s="14">
        <f t="shared" ca="1" si="1"/>
        <v>1.3322317700842381</v>
      </c>
      <c r="E54" s="14">
        <f t="shared" ca="1" si="2"/>
        <v>1.3322317700842381</v>
      </c>
      <c r="F54" s="14">
        <f t="shared" ca="1" si="3"/>
        <v>1.3334304686825367</v>
      </c>
    </row>
    <row r="55" spans="1:6">
      <c r="A55" s="13" t="s">
        <v>75</v>
      </c>
      <c r="B55" s="14">
        <f ca="1">B54+'Grid trading simulator'!$B$7*NORMINV(RAND(), 'Grid trading simulator'!$B$9, 'Grid trading simulator'!$B$8)</f>
        <v>1.3334304686825367</v>
      </c>
      <c r="C55" s="14">
        <f t="shared" ca="1" si="0"/>
        <v>1.3334304686825367</v>
      </c>
      <c r="D55" s="14">
        <f t="shared" ca="1" si="1"/>
        <v>1.3334304686825367</v>
      </c>
      <c r="E55" s="14">
        <f t="shared" ca="1" si="2"/>
        <v>1.3334304686825367</v>
      </c>
      <c r="F55" s="14">
        <f t="shared" ca="1" si="3"/>
        <v>1.333269271916881</v>
      </c>
    </row>
    <row r="56" spans="1:6">
      <c r="A56" s="13" t="s">
        <v>76</v>
      </c>
      <c r="B56" s="14">
        <f ca="1">B55+'Grid trading simulator'!$B$7*NORMINV(RAND(), 'Grid trading simulator'!$B$9, 'Grid trading simulator'!$B$8)</f>
        <v>1.333269271916881</v>
      </c>
      <c r="C56" s="14">
        <f t="shared" ca="1" si="0"/>
        <v>1.333269271916881</v>
      </c>
      <c r="D56" s="14">
        <f t="shared" ca="1" si="1"/>
        <v>1.333269271916881</v>
      </c>
      <c r="E56" s="14">
        <f t="shared" ca="1" si="2"/>
        <v>1.333269271916881</v>
      </c>
      <c r="F56" s="14">
        <f t="shared" ca="1" si="3"/>
        <v>1.3331269836850297</v>
      </c>
    </row>
    <row r="57" spans="1:6">
      <c r="A57" s="13" t="s">
        <v>77</v>
      </c>
      <c r="B57" s="14">
        <f ca="1">B56+'Grid trading simulator'!$B$7*NORMINV(RAND(), 'Grid trading simulator'!$B$9, 'Grid trading simulator'!$B$8)</f>
        <v>1.3331269836850297</v>
      </c>
      <c r="C57" s="14">
        <f t="shared" ca="1" si="0"/>
        <v>1.3331269836850297</v>
      </c>
      <c r="D57" s="14">
        <f t="shared" ca="1" si="1"/>
        <v>1.3331269836850297</v>
      </c>
      <c r="E57" s="14">
        <f t="shared" ca="1" si="2"/>
        <v>1.3331269836850297</v>
      </c>
      <c r="F57" s="14">
        <f t="shared" ca="1" si="3"/>
        <v>1.3342148341675248</v>
      </c>
    </row>
    <row r="58" spans="1:6">
      <c r="A58" s="13" t="s">
        <v>78</v>
      </c>
      <c r="B58" s="14">
        <f ca="1">B57+'Grid trading simulator'!$B$7*NORMINV(RAND(), 'Grid trading simulator'!$B$9, 'Grid trading simulator'!$B$8)</f>
        <v>1.3342148341675248</v>
      </c>
      <c r="C58" s="14">
        <f t="shared" ca="1" si="0"/>
        <v>1.3342148341675248</v>
      </c>
      <c r="D58" s="14">
        <f t="shared" ca="1" si="1"/>
        <v>1.3342148341675248</v>
      </c>
      <c r="E58" s="14">
        <f t="shared" ca="1" si="2"/>
        <v>1.3342148341675248</v>
      </c>
      <c r="F58" s="14">
        <f t="shared" ca="1" si="3"/>
        <v>1.3344608339774298</v>
      </c>
    </row>
    <row r="59" spans="1:6">
      <c r="A59" s="13" t="s">
        <v>79</v>
      </c>
      <c r="B59" s="14">
        <f ca="1">B58+'Grid trading simulator'!$B$7*NORMINV(RAND(), 'Grid trading simulator'!$B$9, 'Grid trading simulator'!$B$8)</f>
        <v>1.3344608339774298</v>
      </c>
      <c r="C59" s="14">
        <f t="shared" ca="1" si="0"/>
        <v>1.3344608339774298</v>
      </c>
      <c r="D59" s="14">
        <f t="shared" ca="1" si="1"/>
        <v>1.3344608339774298</v>
      </c>
      <c r="E59" s="14">
        <f t="shared" ca="1" si="2"/>
        <v>1.3344608339774298</v>
      </c>
      <c r="F59" s="14">
        <f t="shared" ca="1" si="3"/>
        <v>1.3338490335326993</v>
      </c>
    </row>
    <row r="60" spans="1:6">
      <c r="A60" s="13" t="s">
        <v>80</v>
      </c>
      <c r="B60" s="14">
        <f ca="1">B59+'Grid trading simulator'!$B$7*NORMINV(RAND(), 'Grid trading simulator'!$B$9, 'Grid trading simulator'!$B$8)</f>
        <v>1.3338490335326993</v>
      </c>
      <c r="C60" s="14">
        <f t="shared" ca="1" si="0"/>
        <v>1.3338490335326993</v>
      </c>
      <c r="D60" s="14">
        <f t="shared" ca="1" si="1"/>
        <v>1.3338490335326993</v>
      </c>
      <c r="E60" s="14">
        <f t="shared" ca="1" si="2"/>
        <v>1.3338490335326993</v>
      </c>
      <c r="F60" s="14">
        <f t="shared" ca="1" si="3"/>
        <v>1.3336236613497849</v>
      </c>
    </row>
    <row r="61" spans="1:6">
      <c r="A61" s="13" t="s">
        <v>81</v>
      </c>
      <c r="B61" s="14">
        <f ca="1">B60+'Grid trading simulator'!$B$7*NORMINV(RAND(), 'Grid trading simulator'!$B$9, 'Grid trading simulator'!$B$8)</f>
        <v>1.3336236613497849</v>
      </c>
      <c r="C61" s="14">
        <f t="shared" ca="1" si="0"/>
        <v>1.3336236613497849</v>
      </c>
      <c r="D61" s="14">
        <f t="shared" ca="1" si="1"/>
        <v>1.3336236613497849</v>
      </c>
      <c r="E61" s="14">
        <f t="shared" ca="1" si="2"/>
        <v>1.3336236613497849</v>
      </c>
      <c r="F61" s="14">
        <f t="shared" ca="1" si="3"/>
        <v>1.3330329370036551</v>
      </c>
    </row>
    <row r="62" spans="1:6">
      <c r="A62" s="13" t="s">
        <v>82</v>
      </c>
      <c r="B62" s="14">
        <f ca="1">B61+'Grid trading simulator'!$B$7*NORMINV(RAND(), 'Grid trading simulator'!$B$9, 'Grid trading simulator'!$B$8)</f>
        <v>1.3330329370036551</v>
      </c>
      <c r="C62" s="14">
        <f t="shared" ca="1" si="0"/>
        <v>1.3330329370036551</v>
      </c>
      <c r="D62" s="14">
        <f t="shared" ca="1" si="1"/>
        <v>1.3330329370036551</v>
      </c>
      <c r="E62" s="14">
        <f t="shared" ca="1" si="2"/>
        <v>1.3330329370036551</v>
      </c>
      <c r="F62" s="14">
        <f t="shared" ca="1" si="3"/>
        <v>1.3331847587107428</v>
      </c>
    </row>
    <row r="63" spans="1:6">
      <c r="A63" s="13" t="s">
        <v>83</v>
      </c>
      <c r="B63" s="14">
        <f ca="1">B62+'Grid trading simulator'!$B$7*NORMINV(RAND(), 'Grid trading simulator'!$B$9, 'Grid trading simulator'!$B$8)</f>
        <v>1.3331847587107428</v>
      </c>
      <c r="C63" s="14">
        <f t="shared" ca="1" si="0"/>
        <v>1.3331847587107428</v>
      </c>
      <c r="D63" s="14">
        <f t="shared" ca="1" si="1"/>
        <v>1.3331847587107428</v>
      </c>
      <c r="E63" s="14">
        <f t="shared" ca="1" si="2"/>
        <v>1.3331847587107428</v>
      </c>
      <c r="F63" s="14">
        <f t="shared" ca="1" si="3"/>
        <v>1.3339076039009465</v>
      </c>
    </row>
    <row r="64" spans="1:6">
      <c r="A64" s="13" t="s">
        <v>84</v>
      </c>
      <c r="B64" s="14">
        <f ca="1">B63+'Grid trading simulator'!$B$7*NORMINV(RAND(), 'Grid trading simulator'!$B$9, 'Grid trading simulator'!$B$8)</f>
        <v>1.3339076039009465</v>
      </c>
      <c r="C64" s="14">
        <f t="shared" ca="1" si="0"/>
        <v>1.3339076039009465</v>
      </c>
      <c r="D64" s="14">
        <f t="shared" ca="1" si="1"/>
        <v>1.3339076039009465</v>
      </c>
      <c r="E64" s="14">
        <f t="shared" ca="1" si="2"/>
        <v>1.3339076039009465</v>
      </c>
      <c r="F64" s="14">
        <f t="shared" ca="1" si="3"/>
        <v>1.3349438603063652</v>
      </c>
    </row>
    <row r="65" spans="1:6">
      <c r="A65" s="13" t="s">
        <v>85</v>
      </c>
      <c r="B65" s="14">
        <f ca="1">B64+'Grid trading simulator'!$B$7*NORMINV(RAND(), 'Grid trading simulator'!$B$9, 'Grid trading simulator'!$B$8)</f>
        <v>1.3349438603063652</v>
      </c>
      <c r="C65" s="14">
        <f t="shared" ca="1" si="0"/>
        <v>1.3349438603063652</v>
      </c>
      <c r="D65" s="14">
        <f t="shared" ca="1" si="1"/>
        <v>1.3349438603063652</v>
      </c>
      <c r="E65" s="14">
        <f t="shared" ca="1" si="2"/>
        <v>1.3349438603063652</v>
      </c>
      <c r="F65" s="14">
        <f t="shared" ca="1" si="3"/>
        <v>1.3348505419642354</v>
      </c>
    </row>
    <row r="66" spans="1:6">
      <c r="A66" s="13" t="s">
        <v>86</v>
      </c>
      <c r="B66" s="14">
        <f ca="1">B65+'Grid trading simulator'!$B$7*NORMINV(RAND(), 'Grid trading simulator'!$B$9, 'Grid trading simulator'!$B$8)</f>
        <v>1.3348505419642354</v>
      </c>
      <c r="C66" s="14">
        <f t="shared" ca="1" si="0"/>
        <v>1.3348505419642354</v>
      </c>
      <c r="D66" s="14">
        <f t="shared" ca="1" si="1"/>
        <v>1.3348505419642354</v>
      </c>
      <c r="E66" s="14">
        <f t="shared" ca="1" si="2"/>
        <v>1.3348505419642354</v>
      </c>
      <c r="F66" s="14">
        <f t="shared" ca="1" si="3"/>
        <v>1.3347061028922929</v>
      </c>
    </row>
    <row r="67" spans="1:6">
      <c r="A67" s="13" t="s">
        <v>87</v>
      </c>
      <c r="B67" s="14">
        <f ca="1">B66+'Grid trading simulator'!$B$7*NORMINV(RAND(), 'Grid trading simulator'!$B$9, 'Grid trading simulator'!$B$8)</f>
        <v>1.3347061028922929</v>
      </c>
      <c r="C67" s="14">
        <f t="shared" ca="1" si="0"/>
        <v>1.3347061028922929</v>
      </c>
      <c r="D67" s="14">
        <f t="shared" ca="1" si="1"/>
        <v>1.3347061028922929</v>
      </c>
      <c r="E67" s="14">
        <f t="shared" ca="1" si="2"/>
        <v>1.3347061028922929</v>
      </c>
      <c r="F67" s="14">
        <f t="shared" ca="1" si="3"/>
        <v>1.3346264093180586</v>
      </c>
    </row>
    <row r="68" spans="1:6">
      <c r="A68" s="13" t="s">
        <v>88</v>
      </c>
      <c r="B68" s="14">
        <f ca="1">B67+'Grid trading simulator'!$B$7*NORMINV(RAND(), 'Grid trading simulator'!$B$9, 'Grid trading simulator'!$B$8)</f>
        <v>1.3346264093180586</v>
      </c>
      <c r="C68" s="14">
        <f t="shared" ref="C68:C108" ca="1" si="4">B68</f>
        <v>1.3346264093180586</v>
      </c>
      <c r="D68" s="14">
        <f t="shared" ref="D68:D108" ca="1" si="5">B68</f>
        <v>1.3346264093180586</v>
      </c>
      <c r="E68" s="14">
        <f t="shared" ref="E68:E108" ca="1" si="6">B68</f>
        <v>1.3346264093180586</v>
      </c>
      <c r="F68" s="14">
        <f t="shared" ref="F68:F108" ca="1" si="7">B69</f>
        <v>1.3356563000210058</v>
      </c>
    </row>
    <row r="69" spans="1:6">
      <c r="A69" s="13" t="s">
        <v>89</v>
      </c>
      <c r="B69" s="14">
        <f ca="1">B68+'Grid trading simulator'!$B$7*NORMINV(RAND(), 'Grid trading simulator'!$B$9, 'Grid trading simulator'!$B$8)</f>
        <v>1.3356563000210058</v>
      </c>
      <c r="C69" s="14">
        <f t="shared" ca="1" si="4"/>
        <v>1.3356563000210058</v>
      </c>
      <c r="D69" s="14">
        <f t="shared" ca="1" si="5"/>
        <v>1.3356563000210058</v>
      </c>
      <c r="E69" s="14">
        <f t="shared" ca="1" si="6"/>
        <v>1.3356563000210058</v>
      </c>
      <c r="F69" s="14">
        <f t="shared" ca="1" si="7"/>
        <v>1.3347025165496751</v>
      </c>
    </row>
    <row r="70" spans="1:6">
      <c r="A70" s="13" t="s">
        <v>90</v>
      </c>
      <c r="B70" s="14">
        <f ca="1">B69+'Grid trading simulator'!$B$7*NORMINV(RAND(), 'Grid trading simulator'!$B$9, 'Grid trading simulator'!$B$8)</f>
        <v>1.3347025165496751</v>
      </c>
      <c r="C70" s="14">
        <f t="shared" ca="1" si="4"/>
        <v>1.3347025165496751</v>
      </c>
      <c r="D70" s="14">
        <f t="shared" ca="1" si="5"/>
        <v>1.3347025165496751</v>
      </c>
      <c r="E70" s="14">
        <f t="shared" ca="1" si="6"/>
        <v>1.3347025165496751</v>
      </c>
      <c r="F70" s="14">
        <f t="shared" ca="1" si="7"/>
        <v>1.3349416064111479</v>
      </c>
    </row>
    <row r="71" spans="1:6">
      <c r="A71" s="13" t="s">
        <v>91</v>
      </c>
      <c r="B71" s="14">
        <f ca="1">B70+'Grid trading simulator'!$B$7*NORMINV(RAND(), 'Grid trading simulator'!$B$9, 'Grid trading simulator'!$B$8)</f>
        <v>1.3349416064111479</v>
      </c>
      <c r="C71" s="14">
        <f t="shared" ca="1" si="4"/>
        <v>1.3349416064111479</v>
      </c>
      <c r="D71" s="14">
        <f t="shared" ca="1" si="5"/>
        <v>1.3349416064111479</v>
      </c>
      <c r="E71" s="14">
        <f t="shared" ca="1" si="6"/>
        <v>1.3349416064111479</v>
      </c>
      <c r="F71" s="14">
        <f t="shared" ca="1" si="7"/>
        <v>1.3342393635812053</v>
      </c>
    </row>
    <row r="72" spans="1:6">
      <c r="A72" s="13" t="s">
        <v>92</v>
      </c>
      <c r="B72" s="14">
        <f ca="1">B71+'Grid trading simulator'!$B$7*NORMINV(RAND(), 'Grid trading simulator'!$B$9, 'Grid trading simulator'!$B$8)</f>
        <v>1.3342393635812053</v>
      </c>
      <c r="C72" s="14">
        <f t="shared" ca="1" si="4"/>
        <v>1.3342393635812053</v>
      </c>
      <c r="D72" s="14">
        <f t="shared" ca="1" si="5"/>
        <v>1.3342393635812053</v>
      </c>
      <c r="E72" s="14">
        <f t="shared" ca="1" si="6"/>
        <v>1.3342393635812053</v>
      </c>
      <c r="F72" s="14">
        <f t="shared" ca="1" si="7"/>
        <v>1.334772038751886</v>
      </c>
    </row>
    <row r="73" spans="1:6">
      <c r="A73" s="13" t="s">
        <v>93</v>
      </c>
      <c r="B73" s="14">
        <f ca="1">B72+'Grid trading simulator'!$B$7*NORMINV(RAND(), 'Grid trading simulator'!$B$9, 'Grid trading simulator'!$B$8)</f>
        <v>1.334772038751886</v>
      </c>
      <c r="C73" s="14">
        <f t="shared" ca="1" si="4"/>
        <v>1.334772038751886</v>
      </c>
      <c r="D73" s="14">
        <f t="shared" ca="1" si="5"/>
        <v>1.334772038751886</v>
      </c>
      <c r="E73" s="14">
        <f t="shared" ca="1" si="6"/>
        <v>1.334772038751886</v>
      </c>
      <c r="F73" s="14">
        <f t="shared" ca="1" si="7"/>
        <v>1.3336885048407792</v>
      </c>
    </row>
    <row r="74" spans="1:6">
      <c r="A74" s="13" t="s">
        <v>94</v>
      </c>
      <c r="B74" s="14">
        <f ca="1">B73+'Grid trading simulator'!$B$7*NORMINV(RAND(), 'Grid trading simulator'!$B$9, 'Grid trading simulator'!$B$8)</f>
        <v>1.3336885048407792</v>
      </c>
      <c r="C74" s="14">
        <f t="shared" ca="1" si="4"/>
        <v>1.3336885048407792</v>
      </c>
      <c r="D74" s="14">
        <f t="shared" ca="1" si="5"/>
        <v>1.3336885048407792</v>
      </c>
      <c r="E74" s="14">
        <f t="shared" ca="1" si="6"/>
        <v>1.3336885048407792</v>
      </c>
      <c r="F74" s="14">
        <f t="shared" ca="1" si="7"/>
        <v>1.3345460204979616</v>
      </c>
    </row>
    <row r="75" spans="1:6">
      <c r="A75" s="13" t="s">
        <v>95</v>
      </c>
      <c r="B75" s="14">
        <f ca="1">B74+'Grid trading simulator'!$B$7*NORMINV(RAND(), 'Grid trading simulator'!$B$9, 'Grid trading simulator'!$B$8)</f>
        <v>1.3345460204979616</v>
      </c>
      <c r="C75" s="14">
        <f t="shared" ca="1" si="4"/>
        <v>1.3345460204979616</v>
      </c>
      <c r="D75" s="14">
        <f t="shared" ca="1" si="5"/>
        <v>1.3345460204979616</v>
      </c>
      <c r="E75" s="14">
        <f t="shared" ca="1" si="6"/>
        <v>1.3345460204979616</v>
      </c>
      <c r="F75" s="14">
        <f t="shared" ca="1" si="7"/>
        <v>1.3354622853441713</v>
      </c>
    </row>
    <row r="76" spans="1:6">
      <c r="A76" s="13" t="s">
        <v>96</v>
      </c>
      <c r="B76" s="14">
        <f ca="1">B75+'Grid trading simulator'!$B$7*NORMINV(RAND(), 'Grid trading simulator'!$B$9, 'Grid trading simulator'!$B$8)</f>
        <v>1.3354622853441713</v>
      </c>
      <c r="C76" s="14">
        <f t="shared" ca="1" si="4"/>
        <v>1.3354622853441713</v>
      </c>
      <c r="D76" s="14">
        <f t="shared" ca="1" si="5"/>
        <v>1.3354622853441713</v>
      </c>
      <c r="E76" s="14">
        <f t="shared" ca="1" si="6"/>
        <v>1.3354622853441713</v>
      </c>
      <c r="F76" s="14">
        <f t="shared" ca="1" si="7"/>
        <v>1.3361766913864408</v>
      </c>
    </row>
    <row r="77" spans="1:6">
      <c r="A77" s="13" t="s">
        <v>97</v>
      </c>
      <c r="B77" s="14">
        <f ca="1">B76+'Grid trading simulator'!$B$7*NORMINV(RAND(), 'Grid trading simulator'!$B$9, 'Grid trading simulator'!$B$8)</f>
        <v>1.3361766913864408</v>
      </c>
      <c r="C77" s="14">
        <f t="shared" ca="1" si="4"/>
        <v>1.3361766913864408</v>
      </c>
      <c r="D77" s="14">
        <f t="shared" ca="1" si="5"/>
        <v>1.3361766913864408</v>
      </c>
      <c r="E77" s="14">
        <f t="shared" ca="1" si="6"/>
        <v>1.3361766913864408</v>
      </c>
      <c r="F77" s="14">
        <f t="shared" ca="1" si="7"/>
        <v>1.3337758328981721</v>
      </c>
    </row>
    <row r="78" spans="1:6">
      <c r="A78" s="13" t="s">
        <v>98</v>
      </c>
      <c r="B78" s="14">
        <f ca="1">B77+'Grid trading simulator'!$B$7*NORMINV(RAND(), 'Grid trading simulator'!$B$9, 'Grid trading simulator'!$B$8)</f>
        <v>1.3337758328981721</v>
      </c>
      <c r="C78" s="14">
        <f t="shared" ca="1" si="4"/>
        <v>1.3337758328981721</v>
      </c>
      <c r="D78" s="14">
        <f t="shared" ca="1" si="5"/>
        <v>1.3337758328981721</v>
      </c>
      <c r="E78" s="14">
        <f t="shared" ca="1" si="6"/>
        <v>1.3337758328981721</v>
      </c>
      <c r="F78" s="14">
        <f t="shared" ca="1" si="7"/>
        <v>1.332216369244136</v>
      </c>
    </row>
    <row r="79" spans="1:6">
      <c r="A79" s="13" t="s">
        <v>99</v>
      </c>
      <c r="B79" s="14">
        <f ca="1">B78+'Grid trading simulator'!$B$7*NORMINV(RAND(), 'Grid trading simulator'!$B$9, 'Grid trading simulator'!$B$8)</f>
        <v>1.332216369244136</v>
      </c>
      <c r="C79" s="14">
        <f t="shared" ca="1" si="4"/>
        <v>1.332216369244136</v>
      </c>
      <c r="D79" s="14">
        <f t="shared" ca="1" si="5"/>
        <v>1.332216369244136</v>
      </c>
      <c r="E79" s="14">
        <f t="shared" ca="1" si="6"/>
        <v>1.332216369244136</v>
      </c>
      <c r="F79" s="14">
        <f t="shared" ca="1" si="7"/>
        <v>1.3324863509870148</v>
      </c>
    </row>
    <row r="80" spans="1:6">
      <c r="A80" s="13" t="s">
        <v>100</v>
      </c>
      <c r="B80" s="14">
        <f ca="1">B79+'Grid trading simulator'!$B$7*NORMINV(RAND(), 'Grid trading simulator'!$B$9, 'Grid trading simulator'!$B$8)</f>
        <v>1.3324863509870148</v>
      </c>
      <c r="C80" s="14">
        <f t="shared" ca="1" si="4"/>
        <v>1.3324863509870148</v>
      </c>
      <c r="D80" s="14">
        <f t="shared" ca="1" si="5"/>
        <v>1.3324863509870148</v>
      </c>
      <c r="E80" s="14">
        <f t="shared" ca="1" si="6"/>
        <v>1.3324863509870148</v>
      </c>
      <c r="F80" s="14">
        <f t="shared" ca="1" si="7"/>
        <v>1.3314786021358491</v>
      </c>
    </row>
    <row r="81" spans="1:6">
      <c r="A81" s="13" t="s">
        <v>101</v>
      </c>
      <c r="B81" s="14">
        <f ca="1">B80+'Grid trading simulator'!$B$7*NORMINV(RAND(), 'Grid trading simulator'!$B$9, 'Grid trading simulator'!$B$8)</f>
        <v>1.3314786021358491</v>
      </c>
      <c r="C81" s="14">
        <f t="shared" ca="1" si="4"/>
        <v>1.3314786021358491</v>
      </c>
      <c r="D81" s="14">
        <f t="shared" ca="1" si="5"/>
        <v>1.3314786021358491</v>
      </c>
      <c r="E81" s="14">
        <f t="shared" ca="1" si="6"/>
        <v>1.3314786021358491</v>
      </c>
      <c r="F81" s="14">
        <f t="shared" ca="1" si="7"/>
        <v>1.3305775836165854</v>
      </c>
    </row>
    <row r="82" spans="1:6">
      <c r="A82" s="13" t="s">
        <v>102</v>
      </c>
      <c r="B82" s="14">
        <f ca="1">B81+'Grid trading simulator'!$B$7*NORMINV(RAND(), 'Grid trading simulator'!$B$9, 'Grid trading simulator'!$B$8)</f>
        <v>1.3305775836165854</v>
      </c>
      <c r="C82" s="14">
        <f t="shared" ca="1" si="4"/>
        <v>1.3305775836165854</v>
      </c>
      <c r="D82" s="14">
        <f t="shared" ca="1" si="5"/>
        <v>1.3305775836165854</v>
      </c>
      <c r="E82" s="14">
        <f t="shared" ca="1" si="6"/>
        <v>1.3305775836165854</v>
      </c>
      <c r="F82" s="14">
        <f t="shared" ca="1" si="7"/>
        <v>1.3311801744396115</v>
      </c>
    </row>
    <row r="83" spans="1:6">
      <c r="A83" s="13" t="s">
        <v>103</v>
      </c>
      <c r="B83" s="14">
        <f ca="1">B82+'Grid trading simulator'!$B$7*NORMINV(RAND(), 'Grid trading simulator'!$B$9, 'Grid trading simulator'!$B$8)</f>
        <v>1.3311801744396115</v>
      </c>
      <c r="C83" s="14">
        <f t="shared" ca="1" si="4"/>
        <v>1.3311801744396115</v>
      </c>
      <c r="D83" s="14">
        <f t="shared" ca="1" si="5"/>
        <v>1.3311801744396115</v>
      </c>
      <c r="E83" s="14">
        <f t="shared" ca="1" si="6"/>
        <v>1.3311801744396115</v>
      </c>
      <c r="F83" s="14">
        <f t="shared" ca="1" si="7"/>
        <v>1.3302516324649181</v>
      </c>
    </row>
    <row r="84" spans="1:6">
      <c r="A84" s="13" t="s">
        <v>104</v>
      </c>
      <c r="B84" s="14">
        <f ca="1">B83+'Grid trading simulator'!$B$7*NORMINV(RAND(), 'Grid trading simulator'!$B$9, 'Grid trading simulator'!$B$8)</f>
        <v>1.3302516324649181</v>
      </c>
      <c r="C84" s="14">
        <f t="shared" ca="1" si="4"/>
        <v>1.3302516324649181</v>
      </c>
      <c r="D84" s="14">
        <f t="shared" ca="1" si="5"/>
        <v>1.3302516324649181</v>
      </c>
      <c r="E84" s="14">
        <f t="shared" ca="1" si="6"/>
        <v>1.3302516324649181</v>
      </c>
      <c r="F84" s="14">
        <f t="shared" ca="1" si="7"/>
        <v>1.3307463934645762</v>
      </c>
    </row>
    <row r="85" spans="1:6">
      <c r="A85" s="13" t="s">
        <v>105</v>
      </c>
      <c r="B85" s="14">
        <f ca="1">B84+'Grid trading simulator'!$B$7*NORMINV(RAND(), 'Grid trading simulator'!$B$9, 'Grid trading simulator'!$B$8)</f>
        <v>1.3307463934645762</v>
      </c>
      <c r="C85" s="14">
        <f t="shared" ca="1" si="4"/>
        <v>1.3307463934645762</v>
      </c>
      <c r="D85" s="14">
        <f t="shared" ca="1" si="5"/>
        <v>1.3307463934645762</v>
      </c>
      <c r="E85" s="14">
        <f t="shared" ca="1" si="6"/>
        <v>1.3307463934645762</v>
      </c>
      <c r="F85" s="14">
        <f t="shared" ca="1" si="7"/>
        <v>1.3288247264531938</v>
      </c>
    </row>
    <row r="86" spans="1:6">
      <c r="A86" s="13" t="s">
        <v>106</v>
      </c>
      <c r="B86" s="14">
        <f ca="1">B85+'Grid trading simulator'!$B$7*NORMINV(RAND(), 'Grid trading simulator'!$B$9, 'Grid trading simulator'!$B$8)</f>
        <v>1.3288247264531938</v>
      </c>
      <c r="C86" s="14">
        <f t="shared" ca="1" si="4"/>
        <v>1.3288247264531938</v>
      </c>
      <c r="D86" s="14">
        <f t="shared" ca="1" si="5"/>
        <v>1.3288247264531938</v>
      </c>
      <c r="E86" s="14">
        <f t="shared" ca="1" si="6"/>
        <v>1.3288247264531938</v>
      </c>
      <c r="F86" s="14">
        <f t="shared" ca="1" si="7"/>
        <v>1.3293320579245322</v>
      </c>
    </row>
    <row r="87" spans="1:6">
      <c r="A87" s="13" t="s">
        <v>107</v>
      </c>
      <c r="B87" s="14">
        <f ca="1">B86+'Grid trading simulator'!$B$7*NORMINV(RAND(), 'Grid trading simulator'!$B$9, 'Grid trading simulator'!$B$8)</f>
        <v>1.3293320579245322</v>
      </c>
      <c r="C87" s="14">
        <f t="shared" ca="1" si="4"/>
        <v>1.3293320579245322</v>
      </c>
      <c r="D87" s="14">
        <f t="shared" ca="1" si="5"/>
        <v>1.3293320579245322</v>
      </c>
      <c r="E87" s="14">
        <f t="shared" ca="1" si="6"/>
        <v>1.3293320579245322</v>
      </c>
      <c r="F87" s="14">
        <f t="shared" ca="1" si="7"/>
        <v>1.3297856057396928</v>
      </c>
    </row>
    <row r="88" spans="1:6">
      <c r="A88" s="13" t="s">
        <v>108</v>
      </c>
      <c r="B88" s="14">
        <f ca="1">B87+'Grid trading simulator'!$B$7*NORMINV(RAND(), 'Grid trading simulator'!$B$9, 'Grid trading simulator'!$B$8)</f>
        <v>1.3297856057396928</v>
      </c>
      <c r="C88" s="14">
        <f t="shared" ca="1" si="4"/>
        <v>1.3297856057396928</v>
      </c>
      <c r="D88" s="14">
        <f t="shared" ca="1" si="5"/>
        <v>1.3297856057396928</v>
      </c>
      <c r="E88" s="14">
        <f t="shared" ca="1" si="6"/>
        <v>1.3297856057396928</v>
      </c>
      <c r="F88" s="14">
        <f t="shared" ca="1" si="7"/>
        <v>1.3295672877956006</v>
      </c>
    </row>
    <row r="89" spans="1:6">
      <c r="A89" s="13" t="s">
        <v>109</v>
      </c>
      <c r="B89" s="14">
        <f ca="1">B88+'Grid trading simulator'!$B$7*NORMINV(RAND(), 'Grid trading simulator'!$B$9, 'Grid trading simulator'!$B$8)</f>
        <v>1.3295672877956006</v>
      </c>
      <c r="C89" s="14">
        <f t="shared" ca="1" si="4"/>
        <v>1.3295672877956006</v>
      </c>
      <c r="D89" s="14">
        <f t="shared" ca="1" si="5"/>
        <v>1.3295672877956006</v>
      </c>
      <c r="E89" s="14">
        <f t="shared" ca="1" si="6"/>
        <v>1.3295672877956006</v>
      </c>
      <c r="F89" s="14">
        <f t="shared" ca="1" si="7"/>
        <v>1.331816658421936</v>
      </c>
    </row>
    <row r="90" spans="1:6">
      <c r="A90" s="13" t="s">
        <v>110</v>
      </c>
      <c r="B90" s="14">
        <f ca="1">B89+'Grid trading simulator'!$B$7*NORMINV(RAND(), 'Grid trading simulator'!$B$9, 'Grid trading simulator'!$B$8)</f>
        <v>1.331816658421936</v>
      </c>
      <c r="C90" s="14">
        <f t="shared" ca="1" si="4"/>
        <v>1.331816658421936</v>
      </c>
      <c r="D90" s="14">
        <f t="shared" ca="1" si="5"/>
        <v>1.331816658421936</v>
      </c>
      <c r="E90" s="14">
        <f t="shared" ca="1" si="6"/>
        <v>1.331816658421936</v>
      </c>
      <c r="F90" s="14">
        <f t="shared" ca="1" si="7"/>
        <v>1.3315482189952088</v>
      </c>
    </row>
    <row r="91" spans="1:6">
      <c r="A91" s="13" t="s">
        <v>111</v>
      </c>
      <c r="B91" s="14">
        <f ca="1">B90+'Grid trading simulator'!$B$7*NORMINV(RAND(), 'Grid trading simulator'!$B$9, 'Grid trading simulator'!$B$8)</f>
        <v>1.3315482189952088</v>
      </c>
      <c r="C91" s="14">
        <f t="shared" ca="1" si="4"/>
        <v>1.3315482189952088</v>
      </c>
      <c r="D91" s="14">
        <f t="shared" ca="1" si="5"/>
        <v>1.3315482189952088</v>
      </c>
      <c r="E91" s="14">
        <f t="shared" ca="1" si="6"/>
        <v>1.3315482189952088</v>
      </c>
      <c r="F91" s="14">
        <f t="shared" ca="1" si="7"/>
        <v>1.3312160033327052</v>
      </c>
    </row>
    <row r="92" spans="1:6">
      <c r="A92" s="13" t="s">
        <v>112</v>
      </c>
      <c r="B92" s="14">
        <f ca="1">B91+'Grid trading simulator'!$B$7*NORMINV(RAND(), 'Grid trading simulator'!$B$9, 'Grid trading simulator'!$B$8)</f>
        <v>1.3312160033327052</v>
      </c>
      <c r="C92" s="14">
        <f t="shared" ca="1" si="4"/>
        <v>1.3312160033327052</v>
      </c>
      <c r="D92" s="14">
        <f t="shared" ca="1" si="5"/>
        <v>1.3312160033327052</v>
      </c>
      <c r="E92" s="14">
        <f t="shared" ca="1" si="6"/>
        <v>1.3312160033327052</v>
      </c>
      <c r="F92" s="14">
        <f t="shared" ca="1" si="7"/>
        <v>1.3294852263890806</v>
      </c>
    </row>
    <row r="93" spans="1:6">
      <c r="A93" s="13" t="s">
        <v>113</v>
      </c>
      <c r="B93" s="14">
        <f ca="1">B92+'Grid trading simulator'!$B$7*NORMINV(RAND(), 'Grid trading simulator'!$B$9, 'Grid trading simulator'!$B$8)</f>
        <v>1.3294852263890806</v>
      </c>
      <c r="C93" s="14">
        <f t="shared" ca="1" si="4"/>
        <v>1.3294852263890806</v>
      </c>
      <c r="D93" s="14">
        <f t="shared" ca="1" si="5"/>
        <v>1.3294852263890806</v>
      </c>
      <c r="E93" s="14">
        <f t="shared" ca="1" si="6"/>
        <v>1.3294852263890806</v>
      </c>
      <c r="F93" s="14">
        <f t="shared" ca="1" si="7"/>
        <v>1.3282381374381371</v>
      </c>
    </row>
    <row r="94" spans="1:6">
      <c r="A94" s="13" t="s">
        <v>114</v>
      </c>
      <c r="B94" s="14">
        <f ca="1">B93+'Grid trading simulator'!$B$7*NORMINV(RAND(), 'Grid trading simulator'!$B$9, 'Grid trading simulator'!$B$8)</f>
        <v>1.3282381374381371</v>
      </c>
      <c r="C94" s="14">
        <f t="shared" ca="1" si="4"/>
        <v>1.3282381374381371</v>
      </c>
      <c r="D94" s="14">
        <f t="shared" ca="1" si="5"/>
        <v>1.3282381374381371</v>
      </c>
      <c r="E94" s="14">
        <f t="shared" ca="1" si="6"/>
        <v>1.3282381374381371</v>
      </c>
      <c r="F94" s="14">
        <f t="shared" ca="1" si="7"/>
        <v>1.3283100951889981</v>
      </c>
    </row>
    <row r="95" spans="1:6">
      <c r="A95" s="13" t="s">
        <v>115</v>
      </c>
      <c r="B95" s="14">
        <f ca="1">B94+'Grid trading simulator'!$B$7*NORMINV(RAND(), 'Grid trading simulator'!$B$9, 'Grid trading simulator'!$B$8)</f>
        <v>1.3283100951889981</v>
      </c>
      <c r="C95" s="14">
        <f t="shared" ca="1" si="4"/>
        <v>1.3283100951889981</v>
      </c>
      <c r="D95" s="14">
        <f t="shared" ca="1" si="5"/>
        <v>1.3283100951889981</v>
      </c>
      <c r="E95" s="14">
        <f t="shared" ca="1" si="6"/>
        <v>1.3283100951889981</v>
      </c>
      <c r="F95" s="14">
        <f t="shared" ca="1" si="7"/>
        <v>1.3273610487190237</v>
      </c>
    </row>
    <row r="96" spans="1:6">
      <c r="A96" s="13" t="s">
        <v>116</v>
      </c>
      <c r="B96" s="14">
        <f ca="1">B95+'Grid trading simulator'!$B$7*NORMINV(RAND(), 'Grid trading simulator'!$B$9, 'Grid trading simulator'!$B$8)</f>
        <v>1.3273610487190237</v>
      </c>
      <c r="C96" s="14">
        <f t="shared" ca="1" si="4"/>
        <v>1.3273610487190237</v>
      </c>
      <c r="D96" s="14">
        <f t="shared" ca="1" si="5"/>
        <v>1.3273610487190237</v>
      </c>
      <c r="E96" s="14">
        <f t="shared" ca="1" si="6"/>
        <v>1.3273610487190237</v>
      </c>
      <c r="F96" s="14">
        <f t="shared" ca="1" si="7"/>
        <v>1.3281656834850959</v>
      </c>
    </row>
    <row r="97" spans="1:6">
      <c r="A97" s="13" t="s">
        <v>117</v>
      </c>
      <c r="B97" s="14">
        <f ca="1">B96+'Grid trading simulator'!$B$7*NORMINV(RAND(), 'Grid trading simulator'!$B$9, 'Grid trading simulator'!$B$8)</f>
        <v>1.3281656834850959</v>
      </c>
      <c r="C97" s="14">
        <f t="shared" ca="1" si="4"/>
        <v>1.3281656834850959</v>
      </c>
      <c r="D97" s="14">
        <f t="shared" ca="1" si="5"/>
        <v>1.3281656834850959</v>
      </c>
      <c r="E97" s="14">
        <f t="shared" ca="1" si="6"/>
        <v>1.3281656834850959</v>
      </c>
      <c r="F97" s="14">
        <f t="shared" ca="1" si="7"/>
        <v>1.3280755130863104</v>
      </c>
    </row>
    <row r="98" spans="1:6">
      <c r="A98" s="13" t="s">
        <v>118</v>
      </c>
      <c r="B98" s="14">
        <f ca="1">B97+'Grid trading simulator'!$B$7*NORMINV(RAND(), 'Grid trading simulator'!$B$9, 'Grid trading simulator'!$B$8)</f>
        <v>1.3280755130863104</v>
      </c>
      <c r="C98" s="14">
        <f t="shared" ca="1" si="4"/>
        <v>1.3280755130863104</v>
      </c>
      <c r="D98" s="14">
        <f t="shared" ca="1" si="5"/>
        <v>1.3280755130863104</v>
      </c>
      <c r="E98" s="14">
        <f t="shared" ca="1" si="6"/>
        <v>1.3280755130863104</v>
      </c>
      <c r="F98" s="14">
        <f t="shared" ca="1" si="7"/>
        <v>1.3278849568354665</v>
      </c>
    </row>
    <row r="99" spans="1:6">
      <c r="A99" s="13" t="s">
        <v>119</v>
      </c>
      <c r="B99" s="14">
        <f ca="1">B98+'Grid trading simulator'!$B$7*NORMINV(RAND(), 'Grid trading simulator'!$B$9, 'Grid trading simulator'!$B$8)</f>
        <v>1.3278849568354665</v>
      </c>
      <c r="C99" s="14">
        <f t="shared" ca="1" si="4"/>
        <v>1.3278849568354665</v>
      </c>
      <c r="D99" s="14">
        <f t="shared" ca="1" si="5"/>
        <v>1.3278849568354665</v>
      </c>
      <c r="E99" s="14">
        <f t="shared" ca="1" si="6"/>
        <v>1.3278849568354665</v>
      </c>
      <c r="F99" s="14">
        <f t="shared" ca="1" si="7"/>
        <v>1.3289689044881987</v>
      </c>
    </row>
    <row r="100" spans="1:6">
      <c r="A100" s="13" t="s">
        <v>120</v>
      </c>
      <c r="B100" s="14">
        <f ca="1">B99+'Grid trading simulator'!$B$7*NORMINV(RAND(), 'Grid trading simulator'!$B$9, 'Grid trading simulator'!$B$8)</f>
        <v>1.3289689044881987</v>
      </c>
      <c r="C100" s="14">
        <f t="shared" ca="1" si="4"/>
        <v>1.3289689044881987</v>
      </c>
      <c r="D100" s="14">
        <f t="shared" ca="1" si="5"/>
        <v>1.3289689044881987</v>
      </c>
      <c r="E100" s="14">
        <f t="shared" ca="1" si="6"/>
        <v>1.3289689044881987</v>
      </c>
      <c r="F100" s="14">
        <f t="shared" ca="1" si="7"/>
        <v>1.328002556969238</v>
      </c>
    </row>
    <row r="101" spans="1:6">
      <c r="A101" s="13" t="s">
        <v>121</v>
      </c>
      <c r="B101" s="14">
        <f ca="1">B100+'Grid trading simulator'!$B$7*NORMINV(RAND(), 'Grid trading simulator'!$B$9, 'Grid trading simulator'!$B$8)</f>
        <v>1.328002556969238</v>
      </c>
      <c r="C101" s="14">
        <f t="shared" ca="1" si="4"/>
        <v>1.328002556969238</v>
      </c>
      <c r="D101" s="14">
        <f t="shared" ca="1" si="5"/>
        <v>1.328002556969238</v>
      </c>
      <c r="E101" s="14">
        <f t="shared" ca="1" si="6"/>
        <v>1.328002556969238</v>
      </c>
      <c r="F101" s="14">
        <f t="shared" ca="1" si="7"/>
        <v>1.3281921981121294</v>
      </c>
    </row>
    <row r="102" spans="1:6">
      <c r="A102" s="13" t="s">
        <v>122</v>
      </c>
      <c r="B102" s="14">
        <f ca="1">B101+'Grid trading simulator'!$B$7*NORMINV(RAND(), 'Grid trading simulator'!$B$9, 'Grid trading simulator'!$B$8)</f>
        <v>1.3281921981121294</v>
      </c>
      <c r="C102" s="14">
        <f t="shared" ca="1" si="4"/>
        <v>1.3281921981121294</v>
      </c>
      <c r="D102" s="14">
        <f t="shared" ca="1" si="5"/>
        <v>1.3281921981121294</v>
      </c>
      <c r="E102" s="14">
        <f t="shared" ca="1" si="6"/>
        <v>1.3281921981121294</v>
      </c>
      <c r="F102" s="14">
        <f t="shared" ca="1" si="7"/>
        <v>1.3268120768007228</v>
      </c>
    </row>
    <row r="103" spans="1:6">
      <c r="A103" s="13" t="s">
        <v>123</v>
      </c>
      <c r="B103" s="14">
        <f ca="1">B102+'Grid trading simulator'!$B$7*NORMINV(RAND(), 'Grid trading simulator'!$B$9, 'Grid trading simulator'!$B$8)</f>
        <v>1.3268120768007228</v>
      </c>
      <c r="C103" s="14">
        <f t="shared" ca="1" si="4"/>
        <v>1.3268120768007228</v>
      </c>
      <c r="D103" s="14">
        <f t="shared" ca="1" si="5"/>
        <v>1.3268120768007228</v>
      </c>
      <c r="E103" s="14">
        <f t="shared" ca="1" si="6"/>
        <v>1.3268120768007228</v>
      </c>
      <c r="F103" s="14">
        <f t="shared" ca="1" si="7"/>
        <v>1.3270851540613122</v>
      </c>
    </row>
    <row r="104" spans="1:6">
      <c r="A104" s="13" t="s">
        <v>124</v>
      </c>
      <c r="B104" s="14">
        <f ca="1">B103+'Grid trading simulator'!$B$7*NORMINV(RAND(), 'Grid trading simulator'!$B$9, 'Grid trading simulator'!$B$8)</f>
        <v>1.3270851540613122</v>
      </c>
      <c r="C104" s="14">
        <f t="shared" ca="1" si="4"/>
        <v>1.3270851540613122</v>
      </c>
      <c r="D104" s="14">
        <f t="shared" ca="1" si="5"/>
        <v>1.3270851540613122</v>
      </c>
      <c r="E104" s="14">
        <f t="shared" ca="1" si="6"/>
        <v>1.3270851540613122</v>
      </c>
      <c r="F104" s="14">
        <f t="shared" ca="1" si="7"/>
        <v>1.3277479901267564</v>
      </c>
    </row>
    <row r="105" spans="1:6">
      <c r="A105" s="13" t="s">
        <v>125</v>
      </c>
      <c r="B105" s="14">
        <f ca="1">B104+'Grid trading simulator'!$B$7*NORMINV(RAND(), 'Grid trading simulator'!$B$9, 'Grid trading simulator'!$B$8)</f>
        <v>1.3277479901267564</v>
      </c>
      <c r="C105" s="14">
        <f t="shared" ca="1" si="4"/>
        <v>1.3277479901267564</v>
      </c>
      <c r="D105" s="14">
        <f t="shared" ca="1" si="5"/>
        <v>1.3277479901267564</v>
      </c>
      <c r="E105" s="14">
        <f t="shared" ca="1" si="6"/>
        <v>1.3277479901267564</v>
      </c>
      <c r="F105" s="14">
        <f t="shared" ca="1" si="7"/>
        <v>1.3286284711688821</v>
      </c>
    </row>
    <row r="106" spans="1:6">
      <c r="A106" s="13" t="s">
        <v>126</v>
      </c>
      <c r="B106" s="14">
        <f ca="1">B105+'Grid trading simulator'!$B$7*NORMINV(RAND(), 'Grid trading simulator'!$B$9, 'Grid trading simulator'!$B$8)</f>
        <v>1.3286284711688821</v>
      </c>
      <c r="C106" s="14">
        <f t="shared" ca="1" si="4"/>
        <v>1.3286284711688821</v>
      </c>
      <c r="D106" s="14">
        <f t="shared" ca="1" si="5"/>
        <v>1.3286284711688821</v>
      </c>
      <c r="E106" s="14">
        <f t="shared" ca="1" si="6"/>
        <v>1.3286284711688821</v>
      </c>
      <c r="F106" s="14">
        <f t="shared" ca="1" si="7"/>
        <v>1.327885867503801</v>
      </c>
    </row>
    <row r="107" spans="1:6">
      <c r="A107" s="13" t="s">
        <v>127</v>
      </c>
      <c r="B107" s="14">
        <f ca="1">B106+'Grid trading simulator'!$B$7*NORMINV(RAND(), 'Grid trading simulator'!$B$9, 'Grid trading simulator'!$B$8)</f>
        <v>1.327885867503801</v>
      </c>
      <c r="C107" s="14">
        <f t="shared" ca="1" si="4"/>
        <v>1.327885867503801</v>
      </c>
      <c r="D107" s="14">
        <f t="shared" ca="1" si="5"/>
        <v>1.327885867503801</v>
      </c>
      <c r="E107" s="14">
        <f t="shared" ca="1" si="6"/>
        <v>1.327885867503801</v>
      </c>
      <c r="F107" s="14">
        <f t="shared" ca="1" si="7"/>
        <v>1.32753414215659</v>
      </c>
    </row>
    <row r="108" spans="1:6">
      <c r="A108" s="13" t="s">
        <v>128</v>
      </c>
      <c r="B108" s="14">
        <f ca="1">B107+'Grid trading simulator'!$B$7*NORMINV(RAND(), 'Grid trading simulator'!$B$9, 'Grid trading simulator'!$B$8)</f>
        <v>1.32753414215659</v>
      </c>
      <c r="C108" s="14">
        <f t="shared" ca="1" si="4"/>
        <v>1.32753414215659</v>
      </c>
      <c r="D108" s="14">
        <f t="shared" ca="1" si="5"/>
        <v>1.32753414215659</v>
      </c>
      <c r="E108" s="14">
        <f t="shared" ca="1" si="6"/>
        <v>1.32753414215659</v>
      </c>
      <c r="F108" s="14">
        <f t="shared" ca="1" si="7"/>
        <v>1.3267266978144814</v>
      </c>
    </row>
    <row r="109" spans="1:6">
      <c r="A109" s="13" t="s">
        <v>129</v>
      </c>
      <c r="B109" s="14">
        <f ca="1">B108+'Grid trading simulator'!$B$7*NORMINV(RAND(), 'Grid trading simulator'!$B$9, 'Grid trading simulator'!$B$8)</f>
        <v>1.3267266978144814</v>
      </c>
      <c r="C109" s="14"/>
      <c r="D109" s="14"/>
      <c r="E109" s="14"/>
      <c r="F109" s="14"/>
    </row>
  </sheetData>
  <sheetProtection password="9213" sheet="1" objects="1" scenarios="1" formatCells="0" formatColumns="0" formatRows="0"/>
  <phoneticPr fontId="19" type="noConversion"/>
  <pageMargins left="0.78749999999999998" right="0.78749999999999998" top="1.0249999999999999" bottom="1.0249999999999999" header="0.78749999999999998" footer="0.78749999999999998"/>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A3"/>
  <sheetViews>
    <sheetView workbookViewId="0">
      <selection activeCell="A3" sqref="A3"/>
    </sheetView>
  </sheetViews>
  <sheetFormatPr defaultRowHeight="12.75"/>
  <cols>
    <col min="1" max="1" width="176.42578125" style="7" customWidth="1"/>
    <col min="2" max="16384" width="9.140625" style="7"/>
  </cols>
  <sheetData>
    <row r="1" spans="1:1" ht="27">
      <c r="A1" s="31" t="s">
        <v>132</v>
      </c>
    </row>
    <row r="2" spans="1:1" ht="242.25">
      <c r="A2" s="32" t="s">
        <v>133</v>
      </c>
    </row>
    <row r="3" spans="1:1" ht="20.25">
      <c r="A3" s="33" t="s">
        <v>134</v>
      </c>
    </row>
  </sheetData>
  <sheetProtection password="9213" sheet="1" objects="1" scenarios="1"/>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Grid trading simulator</vt:lpstr>
      <vt:lpstr>Data</vt:lpstr>
      <vt:lpstr>Disclaimer</vt:lpstr>
      <vt:lpstr>aRng</vt:lpstr>
      <vt:lpstr>t</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2013-12-11T15:55:19Z</dcterms:created>
  <dcterms:modified xsi:type="dcterms:W3CDTF">2019-01-17T08:51:18Z</dcterms:modified>
</cp:coreProperties>
</file>