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showInkAnnotation="0"/>
  <mc:AlternateContent xmlns:mc="http://schemas.openxmlformats.org/markup-compatibility/2006">
    <mc:Choice Requires="x15">
      <x15ac:absPath xmlns:x15ac="http://schemas.microsoft.com/office/spreadsheetml/2010/11/ac" url="C:\me\money\"/>
    </mc:Choice>
  </mc:AlternateContent>
  <xr:revisionPtr revIDLastSave="0" documentId="13_ncr:1_{1C4EEECA-7E18-4A1A-B704-17811B8818F6}" xr6:coauthVersionLast="47" xr6:coauthVersionMax="47" xr10:uidLastSave="{00000000-0000-0000-0000-000000000000}"/>
  <bookViews>
    <workbookView xWindow="3960" yWindow="912" windowWidth="14136" windowHeight="10704" tabRatio="500" activeTab="1" xr2:uid="{00000000-000D-0000-FFFF-FFFF00000000}"/>
  </bookViews>
  <sheets>
    <sheet name="说明" sheetId="1" r:id="rId1"/>
    <sheet name="记录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2" l="1"/>
  <c r="H24" i="2"/>
  <c r="H22" i="2"/>
  <c r="H21" i="2"/>
  <c r="H20" i="2"/>
  <c r="H19" i="2"/>
  <c r="H18" i="2"/>
  <c r="H17" i="2"/>
  <c r="H16" i="2"/>
  <c r="H15" i="2"/>
  <c r="H14" i="2"/>
  <c r="H13" i="2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<sst xmlns="http://schemas.openxmlformats.org/spreadsheetml/2006/main" count="128" uniqueCount="54">
  <si>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</si>
  <si>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</si>
  <si>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</si>
  <si>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</si>
  <si>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</si>
  <si>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</si>
  <si>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</si>
  <si>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</si>
  <si>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</si>
  <si>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</si>
  <si>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</si>
  <si>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</si>
  <si>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</si>
  <si>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</si>
  <si>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</si>
  <si>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</si>
  <si>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</si>
  <si>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</si>
  <si>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</si>
  <si>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family val="2"/>
        <charset val="134"/>
      </rPr>
      <t>第几个月</t>
    </r>
    <r>
      <rPr>
        <sz val="12"/>
        <color theme="1"/>
        <rFont val="微软雅黑"/>
        <family val="2"/>
        <charset val="134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</si>
  <si>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family val="2"/>
        <charset val="134"/>
      </rPr>
      <t>第几个月</t>
    </r>
    <r>
      <rPr>
        <sz val="12"/>
        <color theme="1"/>
        <rFont val="微软雅黑"/>
        <family val="2"/>
        <charset val="134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</si>
  <si>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</si>
  <si>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</si>
  <si>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</si>
  <si>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</si>
  <si>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</si>
  <si>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</si>
  <si>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</si>
  <si>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</si>
  <si>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</si>
  <si>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</si>
  <si>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</si>
  <si>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</si>
  <si>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</si>
  <si>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</si>
  <si>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</si>
  <si>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</si>
  <si>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</si>
  <si>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</si>
  <si>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</si>
  <si>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</si>
  <si>
    <t>盈利收益率要大于10%（即市盈率小于10【倒数】）；且盈利收益率要大于国债利率的两倍以上。</t>
    <phoneticPr fontId="1" type="noConversion"/>
  </si>
  <si>
    <t>分红</t>
    <rPh sb="0" eb="1">
      <t>wv</t>
    </rPh>
    <rPh sb="1" eb="2">
      <t>xa</t>
    </rPh>
    <phoneticPr fontId="1" type="noConversion"/>
  </si>
  <si>
    <t>-</t>
    <phoneticPr fontId="1" type="noConversion"/>
  </si>
  <si>
    <t>-</t>
    <phoneticPr fontId="1" type="noConversion"/>
  </si>
  <si>
    <t>1753.76元</t>
    <rPh sb="7" eb="8">
      <t>fqb</t>
    </rPh>
    <phoneticPr fontId="1" type="noConversion"/>
  </si>
  <si>
    <t>-</t>
    <phoneticPr fontId="1" type="noConversion"/>
  </si>
  <si>
    <t>-</t>
    <phoneticPr fontId="1" type="noConversion"/>
  </si>
  <si>
    <t>2628.67元</t>
    <rPh sb="7" eb="8">
      <t>fqb</t>
    </rPh>
    <phoneticPr fontId="1" type="noConversion"/>
  </si>
  <si>
    <t>1983.25元</t>
    <phoneticPr fontId="1" type="noConversion"/>
  </si>
  <si>
    <t>3062.5元</t>
    <phoneticPr fontId="1" type="noConversion"/>
  </si>
  <si>
    <t>50AH优选</t>
    <phoneticPr fontId="1" type="noConversion"/>
  </si>
  <si>
    <t>501050</t>
    <phoneticPr fontId="1" type="noConversion"/>
  </si>
  <si>
    <t>申购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</si>
</sst>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vertAlign val="superscript"/>
      <sz val="12"/>
      <color theme="1"/>
      <name val="微软雅黑"/>
      <family val="2"/>
      <charset val="134"/>
    </font>
    <font>
      <i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  <xf numFmtId="0" fontId="3" fillId="0" borderId="0" xfId="0" quotePrefix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17" sqref="A17"/>
    </sheetView>
  </sheetViews>
  <sheetFormatPr defaultColWidth="10.796875" defaultRowHeight="17.399999999999999" x14ac:dyDescent="0.4"/>
  <cols>
    <col min="1" max="1" width="25.5" style="1" bestFit="1" customWidth="1"/>
    <col min="2" max="2" width="27" style="2" bestFit="1" customWidth="1"/>
    <col min="3" max="3" width="64.796875" style="2" customWidth="1"/>
    <col min="4" max="16384" width="10.796875" style="2"/>
  </cols>
  <sheetData>
    <row r="1" spans="1:3" x14ac:dyDescent="0.4">
      <c r="A1" s="1" t="s">
        <v>2</v>
      </c>
      <c r="B1" s="2" t="s">
        <v>3</v>
      </c>
    </row>
    <row r="2" spans="1:3" x14ac:dyDescent="0.4">
      <c r="A2" s="1" t="s">
        <v>4</v>
      </c>
      <c r="B2" s="3">
        <v>43191</v>
      </c>
    </row>
    <row r="3" spans="1:3" x14ac:dyDescent="0.4">
      <c r="A3" s="1" t="s">
        <v>8</v>
      </c>
      <c r="B3" s="3" t="s">
        <v>6</v>
      </c>
    </row>
    <row r="4" spans="1:3" x14ac:dyDescent="0.4">
      <c r="A4" s="1" t="s">
        <v>15</v>
      </c>
      <c r="B4" s="3" t="s">
        <v>9</v>
      </c>
    </row>
    <row r="5" spans="1:3" x14ac:dyDescent="0.4">
      <c r="A5" s="1" t="s">
        <v>7</v>
      </c>
      <c r="B5" s="2" t="s">
        <v>16</v>
      </c>
    </row>
    <row r="6" spans="1:3" ht="19.8" x14ac:dyDescent="0.4">
      <c r="A6" s="1" t="s">
        <v>0</v>
      </c>
      <c r="B6" s="2" t="s">
        <v>1</v>
      </c>
      <c r="C6" s="2" t="s">
        <v>19</v>
      </c>
    </row>
    <row r="7" spans="1:3" x14ac:dyDescent="0.4">
      <c r="A7" s="1" t="s">
        <v>12</v>
      </c>
      <c r="B7" s="2" t="s">
        <v>17</v>
      </c>
    </row>
    <row r="8" spans="1:3" ht="19.8" x14ac:dyDescent="0.4">
      <c r="A8" s="1" t="s">
        <v>10</v>
      </c>
      <c r="B8" s="2" t="s">
        <v>11</v>
      </c>
      <c r="C8" s="2" t="s">
        <v>20</v>
      </c>
    </row>
    <row r="9" spans="1:3" x14ac:dyDescent="0.4">
      <c r="A9" s="1" t="s">
        <v>13</v>
      </c>
      <c r="B9" s="2" t="s">
        <v>18</v>
      </c>
    </row>
    <row r="14" spans="1:3" x14ac:dyDescent="0.4">
      <c r="A14" s="1" t="s">
        <v>5</v>
      </c>
      <c r="B14" s="8" t="s">
        <v>41</v>
      </c>
      <c r="C14" s="8"/>
    </row>
    <row r="15" spans="1:3" x14ac:dyDescent="0.4">
      <c r="A15" s="1" t="s">
        <v>26</v>
      </c>
      <c r="B15" s="2" t="s">
        <v>27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abSelected="1" workbookViewId="0">
      <pane ySplit="1" topLeftCell="A17" activePane="bottomLeft" state="frozen"/>
      <selection pane="bottomLeft" activeCell="A28" sqref="A28"/>
    </sheetView>
  </sheetViews>
  <sheetFormatPr defaultColWidth="10.796875" defaultRowHeight="17.399999999999999" x14ac:dyDescent="0.4"/>
  <cols>
    <col min="1" max="1" width="12.5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796875" style="2"/>
    <col min="7" max="7" width="11.5" style="2" bestFit="1" customWidth="1"/>
    <col min="8" max="9" width="10.796875" style="2"/>
    <col min="10" max="10" width="11.5" style="2" bestFit="1" customWidth="1"/>
    <col min="11" max="12" width="11" style="2" bestFit="1" customWidth="1"/>
    <col min="13" max="13" width="19.296875" style="2" bestFit="1" customWidth="1"/>
    <col min="14" max="16384" width="10.796875" style="2"/>
  </cols>
  <sheetData>
    <row r="1" spans="1:13" x14ac:dyDescent="0.4">
      <c r="A1" s="4" t="s">
        <v>21</v>
      </c>
      <c r="B1" s="4" t="s">
        <v>22</v>
      </c>
      <c r="C1" s="4" t="s">
        <v>28</v>
      </c>
      <c r="D1" s="4" t="s">
        <v>14</v>
      </c>
      <c r="E1" s="4" t="s">
        <v>23</v>
      </c>
      <c r="F1" s="4" t="s">
        <v>24</v>
      </c>
      <c r="G1" s="4" t="s">
        <v>25</v>
      </c>
      <c r="H1" s="4" t="s">
        <v>29</v>
      </c>
      <c r="I1" s="4" t="s">
        <v>33</v>
      </c>
      <c r="J1" s="4" t="s">
        <v>32</v>
      </c>
      <c r="K1" s="4" t="s">
        <v>34</v>
      </c>
      <c r="L1" s="4" t="s">
        <v>35</v>
      </c>
    </row>
    <row r="2" spans="1:13" x14ac:dyDescent="0.4">
      <c r="A2" s="5">
        <v>43180</v>
      </c>
      <c r="B2" s="2" t="s">
        <v>38</v>
      </c>
      <c r="C2" s="2" t="s">
        <v>30</v>
      </c>
      <c r="D2" s="2" t="s">
        <v>31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4">
      <c r="A3" s="5">
        <v>43207</v>
      </c>
      <c r="B3" s="2" t="s">
        <v>39</v>
      </c>
      <c r="C3" s="2" t="s">
        <v>30</v>
      </c>
      <c r="D3" s="2" t="s">
        <v>31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4">
      <c r="A4" s="5">
        <v>43236</v>
      </c>
      <c r="B4" s="2" t="s">
        <v>39</v>
      </c>
      <c r="C4" s="2" t="s">
        <v>30</v>
      </c>
      <c r="D4" s="2" t="s">
        <v>31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4">
      <c r="A5" s="5">
        <v>43270</v>
      </c>
      <c r="B5" s="2" t="s">
        <v>39</v>
      </c>
      <c r="C5" s="2" t="s">
        <v>30</v>
      </c>
      <c r="D5" s="2" t="s">
        <v>31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4">
      <c r="A6" s="5">
        <v>43298</v>
      </c>
      <c r="B6" s="2" t="s">
        <v>39</v>
      </c>
      <c r="C6" s="2" t="s">
        <v>30</v>
      </c>
      <c r="D6" s="2" t="s">
        <v>31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4">
      <c r="A7" s="5">
        <v>43334</v>
      </c>
      <c r="B7" s="2" t="s">
        <v>39</v>
      </c>
      <c r="C7" s="2" t="s">
        <v>30</v>
      </c>
      <c r="D7" s="2" t="s">
        <v>31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4">
      <c r="A8" s="5">
        <v>43363</v>
      </c>
      <c r="B8" s="2" t="s">
        <v>39</v>
      </c>
      <c r="C8" s="2" t="s">
        <v>30</v>
      </c>
      <c r="D8" s="2" t="s">
        <v>31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4">
      <c r="A9" s="5">
        <v>43391</v>
      </c>
      <c r="B9" s="2" t="s">
        <v>39</v>
      </c>
      <c r="C9" s="2" t="s">
        <v>30</v>
      </c>
      <c r="D9" s="2" t="s">
        <v>31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4">
      <c r="A10" s="5">
        <v>43425</v>
      </c>
      <c r="B10" s="2" t="s">
        <v>39</v>
      </c>
      <c r="C10" s="2" t="s">
        <v>30</v>
      </c>
      <c r="D10" s="2" t="s">
        <v>31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37</v>
      </c>
    </row>
    <row r="11" spans="1:13" x14ac:dyDescent="0.4">
      <c r="A11" s="5">
        <v>43453</v>
      </c>
      <c r="B11" s="2" t="s">
        <v>39</v>
      </c>
      <c r="C11" s="2" t="s">
        <v>30</v>
      </c>
      <c r="D11" s="2" t="s">
        <v>31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 x14ac:dyDescent="0.4">
      <c r="A12" s="5">
        <v>43511</v>
      </c>
      <c r="B12" s="2" t="s">
        <v>39</v>
      </c>
      <c r="C12" s="2" t="s">
        <v>30</v>
      </c>
      <c r="D12" s="2" t="s">
        <v>31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 x14ac:dyDescent="0.4">
      <c r="A13" s="5">
        <v>43542</v>
      </c>
      <c r="B13" s="2" t="s">
        <v>39</v>
      </c>
      <c r="C13" s="2" t="s">
        <v>40</v>
      </c>
      <c r="D13" s="2" t="s">
        <v>31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14" spans="1:13" x14ac:dyDescent="0.4">
      <c r="A14" s="5">
        <v>43574</v>
      </c>
      <c r="B14" s="2" t="s">
        <v>39</v>
      </c>
      <c r="C14" s="2" t="s">
        <v>40</v>
      </c>
      <c r="D14" s="2" t="s">
        <v>31</v>
      </c>
      <c r="E14" s="2">
        <v>1.218</v>
      </c>
      <c r="F14" s="2">
        <v>9.81</v>
      </c>
      <c r="G14" s="6">
        <v>0.1019</v>
      </c>
      <c r="H14" s="2">
        <f>1000*POWER(1.01, 12)*10/F14</f>
        <v>1148.6493681263707</v>
      </c>
      <c r="I14" s="2">
        <v>1148</v>
      </c>
      <c r="J14" s="2">
        <v>1.72</v>
      </c>
      <c r="K14" s="2">
        <v>941.12</v>
      </c>
    </row>
    <row r="15" spans="1:13" x14ac:dyDescent="0.4">
      <c r="A15" s="5">
        <v>43606</v>
      </c>
      <c r="B15" s="2" t="s">
        <v>39</v>
      </c>
      <c r="C15" s="2" t="s">
        <v>40</v>
      </c>
      <c r="D15" s="2" t="s">
        <v>31</v>
      </c>
      <c r="E15" s="2">
        <v>1.105</v>
      </c>
      <c r="F15" s="2">
        <v>8.56</v>
      </c>
      <c r="G15" s="6">
        <v>0.1169</v>
      </c>
      <c r="H15" s="2">
        <f>1000*POWER(1.01, 13)*10/F15</f>
        <v>1329.5482248052447</v>
      </c>
      <c r="I15" s="2">
        <v>1330</v>
      </c>
      <c r="J15" s="2">
        <v>1.99</v>
      </c>
      <c r="K15" s="2">
        <v>1201.82</v>
      </c>
      <c r="L15" s="2">
        <v>0</v>
      </c>
    </row>
    <row r="16" spans="1:13" x14ac:dyDescent="0.4">
      <c r="A16" s="5">
        <v>43664</v>
      </c>
      <c r="B16" s="2" t="s">
        <v>39</v>
      </c>
      <c r="C16" s="2" t="s">
        <v>40</v>
      </c>
      <c r="D16" s="2" t="s">
        <v>31</v>
      </c>
      <c r="E16" s="2">
        <v>1.1060000000000001</v>
      </c>
      <c r="F16" s="2">
        <v>8.9</v>
      </c>
      <c r="G16" s="6">
        <v>0.1263</v>
      </c>
      <c r="H16" s="2">
        <f>1000*POWER(1.01, 14)*10/F16</f>
        <v>1291.5440598175533</v>
      </c>
      <c r="I16" s="2">
        <v>1292</v>
      </c>
      <c r="J16" s="2">
        <v>1.94</v>
      </c>
      <c r="K16" s="2">
        <v>1166.42</v>
      </c>
    </row>
    <row r="17" spans="1:12" x14ac:dyDescent="0.4">
      <c r="A17" s="5">
        <v>43705</v>
      </c>
      <c r="B17" s="2" t="s">
        <v>39</v>
      </c>
      <c r="C17" s="2" t="s">
        <v>40</v>
      </c>
      <c r="D17" s="2" t="s">
        <v>31</v>
      </c>
      <c r="E17" s="2">
        <v>1.101</v>
      </c>
      <c r="F17" s="2">
        <v>8.42</v>
      </c>
      <c r="G17" s="6">
        <v>0.1188</v>
      </c>
      <c r="H17" s="2">
        <f>1000*POWER(1.01, 15)*10/F17</f>
        <v>1378.822987375295</v>
      </c>
      <c r="I17" s="2">
        <v>1378</v>
      </c>
      <c r="J17" s="2">
        <v>2.06</v>
      </c>
      <c r="K17" s="2">
        <v>1249.72</v>
      </c>
      <c r="L17" s="2">
        <v>0</v>
      </c>
    </row>
    <row r="18" spans="1:12" x14ac:dyDescent="0.4">
      <c r="A18" s="5">
        <v>43731</v>
      </c>
      <c r="B18" s="2" t="s">
        <v>39</v>
      </c>
      <c r="C18" s="2" t="s">
        <v>40</v>
      </c>
      <c r="D18" s="2" t="s">
        <v>31</v>
      </c>
      <c r="E18" s="2">
        <v>1.1160000000000001</v>
      </c>
      <c r="F18" s="2">
        <v>8.42</v>
      </c>
      <c r="G18" s="6">
        <v>0.1187</v>
      </c>
      <c r="H18" s="2">
        <f>1000*POWER(1.01, 16)*10/F18</f>
        <v>1392.6112172490482</v>
      </c>
      <c r="I18" s="2">
        <v>1392</v>
      </c>
      <c r="J18" s="2">
        <v>2.08</v>
      </c>
      <c r="K18" s="2">
        <v>1245.45</v>
      </c>
    </row>
    <row r="19" spans="1:12" x14ac:dyDescent="0.4">
      <c r="A19" s="5">
        <v>43760</v>
      </c>
      <c r="B19" s="2" t="s">
        <v>39</v>
      </c>
      <c r="C19" s="2" t="s">
        <v>40</v>
      </c>
      <c r="D19" s="2" t="s">
        <v>31</v>
      </c>
      <c r="E19" s="2">
        <v>1.1140000000000001</v>
      </c>
      <c r="F19" s="2">
        <v>8.6</v>
      </c>
      <c r="G19" s="6">
        <v>0.12089999999999999</v>
      </c>
      <c r="H19" s="2">
        <f>1000*POWER(1.01, 17)*10/F19</f>
        <v>1377.0981760150419</v>
      </c>
      <c r="I19" s="2">
        <v>1377</v>
      </c>
      <c r="J19" s="2">
        <v>2.06</v>
      </c>
      <c r="K19" s="2">
        <v>1234.24</v>
      </c>
      <c r="L19" s="2">
        <v>0</v>
      </c>
    </row>
    <row r="20" spans="1:12" x14ac:dyDescent="0.4">
      <c r="A20" s="5">
        <v>43798</v>
      </c>
      <c r="B20" s="2" t="s">
        <v>39</v>
      </c>
      <c r="C20" s="2" t="s">
        <v>40</v>
      </c>
      <c r="D20" s="2" t="s">
        <v>31</v>
      </c>
      <c r="E20" s="2">
        <v>1.089</v>
      </c>
      <c r="F20" s="2">
        <v>8.49</v>
      </c>
      <c r="G20" s="6">
        <v>0.1177</v>
      </c>
      <c r="H20" s="2">
        <f>1000*POWER(1.01, 18)*10/F20</f>
        <v>1408.8898417981923</v>
      </c>
      <c r="I20" s="2">
        <v>1408</v>
      </c>
      <c r="J20" s="2">
        <v>2.11</v>
      </c>
      <c r="K20" s="2">
        <v>1290.99</v>
      </c>
    </row>
    <row r="21" spans="1:12" x14ac:dyDescent="0.4">
      <c r="A21" s="5">
        <v>43825</v>
      </c>
      <c r="B21" s="2" t="s">
        <v>39</v>
      </c>
      <c r="C21" s="2" t="s">
        <v>40</v>
      </c>
      <c r="D21" s="2" t="s">
        <v>31</v>
      </c>
      <c r="E21" s="2">
        <v>1.1399999999999999</v>
      </c>
      <c r="F21" s="2">
        <v>8.56</v>
      </c>
      <c r="G21" s="6">
        <v>0.1169</v>
      </c>
      <c r="H21" s="2">
        <f>1000*POWER(1.01, 19)*10/F21</f>
        <v>1411.3422318265555</v>
      </c>
      <c r="I21" s="2">
        <v>1141</v>
      </c>
      <c r="J21" s="2">
        <v>1.71</v>
      </c>
      <c r="K21" s="2">
        <v>999.38</v>
      </c>
      <c r="L21" s="2">
        <v>0</v>
      </c>
    </row>
    <row r="22" spans="1:12" x14ac:dyDescent="0.4">
      <c r="A22" s="5">
        <v>43892</v>
      </c>
      <c r="B22" s="2" t="s">
        <v>39</v>
      </c>
      <c r="C22" s="2" t="s">
        <v>40</v>
      </c>
      <c r="D22" s="2" t="s">
        <v>31</v>
      </c>
      <c r="E22" s="2">
        <v>1.022</v>
      </c>
      <c r="F22" s="2">
        <v>9.15</v>
      </c>
      <c r="G22" s="6">
        <v>0.10929999999999999</v>
      </c>
      <c r="H22" s="2">
        <f>1000*POWER(1.01, 20)*10/F22</f>
        <v>1333.5410272655379</v>
      </c>
      <c r="I22" s="2">
        <v>1333</v>
      </c>
      <c r="J22" s="2">
        <v>2</v>
      </c>
      <c r="K22" s="2">
        <v>1302.3499999999999</v>
      </c>
    </row>
    <row r="23" spans="1:12" x14ac:dyDescent="0.4">
      <c r="A23" s="5">
        <v>43894</v>
      </c>
      <c r="B23" s="2" t="s">
        <v>39</v>
      </c>
      <c r="C23" s="2" t="s">
        <v>40</v>
      </c>
      <c r="D23" s="2" t="s">
        <v>42</v>
      </c>
      <c r="E23" s="2" t="s">
        <v>43</v>
      </c>
      <c r="F23" s="2" t="s">
        <v>44</v>
      </c>
      <c r="G23" s="2" t="s">
        <v>44</v>
      </c>
      <c r="H23" s="2" t="s">
        <v>46</v>
      </c>
      <c r="I23" s="2" t="s">
        <v>47</v>
      </c>
      <c r="J23" s="2" t="s">
        <v>43</v>
      </c>
      <c r="K23" s="2" t="s">
        <v>48</v>
      </c>
      <c r="L23" s="2" t="s">
        <v>45</v>
      </c>
    </row>
    <row r="24" spans="1:12" x14ac:dyDescent="0.4">
      <c r="A24" s="5">
        <v>43907</v>
      </c>
      <c r="B24" s="2" t="s">
        <v>39</v>
      </c>
      <c r="C24" s="2" t="s">
        <v>40</v>
      </c>
      <c r="D24" s="2" t="s">
        <v>31</v>
      </c>
      <c r="E24" s="2">
        <v>0.95099999999999996</v>
      </c>
      <c r="F24" s="2">
        <v>9.0399999999999991</v>
      </c>
      <c r="G24" s="6">
        <v>0.1106</v>
      </c>
      <c r="H24" s="2">
        <f>1000*POWER(1.01, 21)*10/F24</f>
        <v>1363.2654207383259</v>
      </c>
      <c r="I24" s="2">
        <v>1363</v>
      </c>
      <c r="J24" s="2">
        <v>2.04</v>
      </c>
      <c r="K24" s="2">
        <v>1431.08</v>
      </c>
      <c r="L24" s="2">
        <v>0</v>
      </c>
    </row>
    <row r="25" spans="1:12" x14ac:dyDescent="0.4">
      <c r="A25" s="5">
        <v>44267</v>
      </c>
      <c r="B25" s="2" t="s">
        <v>39</v>
      </c>
      <c r="C25" s="2" t="s">
        <v>40</v>
      </c>
      <c r="D25" s="2" t="s">
        <v>42</v>
      </c>
      <c r="E25" s="2" t="s">
        <v>43</v>
      </c>
      <c r="F25" s="2" t="s">
        <v>43</v>
      </c>
      <c r="G25" s="2" t="s">
        <v>43</v>
      </c>
      <c r="H25" s="2" t="s">
        <v>43</v>
      </c>
      <c r="I25" s="2" t="s">
        <v>43</v>
      </c>
      <c r="J25" s="2" t="s">
        <v>43</v>
      </c>
      <c r="K25" s="2" t="s">
        <v>50</v>
      </c>
      <c r="L25" s="2" t="s">
        <v>49</v>
      </c>
    </row>
    <row r="26" spans="1:12" x14ac:dyDescent="0.4">
      <c r="A26" s="5">
        <v>44721</v>
      </c>
      <c r="B26" s="2" t="s">
        <v>51</v>
      </c>
      <c r="C26" s="9" t="s">
        <v>52</v>
      </c>
      <c r="D26" s="2" t="s">
        <v>53</v>
      </c>
      <c r="E26" s="2">
        <v>1.399</v>
      </c>
      <c r="F26" s="2">
        <v>9.27</v>
      </c>
      <c r="G26" s="6">
        <v>0.1079</v>
      </c>
      <c r="H26" s="2">
        <f>2000*POWER(1.01, 1)*10/F26</f>
        <v>2179.0722761596548</v>
      </c>
      <c r="I26" s="2">
        <v>2179</v>
      </c>
    </row>
    <row r="27" spans="1:12" x14ac:dyDescent="0.4">
      <c r="A27" s="5"/>
    </row>
    <row r="30" spans="1:12" x14ac:dyDescent="0.4">
      <c r="A30" s="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Leo</cp:lastModifiedBy>
  <dcterms:created xsi:type="dcterms:W3CDTF">2018-03-16T08:13:47Z</dcterms:created>
  <dcterms:modified xsi:type="dcterms:W3CDTF">2022-06-09T07:35:36Z</dcterms:modified>
</cp:coreProperties>
</file>