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eancher\My_repo\Nightstand-2105-1\"/>
    </mc:Choice>
  </mc:AlternateContent>
  <xr:revisionPtr revIDLastSave="0" documentId="13_ncr:1_{70E1966A-95EA-4DC0-8852-41575DAEC2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E14" i="1"/>
  <c r="E13" i="1"/>
  <c r="D13" i="1"/>
  <c r="E12" i="1"/>
  <c r="D12" i="1"/>
  <c r="B12" i="1"/>
  <c r="E11" i="1"/>
  <c r="D11" i="1"/>
  <c r="E10" i="1"/>
  <c r="D10" i="1"/>
  <c r="E9" i="1"/>
  <c r="D9" i="1"/>
  <c r="D8" i="1"/>
  <c r="E8" i="1" s="1"/>
  <c r="B8" i="1"/>
  <c r="E7" i="1"/>
  <c r="D7" i="1"/>
  <c r="B7" i="1"/>
  <c r="E6" i="1"/>
  <c r="D6" i="1"/>
  <c r="E5" i="1"/>
  <c r="D5" i="1"/>
  <c r="E4" i="1"/>
  <c r="B4" i="1"/>
  <c r="B3" i="1"/>
  <c r="E3" i="1" s="1"/>
  <c r="B2" i="1"/>
  <c r="E17" i="1" l="1"/>
</calcChain>
</file>

<file path=xl/sharedStrings.xml><?xml version="1.0" encoding="utf-8"?>
<sst xmlns="http://schemas.openxmlformats.org/spreadsheetml/2006/main" count="32" uniqueCount="24">
  <si>
    <t>Наименнование</t>
  </si>
  <si>
    <t>Кол-во</t>
  </si>
  <si>
    <t>Стоимость</t>
  </si>
  <si>
    <t>Кромка 1 мм</t>
  </si>
  <si>
    <t>Ед. изм</t>
  </si>
  <si>
    <t>м2</t>
  </si>
  <si>
    <t>м</t>
  </si>
  <si>
    <t>Цена за ед.</t>
  </si>
  <si>
    <t>Кромка 0.4 мм</t>
  </si>
  <si>
    <t>шт</t>
  </si>
  <si>
    <t>Стяжка  шурупная 7х50</t>
  </si>
  <si>
    <t>Фанера 15 мм</t>
  </si>
  <si>
    <t>Брусок</t>
  </si>
  <si>
    <t>Шуруп 4х30</t>
  </si>
  <si>
    <t>Гайка М10</t>
  </si>
  <si>
    <t>Шпилька М10х80</t>
  </si>
  <si>
    <t>Фанера 10 мм</t>
  </si>
  <si>
    <t>Итого</t>
  </si>
  <si>
    <t>Масло для ножек</t>
  </si>
  <si>
    <t>л</t>
  </si>
  <si>
    <t>Клей для кромок</t>
  </si>
  <si>
    <t>кг</t>
  </si>
  <si>
    <t>ДСП, 2750х1800</t>
  </si>
  <si>
    <t>Шкант 8х40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</si>
</sst>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A6" sqref="A6"/>
    </sheetView>
  </sheetViews>
  <sheetFormatPr defaultRowHeight="15" x14ac:dyDescent="0.25"/>
  <cols>
    <col min="1" max="1" width="26.5703125" customWidth="1"/>
    <col min="2" max="2" width="9.28515625" style="6" customWidth="1"/>
    <col min="3" max="3" width="4.5703125" style="1" bestFit="1" customWidth="1"/>
    <col min="4" max="4" width="7.85546875" style="5" customWidth="1"/>
    <col min="5" max="5" width="10.5703125" style="4" bestFit="1" customWidth="1"/>
    <col min="6" max="6" width="9.140625" customWidth="1"/>
  </cols>
  <sheetData>
    <row r="1" spans="1:5" s="3" customFormat="1" ht="30" x14ac:dyDescent="0.25">
      <c r="A1" s="2" t="s">
        <v>0</v>
      </c>
      <c r="B1" s="2" t="s">
        <v>1</v>
      </c>
      <c r="C1" s="2" t="s">
        <v>4</v>
      </c>
      <c r="D1" s="2" t="s">
        <v>7</v>
      </c>
      <c r="E1" s="2" t="s">
        <v>2</v>
      </c>
    </row>
    <row r="2" spans="1:5" x14ac:dyDescent="0.25">
      <c r="A2" t="s">
        <v>22</v>
      </c>
      <c r="B2" s="6">
        <f>2.75*1.8/5</f>
        <v>0.99</v>
      </c>
      <c r="C2" s="1" t="s">
        <v>5</v>
      </c>
      <c r="D2" s="5">
        <f>2300/(2.75*1.85)</f>
        <v>452.08845208845207</v>
      </c>
      <c r="E2" s="4">
        <f t="shared" ref="E2:E14" si="0">B2*D2</f>
        <v>447.56756756756755</v>
      </c>
    </row>
    <row r="3" spans="1:5" x14ac:dyDescent="0.25">
      <c r="A3" t="s">
        <v>3</v>
      </c>
      <c r="B3" s="6">
        <f xml:space="preserve"> (200*4 + 468*2 + 500*4 + 400*4)/100</f>
        <v>53.36</v>
      </c>
      <c r="C3" s="1" t="s">
        <v>6</v>
      </c>
      <c r="D3" s="5">
        <v>10.130000000000001</v>
      </c>
      <c r="E3" s="4">
        <f t="shared" si="0"/>
        <v>540.53680000000008</v>
      </c>
    </row>
    <row r="4" spans="1:5" x14ac:dyDescent="0.25">
      <c r="A4" t="s">
        <v>8</v>
      </c>
      <c r="B4" s="6">
        <f>(432 + 384*2 + 85*2 + 463*2 + 87*2)/100</f>
        <v>24.7</v>
      </c>
      <c r="C4" s="1" t="s">
        <v>6</v>
      </c>
      <c r="D4" s="5">
        <v>3.6</v>
      </c>
      <c r="E4" s="4">
        <f t="shared" si="0"/>
        <v>88.92</v>
      </c>
    </row>
    <row r="5" spans="1:5" x14ac:dyDescent="0.25">
      <c r="A5" t="s">
        <v>23</v>
      </c>
      <c r="B5" s="6">
        <v>10</v>
      </c>
      <c r="C5" s="1" t="s">
        <v>9</v>
      </c>
      <c r="D5" s="5">
        <f>174/250</f>
        <v>0.69599999999999995</v>
      </c>
      <c r="E5" s="4">
        <f t="shared" si="0"/>
        <v>6.9599999999999991</v>
      </c>
    </row>
    <row r="6" spans="1:5" x14ac:dyDescent="0.25">
      <c r="A6" t="s">
        <v>10</v>
      </c>
      <c r="B6" s="6">
        <v>4</v>
      </c>
      <c r="C6" s="1" t="s">
        <v>9</v>
      </c>
      <c r="D6" s="5">
        <f>216/60</f>
        <v>3.6</v>
      </c>
      <c r="E6" s="4">
        <f t="shared" si="0"/>
        <v>14.4</v>
      </c>
    </row>
    <row r="7" spans="1:5" x14ac:dyDescent="0.25">
      <c r="A7" t="s">
        <v>11</v>
      </c>
      <c r="B7" s="6">
        <f>0.24*0.12</f>
        <v>2.8799999999999999E-2</v>
      </c>
      <c r="C7" s="1" t="s">
        <v>5</v>
      </c>
      <c r="D7" s="5">
        <f>2337/(1.525*1.525)</f>
        <v>1004.8911582907822</v>
      </c>
      <c r="E7" s="4">
        <f t="shared" si="0"/>
        <v>28.940865358774527</v>
      </c>
    </row>
    <row r="8" spans="1:5" x14ac:dyDescent="0.25">
      <c r="A8" t="s">
        <v>12</v>
      </c>
      <c r="B8" s="6">
        <f>0.3*4</f>
        <v>1.2</v>
      </c>
      <c r="C8" s="1" t="s">
        <v>6</v>
      </c>
      <c r="D8" s="5">
        <f>600/(0.28/0.04*1)</f>
        <v>85.714285714285708</v>
      </c>
      <c r="E8" s="4">
        <f t="shared" si="0"/>
        <v>102.85714285714285</v>
      </c>
    </row>
    <row r="9" spans="1:5" x14ac:dyDescent="0.25">
      <c r="A9" t="s">
        <v>13</v>
      </c>
      <c r="B9" s="6">
        <v>12</v>
      </c>
      <c r="C9" s="1" t="s">
        <v>9</v>
      </c>
      <c r="D9" s="5">
        <f>210/200</f>
        <v>1.05</v>
      </c>
      <c r="E9" s="4">
        <f t="shared" si="0"/>
        <v>12.600000000000001</v>
      </c>
    </row>
    <row r="10" spans="1:5" x14ac:dyDescent="0.25">
      <c r="A10" t="s">
        <v>14</v>
      </c>
      <c r="B10" s="6">
        <v>4</v>
      </c>
      <c r="C10" s="1" t="s">
        <v>9</v>
      </c>
      <c r="D10" s="5">
        <f>43/20</f>
        <v>2.15</v>
      </c>
      <c r="E10" s="4">
        <f t="shared" si="0"/>
        <v>8.6</v>
      </c>
    </row>
    <row r="11" spans="1:5" x14ac:dyDescent="0.25">
      <c r="A11" t="s">
        <v>15</v>
      </c>
      <c r="B11" s="6">
        <v>4</v>
      </c>
      <c r="C11" s="1" t="s">
        <v>9</v>
      </c>
      <c r="D11" s="5">
        <f>58/3</f>
        <v>19.333333333333332</v>
      </c>
      <c r="E11" s="4">
        <f t="shared" si="0"/>
        <v>77.333333333333329</v>
      </c>
    </row>
    <row r="12" spans="1:5" x14ac:dyDescent="0.25">
      <c r="A12" t="s">
        <v>16</v>
      </c>
      <c r="B12" s="6">
        <f>(1-0.16-0.16)*0.1</f>
        <v>6.7999999999999991E-2</v>
      </c>
      <c r="C12" s="1" t="s">
        <v>5</v>
      </c>
      <c r="D12" s="5">
        <f>1641/(1.525*1.525)</f>
        <v>705.61676968556856</v>
      </c>
      <c r="E12" s="4">
        <f t="shared" si="0"/>
        <v>47.981940338618656</v>
      </c>
    </row>
    <row r="13" spans="1:5" x14ac:dyDescent="0.25">
      <c r="A13" t="s">
        <v>18</v>
      </c>
      <c r="B13" s="6">
        <v>0.05</v>
      </c>
      <c r="C13" s="1" t="s">
        <v>19</v>
      </c>
      <c r="D13" s="5">
        <f>500/0.5</f>
        <v>1000</v>
      </c>
      <c r="E13" s="4">
        <f t="shared" si="0"/>
        <v>50</v>
      </c>
    </row>
    <row r="14" spans="1:5" x14ac:dyDescent="0.25">
      <c r="A14" t="s">
        <v>20</v>
      </c>
      <c r="B14" s="6">
        <v>0.1</v>
      </c>
      <c r="C14" s="1" t="s">
        <v>21</v>
      </c>
      <c r="D14" s="5">
        <v>500</v>
      </c>
      <c r="E14" s="4">
        <f t="shared" si="0"/>
        <v>50</v>
      </c>
    </row>
    <row r="17" spans="1:5" x14ac:dyDescent="0.25">
      <c r="A17" s="7" t="s">
        <v>17</v>
      </c>
      <c r="B17" s="8"/>
      <c r="C17" s="9"/>
      <c r="D17" s="10"/>
      <c r="E17" s="11">
        <f>SUM(E2:E16)</f>
        <v>1476.6976494554369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Leancher</dc:creator>
  <cp:lastModifiedBy>Leancher</cp:lastModifiedBy>
  <dcterms:created xsi:type="dcterms:W3CDTF">2015-06-05T18:19:34Z</dcterms:created>
  <dcterms:modified xsi:type="dcterms:W3CDTF">2021-11-21T18:36:19Z</dcterms:modified>
</cp:coreProperties>
</file>