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41.xml" ContentType="application/vnd.ms-office.chartcolorstyle+xml"/>
  <Override PartName="/xl/charts/colors42.xml" ContentType="application/vnd.ms-office.chartcolorstyle+xml"/>
  <Override PartName="/xl/charts/colors43.xml" ContentType="application/vnd.ms-office.chartcolorstyle+xml"/>
  <Override PartName="/xl/charts/colors44.xml" ContentType="application/vnd.ms-office.chartcolorstyle+xml"/>
  <Override PartName="/xl/charts/colors45.xml" ContentType="application/vnd.ms-office.chartcolorstyle+xml"/>
  <Override PartName="/xl/charts/colors46.xml" ContentType="application/vnd.ms-office.chartcolorstyle+xml"/>
  <Override PartName="/xl/charts/colors47.xml" ContentType="application/vnd.ms-office.chartcolorstyle+xml"/>
  <Override PartName="/xl/charts/colors48.xml" ContentType="application/vnd.ms-office.chartcolorstyle+xml"/>
  <Override PartName="/xl/charts/colors49.xml" ContentType="application/vnd.ms-office.chartcolorstyle+xml"/>
  <Override PartName="/xl/charts/colors5.xml" ContentType="application/vnd.ms-office.chartcolorstyle+xml"/>
  <Override PartName="/xl/charts/colors50.xml" ContentType="application/vnd.ms-office.chartcolorstyle+xml"/>
  <Override PartName="/xl/charts/colors51.xml" ContentType="application/vnd.ms-office.chartcolorstyle+xml"/>
  <Override PartName="/xl/charts/colors52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41.xml" ContentType="application/vnd.ms-office.chartstyle+xml"/>
  <Override PartName="/xl/charts/style42.xml" ContentType="application/vnd.ms-office.chartstyle+xml"/>
  <Override PartName="/xl/charts/style43.xml" ContentType="application/vnd.ms-office.chartstyle+xml"/>
  <Override PartName="/xl/charts/style44.xml" ContentType="application/vnd.ms-office.chartstyle+xml"/>
  <Override PartName="/xl/charts/style45.xml" ContentType="application/vnd.ms-office.chartstyle+xml"/>
  <Override PartName="/xl/charts/style46.xml" ContentType="application/vnd.ms-office.chartstyle+xml"/>
  <Override PartName="/xl/charts/style47.xml" ContentType="application/vnd.ms-office.chartstyle+xml"/>
  <Override PartName="/xl/charts/style48.xml" ContentType="application/vnd.ms-office.chartstyle+xml"/>
  <Override PartName="/xl/charts/style49.xml" ContentType="application/vnd.ms-office.chartstyle+xml"/>
  <Override PartName="/xl/charts/style5.xml" ContentType="application/vnd.ms-office.chartstyle+xml"/>
  <Override PartName="/xl/charts/style50.xml" ContentType="application/vnd.ms-office.chartstyle+xml"/>
  <Override PartName="/xl/charts/style51.xml" ContentType="application/vnd.ms-office.chartstyle+xml"/>
  <Override PartName="/xl/charts/style52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 tabRatio="998" firstSheet="1" activeTab="10"/>
  </bookViews>
  <sheets>
    <sheet name="Sheet1" sheetId="5" r:id="rId1"/>
    <sheet name="Sheet2" sheetId="15" r:id="rId2"/>
    <sheet name="Sheet5" sheetId="8" r:id="rId3"/>
    <sheet name="Sheet6" sheetId="9" r:id="rId4"/>
    <sheet name="Sheet7" sheetId="10" r:id="rId5"/>
    <sheet name="Sheet8" sheetId="11" r:id="rId6"/>
    <sheet name="Correlation with Ki-67" sheetId="12" r:id="rId7"/>
    <sheet name="Corr Ki-67 outliers&lt;5%,60%" sheetId="13" r:id="rId8"/>
    <sheet name="Corr Ki-67_outliers&lt;=5%,60%" sheetId="14" r:id="rId9"/>
    <sheet name="Sheet3" sheetId="16" r:id="rId10"/>
    <sheet name="Sheet4" sheetId="17" r:id="rId11"/>
  </sheets>
  <calcPr calcId="144525"/>
</workbook>
</file>

<file path=xl/sharedStrings.xml><?xml version="1.0" encoding="utf-8"?>
<sst xmlns="http://schemas.openxmlformats.org/spreadsheetml/2006/main" count="1860" uniqueCount="636">
  <si>
    <t>Sl.No.</t>
  </si>
  <si>
    <t>dlgs</t>
  </si>
  <si>
    <t>gs</t>
  </si>
  <si>
    <t>Data</t>
  </si>
  <si>
    <t>DLGS</t>
  </si>
  <si>
    <t>GS</t>
  </si>
  <si>
    <t>PM</t>
  </si>
  <si>
    <t>TV</t>
  </si>
  <si>
    <t>DL</t>
  </si>
  <si>
    <t>Clip</t>
  </si>
  <si>
    <t>Comments</t>
  </si>
  <si>
    <t>8,9,4      .7,1</t>
  </si>
  <si>
    <t>[8,9,4]
[.8,2]</t>
  </si>
  <si>
    <t>LM</t>
  </si>
  <si>
    <t>Completed</t>
  </si>
  <si>
    <t>Set 1</t>
  </si>
  <si>
    <t>Yes</t>
  </si>
  <si>
    <r>
      <rPr>
        <sz val="11"/>
        <color theme="1"/>
        <rFont val="Calibri"/>
        <charset val="134"/>
        <scheme val="minor"/>
      </rPr>
      <t xml:space="preserve">Significantly elevated water and depleated fat, slight effect of clip, but </t>
    </r>
    <r>
      <rPr>
        <b/>
        <sz val="11"/>
        <color rgb="FF00B050"/>
        <rFont val="Calibri"/>
        <charset val="134"/>
        <scheme val="minor"/>
      </rPr>
      <t>excellent spectrum</t>
    </r>
    <r>
      <rPr>
        <sz val="11"/>
        <color theme="1"/>
        <rFont val="Calibri"/>
        <charset val="134"/>
        <scheme val="minor"/>
      </rPr>
      <t xml:space="preserve"> in multiple voxels</t>
    </r>
  </si>
  <si>
    <t>9,9,5     .7,2</t>
  </si>
  <si>
    <t>[8,8,5][.035,.6]</t>
  </si>
  <si>
    <t>[8,8,5][.05,.6]</t>
  </si>
  <si>
    <t>EC</t>
  </si>
  <si>
    <t>No</t>
  </si>
  <si>
    <r>
      <rPr>
        <sz val="11"/>
        <color theme="1"/>
        <rFont val="Calibri"/>
        <charset val="134"/>
        <scheme val="minor"/>
      </rPr>
      <t xml:space="preserve">Significantly elevated water and depleated fat, </t>
    </r>
    <r>
      <rPr>
        <b/>
        <sz val="11"/>
        <color rgb="FF00B050"/>
        <rFont val="Calibri"/>
        <charset val="134"/>
        <scheme val="minor"/>
      </rPr>
      <t>high choline</t>
    </r>
    <r>
      <rPr>
        <sz val="11"/>
        <color theme="1"/>
        <rFont val="Calibri"/>
        <charset val="134"/>
        <scheme val="minor"/>
      </rPr>
      <t>, no clip</t>
    </r>
  </si>
  <si>
    <t>7,9,5      .12,1</t>
  </si>
  <si>
    <t>[10,10,5][.5,1]</t>
  </si>
  <si>
    <t>BS</t>
  </si>
  <si>
    <r>
      <rPr>
        <sz val="11"/>
        <color theme="1"/>
        <rFont val="Calibri"/>
        <charset val="134"/>
        <scheme val="minor"/>
      </rPr>
      <t xml:space="preserve">elevated water, strong effect of clip, however </t>
    </r>
    <r>
      <rPr>
        <b/>
        <sz val="11"/>
        <color theme="1"/>
        <rFont val="Calibri"/>
        <charset val="134"/>
        <scheme val="minor"/>
      </rPr>
      <t>usable spectrum near clip</t>
    </r>
  </si>
  <si>
    <t>8,8,5     .15,1</t>
  </si>
  <si>
    <t>[7,10,5]
 [.5,2]</t>
  </si>
  <si>
    <t>KL</t>
  </si>
  <si>
    <r>
      <rPr>
        <sz val="11"/>
        <color theme="1"/>
        <rFont val="Calibri"/>
        <charset val="134"/>
        <scheme val="minor"/>
      </rPr>
      <t>Significantly elevated water and depleated fat, slight effect of clip, but</t>
    </r>
    <r>
      <rPr>
        <b/>
        <sz val="11"/>
        <color rgb="FF00B050"/>
        <rFont val="Calibri"/>
        <charset val="134"/>
        <scheme val="minor"/>
      </rPr>
      <t xml:space="preserve"> very good spectrum </t>
    </r>
    <r>
      <rPr>
        <sz val="11"/>
        <color theme="1"/>
        <rFont val="Calibri"/>
        <charset val="134"/>
        <scheme val="minor"/>
      </rPr>
      <t>in multiple voxels</t>
    </r>
  </si>
  <si>
    <t>8,9,5     .16,2</t>
  </si>
  <si>
    <t>[9,9,3][.7,5]</t>
  </si>
  <si>
    <t>[9,9,3][.9,5]</t>
  </si>
  <si>
    <t>HB</t>
  </si>
  <si>
    <r>
      <rPr>
        <sz val="11"/>
        <color theme="1"/>
        <rFont val="Calibri"/>
        <charset val="134"/>
        <scheme val="minor"/>
      </rPr>
      <t xml:space="preserve">Significantly elevated water and depleated fat, </t>
    </r>
    <r>
      <rPr>
        <b/>
        <sz val="11"/>
        <color theme="1"/>
        <rFont val="Calibri"/>
        <charset val="134"/>
        <scheme val="minor"/>
      </rPr>
      <t>moderate peak</t>
    </r>
    <r>
      <rPr>
        <sz val="11"/>
        <color theme="1"/>
        <rFont val="Calibri"/>
        <charset val="134"/>
        <scheme val="minor"/>
      </rPr>
      <t>s between 3 and 4ppm in multiple voxels, no clip</t>
    </r>
  </si>
  <si>
    <t>9,9,5     .02,1</t>
  </si>
  <si>
    <t>[11,11,5][.12,.8]</t>
  </si>
  <si>
    <t>SM</t>
  </si>
  <si>
    <r>
      <rPr>
        <sz val="11"/>
        <color theme="1"/>
        <rFont val="Calibri"/>
        <charset val="134"/>
        <scheme val="minor"/>
      </rPr>
      <t xml:space="preserve">high fat, water slightly evelvated in few voxels, strong effect of clip, </t>
    </r>
    <r>
      <rPr>
        <b/>
        <sz val="11"/>
        <color theme="1"/>
        <rFont val="Calibri"/>
        <charset val="134"/>
        <scheme val="minor"/>
      </rPr>
      <t>weak peak</t>
    </r>
    <r>
      <rPr>
        <sz val="11"/>
        <color theme="1"/>
        <rFont val="Calibri"/>
        <charset val="134"/>
        <scheme val="minor"/>
      </rPr>
      <t xml:space="preserve"> close to noise floor near clip</t>
    </r>
  </si>
  <si>
    <t>8,9,5      .05,1</t>
  </si>
  <si>
    <t>[5,10,5][.2,.5]</t>
  </si>
  <si>
    <t>Set 2</t>
  </si>
  <si>
    <r>
      <rPr>
        <sz val="11"/>
        <color theme="1"/>
        <rFont val="Calibri"/>
        <charset val="134"/>
        <scheme val="minor"/>
      </rPr>
      <t xml:space="preserve">high fat, strong effect of clip, however </t>
    </r>
    <r>
      <rPr>
        <b/>
        <sz val="11"/>
        <color theme="1"/>
        <rFont val="Calibri"/>
        <charset val="134"/>
        <scheme val="minor"/>
      </rPr>
      <t>usable spectrum near clip</t>
    </r>
  </si>
  <si>
    <t>8,8,4       .05,1</t>
  </si>
  <si>
    <t>[9,7,4][.1,2]
no met</t>
  </si>
  <si>
    <t>[9,7,4][.25,1]</t>
  </si>
  <si>
    <t>LN</t>
  </si>
  <si>
    <r>
      <rPr>
        <sz val="11"/>
        <color theme="1"/>
        <rFont val="Calibri"/>
        <charset val="134"/>
        <scheme val="minor"/>
      </rPr>
      <t xml:space="preserve">high fat, spectrum shows </t>
    </r>
    <r>
      <rPr>
        <b/>
        <sz val="11"/>
        <color theme="1"/>
        <rFont val="Calibri"/>
        <charset val="134"/>
        <scheme val="minor"/>
      </rPr>
      <t>very weak peak</t>
    </r>
    <r>
      <rPr>
        <sz val="11"/>
        <color theme="1"/>
        <rFont val="Calibri"/>
        <charset val="134"/>
        <scheme val="minor"/>
      </rPr>
      <t>s between 3 and 4ppm in a few voxels, no clip</t>
    </r>
  </si>
  <si>
    <t>8,10,5       .05,2</t>
  </si>
  <si>
    <t>[9,11,6][.6,1]</t>
  </si>
  <si>
    <t>MLT</t>
  </si>
  <si>
    <r>
      <rPr>
        <sz val="11"/>
        <color theme="1"/>
        <rFont val="Calibri"/>
        <charset val="134"/>
        <scheme val="minor"/>
      </rPr>
      <t xml:space="preserve">high fat, spectrum shows </t>
    </r>
    <r>
      <rPr>
        <b/>
        <sz val="11"/>
        <color theme="1"/>
        <rFont val="Calibri"/>
        <charset val="134"/>
        <scheme val="minor"/>
      </rPr>
      <t>weak/moderate peak</t>
    </r>
    <r>
      <rPr>
        <sz val="11"/>
        <color theme="1"/>
        <rFont val="Calibri"/>
        <charset val="134"/>
        <scheme val="minor"/>
      </rPr>
      <t>s between 3 and 4ppm in a few voxels where water is slightly elevated, clip in slice 6</t>
    </r>
  </si>
  <si>
    <t>7,9,5       .05,2</t>
  </si>
  <si>
    <t>[10,8,5][.095,.6]
no met</t>
  </si>
  <si>
    <t>[10,10,6][.13,.1]</t>
  </si>
  <si>
    <t>LK</t>
  </si>
  <si>
    <r>
      <rPr>
        <sz val="11"/>
        <color theme="1"/>
        <rFont val="Calibri"/>
        <charset val="134"/>
        <scheme val="minor"/>
      </rPr>
      <t xml:space="preserve">high fat, spectrum shows </t>
    </r>
    <r>
      <rPr>
        <b/>
        <sz val="11"/>
        <color theme="1"/>
        <rFont val="Calibri"/>
        <charset val="134"/>
        <scheme val="minor"/>
      </rPr>
      <t>weak peak</t>
    </r>
    <r>
      <rPr>
        <sz val="11"/>
        <color theme="1"/>
        <rFont val="Calibri"/>
        <charset val="134"/>
        <scheme val="minor"/>
      </rPr>
      <t>s between 3 and 4ppm in a few voxels where water is slightly elevated , no clip</t>
    </r>
  </si>
  <si>
    <t>7,9,5        .1,1</t>
  </si>
  <si>
    <t>[10,9,6][.15,.3]</t>
  </si>
  <si>
    <t>[10,9,6][.33,.3]</t>
  </si>
  <si>
    <t>JH</t>
  </si>
  <si>
    <t>7,8,5      .05,1</t>
  </si>
  <si>
    <t>no met</t>
  </si>
  <si>
    <t>[11,11,4][.04,.25]</t>
  </si>
  <si>
    <t>TN</t>
  </si>
  <si>
    <t>3rd quadrant</t>
  </si>
  <si>
    <t>8,9,5     .05,2</t>
  </si>
  <si>
    <t>[10,7,6][.2,2]
no met</t>
  </si>
  <si>
    <t>[12,6,5][1,2]</t>
  </si>
  <si>
    <t>AH</t>
  </si>
  <si>
    <r>
      <rPr>
        <sz val="11"/>
        <color theme="1"/>
        <rFont val="Calibri"/>
        <charset val="134"/>
        <scheme val="minor"/>
      </rPr>
      <t xml:space="preserve">high fat, spectrum shows </t>
    </r>
    <r>
      <rPr>
        <b/>
        <sz val="11"/>
        <color theme="1"/>
        <rFont val="Calibri"/>
        <charset val="134"/>
        <scheme val="minor"/>
      </rPr>
      <t>very weak peak</t>
    </r>
    <r>
      <rPr>
        <sz val="11"/>
        <color theme="1"/>
        <rFont val="Calibri"/>
        <charset val="134"/>
        <scheme val="minor"/>
      </rPr>
      <t>s between 3 and 4ppm in a few voxels where water is slightly elevated, no clip</t>
    </r>
  </si>
  <si>
    <t>9,8,5          .15,1</t>
  </si>
  <si>
    <t>[10,8,5][.1,1]</t>
  </si>
  <si>
    <t>[10,8,5][.15,.5]</t>
  </si>
  <si>
    <t>LA</t>
  </si>
  <si>
    <t>9,9,4    .25,1</t>
  </si>
  <si>
    <t>fltpwr=1
[10,10,5][.8,1]</t>
  </si>
  <si>
    <t>fltpwr=1
[10,10,5][.85,1]</t>
  </si>
  <si>
    <t>LO</t>
  </si>
  <si>
    <r>
      <rPr>
        <sz val="11"/>
        <color theme="1"/>
        <rFont val="Calibri"/>
        <charset val="134"/>
        <scheme val="minor"/>
      </rPr>
      <t xml:space="preserve">Significantly elevated water and depleated fat, slight effect of clip, but </t>
    </r>
    <r>
      <rPr>
        <b/>
        <sz val="11"/>
        <color rgb="FF00B050"/>
        <rFont val="Calibri"/>
        <charset val="134"/>
        <scheme val="minor"/>
      </rPr>
      <t>very good spectrum</t>
    </r>
    <r>
      <rPr>
        <sz val="11"/>
        <color theme="1"/>
        <rFont val="Calibri"/>
        <charset val="134"/>
        <scheme val="minor"/>
      </rPr>
      <t xml:space="preserve"> in multiple voxels</t>
    </r>
  </si>
  <si>
    <t>9,8,5          .05,1</t>
  </si>
  <si>
    <t>[8,8,5][.04,.8]</t>
  </si>
  <si>
    <t>[8,8,5][.085,.8]</t>
  </si>
  <si>
    <t>StB</t>
  </si>
  <si>
    <t>7,9,5             .1,2</t>
  </si>
  <si>
    <t>[9,10,5][.16,.8]</t>
  </si>
  <si>
    <t>FS</t>
  </si>
  <si>
    <t>Set 3</t>
  </si>
  <si>
    <r>
      <rPr>
        <sz val="11"/>
        <color theme="1"/>
        <rFont val="Calibri"/>
        <charset val="134"/>
        <scheme val="minor"/>
      </rPr>
      <t xml:space="preserve">spectrum shows </t>
    </r>
    <r>
      <rPr>
        <b/>
        <sz val="11"/>
        <color theme="1"/>
        <rFont val="Calibri"/>
        <charset val="134"/>
        <scheme val="minor"/>
      </rPr>
      <t>moderate peaks</t>
    </r>
    <r>
      <rPr>
        <sz val="11"/>
        <color theme="1"/>
        <rFont val="Calibri"/>
        <charset val="134"/>
        <scheme val="minor"/>
      </rPr>
      <t xml:space="preserve"> between 3 and 4ppm in a few voxels where water is elevated, no clip</t>
    </r>
  </si>
  <si>
    <t>9,9,5          .4,2</t>
  </si>
  <si>
    <t>[7,8,4][1,.4]</t>
  </si>
  <si>
    <t>AM</t>
  </si>
  <si>
    <r>
      <rPr>
        <sz val="11"/>
        <color theme="1"/>
        <rFont val="Calibri"/>
        <charset val="134"/>
        <scheme val="minor"/>
      </rPr>
      <t xml:space="preserve">Significantly elevated water and depleated fat, strong effect of clip, however has </t>
    </r>
    <r>
      <rPr>
        <b/>
        <sz val="11"/>
        <color rgb="FF00B050"/>
        <rFont val="Calibri"/>
        <charset val="134"/>
        <scheme val="minor"/>
      </rPr>
      <t>very good spectrum</t>
    </r>
    <r>
      <rPr>
        <sz val="11"/>
        <color theme="1"/>
        <rFont val="Calibri"/>
        <charset val="134"/>
        <scheme val="minor"/>
      </rPr>
      <t xml:space="preserve"> near clip</t>
    </r>
  </si>
  <si>
    <t>9,9,5     .16,2</t>
  </si>
  <si>
    <t>[8,8,5][1,.13] (1.47594-1.4)</t>
  </si>
  <si>
    <t>AST</t>
  </si>
  <si>
    <r>
      <rPr>
        <sz val="11"/>
        <color theme="1"/>
        <rFont val="Calibri"/>
        <charset val="134"/>
        <scheme val="minor"/>
      </rPr>
      <t xml:space="preserve">Significantly elevated water and depleated fat, no clip, </t>
    </r>
    <r>
      <rPr>
        <b/>
        <sz val="11"/>
        <color rgb="FF00B050"/>
        <rFont val="Calibri"/>
        <charset val="134"/>
        <scheme val="minor"/>
      </rPr>
      <t>good spectrum</t>
    </r>
  </si>
  <si>
    <t>8,8,5           .2,2</t>
  </si>
  <si>
    <t>fltpwr=0
[10,8,5][.25,1]
no met</t>
  </si>
  <si>
    <t>fltpwr=0
[10,8,5][.25,1]</t>
  </si>
  <si>
    <t>GA</t>
  </si>
  <si>
    <r>
      <rPr>
        <sz val="11"/>
        <color theme="1"/>
        <rFont val="Calibri"/>
        <charset val="134"/>
        <scheme val="minor"/>
      </rPr>
      <t xml:space="preserve">Significantly elevated water and depleated fat, no clip, </t>
    </r>
    <r>
      <rPr>
        <b/>
        <sz val="11"/>
        <color theme="1"/>
        <rFont val="Calibri"/>
        <charset val="134"/>
        <scheme val="minor"/>
      </rPr>
      <t>moderate peak</t>
    </r>
    <r>
      <rPr>
        <sz val="11"/>
        <color theme="1"/>
        <rFont val="Calibri"/>
        <charset val="134"/>
        <scheme val="minor"/>
      </rPr>
      <t>s between 3 and 4ppm in a few voxels</t>
    </r>
  </si>
  <si>
    <t>7,7,5             .05,2</t>
  </si>
  <si>
    <t>[7,11,5][.02,1]</t>
  </si>
  <si>
    <t>CA</t>
  </si>
  <si>
    <r>
      <rPr>
        <sz val="11"/>
        <color rgb="FFFF0000"/>
        <rFont val="Calibri"/>
        <charset val="134"/>
        <scheme val="minor"/>
      </rPr>
      <t xml:space="preserve">high fat, </t>
    </r>
    <r>
      <rPr>
        <b/>
        <sz val="11"/>
        <color rgb="FFFF0000"/>
        <rFont val="Calibri"/>
        <charset val="134"/>
        <scheme val="minor"/>
      </rPr>
      <t>no observable peak</t>
    </r>
    <r>
      <rPr>
        <sz val="11"/>
        <color rgb="FFFF0000"/>
        <rFont val="Calibri"/>
        <charset val="134"/>
        <scheme val="minor"/>
      </rPr>
      <t>s between 3 and 4ppm, no clip</t>
    </r>
  </si>
  <si>
    <t>7,10,4        .05,1</t>
  </si>
  <si>
    <t>[8,8,5][.28,.5]</t>
  </si>
  <si>
    <t>SN</t>
  </si>
  <si>
    <t>9,8,5     .05,2</t>
  </si>
  <si>
    <t>[7,10,3][.035,.5]</t>
  </si>
  <si>
    <t>[7,10,3][.07,.5]</t>
  </si>
  <si>
    <t>CS</t>
  </si>
  <si>
    <t>fltpwr=0
[8,8,5][.08,3]
no met</t>
  </si>
  <si>
    <t>fltpwr=0
[8,8,5][.05,1]</t>
  </si>
  <si>
    <t>KM</t>
  </si>
  <si>
    <t>In progress</t>
  </si>
  <si>
    <t>8,9,5          .05,1</t>
  </si>
  <si>
    <t>[8,8,5][.03,1]
no met</t>
  </si>
  <si>
    <t>[8,8,5][.05,1]</t>
  </si>
  <si>
    <t>LW</t>
  </si>
  <si>
    <r>
      <rPr>
        <sz val="11"/>
        <color rgb="FFFF0000"/>
        <rFont val="Calibri"/>
        <charset val="134"/>
        <scheme val="minor"/>
      </rPr>
      <t>high fat,</t>
    </r>
    <r>
      <rPr>
        <b/>
        <sz val="11"/>
        <color rgb="FFFF0000"/>
        <rFont val="Calibri"/>
        <charset val="134"/>
        <scheme val="minor"/>
      </rPr>
      <t xml:space="preserve"> no observable peak</t>
    </r>
    <r>
      <rPr>
        <sz val="11"/>
        <color rgb="FFFF0000"/>
        <rFont val="Calibri"/>
        <charset val="134"/>
        <scheme val="minor"/>
      </rPr>
      <t>s between 3 and 4ppm, no clip</t>
    </r>
  </si>
  <si>
    <t>8,8,5           .1,2</t>
  </si>
  <si>
    <t>fltpwr=0
[8,8,4][.55,1]
[10,10,4][.9,3]</t>
  </si>
  <si>
    <t>CJ</t>
  </si>
  <si>
    <t>Bad data, probably motion affected</t>
  </si>
  <si>
    <t>8,8,5          .2,2</t>
  </si>
  <si>
    <t>fltpwr=1
[8,7,6][1,.8]</t>
  </si>
  <si>
    <t>fltpwr=1
[8,7,6][.65,2]</t>
  </si>
  <si>
    <t>EP</t>
  </si>
  <si>
    <t>5,7,5          .02,1</t>
  </si>
  <si>
    <t>[9,8,3][.1,.5]</t>
  </si>
  <si>
    <t>[9,8,3][.11,1]</t>
  </si>
  <si>
    <t>EFO</t>
  </si>
  <si>
    <t>9,9,5    2,.6</t>
  </si>
  <si>
    <t>[7,9,4][1,.4]</t>
  </si>
  <si>
    <t>[6,9,5][1,1.5]</t>
  </si>
  <si>
    <t>TB</t>
  </si>
  <si>
    <r>
      <rPr>
        <sz val="11"/>
        <color theme="1"/>
        <rFont val="Calibri"/>
        <charset val="134"/>
        <scheme val="minor"/>
      </rPr>
      <t xml:space="preserve">Significantly elevated water and depleated fat, strong effect of clip, however has </t>
    </r>
    <r>
      <rPr>
        <b/>
        <sz val="11"/>
        <color theme="1"/>
        <rFont val="Calibri"/>
        <charset val="134"/>
        <scheme val="minor"/>
      </rPr>
      <t>usable spectrum near clip</t>
    </r>
  </si>
  <si>
    <t>Malignant</t>
  </si>
  <si>
    <t>IDC+DCIS,  Ki 67 = 1%</t>
  </si>
  <si>
    <t>'qAH_10_6_5'</t>
  </si>
  <si>
    <t>'qAM_8_7_5'</t>
  </si>
  <si>
    <t>'qAST_8_10_5'</t>
  </si>
  <si>
    <t>peak beyond water</t>
  </si>
  <si>
    <t>'qBS_11_11_5'</t>
  </si>
  <si>
    <t>DCIS grade 1 , Ki 67: NA</t>
  </si>
  <si>
    <t>'qCA_10_6_6'</t>
  </si>
  <si>
    <t>receiver on Fat</t>
  </si>
  <si>
    <t>'qCS_8_10_3'</t>
  </si>
  <si>
    <t>'qEC_9_9_4'</t>
  </si>
  <si>
    <t>receiver on Fat, DCIS grade 1 
Ki 67: NA</t>
  </si>
  <si>
    <t>'qEFO_8_11_2'</t>
  </si>
  <si>
    <t>'qEP_9_7_4'</t>
  </si>
  <si>
    <t>'qFS_7_9_6'</t>
  </si>
  <si>
    <t>'qGA_9_7_5'</t>
  </si>
  <si>
    <t>ILC</t>
  </si>
  <si>
    <t>'qGS_6_10_3'</t>
  </si>
  <si>
    <t>'qHB_8_8_5'</t>
  </si>
  <si>
    <t>'qJH_9_9_4'</t>
  </si>
  <si>
    <t>'qKL_11_8_3'</t>
  </si>
  <si>
    <t>'qLA_9_7_5'</t>
  </si>
  <si>
    <t>Possibly outside VOI 
based on clockface and MRI</t>
  </si>
  <si>
    <t>'qLK_11_9_6'</t>
  </si>
  <si>
    <t>'qLM_8_9_4'</t>
  </si>
  <si>
    <t>'qLN_9_7_4'</t>
  </si>
  <si>
    <t>'qLO_10_10_5'</t>
  </si>
  <si>
    <t>'qMLT_10_11_6'</t>
  </si>
  <si>
    <t>'qSM_11_11_6'</t>
  </si>
  <si>
    <t>receiver on Fat, Ki-67: 5-8%</t>
  </si>
  <si>
    <t>'qSN_8_8_5'</t>
  </si>
  <si>
    <t>'qStB_8_10_6'</t>
  </si>
  <si>
    <t>'qTB_7_9_6'</t>
  </si>
  <si>
    <t>receiver on Fat, DCIS</t>
  </si>
  <si>
    <t>'qTN_11_11_3'</t>
  </si>
  <si>
    <t>UCLA  Volunteer Name</t>
  </si>
  <si>
    <t>Age</t>
  </si>
  <si>
    <t>Pre-Menopausal</t>
  </si>
  <si>
    <t>Post-Menopausal</t>
  </si>
  <si>
    <t>Menstrual Status</t>
  </si>
  <si>
    <t>Side</t>
  </si>
  <si>
    <t>Clockface</t>
  </si>
  <si>
    <t>Distance from Nipple</t>
  </si>
  <si>
    <t>BI-RADS</t>
  </si>
  <si>
    <t>Cancer Type</t>
  </si>
  <si>
    <t>Invasive Cancer Grade</t>
  </si>
  <si>
    <t>DCIS Grade</t>
  </si>
  <si>
    <t>Estrogen Receptor</t>
  </si>
  <si>
    <t>Progesterone Receptor</t>
  </si>
  <si>
    <t>Her2 Expression</t>
  </si>
  <si>
    <t>Ki-67</t>
  </si>
  <si>
    <t>Molecular Subtype</t>
  </si>
  <si>
    <t>Axillary Lymph Node Metastases</t>
  </si>
  <si>
    <t>Details</t>
  </si>
  <si>
    <t>Gender</t>
  </si>
  <si>
    <t>Date of Scan</t>
  </si>
  <si>
    <t>Time</t>
  </si>
  <si>
    <t>MRN</t>
  </si>
  <si>
    <t>MRI Size</t>
  </si>
  <si>
    <t>Last</t>
  </si>
  <si>
    <t>First</t>
  </si>
  <si>
    <t>Phone #</t>
  </si>
  <si>
    <t>Linked Date</t>
  </si>
  <si>
    <t>Notes</t>
  </si>
  <si>
    <t>Reimbursement</t>
  </si>
  <si>
    <t>Cynthia Aronin</t>
  </si>
  <si>
    <t>DCST</t>
  </si>
  <si>
    <t>Y</t>
  </si>
  <si>
    <t>Right</t>
  </si>
  <si>
    <t>4B</t>
  </si>
  <si>
    <t>DCIS</t>
  </si>
  <si>
    <t>NA</t>
  </si>
  <si>
    <t>1 to 2</t>
  </si>
  <si>
    <t>F</t>
  </si>
  <si>
    <t>10:45am</t>
  </si>
  <si>
    <t>Clip artifact without significant surrounding enhancement</t>
  </si>
  <si>
    <t>16-000933</t>
  </si>
  <si>
    <t>213-703-6093</t>
  </si>
  <si>
    <t>Off study CC</t>
  </si>
  <si>
    <t>Elaine Ottiniano</t>
  </si>
  <si>
    <t>N</t>
  </si>
  <si>
    <t>Left</t>
  </si>
  <si>
    <t>11:30am</t>
  </si>
  <si>
    <t>310-227-9439</t>
  </si>
  <si>
    <t>Edie Prince</t>
  </si>
  <si>
    <t>Malg</t>
  </si>
  <si>
    <t>4A (outside)</t>
  </si>
  <si>
    <t>IDC</t>
  </si>
  <si>
    <t>15-20%</t>
  </si>
  <si>
    <t>luminal B</t>
  </si>
  <si>
    <t>ITC</t>
  </si>
  <si>
    <t>10:30am</t>
  </si>
  <si>
    <t>19 mm</t>
  </si>
  <si>
    <t xml:space="preserve">818-625-8080 </t>
  </si>
  <si>
    <t>Susan McGarry</t>
  </si>
  <si>
    <t xml:space="preserve"> Malg.</t>
  </si>
  <si>
    <t>Macrometastases (7 of 11)</t>
  </si>
  <si>
    <t>42 mm</t>
  </si>
  <si>
    <t>310-686-5574</t>
  </si>
  <si>
    <t>Tracey Baratta</t>
  </si>
  <si>
    <t>Malg.</t>
  </si>
  <si>
    <t>4 (outside)</t>
  </si>
  <si>
    <t>&lt;5%</t>
  </si>
  <si>
    <t>luminal A</t>
  </si>
  <si>
    <t>818-585-8384</t>
  </si>
  <si>
    <t>Marie Lea Taylor</t>
  </si>
  <si>
    <t>10:15am</t>
  </si>
  <si>
    <t>26 mm</t>
  </si>
  <si>
    <t>718-938-5077</t>
  </si>
  <si>
    <t>Off Study OnCore</t>
  </si>
  <si>
    <t>Gemiana Shehata</t>
  </si>
  <si>
    <t>4C</t>
  </si>
  <si>
    <t>10:00am</t>
  </si>
  <si>
    <t>10 mm</t>
  </si>
  <si>
    <t>310-866-9760</t>
  </si>
  <si>
    <t>Off study oncore</t>
  </si>
  <si>
    <t>Lynda Krant</t>
  </si>
  <si>
    <t>Mal</t>
  </si>
  <si>
    <t>IDC + DCIS</t>
  </si>
  <si>
    <t>28 mm</t>
  </si>
  <si>
    <t>818-388-5446</t>
  </si>
  <si>
    <t>Connie Jackson</t>
  </si>
  <si>
    <t>53 mm</t>
  </si>
  <si>
    <t>323-228-5067</t>
  </si>
  <si>
    <t>Off study OnCore, jackson60@mac.com</t>
  </si>
  <si>
    <t>Tanya Dena Nicholas-Dunlap</t>
  </si>
  <si>
    <t xml:space="preserve">luminal B </t>
  </si>
  <si>
    <t>56 mm</t>
  </si>
  <si>
    <t>951-961-9052</t>
  </si>
  <si>
    <t>Off Study OnCore, sweetness2119@gmail.com</t>
  </si>
  <si>
    <t>Lauralie Nelson</t>
  </si>
  <si>
    <t>Lower outer quadrant</t>
  </si>
  <si>
    <t>IDC and ILC</t>
  </si>
  <si>
    <t>68 mm</t>
  </si>
  <si>
    <t>818-486-3709</t>
  </si>
  <si>
    <t>Off study OnCore  nelson.lauralie84@gmail.com</t>
  </si>
  <si>
    <t xml:space="preserve">  Judie Hulett</t>
  </si>
  <si>
    <t>48 mm</t>
  </si>
  <si>
    <t>310-476-6671</t>
  </si>
  <si>
    <t>Off study judie@hulett.co</t>
  </si>
  <si>
    <t>Lori Masuda</t>
  </si>
  <si>
    <t>Her2</t>
  </si>
  <si>
    <t>33 mm</t>
  </si>
  <si>
    <t>702-498-0991</t>
  </si>
  <si>
    <t xml:space="preserve">Off Study OnCore lori.masuda123@yahoo.com </t>
  </si>
  <si>
    <t>Aliza Haftvani</t>
  </si>
  <si>
    <t>2 to 3</t>
  </si>
  <si>
    <t>micro 1</t>
  </si>
  <si>
    <t>27 mm</t>
  </si>
  <si>
    <t>818-648-3862</t>
  </si>
  <si>
    <t>Kara Leonardo</t>
  </si>
  <si>
    <t>5-10%</t>
  </si>
  <si>
    <t>20 mm</t>
  </si>
  <si>
    <t>313-610-6005</t>
  </si>
  <si>
    <t>Off Study on OnCore kara.hogan@ellentv.com</t>
  </si>
  <si>
    <t>Heekyung Esther Buckley</t>
  </si>
  <si>
    <t>ILC + DCIS</t>
  </si>
  <si>
    <t>5-8%</t>
  </si>
  <si>
    <t>7 mm</t>
  </si>
  <si>
    <t>310-435-1348</t>
  </si>
  <si>
    <t>Off Study on OnCore es_hk@yahoo.com</t>
  </si>
  <si>
    <t>Eva Crawford</t>
  </si>
  <si>
    <t>by imaging</t>
  </si>
  <si>
    <t>30 mm</t>
  </si>
  <si>
    <t>310-569-6106</t>
  </si>
  <si>
    <t>Off Study on OnCore eva.m.crawford@gmail.com</t>
  </si>
  <si>
    <t>Beverley Shorkend</t>
  </si>
  <si>
    <t>310-770-2631</t>
  </si>
  <si>
    <t>Off Study on OnCore</t>
  </si>
  <si>
    <t>Suzanne Domnick</t>
  </si>
  <si>
    <t>60-70%</t>
  </si>
  <si>
    <t>0 by imaging</t>
  </si>
  <si>
    <t>63 mm</t>
  </si>
  <si>
    <t>310-283-5847</t>
  </si>
  <si>
    <t xml:space="preserve">Technical Failure </t>
  </si>
  <si>
    <t>Levon Ahsing</t>
  </si>
  <si>
    <t>Malig.</t>
  </si>
  <si>
    <t>20-30%</t>
  </si>
  <si>
    <t>Maria Haber</t>
  </si>
  <si>
    <t>10:30 - 11:30</t>
  </si>
  <si>
    <t>Lucy Obukhoff</t>
  </si>
  <si>
    <t>Sentinel lymph node</t>
  </si>
  <si>
    <t>12 mm; additional suspicious 4 mm mass at 12:00 1.5 cm from nipple (subsequent mastectomy)</t>
  </si>
  <si>
    <t>Stacey Byrnes</t>
  </si>
  <si>
    <t>&lt;3%</t>
  </si>
  <si>
    <t>10:30 - 11:31</t>
  </si>
  <si>
    <t>60 mm enhancement between two clips</t>
  </si>
  <si>
    <t>Angelica Saenz-Trevizo</t>
  </si>
  <si>
    <t>10:00AM</t>
  </si>
  <si>
    <t>25 mm</t>
  </si>
  <si>
    <t>Fariba Songhorian</t>
  </si>
  <si>
    <t>5-6:00</t>
  </si>
  <si>
    <t>5 (Outside)</t>
  </si>
  <si>
    <t>10-15%</t>
  </si>
  <si>
    <t xml:space="preserve">Her2 </t>
  </si>
  <si>
    <t>Angelica Mistro</t>
  </si>
  <si>
    <t>4 (Outside)</t>
  </si>
  <si>
    <t>14 mm</t>
  </si>
  <si>
    <t>Ghada L Ashkar</t>
  </si>
  <si>
    <t>3 nodal mets</t>
  </si>
  <si>
    <t>51 mm enhancement; two additional 8 mm satellites at 8-9:00</t>
  </si>
  <si>
    <t>16-000934</t>
  </si>
  <si>
    <t>Leslie Wang</t>
  </si>
  <si>
    <t>2 nodal mets</t>
  </si>
  <si>
    <t>17 mm enhancement</t>
  </si>
  <si>
    <t>Kathleen McHugh</t>
  </si>
  <si>
    <t>14 mm enhancement</t>
  </si>
  <si>
    <t>Christina Schlank</t>
  </si>
  <si>
    <t>19 mm enhancement</t>
  </si>
  <si>
    <t>Stacey Nevilles</t>
  </si>
  <si>
    <t>Periclip enhancement</t>
  </si>
  <si>
    <t>Needs MRI screenshot</t>
  </si>
  <si>
    <t>Mean</t>
  </si>
  <si>
    <t>'AH_10_6_5'</t>
  </si>
  <si>
    <t>'AH_11_6_5'</t>
  </si>
  <si>
    <t>'AM_7_7_5'</t>
  </si>
  <si>
    <t>'AM_8_8_6'</t>
  </si>
  <si>
    <t>'AST_8_10_5'</t>
  </si>
  <si>
    <t>'BS_10_10_5'</t>
  </si>
  <si>
    <t>'BS_11_11_5'</t>
  </si>
  <si>
    <t>'CA_10_6_5'</t>
  </si>
  <si>
    <t>'CS_7_10_3'</t>
  </si>
  <si>
    <t>'EC_9_10_4'</t>
  </si>
  <si>
    <t>'EC_9_9_3'</t>
  </si>
  <si>
    <t>'EFO_7_11_5'</t>
  </si>
  <si>
    <t>'EP_10_8_6'</t>
  </si>
  <si>
    <t>'EP_9_8_6'</t>
  </si>
  <si>
    <t>'FS_9_10_4'</t>
  </si>
  <si>
    <t>'FS_9_10_5'</t>
  </si>
  <si>
    <t>'GA_10_8_5'</t>
  </si>
  <si>
    <t>'GA_8_8_5'</t>
  </si>
  <si>
    <t>'GS_5_10_6'</t>
  </si>
  <si>
    <t>'GS_7_10_4'</t>
  </si>
  <si>
    <t>'HB_8_9_5'</t>
  </si>
  <si>
    <t>'HB_9_9_6'</t>
  </si>
  <si>
    <t>'JH_10_9_4'</t>
  </si>
  <si>
    <t>'JH_9_9_6'</t>
  </si>
  <si>
    <t>'KL_10_8_4'</t>
  </si>
  <si>
    <t>'KL_11_8_5'</t>
  </si>
  <si>
    <t>'LA_10_8_6'</t>
  </si>
  <si>
    <t>'LA_9_7_5'</t>
  </si>
  <si>
    <t>'LK_11_11_5'</t>
  </si>
  <si>
    <t>'LK_9_9_5'</t>
  </si>
  <si>
    <t>'LM_8_10_4'</t>
  </si>
  <si>
    <t>'LM_8_9_4'</t>
  </si>
  <si>
    <t>'LN_9_7_4'</t>
  </si>
  <si>
    <t>'LO_10_10_5'</t>
  </si>
  <si>
    <t>'LO_9_9_5'</t>
  </si>
  <si>
    <t>'MLT_9_11_6'</t>
  </si>
  <si>
    <t>'MLT_9_11_7'</t>
  </si>
  <si>
    <t>'SM_11_11_5'</t>
  </si>
  <si>
    <t>'SM_11_11_6'</t>
  </si>
  <si>
    <t>'SN_7_7_5'</t>
  </si>
  <si>
    <t>'SN_8_8_5'</t>
  </si>
  <si>
    <t>'STB_7_8_5'</t>
  </si>
  <si>
    <t>'STB_8_8_5'</t>
  </si>
  <si>
    <t>'TB_7_8_5'</t>
  </si>
  <si>
    <t>'TB_7_9_6'</t>
  </si>
  <si>
    <t>'TN_11_11_4'</t>
  </si>
  <si>
    <t>'methylfat(FMETD10)'</t>
  </si>
  <si>
    <t>'methylenefat(FAT14)'</t>
  </si>
  <si>
    <t>'methylenefat(FAT21)'</t>
  </si>
  <si>
    <t>'methylenefat(FAT23)'</t>
  </si>
  <si>
    <t>'methylenefat(FAT29)'</t>
  </si>
  <si>
    <t>'tcholine(CHO32)'</t>
  </si>
  <si>
    <t>'myoinositol(MI35)'</t>
  </si>
  <si>
    <t>'glycine(GLY356)'</t>
  </si>
  <si>
    <t>'methyleneglycerolbackbone(MGB42)'</t>
  </si>
  <si>
    <t>'water(WAT47)'</t>
  </si>
  <si>
    <t>'glu_pho(GP49)'</t>
  </si>
  <si>
    <t>'olefinicfat(UFD54)'</t>
  </si>
  <si>
    <t>'unsatfatrightcrossp(UFRlower)'</t>
  </si>
  <si>
    <t>'unsatfatleftcrossp(UFLlower)'</t>
  </si>
  <si>
    <t>'unsatfatrightcrossp(UFRupper)'</t>
  </si>
  <si>
    <t>'unsatfatleftcrossp(UFLupper)'</t>
  </si>
  <si>
    <t>'triglycerylfatcrossp(TGFRlower)'</t>
  </si>
  <si>
    <t>'triglycerylfatcrossp(TGFRupper)'</t>
  </si>
  <si>
    <t>1D wat / fat ratio</t>
  </si>
  <si>
    <t>Healthy</t>
  </si>
  <si>
    <t>'001_8_10_4'</t>
  </si>
  <si>
    <t>'001_8_9_4'</t>
  </si>
  <si>
    <t>'002_7_10_4'</t>
  </si>
  <si>
    <t>'002_7_10_6'</t>
  </si>
  <si>
    <t>'003_8_8_5'</t>
  </si>
  <si>
    <t>'003_9_9_5'</t>
  </si>
  <si>
    <t>'004_8_8_4'</t>
  </si>
  <si>
    <t>'004_8_8_5'</t>
  </si>
  <si>
    <t>'006_8_8_5'</t>
  </si>
  <si>
    <t>'006_9_9_5'</t>
  </si>
  <si>
    <t>'013_8_8_5'</t>
  </si>
  <si>
    <t>'013_9_9_5'</t>
  </si>
  <si>
    <t>'021_8_8_4'</t>
  </si>
  <si>
    <t>'021_8_8_5'</t>
  </si>
  <si>
    <t>'025_8_10_4'</t>
  </si>
  <si>
    <t>'025_8_9_4'</t>
  </si>
  <si>
    <t>'026_8_8_5'</t>
  </si>
  <si>
    <t>'026_9_9_5'</t>
  </si>
  <si>
    <t>'029_8_8_5'</t>
  </si>
  <si>
    <t>'029_9_9_5'</t>
  </si>
  <si>
    <t>'031_8_8_5'</t>
  </si>
  <si>
    <t>'031_9_9_5'</t>
  </si>
  <si>
    <t>'033_8_8_5'</t>
  </si>
  <si>
    <t>'033_9_9_5'</t>
  </si>
  <si>
    <t>'036_8_8_4'</t>
  </si>
  <si>
    <t>'036_9_9_4'</t>
  </si>
  <si>
    <t>'037_8_8_5'</t>
  </si>
  <si>
    <t>'037_9_9_5'</t>
  </si>
  <si>
    <t>'038_8_8_5'</t>
  </si>
  <si>
    <t>'038_9_9_5'</t>
  </si>
  <si>
    <t>'039_8_8_5'</t>
  </si>
  <si>
    <t>'039_9_9_5'</t>
  </si>
  <si>
    <t>'042_8_8_5'</t>
  </si>
  <si>
    <t>'042_9_9_5'</t>
  </si>
  <si>
    <t>'043_9_8_5'</t>
  </si>
  <si>
    <t>'043_9_9_5'</t>
  </si>
  <si>
    <t>Correlation factor</t>
  </si>
  <si>
    <t>t-value</t>
  </si>
  <si>
    <t>p-value (corr. With Age)</t>
  </si>
  <si>
    <t>FMETD10</t>
  </si>
  <si>
    <t>FAT14</t>
  </si>
  <si>
    <t>FAT21</t>
  </si>
  <si>
    <t>FAT23</t>
  </si>
  <si>
    <t>FAT29</t>
  </si>
  <si>
    <t>CHO32</t>
  </si>
  <si>
    <t>MI35</t>
  </si>
  <si>
    <t>GLY356</t>
  </si>
  <si>
    <t>FAT39</t>
  </si>
  <si>
    <t>MGB42</t>
  </si>
  <si>
    <t>WAT47</t>
  </si>
  <si>
    <t>glu_pho(GP49)</t>
  </si>
  <si>
    <t>UFD54</t>
  </si>
  <si>
    <t>UFRavg</t>
  </si>
  <si>
    <t>UFLavg</t>
  </si>
  <si>
    <t>TGFavg</t>
  </si>
  <si>
    <t>Unsaturation Index</t>
  </si>
  <si>
    <t>1D fat/wat</t>
  </si>
  <si>
    <t>(mI+Gly)</t>
  </si>
  <si>
    <t>Grade 1</t>
  </si>
  <si>
    <t>Grade 2</t>
  </si>
  <si>
    <t>Grade 3</t>
  </si>
  <si>
    <t>Excluded from this list based on previous analysis</t>
  </si>
  <si>
    <t>CS: Receiver on fat</t>
  </si>
  <si>
    <t>EFO: Receiver on fat, Ki-67 NA</t>
  </si>
  <si>
    <t>SN: Receiver on fat</t>
  </si>
  <si>
    <t>TN: Receiver on fat</t>
  </si>
  <si>
    <t>LK: VOI placement</t>
  </si>
  <si>
    <t>AH: Ki-67&lt;5%</t>
  </si>
  <si>
    <t>CA: Ki-67 NA</t>
  </si>
  <si>
    <t>GS: Cancer type is ILC</t>
  </si>
  <si>
    <t>LN: Cancer type is ILC</t>
  </si>
  <si>
    <t>StB: Cancer type is ILC</t>
  </si>
  <si>
    <t>Text in red color are additional outliers based on extreme Ki-67 values</t>
  </si>
  <si>
    <t>List of outliers excluded and the reason for exclusion</t>
  </si>
  <si>
    <t>CS: Receiver was placed on fat</t>
  </si>
  <si>
    <t>EFO: Receiver was placed on fat, Ki-67 not available</t>
  </si>
  <si>
    <t>SN: Receiver was placed on fat</t>
  </si>
  <si>
    <t>TN: Receiver was placed on fat</t>
  </si>
  <si>
    <t>Correlation color code</t>
  </si>
  <si>
    <t>LK: wrong VOI placement</t>
  </si>
  <si>
    <t>text</t>
  </si>
  <si>
    <t>Very weak + or no association</t>
  </si>
  <si>
    <t>CA: Ki-67 not available</t>
  </si>
  <si>
    <t>Weak + association</t>
  </si>
  <si>
    <t>Moderate + association</t>
  </si>
  <si>
    <t>BS: Ki-67&lt;5%</t>
  </si>
  <si>
    <t>Strong + association</t>
  </si>
  <si>
    <t>MLT: Ki-67&lt;5%</t>
  </si>
  <si>
    <t>Very strong + association</t>
  </si>
  <si>
    <t>TB: Ki-67&lt;5%</t>
  </si>
  <si>
    <t>LO: Ki-67 = 5%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</si>
  <si>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</si>
  <si>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</si>
  <si>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</si>
  <si>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</si>
  <si>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</si>
  <si>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</si>
  <si>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</si>
  <si>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</si>
  <si>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</si>
  <si>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</si>
  <si>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</si>
  <si>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</si>
  <si>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</si>
  <si>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</si>
  <si>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</si>
  <si>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</si>
  <si>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</si>
  <si>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</si>
  <si>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</si>
  <si>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</si>
  <si>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</si>
  <si>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</si>
  <si>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</si>
  <si>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</si>
  <si>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</si>
  <si>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</si>
  <si>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</si>
  <si>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</si>
  <si>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</si>
  <si>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</si>
  <si>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</si>
  <si>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</si>
  <si>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</si>
  <si>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</si>
  <si>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</si>
  <si>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</si>
  <si>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</si>
  <si>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</si>
  <si>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</si>
  <si>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</si>
  <si>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</si>
  <si>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</si>
  <si>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</si>
  <si>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</si>
  <si>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</si>
  <si>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</si>
  <si>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</si>
  <si>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</si>
  <si>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</si>
  <si>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</si>
  <si>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DM</t>
  </si>
  <si>
    <t>MM</t>
  </si>
  <si>
    <t>FN</t>
  </si>
  <si>
    <t>BJF</t>
  </si>
  <si>
    <t>16-000933-EC</t>
  </si>
  <si>
    <t>16-000933-EP</t>
  </si>
  <si>
    <t>16-000933-KL</t>
  </si>
  <si>
    <t>16-000933-LA</t>
  </si>
  <si>
    <t>16-000933-LM</t>
  </si>
  <si>
    <t>16-000933-SD</t>
  </si>
  <si>
    <t>16-000933-TN</t>
  </si>
  <si>
    <t>16-000933-AH</t>
  </si>
  <si>
    <t>16-000933-AM</t>
  </si>
  <si>
    <t>16-000933-AST</t>
  </si>
  <si>
    <t>16-000933-CJ</t>
  </si>
  <si>
    <t>16-000933-CS</t>
  </si>
  <si>
    <t>16-000933-FS</t>
  </si>
  <si>
    <t>16-000933-GA</t>
  </si>
  <si>
    <t>16-000933-GS</t>
  </si>
  <si>
    <t>16-000933-HB</t>
  </si>
  <si>
    <t>16-000933-JH</t>
  </si>
  <si>
    <t>16-000933-KM</t>
  </si>
  <si>
    <t>16-000933-MLT</t>
  </si>
  <si>
    <t>16-000933-SM</t>
  </si>
  <si>
    <t>16-000933-BS</t>
  </si>
  <si>
    <t>16-000933-CA</t>
  </si>
  <si>
    <t>16-000933-EFO</t>
  </si>
  <si>
    <t>16-000933-FR</t>
  </si>
  <si>
    <t>16-000933-LK</t>
  </si>
  <si>
    <t>16-000933-LN</t>
  </si>
  <si>
    <t>16-000933-LO</t>
  </si>
  <si>
    <t>16-000933-LW</t>
  </si>
  <si>
    <t>16-000933-StB</t>
  </si>
  <si>
    <t>16-000933-SN</t>
  </si>
  <si>
    <t>16-000933-005</t>
  </si>
  <si>
    <t>16-000933-008</t>
  </si>
  <si>
    <t>16-000933-011</t>
  </si>
  <si>
    <t>16-000933-012</t>
  </si>
  <si>
    <t>16-000933-014</t>
  </si>
  <si>
    <t>16-000933-015</t>
  </si>
  <si>
    <t>16-000933-016</t>
  </si>
  <si>
    <t>16-000933-017</t>
  </si>
  <si>
    <t>16-000933-018</t>
  </si>
  <si>
    <t>16-000933-019</t>
  </si>
  <si>
    <t>16-000933-022</t>
  </si>
  <si>
    <t>16-000933-DM</t>
  </si>
  <si>
    <t>16-000933-028</t>
  </si>
  <si>
    <t>16-000933-032</t>
  </si>
  <si>
    <t>16-000933-040</t>
  </si>
  <si>
    <t>16-000933-044</t>
  </si>
  <si>
    <t>16-000933-BJF</t>
  </si>
  <si>
    <t>16-000933-FN</t>
  </si>
  <si>
    <t>16-000933-009</t>
  </si>
  <si>
    <t>16-000933-048</t>
  </si>
  <si>
    <t>16-000933-001</t>
  </si>
  <si>
    <t>16-000933-002</t>
  </si>
  <si>
    <t>16-000933-003</t>
  </si>
  <si>
    <t>16-000933-004</t>
  </si>
  <si>
    <t>16-000933-006</t>
  </si>
  <si>
    <t>16-000933-007</t>
  </si>
  <si>
    <t>16-000933-013</t>
  </si>
  <si>
    <t>16-000933-020</t>
  </si>
  <si>
    <t>16-000933-MM</t>
  </si>
  <si>
    <t>16-000933-029</t>
  </si>
  <si>
    <t>16-000933-036</t>
  </si>
  <si>
    <t>16-000933-033</t>
  </si>
  <si>
    <t>16-000933-043</t>
  </si>
  <si>
    <t>16-000933-038</t>
  </si>
  <si>
    <t>16-000933-021</t>
  </si>
  <si>
    <t>16-000933-031</t>
  </si>
  <si>
    <t>16-000933-037</t>
  </si>
  <si>
    <t>16-000933-039</t>
  </si>
  <si>
    <t>16-000933-042</t>
  </si>
  <si>
    <t>16-000933-026</t>
  </si>
</sst>
</file>

<file path=xl/styles.xml><?xml version="1.0" encoding="utf-8"?>
<styleSheet xmlns="http://schemas.openxmlformats.org/spreadsheetml/2006/main">
  <numFmts count="6">
    <numFmt numFmtId="42" formatCode="_-&quot;£&quot;* #,##0_-;\-&quot;£&quot;* #,##0_-;_-&quot;£&quot;* &quot;-&quot;_-;_-@_-"/>
    <numFmt numFmtId="176" formatCode="dd\-mmm"/>
    <numFmt numFmtId="41" formatCode="_-* #,##0_-;\-* #,##0_-;_-* &quot;-&quot;_-;_-@_-"/>
    <numFmt numFmtId="177" formatCode="0.0000"/>
    <numFmt numFmtId="44" formatCode="_-&quot;£&quot;* #,##0.00_-;\-&quot;£&quot;* #,##0.00_-;_-&quot;£&quot;* &quot;-&quot;??_-;_-@_-"/>
    <numFmt numFmtId="43" formatCode="_-* #,##0.00_-;\-* #,##0.00_-;_-* &quot;-&quot;??_-;_-@_-"/>
  </numFmts>
  <fonts count="41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rgb="FF00B0F0"/>
      <name val="Calibri"/>
      <charset val="134"/>
      <scheme val="minor"/>
    </font>
    <font>
      <sz val="11"/>
      <color rgb="FF00B0F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11"/>
      <color theme="5" tint="-0.499984740745262"/>
      <name val="Calibri"/>
      <charset val="134"/>
      <scheme val="minor"/>
    </font>
    <font>
      <sz val="11"/>
      <color rgb="FF002060"/>
      <name val="Calibri"/>
      <charset val="134"/>
      <scheme val="minor"/>
    </font>
    <font>
      <b/>
      <i/>
      <sz val="1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sz val="11"/>
      <color rgb="FF1F497D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FF0000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66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3" fillId="39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3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31" fillId="26" borderId="7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9" fillId="30" borderId="7" applyNumberForma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4" borderId="5" applyNumberFormat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</cellStyleXfs>
  <cellXfs count="192">
    <xf numFmtId="0" fontId="0" fillId="0" borderId="0" xfId="0"/>
    <xf numFmtId="0" fontId="1" fillId="0" borderId="0" xfId="0" applyFont="1" applyFill="1" applyBorder="1" applyAlignment="1">
      <alignment horizontal="left" wrapText="1"/>
    </xf>
    <xf numFmtId="177" fontId="0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177" fontId="2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77" fontId="3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77" fontId="0" fillId="0" borderId="0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0" fillId="0" borderId="0" xfId="0" applyNumberForma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4" fillId="8" borderId="2" xfId="0" applyFont="1" applyFill="1" applyBorder="1" applyAlignment="1">
      <alignment horizontal="center" wrapText="1"/>
    </xf>
    <xf numFmtId="0" fontId="4" fillId="8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0" fontId="0" fillId="2" borderId="1" xfId="0" applyNumberForma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10" fontId="0" fillId="0" borderId="1" xfId="0" applyNumberFormat="1" applyFill="1" applyBorder="1" applyAlignment="1">
      <alignment horizontal="right"/>
    </xf>
    <xf numFmtId="0" fontId="0" fillId="2" borderId="1" xfId="0" applyFill="1" applyBorder="1" applyAlignment="1"/>
    <xf numFmtId="9" fontId="0" fillId="2" borderId="1" xfId="0" applyNumberFormat="1" applyFill="1" applyBorder="1" applyAlignment="1"/>
    <xf numFmtId="9" fontId="0" fillId="0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right"/>
    </xf>
    <xf numFmtId="0" fontId="7" fillId="0" borderId="0" xfId="0" applyFont="1" applyAlignment="1">
      <alignment horizontal="right"/>
    </xf>
    <xf numFmtId="10" fontId="0" fillId="0" borderId="0" xfId="0" applyNumberFormat="1" applyFill="1" applyBorder="1" applyAlignment="1">
      <alignment horizontal="center"/>
    </xf>
    <xf numFmtId="0" fontId="4" fillId="0" borderId="1" xfId="0" applyFont="1" applyBorder="1"/>
    <xf numFmtId="177" fontId="0" fillId="0" borderId="1" xfId="0" applyNumberFormat="1" applyBorder="1"/>
    <xf numFmtId="177" fontId="2" fillId="0" borderId="1" xfId="0" applyNumberFormat="1" applyFont="1" applyBorder="1"/>
    <xf numFmtId="177" fontId="2" fillId="0" borderId="0" xfId="0" applyNumberFormat="1" applyFont="1" applyBorder="1"/>
    <xf numFmtId="177" fontId="8" fillId="0" borderId="0" xfId="0" applyNumberFormat="1" applyFont="1"/>
    <xf numFmtId="0" fontId="0" fillId="0" borderId="0" xfId="0" applyBorder="1"/>
    <xf numFmtId="177" fontId="0" fillId="0" borderId="0" xfId="0" applyNumberFormat="1" applyBorder="1"/>
    <xf numFmtId="0" fontId="9" fillId="0" borderId="0" xfId="0" applyFont="1"/>
    <xf numFmtId="0" fontId="4" fillId="0" borderId="0" xfId="0" applyFont="1"/>
    <xf numFmtId="0" fontId="10" fillId="9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2" fillId="11" borderId="0" xfId="0" applyFont="1" applyFill="1" applyAlignment="1">
      <alignment horizontal="center"/>
    </xf>
    <xf numFmtId="0" fontId="13" fillId="12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9" fontId="0" fillId="3" borderId="1" xfId="0" applyNumberFormat="1" applyFill="1" applyBorder="1" applyAlignment="1"/>
    <xf numFmtId="10" fontId="0" fillId="3" borderId="1" xfId="0" applyNumberForma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right"/>
    </xf>
    <xf numFmtId="10" fontId="3" fillId="2" borderId="1" xfId="0" applyNumberFormat="1" applyFont="1" applyFill="1" applyBorder="1" applyAlignment="1">
      <alignment horizontal="right"/>
    </xf>
    <xf numFmtId="9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9" fontId="3" fillId="0" borderId="1" xfId="0" applyNumberFormat="1" applyFont="1" applyFill="1" applyBorder="1" applyAlignment="1">
      <alignment horizontal="center"/>
    </xf>
    <xf numFmtId="10" fontId="3" fillId="0" borderId="1" xfId="0" applyNumberFormat="1" applyFont="1" applyFill="1" applyBorder="1" applyAlignment="1">
      <alignment horizontal="right"/>
    </xf>
    <xf numFmtId="9" fontId="3" fillId="0" borderId="0" xfId="0" applyNumberFormat="1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right"/>
    </xf>
    <xf numFmtId="177" fontId="3" fillId="0" borderId="1" xfId="0" applyNumberFormat="1" applyFont="1" applyBorder="1"/>
    <xf numFmtId="177" fontId="3" fillId="0" borderId="0" xfId="0" applyNumberFormat="1" applyFont="1" applyBorder="1"/>
    <xf numFmtId="0" fontId="0" fillId="8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10" fontId="0" fillId="0" borderId="1" xfId="0" applyNumberForma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10" fontId="0" fillId="2" borderId="1" xfId="0" applyNumberFormat="1" applyFill="1" applyBorder="1" applyAlignment="1"/>
    <xf numFmtId="10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/>
    <xf numFmtId="10" fontId="0" fillId="3" borderId="1" xfId="0" applyNumberFormat="1" applyFill="1" applyBorder="1" applyAlignment="1"/>
    <xf numFmtId="176" fontId="0" fillId="3" borderId="1" xfId="0" applyNumberFormat="1" applyFill="1" applyBorder="1" applyAlignment="1">
      <alignment horizontal="center"/>
    </xf>
    <xf numFmtId="0" fontId="7" fillId="0" borderId="0" xfId="0" applyFont="1"/>
    <xf numFmtId="177" fontId="14" fillId="0" borderId="0" xfId="0" applyNumberFormat="1" applyFont="1"/>
    <xf numFmtId="177" fontId="7" fillId="0" borderId="0" xfId="0" applyNumberFormat="1" applyFont="1"/>
    <xf numFmtId="0" fontId="15" fillId="0" borderId="0" xfId="0" applyFont="1"/>
    <xf numFmtId="0" fontId="0" fillId="14" borderId="0" xfId="0" applyFill="1" applyAlignment="1"/>
    <xf numFmtId="0" fontId="0" fillId="0" borderId="0" xfId="0" applyAlignment="1"/>
    <xf numFmtId="177" fontId="0" fillId="14" borderId="0" xfId="0" applyNumberFormat="1" applyFill="1"/>
    <xf numFmtId="177" fontId="0" fillId="0" borderId="0" xfId="0" applyNumberFormat="1"/>
    <xf numFmtId="0" fontId="0" fillId="14" borderId="0" xfId="0" applyFill="1"/>
    <xf numFmtId="0" fontId="0" fillId="8" borderId="1" xfId="0" applyFill="1" applyBorder="1"/>
    <xf numFmtId="0" fontId="0" fillId="0" borderId="1" xfId="0" applyFill="1" applyBorder="1"/>
    <xf numFmtId="0" fontId="0" fillId="2" borderId="1" xfId="0" applyFill="1" applyBorder="1"/>
    <xf numFmtId="0" fontId="3" fillId="2" borderId="1" xfId="0" applyFont="1" applyFill="1" applyBorder="1"/>
    <xf numFmtId="0" fontId="0" fillId="3" borderId="1" xfId="0" applyFill="1" applyBorder="1"/>
    <xf numFmtId="0" fontId="1" fillId="15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20" fontId="3" fillId="2" borderId="1" xfId="0" applyNumberFormat="1" applyFont="1" applyFill="1" applyBorder="1" applyAlignment="1">
      <alignment horizontal="center"/>
    </xf>
    <xf numFmtId="20" fontId="0" fillId="2" borderId="1" xfId="0" applyNumberFormat="1" applyFill="1" applyBorder="1" applyAlignment="1"/>
    <xf numFmtId="20" fontId="0" fillId="3" borderId="1" xfId="0" applyNumberFormat="1" applyFill="1" applyBorder="1" applyAlignment="1">
      <alignment horizontal="center"/>
    </xf>
    <xf numFmtId="58" fontId="0" fillId="3" borderId="1" xfId="0" applyNumberFormat="1" applyFill="1" applyBorder="1" applyAlignment="1">
      <alignment horizontal="center"/>
    </xf>
    <xf numFmtId="20" fontId="2" fillId="3" borderId="1" xfId="0" applyNumberFormat="1" applyFont="1" applyFill="1" applyBorder="1" applyAlignment="1">
      <alignment horizontal="center"/>
    </xf>
    <xf numFmtId="20" fontId="0" fillId="3" borderId="1" xfId="0" applyNumberFormat="1" applyFill="1" applyBorder="1" applyAlignment="1"/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58" fontId="6" fillId="0" borderId="1" xfId="0" applyNumberFormat="1" applyFont="1" applyFill="1" applyBorder="1" applyAlignment="1">
      <alignment horizontal="center"/>
    </xf>
    <xf numFmtId="58" fontId="0" fillId="0" borderId="1" xfId="0" applyNumberForma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58" fontId="3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58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7" fillId="0" borderId="1" xfId="0" applyFont="1" applyFill="1" applyBorder="1"/>
    <xf numFmtId="58" fontId="0" fillId="0" borderId="1" xfId="0" applyNumberFormat="1" applyFill="1" applyBorder="1" applyAlignment="1">
      <alignment horizontal="left"/>
    </xf>
    <xf numFmtId="0" fontId="18" fillId="0" borderId="1" xfId="48" applyFill="1" applyBorder="1"/>
    <xf numFmtId="58" fontId="0" fillId="2" borderId="1" xfId="0" applyNumberFormat="1" applyFill="1" applyBorder="1" applyAlignment="1">
      <alignment horizontal="left"/>
    </xf>
    <xf numFmtId="58" fontId="3" fillId="2" borderId="1" xfId="0" applyNumberFormat="1" applyFont="1" applyFill="1" applyBorder="1" applyAlignment="1">
      <alignment horizontal="left"/>
    </xf>
    <xf numFmtId="0" fontId="19" fillId="2" borderId="1" xfId="48" applyFont="1" applyFill="1" applyBorder="1"/>
    <xf numFmtId="0" fontId="18" fillId="2" borderId="1" xfId="48" applyFill="1" applyBorder="1"/>
    <xf numFmtId="0" fontId="0" fillId="2" borderId="1" xfId="0" applyFill="1" applyBorder="1" applyAlignment="1">
      <alignment horizontal="left"/>
    </xf>
    <xf numFmtId="58" fontId="0" fillId="3" borderId="1" xfId="0" applyNumberFormat="1" applyFill="1" applyBorder="1" applyAlignment="1">
      <alignment horizontal="left"/>
    </xf>
    <xf numFmtId="0" fontId="18" fillId="3" borderId="1" xfId="48" applyFill="1" applyBorder="1"/>
    <xf numFmtId="0" fontId="0" fillId="3" borderId="1" xfId="0" applyFill="1" applyBorder="1" applyAlignment="1">
      <alignment horizontal="left"/>
    </xf>
    <xf numFmtId="0" fontId="0" fillId="9" borderId="1" xfId="0" applyFill="1" applyBorder="1"/>
    <xf numFmtId="0" fontId="0" fillId="6" borderId="1" xfId="0" applyFill="1" applyBorder="1"/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6" fillId="0" borderId="1" xfId="0" applyFont="1" applyFill="1" applyBorder="1" applyAlignment="1"/>
    <xf numFmtId="20" fontId="0" fillId="9" borderId="1" xfId="0" applyNumberFormat="1" applyFill="1" applyBorder="1" applyAlignment="1">
      <alignment horizontal="center"/>
    </xf>
    <xf numFmtId="20" fontId="0" fillId="6" borderId="1" xfId="0" applyNumberForma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9" fontId="0" fillId="9" borderId="1" xfId="0" applyNumberForma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58" fontId="6" fillId="9" borderId="1" xfId="0" applyNumberFormat="1" applyFont="1" applyFill="1" applyBorder="1" applyAlignment="1">
      <alignment horizontal="center"/>
    </xf>
    <xf numFmtId="58" fontId="0" fillId="9" borderId="1" xfId="0" applyNumberFormat="1" applyFill="1" applyBorder="1" applyAlignment="1">
      <alignment horizontal="center"/>
    </xf>
    <xf numFmtId="0" fontId="0" fillId="9" borderId="1" xfId="0" applyNumberFormat="1" applyFill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58" fontId="0" fillId="6" borderId="1" xfId="0" applyNumberForma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17" fillId="9" borderId="1" xfId="0" applyFont="1" applyFill="1" applyBorder="1"/>
    <xf numFmtId="58" fontId="0" fillId="9" borderId="1" xfId="0" applyNumberFormat="1" applyFill="1" applyBorder="1" applyAlignment="1">
      <alignment horizontal="left"/>
    </xf>
    <xf numFmtId="0" fontId="18" fillId="9" borderId="1" xfId="48" applyFill="1" applyBorder="1"/>
    <xf numFmtId="58" fontId="0" fillId="6" borderId="1" xfId="0" applyNumberFormat="1" applyFill="1" applyBorder="1" applyAlignment="1">
      <alignment horizontal="left"/>
    </xf>
    <xf numFmtId="0" fontId="0" fillId="0" borderId="1" xfId="0" applyBorder="1" applyAlignment="1">
      <alignment wrapText="1"/>
    </xf>
    <xf numFmtId="0" fontId="3" fillId="0" borderId="1" xfId="0" applyFont="1" applyBorder="1" applyAlignment="1"/>
    <xf numFmtId="0" fontId="0" fillId="0" borderId="1" xfId="0" applyBorder="1" applyAlignment="1"/>
    <xf numFmtId="0" fontId="2" fillId="0" borderId="1" xfId="0" applyFont="1" applyBorder="1" applyAlignment="1"/>
    <xf numFmtId="0" fontId="20" fillId="17" borderId="1" xfId="0" applyFont="1" applyFill="1" applyBorder="1" applyAlignment="1">
      <alignment horizontal="center"/>
    </xf>
    <xf numFmtId="0" fontId="0" fillId="18" borderId="0" xfId="0" applyFill="1"/>
    <xf numFmtId="0" fontId="0" fillId="0" borderId="3" xfId="0" applyFill="1" applyBorder="1"/>
    <xf numFmtId="0" fontId="0" fillId="19" borderId="0" xfId="0" applyFill="1"/>
    <xf numFmtId="0" fontId="0" fillId="0" borderId="0" xfId="0" applyAlignment="1">
      <alignment wrapText="1"/>
    </xf>
    <xf numFmtId="0" fontId="0" fillId="20" borderId="0" xfId="0" applyFill="1"/>
    <xf numFmtId="0" fontId="0" fillId="21" borderId="0" xfId="0" applyFont="1" applyFill="1" applyAlignment="1">
      <alignment wrapText="1"/>
    </xf>
    <xf numFmtId="0" fontId="4" fillId="7" borderId="1" xfId="0" applyFont="1" applyFill="1" applyBorder="1"/>
    <xf numFmtId="0" fontId="0" fillId="3" borderId="3" xfId="0" applyFill="1" applyBorder="1" applyAlignment="1">
      <alignment wrapText="1"/>
    </xf>
    <xf numFmtId="0" fontId="4" fillId="7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0" fontId="0" fillId="21" borderId="0" xfId="0" applyFill="1"/>
    <xf numFmtId="0" fontId="0" fillId="4" borderId="0" xfId="0" applyFill="1" applyBorder="1" applyAlignment="1">
      <alignment horizontal="right"/>
    </xf>
    <xf numFmtId="0" fontId="0" fillId="12" borderId="0" xfId="0" applyFill="1" applyBorder="1" applyAlignment="1">
      <alignment horizontal="right"/>
    </xf>
    <xf numFmtId="0" fontId="3" fillId="9" borderId="1" xfId="0" applyFont="1" applyFill="1" applyBorder="1"/>
    <xf numFmtId="0" fontId="0" fillId="0" borderId="0" xfId="0" applyFill="1" applyBorder="1" applyAlignment="1">
      <alignment horizontal="right"/>
    </xf>
    <xf numFmtId="0" fontId="4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0" borderId="4" xfId="0" applyFill="1" applyBorder="1"/>
    <xf numFmtId="0" fontId="21" fillId="7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22" fillId="22" borderId="1" xfId="0" applyFont="1" applyFill="1" applyBorder="1" applyAlignment="1">
      <alignment horizontal="center" wrapText="1"/>
    </xf>
    <xf numFmtId="0" fontId="0" fillId="0" borderId="1" xfId="0" applyBorder="1" applyAlignment="1" quotePrefix="1"/>
    <xf numFmtId="0" fontId="0" fillId="0" borderId="1" xfId="0" applyNumberFormat="1" applyFill="1" applyBorder="1" applyAlignment="1" quotePrefix="1">
      <alignment horizontal="center"/>
    </xf>
    <xf numFmtId="0" fontId="0" fillId="0" borderId="1" xfId="0" applyFill="1" applyBorder="1" applyAlignment="1" quotePrefix="1">
      <alignment horizontal="center"/>
    </xf>
    <xf numFmtId="0" fontId="0" fillId="2" borderId="1" xfId="0" applyFill="1" applyBorder="1" applyAlignment="1" quotePrefix="1">
      <alignment horizontal="center"/>
    </xf>
    <xf numFmtId="0" fontId="0" fillId="3" borderId="1" xfId="0" applyFill="1" applyBorder="1" applyAlignment="1" quotePrefix="1">
      <alignment horizontal="center"/>
    </xf>
    <xf numFmtId="0" fontId="0" fillId="2" borderId="1" xfId="0" applyNumberFormat="1" applyFill="1" applyBorder="1" applyAlignment="1" quotePrefix="1">
      <alignment horizontal="center"/>
    </xf>
    <xf numFmtId="0" fontId="0" fillId="9" borderId="1" xfId="0" applyFill="1" applyBorder="1" applyAlignment="1" quotePrefix="1">
      <alignment horizontal="center"/>
    </xf>
    <xf numFmtId="0" fontId="3" fillId="2" borderId="1" xfId="0" applyNumberFormat="1" applyFont="1" applyFill="1" applyBorder="1" applyAlignment="1" quotePrefix="1">
      <alignment horizontal="center"/>
    </xf>
    <xf numFmtId="0" fontId="3" fillId="2" borderId="1" xfId="0" applyFont="1" applyFill="1" applyBorder="1" applyAlignment="1" quotePrefix="1">
      <alignment horizontal="center"/>
    </xf>
    <xf numFmtId="0" fontId="0" fillId="3" borderId="1" xfId="0" applyNumberFormat="1" applyFill="1" applyBorder="1" applyAlignment="1" quotePrefix="1">
      <alignment horizontal="center"/>
    </xf>
    <xf numFmtId="0" fontId="0" fillId="0" borderId="0" xfId="0" quotePrefix="1"/>
    <xf numFmtId="0" fontId="4" fillId="0" borderId="1" xfId="0" applyFont="1" applyBorder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6">
    <dxf>
      <font>
        <b val="1"/>
        <i val="0"/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theme="4" tint="0.799981688894314"/>
        </patternFill>
      </fill>
    </dxf>
    <dxf>
      <font>
        <color theme="0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Sheet8!$E$4:$E$30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xVal>
          <c:yVal>
            <c:numRef>
              <c:f>Sheet8!$D$4:$D$30</c:f>
              <c:numCache>
                <c:formatCode>0.00%</c:formatCode>
                <c:ptCount val="27"/>
                <c:pt idx="0">
                  <c:v>0.175</c:v>
                </c:pt>
                <c:pt idx="1" c:formatCode="0%">
                  <c:v>0.5</c:v>
                </c:pt>
                <c:pt idx="2" c:formatCode="0%">
                  <c:v>0.2</c:v>
                </c:pt>
                <c:pt idx="3">
                  <c:v>0.075</c:v>
                </c:pt>
                <c:pt idx="4" c:formatCode="0%">
                  <c:v>0.6</c:v>
                </c:pt>
                <c:pt idx="5" c:formatCode="0%">
                  <c:v>0.15</c:v>
                </c:pt>
                <c:pt idx="6" c:formatCode="0%">
                  <c:v>0.3</c:v>
                </c:pt>
                <c:pt idx="7">
                  <c:v>0.025</c:v>
                </c:pt>
                <c:pt idx="8" c:formatCode="0%">
                  <c:v>0.15</c:v>
                </c:pt>
                <c:pt idx="9" c:formatCode="0%">
                  <c:v>0.2</c:v>
                </c:pt>
                <c:pt idx="10" c:formatCode="0%">
                  <c:v>0.25</c:v>
                </c:pt>
                <c:pt idx="11" c:formatCode="0%">
                  <c:v>0.01</c:v>
                </c:pt>
                <c:pt idx="12">
                  <c:v>0.065</c:v>
                </c:pt>
                <c:pt idx="13" c:formatCode="0%">
                  <c:v>0.2</c:v>
                </c:pt>
                <c:pt idx="14">
                  <c:v>0.125</c:v>
                </c:pt>
                <c:pt idx="15" c:formatCode="0%">
                  <c:v>0.15</c:v>
                </c:pt>
                <c:pt idx="16" c:formatCode="0%">
                  <c:v>0.15</c:v>
                </c:pt>
                <c:pt idx="17">
                  <c:v>0.125</c:v>
                </c:pt>
                <c:pt idx="18" c:formatCode="0%">
                  <c:v>0.1</c:v>
                </c:pt>
                <c:pt idx="19">
                  <c:v>0.025</c:v>
                </c:pt>
                <c:pt idx="20">
                  <c:v>0.025</c:v>
                </c:pt>
                <c:pt idx="21" c:formatCode="0%">
                  <c:v>0.15</c:v>
                </c:pt>
                <c:pt idx="22">
                  <c:v>0.025</c:v>
                </c:pt>
                <c:pt idx="23" c:formatCode="0%">
                  <c:v>0.05</c:v>
                </c:pt>
                <c:pt idx="24">
                  <c:v>0.015</c:v>
                </c:pt>
                <c:pt idx="25" c:formatCode="0%">
                  <c:v>0.2</c:v>
                </c:pt>
                <c:pt idx="26">
                  <c:v>0.065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94672"/>
        <c:axId val="235259488"/>
      </c:scatterChart>
      <c:valAx>
        <c:axId val="23519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259488"/>
        <c:crosses val="autoZero"/>
        <c:crossBetween val="midCat"/>
      </c:valAx>
      <c:valAx>
        <c:axId val="2352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19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'Correlation with Ki-67'!$O$2</c:f>
              <c:strCache>
                <c:ptCount val="1"/>
                <c:pt idx="0">
                  <c:v>WAT47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'Correlation with Ki-67'!$D$3:$D$18</c:f>
              <c:numCache>
                <c:formatCode>0.00%</c:formatCode>
                <c:ptCount val="16"/>
                <c:pt idx="0">
                  <c:v>0.025</c:v>
                </c:pt>
                <c:pt idx="1">
                  <c:v>0.025</c:v>
                </c:pt>
                <c:pt idx="2">
                  <c:v>0.025</c:v>
                </c:pt>
                <c:pt idx="3">
                  <c:v>0.05</c:v>
                </c:pt>
                <c:pt idx="4">
                  <c:v>0.065</c:v>
                </c:pt>
                <c:pt idx="5">
                  <c:v>0.075</c:v>
                </c:pt>
                <c:pt idx="6">
                  <c:v>0.125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0.175</c:v>
                </c:pt>
                <c:pt idx="11">
                  <c:v>0.2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0.6</c:v>
                </c:pt>
              </c:numCache>
            </c:numRef>
          </c:xVal>
          <c:yVal>
            <c:numRef>
              <c:f>'Correlation with Ki-67'!$O$3:$O$18</c:f>
              <c:numCache>
                <c:formatCode>0.0000</c:formatCode>
                <c:ptCount val="16"/>
                <c:pt idx="0">
                  <c:v>0.0751095746259935</c:v>
                </c:pt>
                <c:pt idx="1">
                  <c:v>0.105321271493235</c:v>
                </c:pt>
                <c:pt idx="2">
                  <c:v>0.000570059923953018</c:v>
                </c:pt>
                <c:pt idx="3">
                  <c:v>0.0732848805175826</c:v>
                </c:pt>
                <c:pt idx="4">
                  <c:v>0.141839822086686</c:v>
                </c:pt>
                <c:pt idx="5">
                  <c:v>0.21121349113386</c:v>
                </c:pt>
                <c:pt idx="6">
                  <c:v>0.0609146218058122</c:v>
                </c:pt>
                <c:pt idx="7">
                  <c:v>0.0329140048824282</c:v>
                </c:pt>
                <c:pt idx="8">
                  <c:v>0.0177316530832668</c:v>
                </c:pt>
                <c:pt idx="9">
                  <c:v>0</c:v>
                </c:pt>
                <c:pt idx="10">
                  <c:v>0.0644629003329506</c:v>
                </c:pt>
                <c:pt idx="11">
                  <c:v>0.0246814835386454</c:v>
                </c:pt>
                <c:pt idx="12">
                  <c:v>0.0271090135093798</c:v>
                </c:pt>
                <c:pt idx="13">
                  <c:v>0.00021515981819059</c:v>
                </c:pt>
                <c:pt idx="14">
                  <c:v>0.114739916629609</c:v>
                </c:pt>
                <c:pt idx="15">
                  <c:v>0.0980780686597536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2687"/>
        <c:axId val="1594149119"/>
      </c:scatterChart>
      <c:valAx>
        <c:axId val="3537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4149119"/>
        <c:crosses val="autoZero"/>
        <c:crossBetween val="midCat"/>
      </c:valAx>
      <c:valAx>
        <c:axId val="159414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7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'Correlation with Ki-67'!$P$2</c:f>
              <c:strCache>
                <c:ptCount val="1"/>
                <c:pt idx="0">
                  <c:v>glu_pho(GP49)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'Correlation with Ki-67'!$D$3:$D$18</c:f>
              <c:numCache>
                <c:formatCode>0.00%</c:formatCode>
                <c:ptCount val="16"/>
                <c:pt idx="0">
                  <c:v>0.025</c:v>
                </c:pt>
                <c:pt idx="1">
                  <c:v>0.025</c:v>
                </c:pt>
                <c:pt idx="2">
                  <c:v>0.025</c:v>
                </c:pt>
                <c:pt idx="3">
                  <c:v>0.05</c:v>
                </c:pt>
                <c:pt idx="4">
                  <c:v>0.065</c:v>
                </c:pt>
                <c:pt idx="5">
                  <c:v>0.075</c:v>
                </c:pt>
                <c:pt idx="6">
                  <c:v>0.125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0.175</c:v>
                </c:pt>
                <c:pt idx="11">
                  <c:v>0.2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0.6</c:v>
                </c:pt>
              </c:numCache>
            </c:numRef>
          </c:xVal>
          <c:yVal>
            <c:numRef>
              <c:f>'Correlation with Ki-67'!$P$3:$P$18</c:f>
              <c:numCache>
                <c:formatCode>0.0000</c:formatCode>
                <c:ptCount val="16"/>
                <c:pt idx="0">
                  <c:v>0.00233991075125564</c:v>
                </c:pt>
                <c:pt idx="1">
                  <c:v>0.0255381683815713</c:v>
                </c:pt>
                <c:pt idx="2">
                  <c:v>0.00220854746984755</c:v>
                </c:pt>
                <c:pt idx="3">
                  <c:v>0.0343816517191201</c:v>
                </c:pt>
                <c:pt idx="4">
                  <c:v>0.00101033632488802</c:v>
                </c:pt>
                <c:pt idx="5">
                  <c:v>0.00272595594540605</c:v>
                </c:pt>
                <c:pt idx="6">
                  <c:v>0.00154691610363487</c:v>
                </c:pt>
                <c:pt idx="7">
                  <c:v>0.00436633317239876</c:v>
                </c:pt>
                <c:pt idx="8">
                  <c:v>0.000900739255936624</c:v>
                </c:pt>
                <c:pt idx="9">
                  <c:v>0.0199514367437261</c:v>
                </c:pt>
                <c:pt idx="10">
                  <c:v>0.00347722194105438</c:v>
                </c:pt>
                <c:pt idx="11">
                  <c:v>0.00405237954550527</c:v>
                </c:pt>
                <c:pt idx="12">
                  <c:v>0.0071580312381718</c:v>
                </c:pt>
                <c:pt idx="13">
                  <c:v>0.0723776143886727</c:v>
                </c:pt>
                <c:pt idx="14">
                  <c:v>0.00861598556620023</c:v>
                </c:pt>
                <c:pt idx="15">
                  <c:v>0.00371448425546781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2687"/>
        <c:axId val="598927"/>
      </c:scatterChart>
      <c:valAx>
        <c:axId val="3535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927"/>
        <c:crosses val="autoZero"/>
        <c:crossBetween val="midCat"/>
      </c:valAx>
      <c:valAx>
        <c:axId val="59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5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'Correlation with Ki-67'!$Q$2</c:f>
              <c:strCache>
                <c:ptCount val="1"/>
                <c:pt idx="0">
                  <c:v>UFD54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'Correlation with Ki-67'!$D$3:$D$18</c:f>
              <c:numCache>
                <c:formatCode>0.00%</c:formatCode>
                <c:ptCount val="16"/>
                <c:pt idx="0">
                  <c:v>0.025</c:v>
                </c:pt>
                <c:pt idx="1">
                  <c:v>0.025</c:v>
                </c:pt>
                <c:pt idx="2">
                  <c:v>0.025</c:v>
                </c:pt>
                <c:pt idx="3">
                  <c:v>0.05</c:v>
                </c:pt>
                <c:pt idx="4">
                  <c:v>0.065</c:v>
                </c:pt>
                <c:pt idx="5">
                  <c:v>0.075</c:v>
                </c:pt>
                <c:pt idx="6">
                  <c:v>0.125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0.175</c:v>
                </c:pt>
                <c:pt idx="11">
                  <c:v>0.2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0.6</c:v>
                </c:pt>
              </c:numCache>
            </c:numRef>
          </c:xVal>
          <c:yVal>
            <c:numRef>
              <c:f>'Correlation with Ki-67'!$Q$3:$Q$18</c:f>
              <c:numCache>
                <c:formatCode>0.0000</c:formatCode>
                <c:ptCount val="16"/>
                <c:pt idx="0">
                  <c:v>0.0905653226278599</c:v>
                </c:pt>
                <c:pt idx="1">
                  <c:v>0.015783556592627</c:v>
                </c:pt>
                <c:pt idx="2">
                  <c:v>0.0237140631820102</c:v>
                </c:pt>
                <c:pt idx="3">
                  <c:v>0.0420099359702802</c:v>
                </c:pt>
                <c:pt idx="4">
                  <c:v>0.0216368279637383</c:v>
                </c:pt>
                <c:pt idx="5">
                  <c:v>0.10724085779139</c:v>
                </c:pt>
                <c:pt idx="6">
                  <c:v>0.0176112153403757</c:v>
                </c:pt>
                <c:pt idx="7">
                  <c:v>0.00692786628018624</c:v>
                </c:pt>
                <c:pt idx="8">
                  <c:v>0.0225740949273557</c:v>
                </c:pt>
                <c:pt idx="9">
                  <c:v>0.0242886750269204</c:v>
                </c:pt>
                <c:pt idx="10">
                  <c:v>0.00476909823909395</c:v>
                </c:pt>
                <c:pt idx="11">
                  <c:v>0.0496389031372893</c:v>
                </c:pt>
                <c:pt idx="12">
                  <c:v>0.00242898823722172</c:v>
                </c:pt>
                <c:pt idx="13">
                  <c:v>0.615996771916639</c:v>
                </c:pt>
                <c:pt idx="14">
                  <c:v>0.0919560659986209</c:v>
                </c:pt>
                <c:pt idx="15">
                  <c:v>0.0557383017584646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91824"/>
        <c:axId val="441789664"/>
      </c:scatterChart>
      <c:valAx>
        <c:axId val="24439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789664"/>
        <c:crosses val="autoZero"/>
        <c:crossBetween val="midCat"/>
      </c:valAx>
      <c:valAx>
        <c:axId val="4417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39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'Correlation with Ki-67'!$R$2</c:f>
              <c:strCache>
                <c:ptCount val="1"/>
                <c:pt idx="0">
                  <c:v>UFRavg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'Correlation with Ki-67'!$D$3:$D$18</c:f>
              <c:numCache>
                <c:formatCode>0.00%</c:formatCode>
                <c:ptCount val="16"/>
                <c:pt idx="0">
                  <c:v>0.025</c:v>
                </c:pt>
                <c:pt idx="1">
                  <c:v>0.025</c:v>
                </c:pt>
                <c:pt idx="2">
                  <c:v>0.025</c:v>
                </c:pt>
                <c:pt idx="3">
                  <c:v>0.05</c:v>
                </c:pt>
                <c:pt idx="4">
                  <c:v>0.065</c:v>
                </c:pt>
                <c:pt idx="5">
                  <c:v>0.075</c:v>
                </c:pt>
                <c:pt idx="6">
                  <c:v>0.125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0.175</c:v>
                </c:pt>
                <c:pt idx="11">
                  <c:v>0.2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0.6</c:v>
                </c:pt>
              </c:numCache>
            </c:numRef>
          </c:xVal>
          <c:yVal>
            <c:numRef>
              <c:f>'Correlation with Ki-67'!$R$3:$R$18</c:f>
              <c:numCache>
                <c:formatCode>0.0000</c:formatCode>
                <c:ptCount val="16"/>
                <c:pt idx="0">
                  <c:v>0.0131774058405259</c:v>
                </c:pt>
                <c:pt idx="1">
                  <c:v>0.000835904381418065</c:v>
                </c:pt>
                <c:pt idx="2">
                  <c:v>0.000912906422620694</c:v>
                </c:pt>
                <c:pt idx="3">
                  <c:v>0.000407607182536878</c:v>
                </c:pt>
                <c:pt idx="4">
                  <c:v>0.00153821484335289</c:v>
                </c:pt>
                <c:pt idx="5">
                  <c:v>0.0005160516305004</c:v>
                </c:pt>
                <c:pt idx="6">
                  <c:v>0.000554526826517402</c:v>
                </c:pt>
                <c:pt idx="7">
                  <c:v>0.00158919377135733</c:v>
                </c:pt>
                <c:pt idx="8">
                  <c:v>0.000610582462320592</c:v>
                </c:pt>
                <c:pt idx="9">
                  <c:v>0.000947827962950786</c:v>
                </c:pt>
                <c:pt idx="10">
                  <c:v>3.77534330951526e-5</c:v>
                </c:pt>
                <c:pt idx="11">
                  <c:v>0.000551228916295447</c:v>
                </c:pt>
                <c:pt idx="12">
                  <c:v>0.000589758896111219</c:v>
                </c:pt>
                <c:pt idx="13">
                  <c:v>0.0157157330831397</c:v>
                </c:pt>
                <c:pt idx="14">
                  <c:v>0.00589535277681373</c:v>
                </c:pt>
                <c:pt idx="15">
                  <c:v>0.000149893770263209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05824"/>
        <c:axId val="443890048"/>
      </c:scatterChart>
      <c:valAx>
        <c:axId val="51960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890048"/>
        <c:crosses val="autoZero"/>
        <c:crossBetween val="midCat"/>
      </c:valAx>
      <c:valAx>
        <c:axId val="4438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60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'Correlation with Ki-67'!$S$2</c:f>
              <c:strCache>
                <c:ptCount val="1"/>
                <c:pt idx="0">
                  <c:v>UFLavg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'Correlation with Ki-67'!$D$3:$D$18</c:f>
              <c:numCache>
                <c:formatCode>0.00%</c:formatCode>
                <c:ptCount val="16"/>
                <c:pt idx="0">
                  <c:v>0.025</c:v>
                </c:pt>
                <c:pt idx="1">
                  <c:v>0.025</c:v>
                </c:pt>
                <c:pt idx="2">
                  <c:v>0.025</c:v>
                </c:pt>
                <c:pt idx="3">
                  <c:v>0.05</c:v>
                </c:pt>
                <c:pt idx="4">
                  <c:v>0.065</c:v>
                </c:pt>
                <c:pt idx="5">
                  <c:v>0.075</c:v>
                </c:pt>
                <c:pt idx="6">
                  <c:v>0.125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0.175</c:v>
                </c:pt>
                <c:pt idx="11">
                  <c:v>0.2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0.6</c:v>
                </c:pt>
              </c:numCache>
            </c:numRef>
          </c:xVal>
          <c:yVal>
            <c:numRef>
              <c:f>'Correlation with Ki-67'!$S$3:$S$18</c:f>
              <c:numCache>
                <c:formatCode>0.0000</c:formatCode>
                <c:ptCount val="16"/>
                <c:pt idx="0">
                  <c:v>0.00828997024695085</c:v>
                </c:pt>
                <c:pt idx="1">
                  <c:v>0.000203694421300402</c:v>
                </c:pt>
                <c:pt idx="2">
                  <c:v>0.000268395362277868</c:v>
                </c:pt>
                <c:pt idx="3">
                  <c:v>0.00020991579649438</c:v>
                </c:pt>
                <c:pt idx="4">
                  <c:v>0.00112641768079685</c:v>
                </c:pt>
                <c:pt idx="5">
                  <c:v>2.56008455440881e-5</c:v>
                </c:pt>
                <c:pt idx="6">
                  <c:v>0.000215805525261123</c:v>
                </c:pt>
                <c:pt idx="7">
                  <c:v>0.000292494378930334</c:v>
                </c:pt>
                <c:pt idx="8">
                  <c:v>0.000408046116743084</c:v>
                </c:pt>
                <c:pt idx="9">
                  <c:v>0.000232933787042547</c:v>
                </c:pt>
                <c:pt idx="10">
                  <c:v>1.04894235044586e-5</c:v>
                </c:pt>
                <c:pt idx="11">
                  <c:v>0.00120919168465901</c:v>
                </c:pt>
                <c:pt idx="12">
                  <c:v>7.98795374804158e-5</c:v>
                </c:pt>
                <c:pt idx="13">
                  <c:v>0.0131648394892412</c:v>
                </c:pt>
                <c:pt idx="14">
                  <c:v>0.000465152009905983</c:v>
                </c:pt>
                <c:pt idx="15">
                  <c:v>0.00012456647665712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90224"/>
        <c:axId val="840661920"/>
      </c:scatterChart>
      <c:valAx>
        <c:axId val="2443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661920"/>
        <c:crosses val="autoZero"/>
        <c:crossBetween val="midCat"/>
      </c:valAx>
      <c:valAx>
        <c:axId val="8406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39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'Correlation with Ki-67'!$T$2</c:f>
              <c:strCache>
                <c:ptCount val="1"/>
                <c:pt idx="0">
                  <c:v>TGFavg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'Correlation with Ki-67'!$D$3:$D$18</c:f>
              <c:numCache>
                <c:formatCode>0.00%</c:formatCode>
                <c:ptCount val="16"/>
                <c:pt idx="0">
                  <c:v>0.025</c:v>
                </c:pt>
                <c:pt idx="1">
                  <c:v>0.025</c:v>
                </c:pt>
                <c:pt idx="2">
                  <c:v>0.025</c:v>
                </c:pt>
                <c:pt idx="3">
                  <c:v>0.05</c:v>
                </c:pt>
                <c:pt idx="4">
                  <c:v>0.065</c:v>
                </c:pt>
                <c:pt idx="5">
                  <c:v>0.075</c:v>
                </c:pt>
                <c:pt idx="6">
                  <c:v>0.125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0.175</c:v>
                </c:pt>
                <c:pt idx="11">
                  <c:v>0.2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0.6</c:v>
                </c:pt>
              </c:numCache>
            </c:numRef>
          </c:xVal>
          <c:yVal>
            <c:numRef>
              <c:f>'Correlation with Ki-67'!$T$3:$T$18</c:f>
              <c:numCache>
                <c:formatCode>0.0000</c:formatCode>
                <c:ptCount val="16"/>
                <c:pt idx="0">
                  <c:v>0.000937240506910782</c:v>
                </c:pt>
                <c:pt idx="1">
                  <c:v>0.000610697543713468</c:v>
                </c:pt>
                <c:pt idx="2">
                  <c:v>2.29286568887588e-5</c:v>
                </c:pt>
                <c:pt idx="3">
                  <c:v>9.23777448383069e-5</c:v>
                </c:pt>
                <c:pt idx="4">
                  <c:v>0.0001349963331714</c:v>
                </c:pt>
                <c:pt idx="5">
                  <c:v>0.000198300685051167</c:v>
                </c:pt>
                <c:pt idx="6">
                  <c:v>0.000234510555033927</c:v>
                </c:pt>
                <c:pt idx="7">
                  <c:v>5.86368442452961e-5</c:v>
                </c:pt>
                <c:pt idx="8">
                  <c:v>5.26302302947448e-5</c:v>
                </c:pt>
                <c:pt idx="9">
                  <c:v>0.000157346368938676</c:v>
                </c:pt>
                <c:pt idx="10">
                  <c:v>0</c:v>
                </c:pt>
                <c:pt idx="11">
                  <c:v>0.000115507558283797</c:v>
                </c:pt>
                <c:pt idx="12">
                  <c:v>6.74902729635939e-5</c:v>
                </c:pt>
                <c:pt idx="13">
                  <c:v>0.00314327702084716</c:v>
                </c:pt>
                <c:pt idx="14">
                  <c:v>0.000750582864199438</c:v>
                </c:pt>
                <c:pt idx="15">
                  <c:v>0.000348219033089554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061120"/>
        <c:axId val="432152720"/>
      </c:scatterChart>
      <c:valAx>
        <c:axId val="141006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152720"/>
        <c:crosses val="autoZero"/>
        <c:crossBetween val="midCat"/>
      </c:valAx>
      <c:valAx>
        <c:axId val="4321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006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'Correlation with Ki-67'!$U$2</c:f>
              <c:strCache>
                <c:ptCount val="1"/>
                <c:pt idx="0">
                  <c:v>Unsaturation Index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'Correlation with Ki-67'!$D$3:$D$18</c:f>
              <c:numCache>
                <c:formatCode>0.00%</c:formatCode>
                <c:ptCount val="16"/>
                <c:pt idx="0">
                  <c:v>0.025</c:v>
                </c:pt>
                <c:pt idx="1">
                  <c:v>0.025</c:v>
                </c:pt>
                <c:pt idx="2">
                  <c:v>0.025</c:v>
                </c:pt>
                <c:pt idx="3">
                  <c:v>0.05</c:v>
                </c:pt>
                <c:pt idx="4">
                  <c:v>0.065</c:v>
                </c:pt>
                <c:pt idx="5">
                  <c:v>0.075</c:v>
                </c:pt>
                <c:pt idx="6">
                  <c:v>0.125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0.175</c:v>
                </c:pt>
                <c:pt idx="11">
                  <c:v>0.2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0.6</c:v>
                </c:pt>
              </c:numCache>
            </c:numRef>
          </c:xVal>
          <c:yVal>
            <c:numRef>
              <c:f>'Correlation with Ki-67'!$U$3:$U$18</c:f>
              <c:numCache>
                <c:formatCode>0.0000</c:formatCode>
                <c:ptCount val="16"/>
                <c:pt idx="0">
                  <c:v>0.62910487445532</c:v>
                </c:pt>
                <c:pt idx="1">
                  <c:v>0.243681485380954</c:v>
                </c:pt>
                <c:pt idx="2">
                  <c:v>0.294000957411803</c:v>
                </c:pt>
                <c:pt idx="3">
                  <c:v>0.514995332486291</c:v>
                </c:pt>
                <c:pt idx="4">
                  <c:v>0.732288916378915</c:v>
                </c:pt>
                <c:pt idx="5">
                  <c:v>0.0496090779119595</c:v>
                </c:pt>
                <c:pt idx="6">
                  <c:v>0.389170577402806</c:v>
                </c:pt>
                <c:pt idx="7">
                  <c:v>0.184052054697216</c:v>
                </c:pt>
                <c:pt idx="8">
                  <c:v>0.66828993940025</c:v>
                </c:pt>
                <c:pt idx="9">
                  <c:v>0.245755343952267</c:v>
                </c:pt>
                <c:pt idx="10">
                  <c:v>0.27784025569334</c:v>
                </c:pt>
                <c:pt idx="11">
                  <c:v>2.19362890609118</c:v>
                </c:pt>
                <c:pt idx="12">
                  <c:v>0.13544439601866</c:v>
                </c:pt>
                <c:pt idx="13">
                  <c:v>0.83768535769832</c:v>
                </c:pt>
                <c:pt idx="14">
                  <c:v>0.0789014716363394</c:v>
                </c:pt>
                <c:pt idx="15">
                  <c:v>0.831031712914986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22816"/>
        <c:axId val="436707232"/>
      </c:scatterChart>
      <c:valAx>
        <c:axId val="4392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07232"/>
        <c:crosses val="autoZero"/>
        <c:crossBetween val="midCat"/>
      </c:valAx>
      <c:valAx>
        <c:axId val="436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22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'Correlation with Ki-67'!$V$2</c:f>
              <c:strCache>
                <c:ptCount val="1"/>
                <c:pt idx="0">
                  <c:v>1D fat/wat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'Correlation with Ki-67'!$D$3:$D$18</c:f>
              <c:numCache>
                <c:formatCode>0.00%</c:formatCode>
                <c:ptCount val="16"/>
                <c:pt idx="0">
                  <c:v>0.025</c:v>
                </c:pt>
                <c:pt idx="1">
                  <c:v>0.025</c:v>
                </c:pt>
                <c:pt idx="2">
                  <c:v>0.025</c:v>
                </c:pt>
                <c:pt idx="3">
                  <c:v>0.05</c:v>
                </c:pt>
                <c:pt idx="4">
                  <c:v>0.065</c:v>
                </c:pt>
                <c:pt idx="5">
                  <c:v>0.075</c:v>
                </c:pt>
                <c:pt idx="6">
                  <c:v>0.125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0.175</c:v>
                </c:pt>
                <c:pt idx="11">
                  <c:v>0.2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0.6</c:v>
                </c:pt>
              </c:numCache>
            </c:numRef>
          </c:xVal>
          <c:yVal>
            <c:numRef>
              <c:f>'Correlation with Ki-67'!$V$3:$V$18</c:f>
              <c:numCache>
                <c:formatCode>0.0000</c:formatCode>
                <c:ptCount val="16"/>
                <c:pt idx="0">
                  <c:v>4.72694515765855</c:v>
                </c:pt>
                <c:pt idx="1">
                  <c:v>0.553865282304155</c:v>
                </c:pt>
                <c:pt idx="2">
                  <c:v>0.092711994018139</c:v>
                </c:pt>
                <c:pt idx="3">
                  <c:v>0.752934256208042</c:v>
                </c:pt>
                <c:pt idx="4">
                  <c:v>0.0798820918004633</c:v>
                </c:pt>
                <c:pt idx="5">
                  <c:v>0.135737374399097</c:v>
                </c:pt>
                <c:pt idx="6">
                  <c:v>0.517964418532406</c:v>
                </c:pt>
                <c:pt idx="7">
                  <c:v>0.248387346294083</c:v>
                </c:pt>
                <c:pt idx="8">
                  <c:v>0.188407592344213</c:v>
                </c:pt>
                <c:pt idx="9">
                  <c:v>0.387129787317245</c:v>
                </c:pt>
                <c:pt idx="10">
                  <c:v>0.0144305141128779</c:v>
                </c:pt>
                <c:pt idx="11">
                  <c:v>2.11153671705615</c:v>
                </c:pt>
                <c:pt idx="12">
                  <c:v>0.0184482237462586</c:v>
                </c:pt>
                <c:pt idx="13">
                  <c:v>5.95999517295748</c:v>
                </c:pt>
                <c:pt idx="14">
                  <c:v>8.64923881368962</c:v>
                </c:pt>
                <c:pt idx="15">
                  <c:v>0.18379244456097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27920"/>
        <c:axId val="436768320"/>
      </c:scatterChart>
      <c:valAx>
        <c:axId val="44282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68320"/>
        <c:crosses val="autoZero"/>
        <c:crossBetween val="midCat"/>
      </c:valAx>
      <c:valAx>
        <c:axId val="4367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8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'Correlation with Ki-67'!$W$2</c:f>
              <c:strCache>
                <c:ptCount val="1"/>
                <c:pt idx="0">
                  <c:v>(mI+Gly)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'Correlation with Ki-67'!$D$3:$D$18</c:f>
              <c:numCache>
                <c:formatCode>0.00%</c:formatCode>
                <c:ptCount val="16"/>
                <c:pt idx="0">
                  <c:v>0.025</c:v>
                </c:pt>
                <c:pt idx="1">
                  <c:v>0.025</c:v>
                </c:pt>
                <c:pt idx="2">
                  <c:v>0.025</c:v>
                </c:pt>
                <c:pt idx="3">
                  <c:v>0.05</c:v>
                </c:pt>
                <c:pt idx="4">
                  <c:v>0.065</c:v>
                </c:pt>
                <c:pt idx="5">
                  <c:v>0.075</c:v>
                </c:pt>
                <c:pt idx="6">
                  <c:v>0.125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0.175</c:v>
                </c:pt>
                <c:pt idx="11">
                  <c:v>0.2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0.6</c:v>
                </c:pt>
              </c:numCache>
            </c:numRef>
          </c:xVal>
          <c:yVal>
            <c:numRef>
              <c:f>'Correlation with Ki-67'!$W$3:$W$18</c:f>
              <c:numCache>
                <c:formatCode>0.0000</c:formatCode>
                <c:ptCount val="16"/>
                <c:pt idx="0">
                  <c:v>0.00150000587582562</c:v>
                </c:pt>
                <c:pt idx="1">
                  <c:v>0.0013493664078353</c:v>
                </c:pt>
                <c:pt idx="2">
                  <c:v>0.000227624365568159</c:v>
                </c:pt>
                <c:pt idx="3">
                  <c:v>0.000268536913718898</c:v>
                </c:pt>
                <c:pt idx="4">
                  <c:v>0</c:v>
                </c:pt>
                <c:pt idx="5">
                  <c:v>0.000357064720146442</c:v>
                </c:pt>
                <c:pt idx="6">
                  <c:v>0</c:v>
                </c:pt>
                <c:pt idx="7">
                  <c:v>1.70370488948593e-5</c:v>
                </c:pt>
                <c:pt idx="8">
                  <c:v>1.5949116512663e-6</c:v>
                </c:pt>
                <c:pt idx="9">
                  <c:v>0</c:v>
                </c:pt>
                <c:pt idx="10">
                  <c:v>0</c:v>
                </c:pt>
                <c:pt idx="11">
                  <c:v>1.84698701083405e-6</c:v>
                </c:pt>
                <c:pt idx="12">
                  <c:v>0.000139215659953073</c:v>
                </c:pt>
                <c:pt idx="13">
                  <c:v>0.00462905736915376</c:v>
                </c:pt>
                <c:pt idx="14">
                  <c:v>0.00061948627741944</c:v>
                </c:pt>
                <c:pt idx="15">
                  <c:v>1.13684555232544e-5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86976"/>
        <c:axId val="436769984"/>
      </c:scatterChart>
      <c:valAx>
        <c:axId val="4418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69984"/>
        <c:crosses val="autoZero"/>
        <c:crossBetween val="midCat"/>
      </c:valAx>
      <c:valAx>
        <c:axId val="4367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88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 outliers&lt;5%,60%'!$E$2</c:f>
              <c:strCache>
                <c:ptCount val="1"/>
                <c:pt idx="0">
                  <c:v>FMETD10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 Ki-67 outliers&lt;5%,60%'!$D$3:$D$14</c:f>
              <c:numCache>
                <c:formatCode>0.00%</c:formatCode>
                <c:ptCount val="12"/>
                <c:pt idx="0">
                  <c:v>0.05</c:v>
                </c:pt>
                <c:pt idx="1">
                  <c:v>0.065</c:v>
                </c:pt>
                <c:pt idx="2">
                  <c:v>0.075</c:v>
                </c:pt>
                <c:pt idx="3">
                  <c:v>0.125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</c:numCache>
            </c:numRef>
          </c:xVal>
          <c:yVal>
            <c:numRef>
              <c:f>'Corr Ki-67 outliers&lt;5%,60%'!$E$3:$E$14</c:f>
              <c:numCache>
                <c:formatCode>0.0000</c:formatCode>
                <c:ptCount val="12"/>
                <c:pt idx="0">
                  <c:v>0.304848406001575</c:v>
                </c:pt>
                <c:pt idx="1">
                  <c:v>0.0670540493954034</c:v>
                </c:pt>
                <c:pt idx="2">
                  <c:v>0.00241356157827212</c:v>
                </c:pt>
                <c:pt idx="3">
                  <c:v>0.312129035984237</c:v>
                </c:pt>
                <c:pt idx="4">
                  <c:v>0.0729222707097266</c:v>
                </c:pt>
                <c:pt idx="5">
                  <c:v>0.085998910204815</c:v>
                </c:pt>
                <c:pt idx="6">
                  <c:v>0.190877635591204</c:v>
                </c:pt>
                <c:pt idx="7">
                  <c:v>0.00211307842500991</c:v>
                </c:pt>
                <c:pt idx="8">
                  <c:v>0.154607488289646</c:v>
                </c:pt>
                <c:pt idx="9">
                  <c:v>0.030435609804587</c:v>
                </c:pt>
                <c:pt idx="10">
                  <c:v>0.48838106314907</c:v>
                </c:pt>
                <c:pt idx="11">
                  <c:v>0.502405397278053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13600"/>
        <c:axId val="1590703167"/>
      </c:scatterChart>
      <c:valAx>
        <c:axId val="41631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0703167"/>
        <c:crosses val="autoZero"/>
        <c:crossBetween val="midCat"/>
      </c:valAx>
      <c:valAx>
        <c:axId val="159070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3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'Correlation with Ki-67'!$E$2</c:f>
              <c:strCache>
                <c:ptCount val="1"/>
                <c:pt idx="0">
                  <c:v>FMETD10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'Correlation with Ki-67'!$D$3:$D$18</c:f>
              <c:numCache>
                <c:formatCode>0.00%</c:formatCode>
                <c:ptCount val="16"/>
                <c:pt idx="0">
                  <c:v>0.025</c:v>
                </c:pt>
                <c:pt idx="1">
                  <c:v>0.025</c:v>
                </c:pt>
                <c:pt idx="2">
                  <c:v>0.025</c:v>
                </c:pt>
                <c:pt idx="3">
                  <c:v>0.05</c:v>
                </c:pt>
                <c:pt idx="4">
                  <c:v>0.065</c:v>
                </c:pt>
                <c:pt idx="5">
                  <c:v>0.075</c:v>
                </c:pt>
                <c:pt idx="6">
                  <c:v>0.125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0.175</c:v>
                </c:pt>
                <c:pt idx="11">
                  <c:v>0.2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0.6</c:v>
                </c:pt>
              </c:numCache>
            </c:numRef>
          </c:xVal>
          <c:yVal>
            <c:numRef>
              <c:f>'Correlation with Ki-67'!$E$3:$E$18</c:f>
              <c:numCache>
                <c:formatCode>0.0000</c:formatCode>
                <c:ptCount val="16"/>
                <c:pt idx="0">
                  <c:v>0.21641091099901</c:v>
                </c:pt>
                <c:pt idx="1">
                  <c:v>0.0897950706119182</c:v>
                </c:pt>
                <c:pt idx="2">
                  <c:v>0.251629072500883</c:v>
                </c:pt>
                <c:pt idx="3">
                  <c:v>0.304848406001575</c:v>
                </c:pt>
                <c:pt idx="4">
                  <c:v>0.0670540493954034</c:v>
                </c:pt>
                <c:pt idx="5">
                  <c:v>0.00241356157827212</c:v>
                </c:pt>
                <c:pt idx="6">
                  <c:v>0.312129035984237</c:v>
                </c:pt>
                <c:pt idx="7">
                  <c:v>0.0729222707097266</c:v>
                </c:pt>
                <c:pt idx="8">
                  <c:v>0.085998910204815</c:v>
                </c:pt>
                <c:pt idx="9">
                  <c:v>0.190877635591204</c:v>
                </c:pt>
                <c:pt idx="10">
                  <c:v>0.00211307842500991</c:v>
                </c:pt>
                <c:pt idx="11">
                  <c:v>0.154607488289646</c:v>
                </c:pt>
                <c:pt idx="12">
                  <c:v>0.030435609804587</c:v>
                </c:pt>
                <c:pt idx="13">
                  <c:v>0.48838106314907</c:v>
                </c:pt>
                <c:pt idx="14">
                  <c:v>0.502405397278053</c:v>
                </c:pt>
                <c:pt idx="15">
                  <c:v>0.00823302324681066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13600"/>
        <c:axId val="1590703167"/>
      </c:scatterChart>
      <c:valAx>
        <c:axId val="41631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0703167"/>
        <c:crosses val="autoZero"/>
        <c:crossBetween val="midCat"/>
      </c:valAx>
      <c:valAx>
        <c:axId val="159070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3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 outliers&lt;5%,60%'!$F$2</c:f>
              <c:strCache>
                <c:ptCount val="1"/>
                <c:pt idx="0">
                  <c:v>FAT14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'Corr Ki-67 outliers&lt;5%,60%'!$D$3:$D$14</c:f>
              <c:numCache>
                <c:formatCode>0.00%</c:formatCode>
                <c:ptCount val="12"/>
                <c:pt idx="0">
                  <c:v>0.05</c:v>
                </c:pt>
                <c:pt idx="1">
                  <c:v>0.065</c:v>
                </c:pt>
                <c:pt idx="2">
                  <c:v>0.075</c:v>
                </c:pt>
                <c:pt idx="3">
                  <c:v>0.125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</c:numCache>
            </c:numRef>
          </c:xVal>
          <c:yVal>
            <c:numRef>
              <c:f>'Corr Ki-67 outliers&lt;5%,60%'!$F$3:$F$14</c:f>
              <c:numCache>
                <c:formatCode>0.0000</c:formatCode>
                <c:ptCount val="12"/>
                <c:pt idx="0">
                  <c:v>1.22420958231694</c:v>
                </c:pt>
                <c:pt idx="1">
                  <c:v>0.249703153968665</c:v>
                </c:pt>
                <c:pt idx="2">
                  <c:v>0.116972279471876</c:v>
                </c:pt>
                <c:pt idx="3">
                  <c:v>0.570415553804195</c:v>
                </c:pt>
                <c:pt idx="4">
                  <c:v>0.642436319792452</c:v>
                </c:pt>
                <c:pt idx="5">
                  <c:v>0.496103090140057</c:v>
                </c:pt>
                <c:pt idx="6">
                  <c:v>0.357549379694916</c:v>
                </c:pt>
                <c:pt idx="7">
                  <c:v>0.170179417390243</c:v>
                </c:pt>
                <c:pt idx="8">
                  <c:v>1.66212620784109</c:v>
                </c:pt>
                <c:pt idx="9">
                  <c:v>0.186782214963145</c:v>
                </c:pt>
                <c:pt idx="10">
                  <c:v>3.1760629897069</c:v>
                </c:pt>
                <c:pt idx="11">
                  <c:v>4.35965302003318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253808"/>
        <c:axId val="416604816"/>
      </c:scatterChart>
      <c:valAx>
        <c:axId val="28625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604816"/>
        <c:crosses val="autoZero"/>
        <c:crossBetween val="midCat"/>
      </c:valAx>
      <c:valAx>
        <c:axId val="4166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25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 outliers&lt;5%,60%'!$G$2</c:f>
              <c:strCache>
                <c:ptCount val="1"/>
                <c:pt idx="0">
                  <c:v>FAT21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 Ki-67 outliers&lt;5%,60%'!$D$3:$D$14</c:f>
              <c:numCache>
                <c:formatCode>0.00%</c:formatCode>
                <c:ptCount val="12"/>
                <c:pt idx="0">
                  <c:v>0.05</c:v>
                </c:pt>
                <c:pt idx="1">
                  <c:v>0.065</c:v>
                </c:pt>
                <c:pt idx="2">
                  <c:v>0.075</c:v>
                </c:pt>
                <c:pt idx="3">
                  <c:v>0.125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</c:numCache>
            </c:numRef>
          </c:xVal>
          <c:yVal>
            <c:numRef>
              <c:f>'Corr Ki-67 outliers&lt;5%,60%'!$G$3:$G$14</c:f>
              <c:numCache>
                <c:formatCode>0.0000</c:formatCode>
                <c:ptCount val="12"/>
                <c:pt idx="0">
                  <c:v>0.0912473821693358</c:v>
                </c:pt>
                <c:pt idx="1">
                  <c:v>6.78685217714962e-5</c:v>
                </c:pt>
                <c:pt idx="2">
                  <c:v>0.00760937995052794</c:v>
                </c:pt>
                <c:pt idx="3">
                  <c:v>0.0283835187243717</c:v>
                </c:pt>
                <c:pt idx="4">
                  <c:v>0.0141134111133395</c:v>
                </c:pt>
                <c:pt idx="5">
                  <c:v>0.00974113240272362</c:v>
                </c:pt>
                <c:pt idx="6">
                  <c:v>0.000767589263727236</c:v>
                </c:pt>
                <c:pt idx="7">
                  <c:v>0.0087636958333875</c:v>
                </c:pt>
                <c:pt idx="8">
                  <c:v>0.0483205417091175</c:v>
                </c:pt>
                <c:pt idx="9">
                  <c:v>0.00494028821139268</c:v>
                </c:pt>
                <c:pt idx="10">
                  <c:v>0.109452617524805</c:v>
                </c:pt>
                <c:pt idx="11">
                  <c:v>0.116539279658047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402800"/>
        <c:axId val="253570528"/>
      </c:scatterChart>
      <c:valAx>
        <c:axId val="10254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570528"/>
        <c:crosses val="autoZero"/>
        <c:crossBetween val="midCat"/>
      </c:valAx>
      <c:valAx>
        <c:axId val="253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540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 outliers&lt;5%,60%'!$H$2</c:f>
              <c:strCache>
                <c:ptCount val="1"/>
                <c:pt idx="0">
                  <c:v>FAT23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'Corr Ki-67 outliers&lt;5%,60%'!$D$3:$D$14</c:f>
              <c:numCache>
                <c:formatCode>0.00%</c:formatCode>
                <c:ptCount val="12"/>
                <c:pt idx="0">
                  <c:v>0.05</c:v>
                </c:pt>
                <c:pt idx="1">
                  <c:v>0.065</c:v>
                </c:pt>
                <c:pt idx="2">
                  <c:v>0.075</c:v>
                </c:pt>
                <c:pt idx="3">
                  <c:v>0.125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</c:numCache>
            </c:numRef>
          </c:xVal>
          <c:yVal>
            <c:numRef>
              <c:f>'Corr Ki-67 outliers&lt;5%,60%'!$H$3:$H$14</c:f>
              <c:numCache>
                <c:formatCode>0.0000</c:formatCode>
                <c:ptCount val="12"/>
                <c:pt idx="0">
                  <c:v>0.0417084905859525</c:v>
                </c:pt>
                <c:pt idx="1">
                  <c:v>0.0030163485855297</c:v>
                </c:pt>
                <c:pt idx="2">
                  <c:v>0.00439703451707696</c:v>
                </c:pt>
                <c:pt idx="3">
                  <c:v>0.014278310559548</c:v>
                </c:pt>
                <c:pt idx="4">
                  <c:v>0.0152959900712229</c:v>
                </c:pt>
                <c:pt idx="5">
                  <c:v>0.00413261417056804</c:v>
                </c:pt>
                <c:pt idx="6">
                  <c:v>0.002205282230864</c:v>
                </c:pt>
                <c:pt idx="7">
                  <c:v>0.00515038428831891</c:v>
                </c:pt>
                <c:pt idx="8">
                  <c:v>0.0403043466034196</c:v>
                </c:pt>
                <c:pt idx="9">
                  <c:v>0.000260384378718324</c:v>
                </c:pt>
                <c:pt idx="10">
                  <c:v>0.0986173484320232</c:v>
                </c:pt>
                <c:pt idx="11">
                  <c:v>0.0715819875107548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168176"/>
        <c:axId val="429676752"/>
      </c:scatterChart>
      <c:valAx>
        <c:axId val="102516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676752"/>
        <c:crosses val="autoZero"/>
        <c:crossBetween val="midCat"/>
      </c:valAx>
      <c:valAx>
        <c:axId val="4296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516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FAT29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'Corr Ki-67 outliers&lt;5%,60%'!$D$3:$D$14</c:f>
              <c:numCache>
                <c:formatCode>0.00%</c:formatCode>
                <c:ptCount val="12"/>
                <c:pt idx="0">
                  <c:v>0.05</c:v>
                </c:pt>
                <c:pt idx="1">
                  <c:v>0.065</c:v>
                </c:pt>
                <c:pt idx="2">
                  <c:v>0.075</c:v>
                </c:pt>
                <c:pt idx="3">
                  <c:v>0.125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</c:numCache>
            </c:numRef>
          </c:xVal>
          <c:yVal>
            <c:numRef>
              <c:f>'Corr Ki-67 outliers&lt;5%,60%'!$I$3:$I$14</c:f>
              <c:numCache>
                <c:formatCode>0.0000</c:formatCode>
                <c:ptCount val="12"/>
                <c:pt idx="0">
                  <c:v>0.0044663674795194</c:v>
                </c:pt>
                <c:pt idx="1">
                  <c:v>0.000104643034012365</c:v>
                </c:pt>
                <c:pt idx="2">
                  <c:v>0.000556923472189313</c:v>
                </c:pt>
                <c:pt idx="3">
                  <c:v>0.00156528231430395</c:v>
                </c:pt>
                <c:pt idx="4">
                  <c:v>0.00369453783188784</c:v>
                </c:pt>
                <c:pt idx="5">
                  <c:v>7.07824549353827e-5</c:v>
                </c:pt>
                <c:pt idx="6">
                  <c:v>0.000755674894180121</c:v>
                </c:pt>
                <c:pt idx="7">
                  <c:v>0</c:v>
                </c:pt>
                <c:pt idx="8">
                  <c:v>0.0179006895521696</c:v>
                </c:pt>
                <c:pt idx="9">
                  <c:v>4.37466440132082e-5</c:v>
                </c:pt>
                <c:pt idx="10">
                  <c:v>0.0255568753620058</c:v>
                </c:pt>
                <c:pt idx="11">
                  <c:v>0.0100282282827263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77408"/>
        <c:axId val="249307168"/>
      </c:scatterChart>
      <c:valAx>
        <c:axId val="23237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307168"/>
        <c:crosses val="autoZero"/>
        <c:crossBetween val="midCat"/>
      </c:valAx>
      <c:valAx>
        <c:axId val="2493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37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 outliers&lt;5%,60%'!$J$2</c:f>
              <c:strCache>
                <c:ptCount val="1"/>
                <c:pt idx="0">
                  <c:v>CHO32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'Corr Ki-67 outliers&lt;5%,60%'!$D$3:$D$14</c:f>
              <c:numCache>
                <c:formatCode>0.00%</c:formatCode>
                <c:ptCount val="12"/>
                <c:pt idx="0">
                  <c:v>0.05</c:v>
                </c:pt>
                <c:pt idx="1">
                  <c:v>0.065</c:v>
                </c:pt>
                <c:pt idx="2">
                  <c:v>0.075</c:v>
                </c:pt>
                <c:pt idx="3">
                  <c:v>0.125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</c:numCache>
            </c:numRef>
          </c:xVal>
          <c:yVal>
            <c:numRef>
              <c:f>'Corr Ki-67 outliers&lt;5%,60%'!$J$3:$J$14</c:f>
              <c:numCache>
                <c:formatCode>0.0000</c:formatCode>
                <c:ptCount val="12"/>
                <c:pt idx="0">
                  <c:v>0.000423234796622196</c:v>
                </c:pt>
                <c:pt idx="1">
                  <c:v>7.30890468858526e-5</c:v>
                </c:pt>
                <c:pt idx="2">
                  <c:v>0.000196174678302091</c:v>
                </c:pt>
                <c:pt idx="3">
                  <c:v>1.33894758079764e-5</c:v>
                </c:pt>
                <c:pt idx="4">
                  <c:v>0</c:v>
                </c:pt>
                <c:pt idx="5">
                  <c:v>5.45489989350554e-6</c:v>
                </c:pt>
                <c:pt idx="6">
                  <c:v>2.64656918935834e-5</c:v>
                </c:pt>
                <c:pt idx="7">
                  <c:v>0</c:v>
                </c:pt>
                <c:pt idx="8">
                  <c:v>0</c:v>
                </c:pt>
                <c:pt idx="9">
                  <c:v>0.00667388496596094</c:v>
                </c:pt>
                <c:pt idx="10">
                  <c:v>0.00860052124704413</c:v>
                </c:pt>
                <c:pt idx="11">
                  <c:v>0.00301148967358431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72208"/>
        <c:axId val="249318816"/>
      </c:scatterChart>
      <c:valAx>
        <c:axId val="23237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318816"/>
        <c:crosses val="autoZero"/>
        <c:crossBetween val="midCat"/>
      </c:valAx>
      <c:valAx>
        <c:axId val="2493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37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 outliers&lt;5%,60%'!$M$2</c:f>
              <c:strCache>
                <c:ptCount val="1"/>
                <c:pt idx="0">
                  <c:v>FAT39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 Ki-67 outliers&lt;5%,60%'!$D$3:$D$14</c:f>
              <c:numCache>
                <c:formatCode>0.00%</c:formatCode>
                <c:ptCount val="12"/>
                <c:pt idx="0">
                  <c:v>0.05</c:v>
                </c:pt>
                <c:pt idx="1">
                  <c:v>0.065</c:v>
                </c:pt>
                <c:pt idx="2">
                  <c:v>0.075</c:v>
                </c:pt>
                <c:pt idx="3">
                  <c:v>0.125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</c:numCache>
            </c:numRef>
          </c:xVal>
          <c:yVal>
            <c:numRef>
              <c:f>'Corr Ki-67 outliers&lt;5%,60%'!$M$3:$M$14</c:f>
              <c:numCache>
                <c:formatCode>0.0000</c:formatCode>
                <c:ptCount val="12"/>
                <c:pt idx="0">
                  <c:v>0.0168369666748962</c:v>
                </c:pt>
                <c:pt idx="1">
                  <c:v>6.34105547089317e-5</c:v>
                </c:pt>
                <c:pt idx="2">
                  <c:v>0.00560945569686262</c:v>
                </c:pt>
                <c:pt idx="3">
                  <c:v>0.00254351216488602</c:v>
                </c:pt>
                <c:pt idx="4">
                  <c:v>0.000262556541016514</c:v>
                </c:pt>
                <c:pt idx="5">
                  <c:v>0.000536898056604326</c:v>
                </c:pt>
                <c:pt idx="6">
                  <c:v>0.00182136763308522</c:v>
                </c:pt>
                <c:pt idx="7">
                  <c:v>0.000200190419565408</c:v>
                </c:pt>
                <c:pt idx="8">
                  <c:v>0.000128599306206431</c:v>
                </c:pt>
                <c:pt idx="9">
                  <c:v>0.000849363587398771</c:v>
                </c:pt>
                <c:pt idx="10">
                  <c:v>0.00857287220262927</c:v>
                </c:pt>
                <c:pt idx="11">
                  <c:v>0.0159325679899883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202064"/>
        <c:axId val="249317152"/>
      </c:scatterChart>
      <c:valAx>
        <c:axId val="5272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317152"/>
        <c:crosses val="autoZero"/>
        <c:crossBetween val="midCat"/>
      </c:valAx>
      <c:valAx>
        <c:axId val="2493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20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 outliers&lt;5%,60%'!$N$2</c:f>
              <c:strCache>
                <c:ptCount val="1"/>
                <c:pt idx="0">
                  <c:v>MGB42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 Ki-67 outliers&lt;5%,60%'!$D$3:$D$14</c:f>
              <c:numCache>
                <c:formatCode>0.00%</c:formatCode>
                <c:ptCount val="12"/>
                <c:pt idx="0">
                  <c:v>0.05</c:v>
                </c:pt>
                <c:pt idx="1">
                  <c:v>0.065</c:v>
                </c:pt>
                <c:pt idx="2">
                  <c:v>0.075</c:v>
                </c:pt>
                <c:pt idx="3">
                  <c:v>0.125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</c:numCache>
            </c:numRef>
          </c:xVal>
          <c:yVal>
            <c:numRef>
              <c:f>'Corr Ki-67 outliers&lt;5%,60%'!$N$3:$N$14</c:f>
              <c:numCache>
                <c:formatCode>0.0000</c:formatCode>
                <c:ptCount val="12"/>
                <c:pt idx="0">
                  <c:v>0.0996958390870009</c:v>
                </c:pt>
                <c:pt idx="1">
                  <c:v>0.00761254678640995</c:v>
                </c:pt>
                <c:pt idx="2">
                  <c:v>0.0140756937529886</c:v>
                </c:pt>
                <c:pt idx="3">
                  <c:v>0.00395642845724182</c:v>
                </c:pt>
                <c:pt idx="4">
                  <c:v>0.00154214415405615</c:v>
                </c:pt>
                <c:pt idx="5">
                  <c:v>0.00771691958133871</c:v>
                </c:pt>
                <c:pt idx="6">
                  <c:v>0.0174562280516646</c:v>
                </c:pt>
                <c:pt idx="7">
                  <c:v>0.00263714882117825</c:v>
                </c:pt>
                <c:pt idx="8">
                  <c:v>0.00738872636531615</c:v>
                </c:pt>
                <c:pt idx="9">
                  <c:v>0.0133270568670307</c:v>
                </c:pt>
                <c:pt idx="10">
                  <c:v>0.24545733537589</c:v>
                </c:pt>
                <c:pt idx="11">
                  <c:v>0.0240866234908208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332096"/>
        <c:axId val="527918656"/>
      </c:scatterChart>
      <c:valAx>
        <c:axId val="5293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918656"/>
        <c:crosses val="autoZero"/>
        <c:crossBetween val="midCat"/>
      </c:valAx>
      <c:valAx>
        <c:axId val="5279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33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 outliers&lt;5%,60%'!$O$2</c:f>
              <c:strCache>
                <c:ptCount val="1"/>
                <c:pt idx="0">
                  <c:v>WAT47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 Ki-67 outliers&lt;5%,60%'!$D$3:$D$14</c:f>
              <c:numCache>
                <c:formatCode>0.00%</c:formatCode>
                <c:ptCount val="12"/>
                <c:pt idx="0">
                  <c:v>0.05</c:v>
                </c:pt>
                <c:pt idx="1">
                  <c:v>0.065</c:v>
                </c:pt>
                <c:pt idx="2">
                  <c:v>0.075</c:v>
                </c:pt>
                <c:pt idx="3">
                  <c:v>0.125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</c:numCache>
            </c:numRef>
          </c:xVal>
          <c:yVal>
            <c:numRef>
              <c:f>'Corr Ki-67 outliers&lt;5%,60%'!$O$3:$O$14</c:f>
              <c:numCache>
                <c:formatCode>0.0000</c:formatCode>
                <c:ptCount val="12"/>
                <c:pt idx="0">
                  <c:v>0.0732848805175826</c:v>
                </c:pt>
                <c:pt idx="1">
                  <c:v>0.141839822086686</c:v>
                </c:pt>
                <c:pt idx="2">
                  <c:v>0.21121349113386</c:v>
                </c:pt>
                <c:pt idx="3">
                  <c:v>0.0609146218058122</c:v>
                </c:pt>
                <c:pt idx="4">
                  <c:v>0.0329140048824282</c:v>
                </c:pt>
                <c:pt idx="5">
                  <c:v>0.0177316530832668</c:v>
                </c:pt>
                <c:pt idx="6">
                  <c:v>0</c:v>
                </c:pt>
                <c:pt idx="7">
                  <c:v>0.0644629003329506</c:v>
                </c:pt>
                <c:pt idx="8">
                  <c:v>0.0246814835386454</c:v>
                </c:pt>
                <c:pt idx="9">
                  <c:v>0.0271090135093798</c:v>
                </c:pt>
                <c:pt idx="10">
                  <c:v>0.00021515981819059</c:v>
                </c:pt>
                <c:pt idx="11">
                  <c:v>0.114739916629609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2687"/>
        <c:axId val="1594149119"/>
      </c:scatterChart>
      <c:valAx>
        <c:axId val="3537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4149119"/>
        <c:crosses val="autoZero"/>
        <c:crossBetween val="midCat"/>
      </c:valAx>
      <c:valAx>
        <c:axId val="159414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7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 outliers&lt;5%,60%'!$P$2</c:f>
              <c:strCache>
                <c:ptCount val="1"/>
                <c:pt idx="0">
                  <c:v>glu_pho(GP49)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 Ki-67 outliers&lt;5%,60%'!$D$3:$D$14</c:f>
              <c:numCache>
                <c:formatCode>0.00%</c:formatCode>
                <c:ptCount val="12"/>
                <c:pt idx="0">
                  <c:v>0.05</c:v>
                </c:pt>
                <c:pt idx="1">
                  <c:v>0.065</c:v>
                </c:pt>
                <c:pt idx="2">
                  <c:v>0.075</c:v>
                </c:pt>
                <c:pt idx="3">
                  <c:v>0.125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</c:numCache>
            </c:numRef>
          </c:xVal>
          <c:yVal>
            <c:numRef>
              <c:f>'Corr Ki-67 outliers&lt;5%,60%'!$P$3:$P$14</c:f>
              <c:numCache>
                <c:formatCode>0.0000</c:formatCode>
                <c:ptCount val="12"/>
                <c:pt idx="0">
                  <c:v>0.0343816517191201</c:v>
                </c:pt>
                <c:pt idx="1">
                  <c:v>0.00101033632488802</c:v>
                </c:pt>
                <c:pt idx="2">
                  <c:v>0.00272595594540605</c:v>
                </c:pt>
                <c:pt idx="3">
                  <c:v>0.00154691610363487</c:v>
                </c:pt>
                <c:pt idx="4">
                  <c:v>0.00436633317239876</c:v>
                </c:pt>
                <c:pt idx="5">
                  <c:v>0.000900739255936624</c:v>
                </c:pt>
                <c:pt idx="6">
                  <c:v>0.0199514367437261</c:v>
                </c:pt>
                <c:pt idx="7">
                  <c:v>0.00347722194105438</c:v>
                </c:pt>
                <c:pt idx="8">
                  <c:v>0.00405237954550527</c:v>
                </c:pt>
                <c:pt idx="9">
                  <c:v>0.0071580312381718</c:v>
                </c:pt>
                <c:pt idx="10">
                  <c:v>0.0723776143886727</c:v>
                </c:pt>
                <c:pt idx="11">
                  <c:v>0.00861598556620023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2687"/>
        <c:axId val="598927"/>
      </c:scatterChart>
      <c:valAx>
        <c:axId val="3535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927"/>
        <c:crosses val="autoZero"/>
        <c:crossBetween val="midCat"/>
      </c:valAx>
      <c:valAx>
        <c:axId val="59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5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 outliers&lt;5%,60%'!$Q$2</c:f>
              <c:strCache>
                <c:ptCount val="1"/>
                <c:pt idx="0">
                  <c:v>UFD54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 Ki-67 outliers&lt;5%,60%'!$D$3:$D$14</c:f>
              <c:numCache>
                <c:formatCode>0.00%</c:formatCode>
                <c:ptCount val="12"/>
                <c:pt idx="0">
                  <c:v>0.05</c:v>
                </c:pt>
                <c:pt idx="1">
                  <c:v>0.065</c:v>
                </c:pt>
                <c:pt idx="2">
                  <c:v>0.075</c:v>
                </c:pt>
                <c:pt idx="3">
                  <c:v>0.125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</c:numCache>
            </c:numRef>
          </c:xVal>
          <c:yVal>
            <c:numRef>
              <c:f>'Corr Ki-67 outliers&lt;5%,60%'!$Q$3:$Q$14</c:f>
              <c:numCache>
                <c:formatCode>0.0000</c:formatCode>
                <c:ptCount val="12"/>
                <c:pt idx="0">
                  <c:v>0.0420099359702802</c:v>
                </c:pt>
                <c:pt idx="1">
                  <c:v>0.0216368279637383</c:v>
                </c:pt>
                <c:pt idx="2">
                  <c:v>0.10724085779139</c:v>
                </c:pt>
                <c:pt idx="3">
                  <c:v>0.0176112153403757</c:v>
                </c:pt>
                <c:pt idx="4">
                  <c:v>0.00692786628018624</c:v>
                </c:pt>
                <c:pt idx="5">
                  <c:v>0.0225740949273557</c:v>
                </c:pt>
                <c:pt idx="6">
                  <c:v>0.0242886750269204</c:v>
                </c:pt>
                <c:pt idx="7">
                  <c:v>0.00476909823909395</c:v>
                </c:pt>
                <c:pt idx="8">
                  <c:v>0.0496389031372893</c:v>
                </c:pt>
                <c:pt idx="9">
                  <c:v>0.00242898823722172</c:v>
                </c:pt>
                <c:pt idx="10">
                  <c:v>0.615996771916639</c:v>
                </c:pt>
                <c:pt idx="11">
                  <c:v>0.0919560659986209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91824"/>
        <c:axId val="441789664"/>
      </c:scatterChart>
      <c:valAx>
        <c:axId val="24439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789664"/>
        <c:crosses val="autoZero"/>
        <c:crossBetween val="midCat"/>
      </c:valAx>
      <c:valAx>
        <c:axId val="4417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39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'Correlation with Ki-67'!$F$2</c:f>
              <c:strCache>
                <c:ptCount val="1"/>
                <c:pt idx="0">
                  <c:v>FAT14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'Correlation with Ki-67'!$D$3:$D$18</c:f>
              <c:numCache>
                <c:formatCode>0.00%</c:formatCode>
                <c:ptCount val="16"/>
                <c:pt idx="0">
                  <c:v>0.025</c:v>
                </c:pt>
                <c:pt idx="1">
                  <c:v>0.025</c:v>
                </c:pt>
                <c:pt idx="2">
                  <c:v>0.025</c:v>
                </c:pt>
                <c:pt idx="3">
                  <c:v>0.05</c:v>
                </c:pt>
                <c:pt idx="4">
                  <c:v>0.065</c:v>
                </c:pt>
                <c:pt idx="5">
                  <c:v>0.075</c:v>
                </c:pt>
                <c:pt idx="6">
                  <c:v>0.125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0.175</c:v>
                </c:pt>
                <c:pt idx="11">
                  <c:v>0.2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0.6</c:v>
                </c:pt>
              </c:numCache>
            </c:numRef>
          </c:xVal>
          <c:yVal>
            <c:numRef>
              <c:f>'Correlation with Ki-67'!$F$3:$F$18</c:f>
              <c:numCache>
                <c:formatCode>0.0000</c:formatCode>
                <c:ptCount val="16"/>
                <c:pt idx="0">
                  <c:v>2.68297685554897</c:v>
                </c:pt>
                <c:pt idx="1">
                  <c:v>0.481828858550395</c:v>
                </c:pt>
                <c:pt idx="2">
                  <c:v>0.3646083169027</c:v>
                </c:pt>
                <c:pt idx="3">
                  <c:v>1.22420958231694</c:v>
                </c:pt>
                <c:pt idx="4">
                  <c:v>0.249703153968665</c:v>
                </c:pt>
                <c:pt idx="5">
                  <c:v>0.116972279471876</c:v>
                </c:pt>
                <c:pt idx="6">
                  <c:v>0.570415553804195</c:v>
                </c:pt>
                <c:pt idx="7">
                  <c:v>0.642436319792452</c:v>
                </c:pt>
                <c:pt idx="8">
                  <c:v>0.496103090140057</c:v>
                </c:pt>
                <c:pt idx="9">
                  <c:v>0.357549379694916</c:v>
                </c:pt>
                <c:pt idx="10">
                  <c:v>0.170179417390243</c:v>
                </c:pt>
                <c:pt idx="11">
                  <c:v>1.66212620784109</c:v>
                </c:pt>
                <c:pt idx="12">
                  <c:v>0.186782214963145</c:v>
                </c:pt>
                <c:pt idx="13">
                  <c:v>3.1760629897069</c:v>
                </c:pt>
                <c:pt idx="14">
                  <c:v>4.35965302003318</c:v>
                </c:pt>
                <c:pt idx="15">
                  <c:v>0.201755588741925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253808"/>
        <c:axId val="416604816"/>
      </c:scatterChart>
      <c:valAx>
        <c:axId val="28625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604816"/>
        <c:crosses val="autoZero"/>
        <c:crossBetween val="midCat"/>
      </c:valAx>
      <c:valAx>
        <c:axId val="4166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25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 outliers&lt;5%,60%'!$R$2</c:f>
              <c:strCache>
                <c:ptCount val="1"/>
                <c:pt idx="0">
                  <c:v>UFRavg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 Ki-67 outliers&lt;5%,60%'!$D$3:$D$14</c:f>
              <c:numCache>
                <c:formatCode>0.00%</c:formatCode>
                <c:ptCount val="12"/>
                <c:pt idx="0">
                  <c:v>0.05</c:v>
                </c:pt>
                <c:pt idx="1">
                  <c:v>0.065</c:v>
                </c:pt>
                <c:pt idx="2">
                  <c:v>0.075</c:v>
                </c:pt>
                <c:pt idx="3">
                  <c:v>0.125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</c:numCache>
            </c:numRef>
          </c:xVal>
          <c:yVal>
            <c:numRef>
              <c:f>'Corr Ki-67 outliers&lt;5%,60%'!$R$3:$R$14</c:f>
              <c:numCache>
                <c:formatCode>0.0000</c:formatCode>
                <c:ptCount val="12"/>
                <c:pt idx="0">
                  <c:v>0.000407607182536878</c:v>
                </c:pt>
                <c:pt idx="1">
                  <c:v>0.00153821484335289</c:v>
                </c:pt>
                <c:pt idx="2">
                  <c:v>0.0005160516305004</c:v>
                </c:pt>
                <c:pt idx="3">
                  <c:v>0.000554526826517402</c:v>
                </c:pt>
                <c:pt idx="4">
                  <c:v>0.00158919377135733</c:v>
                </c:pt>
                <c:pt idx="5">
                  <c:v>0.000610582462320592</c:v>
                </c:pt>
                <c:pt idx="6">
                  <c:v>0.000947827962950786</c:v>
                </c:pt>
                <c:pt idx="7">
                  <c:v>3.77534330951526e-5</c:v>
                </c:pt>
                <c:pt idx="8">
                  <c:v>0.000551228916295447</c:v>
                </c:pt>
                <c:pt idx="9">
                  <c:v>0.000589758896111219</c:v>
                </c:pt>
                <c:pt idx="10">
                  <c:v>0.0157157330831397</c:v>
                </c:pt>
                <c:pt idx="11">
                  <c:v>0.00589535277681373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05824"/>
        <c:axId val="443890048"/>
      </c:scatterChart>
      <c:valAx>
        <c:axId val="51960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890048"/>
        <c:crosses val="autoZero"/>
        <c:crossBetween val="midCat"/>
      </c:valAx>
      <c:valAx>
        <c:axId val="4438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60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 outliers&lt;5%,60%'!$S$2</c:f>
              <c:strCache>
                <c:ptCount val="1"/>
                <c:pt idx="0">
                  <c:v>UFLavg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 Ki-67 outliers&lt;5%,60%'!$D$3:$D$14</c:f>
              <c:numCache>
                <c:formatCode>0.00%</c:formatCode>
                <c:ptCount val="12"/>
                <c:pt idx="0">
                  <c:v>0.05</c:v>
                </c:pt>
                <c:pt idx="1">
                  <c:v>0.065</c:v>
                </c:pt>
                <c:pt idx="2">
                  <c:v>0.075</c:v>
                </c:pt>
                <c:pt idx="3">
                  <c:v>0.125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</c:numCache>
            </c:numRef>
          </c:xVal>
          <c:yVal>
            <c:numRef>
              <c:f>'Corr Ki-67 outliers&lt;5%,60%'!$S$3:$S$14</c:f>
              <c:numCache>
                <c:formatCode>0.0000</c:formatCode>
                <c:ptCount val="12"/>
                <c:pt idx="0">
                  <c:v>0.00020991579649438</c:v>
                </c:pt>
                <c:pt idx="1">
                  <c:v>0.00112641768079685</c:v>
                </c:pt>
                <c:pt idx="2">
                  <c:v>2.56008455440881e-5</c:v>
                </c:pt>
                <c:pt idx="3">
                  <c:v>0.000215805525261123</c:v>
                </c:pt>
                <c:pt idx="4">
                  <c:v>0.000292494378930334</c:v>
                </c:pt>
                <c:pt idx="5">
                  <c:v>0.000408046116743084</c:v>
                </c:pt>
                <c:pt idx="6">
                  <c:v>0.000232933787042547</c:v>
                </c:pt>
                <c:pt idx="7">
                  <c:v>1.04894235044586e-5</c:v>
                </c:pt>
                <c:pt idx="8">
                  <c:v>0.00120919168465901</c:v>
                </c:pt>
                <c:pt idx="9">
                  <c:v>7.98795374804158e-5</c:v>
                </c:pt>
                <c:pt idx="10">
                  <c:v>0.0131648394892412</c:v>
                </c:pt>
                <c:pt idx="11">
                  <c:v>0.000465152009905983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90224"/>
        <c:axId val="840661920"/>
      </c:scatterChart>
      <c:valAx>
        <c:axId val="2443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661920"/>
        <c:crosses val="autoZero"/>
        <c:crossBetween val="midCat"/>
      </c:valAx>
      <c:valAx>
        <c:axId val="8406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39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 outliers&lt;5%,60%'!$T$2</c:f>
              <c:strCache>
                <c:ptCount val="1"/>
                <c:pt idx="0">
                  <c:v>TGFavg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 Ki-67 outliers&lt;5%,60%'!$D$3:$D$14</c:f>
              <c:numCache>
                <c:formatCode>0.00%</c:formatCode>
                <c:ptCount val="12"/>
                <c:pt idx="0">
                  <c:v>0.05</c:v>
                </c:pt>
                <c:pt idx="1">
                  <c:v>0.065</c:v>
                </c:pt>
                <c:pt idx="2">
                  <c:v>0.075</c:v>
                </c:pt>
                <c:pt idx="3">
                  <c:v>0.125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</c:numCache>
            </c:numRef>
          </c:xVal>
          <c:yVal>
            <c:numRef>
              <c:f>'Corr Ki-67 outliers&lt;5%,60%'!$T$3:$T$14</c:f>
              <c:numCache>
                <c:formatCode>0.0000</c:formatCode>
                <c:ptCount val="12"/>
                <c:pt idx="0">
                  <c:v>9.23777448383069e-5</c:v>
                </c:pt>
                <c:pt idx="1">
                  <c:v>0.0001349963331714</c:v>
                </c:pt>
                <c:pt idx="2">
                  <c:v>0.000198300685051167</c:v>
                </c:pt>
                <c:pt idx="3">
                  <c:v>0.000234510555033927</c:v>
                </c:pt>
                <c:pt idx="4">
                  <c:v>5.86368442452961e-5</c:v>
                </c:pt>
                <c:pt idx="5">
                  <c:v>5.26302302947448e-5</c:v>
                </c:pt>
                <c:pt idx="6">
                  <c:v>0.000157346368938676</c:v>
                </c:pt>
                <c:pt idx="7">
                  <c:v>0</c:v>
                </c:pt>
                <c:pt idx="8">
                  <c:v>0.000115507558283797</c:v>
                </c:pt>
                <c:pt idx="9">
                  <c:v>6.74902729635939e-5</c:v>
                </c:pt>
                <c:pt idx="10">
                  <c:v>0.00314327702084716</c:v>
                </c:pt>
                <c:pt idx="11">
                  <c:v>0.000750582864199438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061120"/>
        <c:axId val="432152720"/>
      </c:scatterChart>
      <c:valAx>
        <c:axId val="141006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152720"/>
        <c:crosses val="autoZero"/>
        <c:crossBetween val="midCat"/>
      </c:valAx>
      <c:valAx>
        <c:axId val="4321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006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 outliers&lt;5%,60%'!$U$2</c:f>
              <c:strCache>
                <c:ptCount val="1"/>
                <c:pt idx="0">
                  <c:v>Unsaturation Index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 Ki-67 outliers&lt;5%,60%'!$D$3:$D$14</c:f>
              <c:numCache>
                <c:formatCode>0.00%</c:formatCode>
                <c:ptCount val="12"/>
                <c:pt idx="0">
                  <c:v>0.05</c:v>
                </c:pt>
                <c:pt idx="1">
                  <c:v>0.065</c:v>
                </c:pt>
                <c:pt idx="2">
                  <c:v>0.075</c:v>
                </c:pt>
                <c:pt idx="3">
                  <c:v>0.125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</c:numCache>
            </c:numRef>
          </c:xVal>
          <c:yVal>
            <c:numRef>
              <c:f>'Corr Ki-67 outliers&lt;5%,60%'!$U$3:$U$14</c:f>
              <c:numCache>
                <c:formatCode>0.0000</c:formatCode>
                <c:ptCount val="12"/>
                <c:pt idx="0">
                  <c:v>0.514995332486291</c:v>
                </c:pt>
                <c:pt idx="1">
                  <c:v>0.732288916378915</c:v>
                </c:pt>
                <c:pt idx="2">
                  <c:v>0.0496090779119595</c:v>
                </c:pt>
                <c:pt idx="3">
                  <c:v>0.389170577402806</c:v>
                </c:pt>
                <c:pt idx="4">
                  <c:v>0.184052054697216</c:v>
                </c:pt>
                <c:pt idx="5">
                  <c:v>0.66828993940025</c:v>
                </c:pt>
                <c:pt idx="6">
                  <c:v>0.245755343952267</c:v>
                </c:pt>
                <c:pt idx="7">
                  <c:v>0.27784025569334</c:v>
                </c:pt>
                <c:pt idx="8">
                  <c:v>2.19362890609118</c:v>
                </c:pt>
                <c:pt idx="9">
                  <c:v>0.13544439601866</c:v>
                </c:pt>
                <c:pt idx="10">
                  <c:v>0.83768535769832</c:v>
                </c:pt>
                <c:pt idx="11">
                  <c:v>0.0789014716363394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22816"/>
        <c:axId val="436707232"/>
      </c:scatterChart>
      <c:valAx>
        <c:axId val="4392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07232"/>
        <c:crosses val="autoZero"/>
        <c:crossBetween val="midCat"/>
      </c:valAx>
      <c:valAx>
        <c:axId val="436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22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 outliers&lt;5%,60%'!$V$2</c:f>
              <c:strCache>
                <c:ptCount val="1"/>
                <c:pt idx="0">
                  <c:v>1D fat/wat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'Corr Ki-67 outliers&lt;5%,60%'!$D$3:$D$14</c:f>
              <c:numCache>
                <c:formatCode>0.00%</c:formatCode>
                <c:ptCount val="12"/>
                <c:pt idx="0">
                  <c:v>0.05</c:v>
                </c:pt>
                <c:pt idx="1">
                  <c:v>0.065</c:v>
                </c:pt>
                <c:pt idx="2">
                  <c:v>0.075</c:v>
                </c:pt>
                <c:pt idx="3">
                  <c:v>0.125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</c:numCache>
            </c:numRef>
          </c:xVal>
          <c:yVal>
            <c:numRef>
              <c:f>'Corr Ki-67 outliers&lt;5%,60%'!$V$3:$V$14</c:f>
              <c:numCache>
                <c:formatCode>0.0000</c:formatCode>
                <c:ptCount val="12"/>
                <c:pt idx="0">
                  <c:v>0.752934256208042</c:v>
                </c:pt>
                <c:pt idx="1">
                  <c:v>0.0798820918004633</c:v>
                </c:pt>
                <c:pt idx="2">
                  <c:v>0.135737374399097</c:v>
                </c:pt>
                <c:pt idx="3">
                  <c:v>0.517964418532406</c:v>
                </c:pt>
                <c:pt idx="4">
                  <c:v>0.248387346294083</c:v>
                </c:pt>
                <c:pt idx="5">
                  <c:v>0.188407592344213</c:v>
                </c:pt>
                <c:pt idx="6">
                  <c:v>0.387129787317245</c:v>
                </c:pt>
                <c:pt idx="7">
                  <c:v>0.0144305141128779</c:v>
                </c:pt>
                <c:pt idx="8">
                  <c:v>2.11153671705615</c:v>
                </c:pt>
                <c:pt idx="9">
                  <c:v>0.0184482237462586</c:v>
                </c:pt>
                <c:pt idx="10">
                  <c:v>5.95999517295748</c:v>
                </c:pt>
                <c:pt idx="11">
                  <c:v>8.64923881368962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27920"/>
        <c:axId val="436768320"/>
      </c:scatterChart>
      <c:valAx>
        <c:axId val="44282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68320"/>
        <c:crosses val="autoZero"/>
        <c:crossBetween val="midCat"/>
      </c:valAx>
      <c:valAx>
        <c:axId val="4367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8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 outliers&lt;5%,60%'!$W$2</c:f>
              <c:strCache>
                <c:ptCount val="1"/>
                <c:pt idx="0">
                  <c:v>(mI+Gly)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 Ki-67 outliers&lt;5%,60%'!$D$3:$D$14</c:f>
              <c:numCache>
                <c:formatCode>0.00%</c:formatCode>
                <c:ptCount val="12"/>
                <c:pt idx="0">
                  <c:v>0.05</c:v>
                </c:pt>
                <c:pt idx="1">
                  <c:v>0.065</c:v>
                </c:pt>
                <c:pt idx="2">
                  <c:v>0.075</c:v>
                </c:pt>
                <c:pt idx="3">
                  <c:v>0.125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</c:numCache>
            </c:numRef>
          </c:xVal>
          <c:yVal>
            <c:numRef>
              <c:f>'Corr Ki-67 outliers&lt;5%,60%'!$W$3:$W$14</c:f>
              <c:numCache>
                <c:formatCode>0.0000</c:formatCode>
                <c:ptCount val="12"/>
                <c:pt idx="0">
                  <c:v>0.000268536913718898</c:v>
                </c:pt>
                <c:pt idx="1">
                  <c:v>0</c:v>
                </c:pt>
                <c:pt idx="2">
                  <c:v>0.000357064720146442</c:v>
                </c:pt>
                <c:pt idx="3">
                  <c:v>0</c:v>
                </c:pt>
                <c:pt idx="4">
                  <c:v>1.70370488948593e-5</c:v>
                </c:pt>
                <c:pt idx="5">
                  <c:v>1.5949116512663e-6</c:v>
                </c:pt>
                <c:pt idx="6">
                  <c:v>0</c:v>
                </c:pt>
                <c:pt idx="7">
                  <c:v>0</c:v>
                </c:pt>
                <c:pt idx="8">
                  <c:v>1.84698701083405e-6</c:v>
                </c:pt>
                <c:pt idx="9">
                  <c:v>0.000139215659953073</c:v>
                </c:pt>
                <c:pt idx="10">
                  <c:v>0.00462905736915376</c:v>
                </c:pt>
                <c:pt idx="11">
                  <c:v>0.00061948627741944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86976"/>
        <c:axId val="436769984"/>
      </c:scatterChart>
      <c:valAx>
        <c:axId val="4418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69984"/>
        <c:crosses val="autoZero"/>
        <c:crossBetween val="midCat"/>
      </c:valAx>
      <c:valAx>
        <c:axId val="4367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88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Ki-67_outliers&lt;=5%,60%'!$E$2</c:f>
              <c:strCache>
                <c:ptCount val="1"/>
                <c:pt idx="0">
                  <c:v>FMETD10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 Ki-67_outliers&lt;=5%,60%'!$D$3:$D$13</c:f>
              <c:numCache>
                <c:formatCode>0.00%</c:formatCode>
                <c:ptCount val="11"/>
                <c:pt idx="0">
                  <c:v>0.065</c:v>
                </c:pt>
                <c:pt idx="1">
                  <c:v>0.075</c:v>
                </c:pt>
                <c:pt idx="2">
                  <c:v>0.125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0.175</c:v>
                </c:pt>
                <c:pt idx="7">
                  <c:v>0.2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</c:numCache>
            </c:numRef>
          </c:xVal>
          <c:yVal>
            <c:numRef>
              <c:f>'Corr Ki-67_outliers&lt;=5%,60%'!$E$3:$E$13</c:f>
              <c:numCache>
                <c:formatCode>0.0000</c:formatCode>
                <c:ptCount val="11"/>
                <c:pt idx="0">
                  <c:v>0.0670540493954034</c:v>
                </c:pt>
                <c:pt idx="1">
                  <c:v>0.00241356157827212</c:v>
                </c:pt>
                <c:pt idx="2">
                  <c:v>0.312129035984237</c:v>
                </c:pt>
                <c:pt idx="3">
                  <c:v>0.0729222707097266</c:v>
                </c:pt>
                <c:pt idx="4">
                  <c:v>0.085998910204815</c:v>
                </c:pt>
                <c:pt idx="5">
                  <c:v>0.190877635591204</c:v>
                </c:pt>
                <c:pt idx="6">
                  <c:v>0.00211307842500991</c:v>
                </c:pt>
                <c:pt idx="7">
                  <c:v>0.154607488289646</c:v>
                </c:pt>
                <c:pt idx="8">
                  <c:v>0.030435609804587</c:v>
                </c:pt>
                <c:pt idx="9">
                  <c:v>0.48838106314907</c:v>
                </c:pt>
                <c:pt idx="10">
                  <c:v>0.502405397278053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13600"/>
        <c:axId val="1590703167"/>
      </c:scatterChart>
      <c:valAx>
        <c:axId val="41631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0703167"/>
        <c:crosses val="autoZero"/>
        <c:crossBetween val="midCat"/>
      </c:valAx>
      <c:valAx>
        <c:axId val="159070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3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Ki-67_outliers&lt;=5%,60%'!$F$2</c:f>
              <c:strCache>
                <c:ptCount val="1"/>
                <c:pt idx="0">
                  <c:v>FAT14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'Corr Ki-67_outliers&lt;=5%,60%'!$D$3:$D$13</c:f>
              <c:numCache>
                <c:formatCode>0.00%</c:formatCode>
                <c:ptCount val="11"/>
                <c:pt idx="0">
                  <c:v>0.065</c:v>
                </c:pt>
                <c:pt idx="1">
                  <c:v>0.075</c:v>
                </c:pt>
                <c:pt idx="2">
                  <c:v>0.125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0.175</c:v>
                </c:pt>
                <c:pt idx="7">
                  <c:v>0.2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</c:numCache>
            </c:numRef>
          </c:xVal>
          <c:yVal>
            <c:numRef>
              <c:f>'Corr Ki-67_outliers&lt;=5%,60%'!$F$3:$F$13</c:f>
              <c:numCache>
                <c:formatCode>0.0000</c:formatCode>
                <c:ptCount val="11"/>
                <c:pt idx="0">
                  <c:v>0.249703153968665</c:v>
                </c:pt>
                <c:pt idx="1">
                  <c:v>0.116972279471876</c:v>
                </c:pt>
                <c:pt idx="2">
                  <c:v>0.570415553804195</c:v>
                </c:pt>
                <c:pt idx="3">
                  <c:v>0.642436319792452</c:v>
                </c:pt>
                <c:pt idx="4">
                  <c:v>0.496103090140057</c:v>
                </c:pt>
                <c:pt idx="5">
                  <c:v>0.357549379694916</c:v>
                </c:pt>
                <c:pt idx="6">
                  <c:v>0.170179417390243</c:v>
                </c:pt>
                <c:pt idx="7">
                  <c:v>1.66212620784109</c:v>
                </c:pt>
                <c:pt idx="8">
                  <c:v>0.186782214963145</c:v>
                </c:pt>
                <c:pt idx="9">
                  <c:v>3.1760629897069</c:v>
                </c:pt>
                <c:pt idx="10">
                  <c:v>4.35965302003318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253808"/>
        <c:axId val="416604816"/>
      </c:scatterChart>
      <c:valAx>
        <c:axId val="28625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604816"/>
        <c:crosses val="autoZero"/>
        <c:crossBetween val="midCat"/>
      </c:valAx>
      <c:valAx>
        <c:axId val="4166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25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Ki-67_outliers&lt;=5%,60%'!$G$2</c:f>
              <c:strCache>
                <c:ptCount val="1"/>
                <c:pt idx="0">
                  <c:v>FAT21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 Ki-67_outliers&lt;=5%,60%'!$D$3:$D$13</c:f>
              <c:numCache>
                <c:formatCode>0.00%</c:formatCode>
                <c:ptCount val="11"/>
                <c:pt idx="0">
                  <c:v>0.065</c:v>
                </c:pt>
                <c:pt idx="1">
                  <c:v>0.075</c:v>
                </c:pt>
                <c:pt idx="2">
                  <c:v>0.125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0.175</c:v>
                </c:pt>
                <c:pt idx="7">
                  <c:v>0.2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</c:numCache>
            </c:numRef>
          </c:xVal>
          <c:yVal>
            <c:numRef>
              <c:f>'Corr Ki-67_outliers&lt;=5%,60%'!$G$3:$G$13</c:f>
              <c:numCache>
                <c:formatCode>0.0000</c:formatCode>
                <c:ptCount val="11"/>
                <c:pt idx="0">
                  <c:v>6.78685217714962e-5</c:v>
                </c:pt>
                <c:pt idx="1">
                  <c:v>0.00760937995052794</c:v>
                </c:pt>
                <c:pt idx="2">
                  <c:v>0.0283835187243717</c:v>
                </c:pt>
                <c:pt idx="3">
                  <c:v>0.0141134111133395</c:v>
                </c:pt>
                <c:pt idx="4">
                  <c:v>0.00974113240272362</c:v>
                </c:pt>
                <c:pt idx="5">
                  <c:v>0.000767589263727236</c:v>
                </c:pt>
                <c:pt idx="6">
                  <c:v>0.0087636958333875</c:v>
                </c:pt>
                <c:pt idx="7">
                  <c:v>0.0483205417091175</c:v>
                </c:pt>
                <c:pt idx="8">
                  <c:v>0.00494028821139268</c:v>
                </c:pt>
                <c:pt idx="9">
                  <c:v>0.109452617524805</c:v>
                </c:pt>
                <c:pt idx="10">
                  <c:v>0.116539279658047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402800"/>
        <c:axId val="253570528"/>
      </c:scatterChart>
      <c:valAx>
        <c:axId val="10254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570528"/>
        <c:crosses val="autoZero"/>
        <c:crossBetween val="midCat"/>
      </c:valAx>
      <c:valAx>
        <c:axId val="253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540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Ki-67_outliers&lt;=5%,60%'!$H$2</c:f>
              <c:strCache>
                <c:ptCount val="1"/>
                <c:pt idx="0">
                  <c:v>FAT23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'Corr Ki-67_outliers&lt;=5%,60%'!$D$3:$D$13</c:f>
              <c:numCache>
                <c:formatCode>0.00%</c:formatCode>
                <c:ptCount val="11"/>
                <c:pt idx="0">
                  <c:v>0.065</c:v>
                </c:pt>
                <c:pt idx="1">
                  <c:v>0.075</c:v>
                </c:pt>
                <c:pt idx="2">
                  <c:v>0.125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0.175</c:v>
                </c:pt>
                <c:pt idx="7">
                  <c:v>0.2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</c:numCache>
            </c:numRef>
          </c:xVal>
          <c:yVal>
            <c:numRef>
              <c:f>'Corr Ki-67_outliers&lt;=5%,60%'!$H$3:$H$13</c:f>
              <c:numCache>
                <c:formatCode>0.0000</c:formatCode>
                <c:ptCount val="11"/>
                <c:pt idx="0">
                  <c:v>0.0030163485855297</c:v>
                </c:pt>
                <c:pt idx="1">
                  <c:v>0.00439703451707696</c:v>
                </c:pt>
                <c:pt idx="2">
                  <c:v>0.014278310559548</c:v>
                </c:pt>
                <c:pt idx="3">
                  <c:v>0.0152959900712229</c:v>
                </c:pt>
                <c:pt idx="4">
                  <c:v>0.00413261417056804</c:v>
                </c:pt>
                <c:pt idx="5">
                  <c:v>0.002205282230864</c:v>
                </c:pt>
                <c:pt idx="6">
                  <c:v>0.00515038428831891</c:v>
                </c:pt>
                <c:pt idx="7">
                  <c:v>0.0403043466034196</c:v>
                </c:pt>
                <c:pt idx="8">
                  <c:v>0.000260384378718324</c:v>
                </c:pt>
                <c:pt idx="9">
                  <c:v>0.0986173484320232</c:v>
                </c:pt>
                <c:pt idx="10">
                  <c:v>0.0715819875107548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168176"/>
        <c:axId val="429676752"/>
      </c:scatterChart>
      <c:valAx>
        <c:axId val="102516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676752"/>
        <c:crosses val="autoZero"/>
        <c:crossBetween val="midCat"/>
      </c:valAx>
      <c:valAx>
        <c:axId val="4296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516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'Correlation with Ki-67'!$G$2</c:f>
              <c:strCache>
                <c:ptCount val="1"/>
                <c:pt idx="0">
                  <c:v>FAT21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'Correlation with Ki-67'!$D$3:$D$18</c:f>
              <c:numCache>
                <c:formatCode>0.00%</c:formatCode>
                <c:ptCount val="16"/>
                <c:pt idx="0">
                  <c:v>0.025</c:v>
                </c:pt>
                <c:pt idx="1">
                  <c:v>0.025</c:v>
                </c:pt>
                <c:pt idx="2">
                  <c:v>0.025</c:v>
                </c:pt>
                <c:pt idx="3">
                  <c:v>0.05</c:v>
                </c:pt>
                <c:pt idx="4">
                  <c:v>0.065</c:v>
                </c:pt>
                <c:pt idx="5">
                  <c:v>0.075</c:v>
                </c:pt>
                <c:pt idx="6">
                  <c:v>0.125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0.175</c:v>
                </c:pt>
                <c:pt idx="11">
                  <c:v>0.2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0.6</c:v>
                </c:pt>
              </c:numCache>
            </c:numRef>
          </c:xVal>
          <c:yVal>
            <c:numRef>
              <c:f>'Correlation with Ki-67'!$G$3:$G$18</c:f>
              <c:numCache>
                <c:formatCode>0.0000</c:formatCode>
                <c:ptCount val="16"/>
                <c:pt idx="0">
                  <c:v>0.118920595340214</c:v>
                </c:pt>
                <c:pt idx="1">
                  <c:v>0.0472170421838135</c:v>
                </c:pt>
                <c:pt idx="2">
                  <c:v>0.027350366347658</c:v>
                </c:pt>
                <c:pt idx="3">
                  <c:v>0.0912473821693358</c:v>
                </c:pt>
                <c:pt idx="4">
                  <c:v>6.78685217714962e-5</c:v>
                </c:pt>
                <c:pt idx="5">
                  <c:v>0.00760937995052794</c:v>
                </c:pt>
                <c:pt idx="6">
                  <c:v>0.0283835187243717</c:v>
                </c:pt>
                <c:pt idx="7">
                  <c:v>0.0141134111133395</c:v>
                </c:pt>
                <c:pt idx="8">
                  <c:v>0.00974113240272362</c:v>
                </c:pt>
                <c:pt idx="9">
                  <c:v>0.000767589263727236</c:v>
                </c:pt>
                <c:pt idx="10">
                  <c:v>0.0087636958333875</c:v>
                </c:pt>
                <c:pt idx="11">
                  <c:v>0.0483205417091175</c:v>
                </c:pt>
                <c:pt idx="12">
                  <c:v>0.00494028821139268</c:v>
                </c:pt>
                <c:pt idx="13">
                  <c:v>0.109452617524805</c:v>
                </c:pt>
                <c:pt idx="14">
                  <c:v>0.116539279658047</c:v>
                </c:pt>
                <c:pt idx="15">
                  <c:v>0.00875616580749585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402800"/>
        <c:axId val="253570528"/>
      </c:scatterChart>
      <c:valAx>
        <c:axId val="10254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570528"/>
        <c:crosses val="autoZero"/>
        <c:crossBetween val="midCat"/>
      </c:valAx>
      <c:valAx>
        <c:axId val="253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540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FAT29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'Corr Ki-67_outliers&lt;=5%,60%'!$D$3:$D$13</c:f>
              <c:numCache>
                <c:formatCode>0.00%</c:formatCode>
                <c:ptCount val="11"/>
                <c:pt idx="0">
                  <c:v>0.065</c:v>
                </c:pt>
                <c:pt idx="1">
                  <c:v>0.075</c:v>
                </c:pt>
                <c:pt idx="2">
                  <c:v>0.125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0.175</c:v>
                </c:pt>
                <c:pt idx="7">
                  <c:v>0.2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</c:numCache>
            </c:numRef>
          </c:xVal>
          <c:yVal>
            <c:numRef>
              <c:f>'Corr Ki-67_outliers&lt;=5%,60%'!$I$3:$I$13</c:f>
              <c:numCache>
                <c:formatCode>0.0000</c:formatCode>
                <c:ptCount val="11"/>
                <c:pt idx="0">
                  <c:v>0.000104643034012365</c:v>
                </c:pt>
                <c:pt idx="1">
                  <c:v>0.000556923472189313</c:v>
                </c:pt>
                <c:pt idx="2">
                  <c:v>0.00156528231430395</c:v>
                </c:pt>
                <c:pt idx="3">
                  <c:v>0.00369453783188784</c:v>
                </c:pt>
                <c:pt idx="4">
                  <c:v>7.07824549353827e-5</c:v>
                </c:pt>
                <c:pt idx="5">
                  <c:v>0.000755674894180121</c:v>
                </c:pt>
                <c:pt idx="6">
                  <c:v>0</c:v>
                </c:pt>
                <c:pt idx="7">
                  <c:v>0.0179006895521696</c:v>
                </c:pt>
                <c:pt idx="8">
                  <c:v>4.37466440132082e-5</c:v>
                </c:pt>
                <c:pt idx="9">
                  <c:v>0.0255568753620058</c:v>
                </c:pt>
                <c:pt idx="10">
                  <c:v>0.0100282282827263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77408"/>
        <c:axId val="249307168"/>
      </c:scatterChart>
      <c:valAx>
        <c:axId val="23237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307168"/>
        <c:crosses val="autoZero"/>
        <c:crossBetween val="midCat"/>
      </c:valAx>
      <c:valAx>
        <c:axId val="2493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37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Ki-67_outliers&lt;=5%,60%'!$J$2</c:f>
              <c:strCache>
                <c:ptCount val="1"/>
                <c:pt idx="0">
                  <c:v>CHO32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'Corr Ki-67_outliers&lt;=5%,60%'!$D$3:$D$13</c:f>
              <c:numCache>
                <c:formatCode>0.00%</c:formatCode>
                <c:ptCount val="11"/>
                <c:pt idx="0">
                  <c:v>0.065</c:v>
                </c:pt>
                <c:pt idx="1">
                  <c:v>0.075</c:v>
                </c:pt>
                <c:pt idx="2">
                  <c:v>0.125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0.175</c:v>
                </c:pt>
                <c:pt idx="7">
                  <c:v>0.2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</c:numCache>
            </c:numRef>
          </c:xVal>
          <c:yVal>
            <c:numRef>
              <c:f>'Corr Ki-67_outliers&lt;=5%,60%'!$J$3:$J$13</c:f>
              <c:numCache>
                <c:formatCode>0.0000</c:formatCode>
                <c:ptCount val="11"/>
                <c:pt idx="0">
                  <c:v>7.30890468858526e-5</c:v>
                </c:pt>
                <c:pt idx="1">
                  <c:v>0.000196174678302091</c:v>
                </c:pt>
                <c:pt idx="2">
                  <c:v>1.33894758079764e-5</c:v>
                </c:pt>
                <c:pt idx="3">
                  <c:v>0</c:v>
                </c:pt>
                <c:pt idx="4">
                  <c:v>5.45489989350554e-6</c:v>
                </c:pt>
                <c:pt idx="5">
                  <c:v>2.64656918935834e-5</c:v>
                </c:pt>
                <c:pt idx="6">
                  <c:v>0</c:v>
                </c:pt>
                <c:pt idx="7">
                  <c:v>0</c:v>
                </c:pt>
                <c:pt idx="8">
                  <c:v>0.00667388496596094</c:v>
                </c:pt>
                <c:pt idx="9">
                  <c:v>0.00860052124704413</c:v>
                </c:pt>
                <c:pt idx="10">
                  <c:v>0.00301148967358431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72208"/>
        <c:axId val="249318816"/>
      </c:scatterChart>
      <c:valAx>
        <c:axId val="23237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318816"/>
        <c:crosses val="autoZero"/>
        <c:crossBetween val="midCat"/>
      </c:valAx>
      <c:valAx>
        <c:axId val="2493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37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Ki-67_outliers&lt;=5%,60%'!$M$2</c:f>
              <c:strCache>
                <c:ptCount val="1"/>
                <c:pt idx="0">
                  <c:v>FAT39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 Ki-67_outliers&lt;=5%,60%'!$D$3:$D$13</c:f>
              <c:numCache>
                <c:formatCode>0.00%</c:formatCode>
                <c:ptCount val="11"/>
                <c:pt idx="0">
                  <c:v>0.065</c:v>
                </c:pt>
                <c:pt idx="1">
                  <c:v>0.075</c:v>
                </c:pt>
                <c:pt idx="2">
                  <c:v>0.125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0.175</c:v>
                </c:pt>
                <c:pt idx="7">
                  <c:v>0.2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</c:numCache>
            </c:numRef>
          </c:xVal>
          <c:yVal>
            <c:numRef>
              <c:f>'Corr Ki-67_outliers&lt;=5%,60%'!$M$3:$M$13</c:f>
              <c:numCache>
                <c:formatCode>0.0000</c:formatCode>
                <c:ptCount val="11"/>
                <c:pt idx="0">
                  <c:v>6.34105547089317e-5</c:v>
                </c:pt>
                <c:pt idx="1">
                  <c:v>0.00560945569686262</c:v>
                </c:pt>
                <c:pt idx="2">
                  <c:v>0.00254351216488602</c:v>
                </c:pt>
                <c:pt idx="3">
                  <c:v>0.000262556541016514</c:v>
                </c:pt>
                <c:pt idx="4">
                  <c:v>0.000536898056604326</c:v>
                </c:pt>
                <c:pt idx="5">
                  <c:v>0.00182136763308522</c:v>
                </c:pt>
                <c:pt idx="6">
                  <c:v>0.000200190419565408</c:v>
                </c:pt>
                <c:pt idx="7">
                  <c:v>0.000128599306206431</c:v>
                </c:pt>
                <c:pt idx="8">
                  <c:v>0.000849363587398771</c:v>
                </c:pt>
                <c:pt idx="9">
                  <c:v>0.00857287220262927</c:v>
                </c:pt>
                <c:pt idx="10">
                  <c:v>0.0159325679899883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202064"/>
        <c:axId val="249317152"/>
      </c:scatterChart>
      <c:valAx>
        <c:axId val="5272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317152"/>
        <c:crosses val="autoZero"/>
        <c:crossBetween val="midCat"/>
      </c:valAx>
      <c:valAx>
        <c:axId val="2493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20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Ki-67_outliers&lt;=5%,60%'!$N$2</c:f>
              <c:strCache>
                <c:ptCount val="1"/>
                <c:pt idx="0">
                  <c:v>MGB42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 Ki-67_outliers&lt;=5%,60%'!$D$3:$D$13</c:f>
              <c:numCache>
                <c:formatCode>0.00%</c:formatCode>
                <c:ptCount val="11"/>
                <c:pt idx="0">
                  <c:v>0.065</c:v>
                </c:pt>
                <c:pt idx="1">
                  <c:v>0.075</c:v>
                </c:pt>
                <c:pt idx="2">
                  <c:v>0.125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0.175</c:v>
                </c:pt>
                <c:pt idx="7">
                  <c:v>0.2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</c:numCache>
            </c:numRef>
          </c:xVal>
          <c:yVal>
            <c:numRef>
              <c:f>'Corr Ki-67_outliers&lt;=5%,60%'!$N$3:$N$13</c:f>
              <c:numCache>
                <c:formatCode>0.0000</c:formatCode>
                <c:ptCount val="11"/>
                <c:pt idx="0">
                  <c:v>0.00761254678640995</c:v>
                </c:pt>
                <c:pt idx="1">
                  <c:v>0.0140756937529886</c:v>
                </c:pt>
                <c:pt idx="2">
                  <c:v>0.00395642845724182</c:v>
                </c:pt>
                <c:pt idx="3">
                  <c:v>0.00154214415405615</c:v>
                </c:pt>
                <c:pt idx="4">
                  <c:v>0.00771691958133871</c:v>
                </c:pt>
                <c:pt idx="5">
                  <c:v>0.0174562280516646</c:v>
                </c:pt>
                <c:pt idx="6">
                  <c:v>0.00263714882117825</c:v>
                </c:pt>
                <c:pt idx="7">
                  <c:v>0.00738872636531615</c:v>
                </c:pt>
                <c:pt idx="8">
                  <c:v>0.0133270568670307</c:v>
                </c:pt>
                <c:pt idx="9">
                  <c:v>0.24545733537589</c:v>
                </c:pt>
                <c:pt idx="10">
                  <c:v>0.0240866234908208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332096"/>
        <c:axId val="527918656"/>
      </c:scatterChart>
      <c:valAx>
        <c:axId val="5293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918656"/>
        <c:crosses val="autoZero"/>
        <c:crossBetween val="midCat"/>
      </c:valAx>
      <c:valAx>
        <c:axId val="5279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33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Ki-67_outliers&lt;=5%,60%'!$O$2</c:f>
              <c:strCache>
                <c:ptCount val="1"/>
                <c:pt idx="0">
                  <c:v>WAT47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 Ki-67_outliers&lt;=5%,60%'!$D$3:$D$13</c:f>
              <c:numCache>
                <c:formatCode>0.00%</c:formatCode>
                <c:ptCount val="11"/>
                <c:pt idx="0">
                  <c:v>0.065</c:v>
                </c:pt>
                <c:pt idx="1">
                  <c:v>0.075</c:v>
                </c:pt>
                <c:pt idx="2">
                  <c:v>0.125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0.175</c:v>
                </c:pt>
                <c:pt idx="7">
                  <c:v>0.2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</c:numCache>
            </c:numRef>
          </c:xVal>
          <c:yVal>
            <c:numRef>
              <c:f>'Corr Ki-67_outliers&lt;=5%,60%'!$O$3:$O$13</c:f>
              <c:numCache>
                <c:formatCode>0.0000</c:formatCode>
                <c:ptCount val="11"/>
                <c:pt idx="0">
                  <c:v>0.141839822086686</c:v>
                </c:pt>
                <c:pt idx="1">
                  <c:v>0.21121349113386</c:v>
                </c:pt>
                <c:pt idx="2">
                  <c:v>0.0609146218058122</c:v>
                </c:pt>
                <c:pt idx="3">
                  <c:v>0.0329140048824282</c:v>
                </c:pt>
                <c:pt idx="4">
                  <c:v>0.0177316530832668</c:v>
                </c:pt>
                <c:pt idx="5">
                  <c:v>0</c:v>
                </c:pt>
                <c:pt idx="6">
                  <c:v>0.0644629003329506</c:v>
                </c:pt>
                <c:pt idx="7">
                  <c:v>0.0246814835386454</c:v>
                </c:pt>
                <c:pt idx="8">
                  <c:v>0.0271090135093798</c:v>
                </c:pt>
                <c:pt idx="9">
                  <c:v>0.00021515981819059</c:v>
                </c:pt>
                <c:pt idx="10">
                  <c:v>0.114739916629609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2687"/>
        <c:axId val="1594149119"/>
      </c:scatterChart>
      <c:valAx>
        <c:axId val="3537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4149119"/>
        <c:crosses val="autoZero"/>
        <c:crossBetween val="midCat"/>
      </c:valAx>
      <c:valAx>
        <c:axId val="159414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7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Ki-67_outliers&lt;=5%,60%'!$P$2</c:f>
              <c:strCache>
                <c:ptCount val="1"/>
                <c:pt idx="0">
                  <c:v>glu_pho(GP49)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 Ki-67_outliers&lt;=5%,60%'!$D$3:$D$13</c:f>
              <c:numCache>
                <c:formatCode>0.00%</c:formatCode>
                <c:ptCount val="11"/>
                <c:pt idx="0">
                  <c:v>0.065</c:v>
                </c:pt>
                <c:pt idx="1">
                  <c:v>0.075</c:v>
                </c:pt>
                <c:pt idx="2">
                  <c:v>0.125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0.175</c:v>
                </c:pt>
                <c:pt idx="7">
                  <c:v>0.2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</c:numCache>
            </c:numRef>
          </c:xVal>
          <c:yVal>
            <c:numRef>
              <c:f>'Corr Ki-67_outliers&lt;=5%,60%'!$P$3:$P$13</c:f>
              <c:numCache>
                <c:formatCode>0.0000</c:formatCode>
                <c:ptCount val="11"/>
                <c:pt idx="0">
                  <c:v>0.00101033632488802</c:v>
                </c:pt>
                <c:pt idx="1">
                  <c:v>0.00272595594540605</c:v>
                </c:pt>
                <c:pt idx="2">
                  <c:v>0.00154691610363487</c:v>
                </c:pt>
                <c:pt idx="3">
                  <c:v>0.00436633317239876</c:v>
                </c:pt>
                <c:pt idx="4">
                  <c:v>0.000900739255936624</c:v>
                </c:pt>
                <c:pt idx="5">
                  <c:v>0.0199514367437261</c:v>
                </c:pt>
                <c:pt idx="6">
                  <c:v>0.00347722194105438</c:v>
                </c:pt>
                <c:pt idx="7">
                  <c:v>0.00405237954550527</c:v>
                </c:pt>
                <c:pt idx="8">
                  <c:v>0.0071580312381718</c:v>
                </c:pt>
                <c:pt idx="9">
                  <c:v>0.0723776143886727</c:v>
                </c:pt>
                <c:pt idx="10">
                  <c:v>0.00861598556620023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2687"/>
        <c:axId val="598927"/>
      </c:scatterChart>
      <c:valAx>
        <c:axId val="3535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927"/>
        <c:crosses val="autoZero"/>
        <c:crossBetween val="midCat"/>
      </c:valAx>
      <c:valAx>
        <c:axId val="59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5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Ki-67_outliers&lt;=5%,60%'!$Q$2</c:f>
              <c:strCache>
                <c:ptCount val="1"/>
                <c:pt idx="0">
                  <c:v>UFD54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 Ki-67_outliers&lt;=5%,60%'!$D$3:$D$13</c:f>
              <c:numCache>
                <c:formatCode>0.00%</c:formatCode>
                <c:ptCount val="11"/>
                <c:pt idx="0">
                  <c:v>0.065</c:v>
                </c:pt>
                <c:pt idx="1">
                  <c:v>0.075</c:v>
                </c:pt>
                <c:pt idx="2">
                  <c:v>0.125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0.175</c:v>
                </c:pt>
                <c:pt idx="7">
                  <c:v>0.2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</c:numCache>
            </c:numRef>
          </c:xVal>
          <c:yVal>
            <c:numRef>
              <c:f>'Corr Ki-67_outliers&lt;=5%,60%'!$Q$3:$Q$13</c:f>
              <c:numCache>
                <c:formatCode>0.0000</c:formatCode>
                <c:ptCount val="11"/>
                <c:pt idx="0">
                  <c:v>0.0216368279637383</c:v>
                </c:pt>
                <c:pt idx="1">
                  <c:v>0.10724085779139</c:v>
                </c:pt>
                <c:pt idx="2">
                  <c:v>0.0176112153403757</c:v>
                </c:pt>
                <c:pt idx="3">
                  <c:v>0.00692786628018624</c:v>
                </c:pt>
                <c:pt idx="4">
                  <c:v>0.0225740949273557</c:v>
                </c:pt>
                <c:pt idx="5">
                  <c:v>0.0242886750269204</c:v>
                </c:pt>
                <c:pt idx="6">
                  <c:v>0.00476909823909395</c:v>
                </c:pt>
                <c:pt idx="7">
                  <c:v>0.0496389031372893</c:v>
                </c:pt>
                <c:pt idx="8">
                  <c:v>0.00242898823722172</c:v>
                </c:pt>
                <c:pt idx="9">
                  <c:v>0.615996771916639</c:v>
                </c:pt>
                <c:pt idx="10">
                  <c:v>0.0919560659986209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91824"/>
        <c:axId val="441789664"/>
      </c:scatterChart>
      <c:valAx>
        <c:axId val="24439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789664"/>
        <c:crosses val="autoZero"/>
        <c:crossBetween val="midCat"/>
      </c:valAx>
      <c:valAx>
        <c:axId val="4417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39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Ki-67_outliers&lt;=5%,60%'!$R$2</c:f>
              <c:strCache>
                <c:ptCount val="1"/>
                <c:pt idx="0">
                  <c:v>UFRavg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 Ki-67_outliers&lt;=5%,60%'!$D$3:$D$13</c:f>
              <c:numCache>
                <c:formatCode>0.00%</c:formatCode>
                <c:ptCount val="11"/>
                <c:pt idx="0">
                  <c:v>0.065</c:v>
                </c:pt>
                <c:pt idx="1">
                  <c:v>0.075</c:v>
                </c:pt>
                <c:pt idx="2">
                  <c:v>0.125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0.175</c:v>
                </c:pt>
                <c:pt idx="7">
                  <c:v>0.2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</c:numCache>
            </c:numRef>
          </c:xVal>
          <c:yVal>
            <c:numRef>
              <c:f>'Corr Ki-67_outliers&lt;=5%,60%'!$R$3:$R$13</c:f>
              <c:numCache>
                <c:formatCode>0.0000</c:formatCode>
                <c:ptCount val="11"/>
                <c:pt idx="0">
                  <c:v>0.00153821484335289</c:v>
                </c:pt>
                <c:pt idx="1">
                  <c:v>0.0005160516305004</c:v>
                </c:pt>
                <c:pt idx="2">
                  <c:v>0.000554526826517402</c:v>
                </c:pt>
                <c:pt idx="3">
                  <c:v>0.00158919377135733</c:v>
                </c:pt>
                <c:pt idx="4">
                  <c:v>0.000610582462320592</c:v>
                </c:pt>
                <c:pt idx="5">
                  <c:v>0.000947827962950786</c:v>
                </c:pt>
                <c:pt idx="6">
                  <c:v>3.77534330951526e-5</c:v>
                </c:pt>
                <c:pt idx="7">
                  <c:v>0.000551228916295447</c:v>
                </c:pt>
                <c:pt idx="8">
                  <c:v>0.000589758896111219</c:v>
                </c:pt>
                <c:pt idx="9">
                  <c:v>0.0157157330831397</c:v>
                </c:pt>
                <c:pt idx="10">
                  <c:v>0.00589535277681373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05824"/>
        <c:axId val="443890048"/>
      </c:scatterChart>
      <c:valAx>
        <c:axId val="51960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890048"/>
        <c:crosses val="autoZero"/>
        <c:crossBetween val="midCat"/>
      </c:valAx>
      <c:valAx>
        <c:axId val="4438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60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Ki-67_outliers&lt;=5%,60%'!$S$2</c:f>
              <c:strCache>
                <c:ptCount val="1"/>
                <c:pt idx="0">
                  <c:v>UFLavg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 Ki-67_outliers&lt;=5%,60%'!$D$3:$D$13</c:f>
              <c:numCache>
                <c:formatCode>0.00%</c:formatCode>
                <c:ptCount val="11"/>
                <c:pt idx="0">
                  <c:v>0.065</c:v>
                </c:pt>
                <c:pt idx="1">
                  <c:v>0.075</c:v>
                </c:pt>
                <c:pt idx="2">
                  <c:v>0.125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0.175</c:v>
                </c:pt>
                <c:pt idx="7">
                  <c:v>0.2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</c:numCache>
            </c:numRef>
          </c:xVal>
          <c:yVal>
            <c:numRef>
              <c:f>'Corr Ki-67_outliers&lt;=5%,60%'!$S$3:$S$13</c:f>
              <c:numCache>
                <c:formatCode>0.0000</c:formatCode>
                <c:ptCount val="11"/>
                <c:pt idx="0">
                  <c:v>0.00112641768079685</c:v>
                </c:pt>
                <c:pt idx="1">
                  <c:v>2.56008455440881e-5</c:v>
                </c:pt>
                <c:pt idx="2">
                  <c:v>0.000215805525261123</c:v>
                </c:pt>
                <c:pt idx="3">
                  <c:v>0.000292494378930334</c:v>
                </c:pt>
                <c:pt idx="4">
                  <c:v>0.000408046116743084</c:v>
                </c:pt>
                <c:pt idx="5">
                  <c:v>0.000232933787042547</c:v>
                </c:pt>
                <c:pt idx="6">
                  <c:v>1.04894235044586e-5</c:v>
                </c:pt>
                <c:pt idx="7">
                  <c:v>0.00120919168465901</c:v>
                </c:pt>
                <c:pt idx="8">
                  <c:v>7.98795374804158e-5</c:v>
                </c:pt>
                <c:pt idx="9">
                  <c:v>0.0131648394892412</c:v>
                </c:pt>
                <c:pt idx="10">
                  <c:v>0.000465152009905983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90224"/>
        <c:axId val="840661920"/>
      </c:scatterChart>
      <c:valAx>
        <c:axId val="2443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661920"/>
        <c:crosses val="autoZero"/>
        <c:crossBetween val="midCat"/>
      </c:valAx>
      <c:valAx>
        <c:axId val="8406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39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Ki-67_outliers&lt;=5%,60%'!$T$2</c:f>
              <c:strCache>
                <c:ptCount val="1"/>
                <c:pt idx="0">
                  <c:v>TGFavg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 Ki-67_outliers&lt;=5%,60%'!$D$3:$D$13</c:f>
              <c:numCache>
                <c:formatCode>0.00%</c:formatCode>
                <c:ptCount val="11"/>
                <c:pt idx="0">
                  <c:v>0.065</c:v>
                </c:pt>
                <c:pt idx="1">
                  <c:v>0.075</c:v>
                </c:pt>
                <c:pt idx="2">
                  <c:v>0.125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0.175</c:v>
                </c:pt>
                <c:pt idx="7">
                  <c:v>0.2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</c:numCache>
            </c:numRef>
          </c:xVal>
          <c:yVal>
            <c:numRef>
              <c:f>'Corr Ki-67_outliers&lt;=5%,60%'!$T$3:$T$13</c:f>
              <c:numCache>
                <c:formatCode>0.0000</c:formatCode>
                <c:ptCount val="11"/>
                <c:pt idx="0">
                  <c:v>0.0001349963331714</c:v>
                </c:pt>
                <c:pt idx="1">
                  <c:v>0.000198300685051167</c:v>
                </c:pt>
                <c:pt idx="2">
                  <c:v>0.000234510555033927</c:v>
                </c:pt>
                <c:pt idx="3">
                  <c:v>5.86368442452961e-5</c:v>
                </c:pt>
                <c:pt idx="4">
                  <c:v>5.26302302947448e-5</c:v>
                </c:pt>
                <c:pt idx="5">
                  <c:v>0.000157346368938676</c:v>
                </c:pt>
                <c:pt idx="6">
                  <c:v>0</c:v>
                </c:pt>
                <c:pt idx="7">
                  <c:v>0.000115507558283797</c:v>
                </c:pt>
                <c:pt idx="8">
                  <c:v>6.74902729635939e-5</c:v>
                </c:pt>
                <c:pt idx="9">
                  <c:v>0.00314327702084716</c:v>
                </c:pt>
                <c:pt idx="10">
                  <c:v>0.000750582864199438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061120"/>
        <c:axId val="432152720"/>
      </c:scatterChart>
      <c:valAx>
        <c:axId val="141006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152720"/>
        <c:crosses val="autoZero"/>
        <c:crossBetween val="midCat"/>
      </c:valAx>
      <c:valAx>
        <c:axId val="4321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006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'Correlation with Ki-67'!$H$2</c:f>
              <c:strCache>
                <c:ptCount val="1"/>
                <c:pt idx="0">
                  <c:v>FAT23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'Correlation with Ki-67'!$D$3:$D$18</c:f>
              <c:numCache>
                <c:formatCode>0.00%</c:formatCode>
                <c:ptCount val="16"/>
                <c:pt idx="0">
                  <c:v>0.025</c:v>
                </c:pt>
                <c:pt idx="1">
                  <c:v>0.025</c:v>
                </c:pt>
                <c:pt idx="2">
                  <c:v>0.025</c:v>
                </c:pt>
                <c:pt idx="3">
                  <c:v>0.05</c:v>
                </c:pt>
                <c:pt idx="4">
                  <c:v>0.065</c:v>
                </c:pt>
                <c:pt idx="5">
                  <c:v>0.075</c:v>
                </c:pt>
                <c:pt idx="6">
                  <c:v>0.125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0.175</c:v>
                </c:pt>
                <c:pt idx="11">
                  <c:v>0.2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0.6</c:v>
                </c:pt>
              </c:numCache>
            </c:numRef>
          </c:xVal>
          <c:yVal>
            <c:numRef>
              <c:f>'Correlation with Ki-67'!$H$3:$H$18</c:f>
              <c:numCache>
                <c:formatCode>0.0000</c:formatCode>
                <c:ptCount val="16"/>
                <c:pt idx="0">
                  <c:v>0.101887176973691</c:v>
                </c:pt>
                <c:pt idx="1">
                  <c:v>0.0388763100554601</c:v>
                </c:pt>
                <c:pt idx="2">
                  <c:v>0.0170625297595756</c:v>
                </c:pt>
                <c:pt idx="3">
                  <c:v>0.0417084905859525</c:v>
                </c:pt>
                <c:pt idx="4">
                  <c:v>0.0030163485855297</c:v>
                </c:pt>
                <c:pt idx="5">
                  <c:v>0.00439703451707696</c:v>
                </c:pt>
                <c:pt idx="6">
                  <c:v>0.014278310559548</c:v>
                </c:pt>
                <c:pt idx="7">
                  <c:v>0.0152959900712229</c:v>
                </c:pt>
                <c:pt idx="8">
                  <c:v>0.00413261417056804</c:v>
                </c:pt>
                <c:pt idx="9">
                  <c:v>0.002205282230864</c:v>
                </c:pt>
                <c:pt idx="10">
                  <c:v>0.00515038428831891</c:v>
                </c:pt>
                <c:pt idx="11">
                  <c:v>0.0403043466034196</c:v>
                </c:pt>
                <c:pt idx="12">
                  <c:v>0.000260384378718324</c:v>
                </c:pt>
                <c:pt idx="13">
                  <c:v>0.0986173484320232</c:v>
                </c:pt>
                <c:pt idx="14">
                  <c:v>0.0715819875107548</c:v>
                </c:pt>
                <c:pt idx="15">
                  <c:v>0.0064887265393045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168176"/>
        <c:axId val="429676752"/>
      </c:scatterChart>
      <c:valAx>
        <c:axId val="102516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676752"/>
        <c:crosses val="autoZero"/>
        <c:crossBetween val="midCat"/>
      </c:valAx>
      <c:valAx>
        <c:axId val="4296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516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Ki-67_outliers&lt;=5%,60%'!$U$2</c:f>
              <c:strCache>
                <c:ptCount val="1"/>
                <c:pt idx="0">
                  <c:v>Unsaturation Index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 Ki-67_outliers&lt;=5%,60%'!$D$3:$D$13</c:f>
              <c:numCache>
                <c:formatCode>0.00%</c:formatCode>
                <c:ptCount val="11"/>
                <c:pt idx="0">
                  <c:v>0.065</c:v>
                </c:pt>
                <c:pt idx="1">
                  <c:v>0.075</c:v>
                </c:pt>
                <c:pt idx="2">
                  <c:v>0.125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0.175</c:v>
                </c:pt>
                <c:pt idx="7">
                  <c:v>0.2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</c:numCache>
            </c:numRef>
          </c:xVal>
          <c:yVal>
            <c:numRef>
              <c:f>'Corr Ki-67_outliers&lt;=5%,60%'!$U$3:$U$13</c:f>
              <c:numCache>
                <c:formatCode>0.0000</c:formatCode>
                <c:ptCount val="11"/>
                <c:pt idx="0">
                  <c:v>0.732288916378915</c:v>
                </c:pt>
                <c:pt idx="1">
                  <c:v>0.0496090779119595</c:v>
                </c:pt>
                <c:pt idx="2">
                  <c:v>0.389170577402806</c:v>
                </c:pt>
                <c:pt idx="3">
                  <c:v>0.184052054697216</c:v>
                </c:pt>
                <c:pt idx="4">
                  <c:v>0.66828993940025</c:v>
                </c:pt>
                <c:pt idx="5">
                  <c:v>0.245755343952267</c:v>
                </c:pt>
                <c:pt idx="6">
                  <c:v>0.27784025569334</c:v>
                </c:pt>
                <c:pt idx="7">
                  <c:v>2.19362890609118</c:v>
                </c:pt>
                <c:pt idx="8">
                  <c:v>0.13544439601866</c:v>
                </c:pt>
                <c:pt idx="9">
                  <c:v>0.83768535769832</c:v>
                </c:pt>
                <c:pt idx="10">
                  <c:v>0.0789014716363394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22816"/>
        <c:axId val="436707232"/>
      </c:scatterChart>
      <c:valAx>
        <c:axId val="4392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07232"/>
        <c:crosses val="autoZero"/>
        <c:crossBetween val="midCat"/>
      </c:valAx>
      <c:valAx>
        <c:axId val="436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22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Ki-67_outliers&lt;=5%,60%'!$V$2</c:f>
              <c:strCache>
                <c:ptCount val="1"/>
                <c:pt idx="0">
                  <c:v>1D fat/wat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'Corr Ki-67_outliers&lt;=5%,60%'!$D$3:$D$13</c:f>
              <c:numCache>
                <c:formatCode>0.00%</c:formatCode>
                <c:ptCount val="11"/>
                <c:pt idx="0">
                  <c:v>0.065</c:v>
                </c:pt>
                <c:pt idx="1">
                  <c:v>0.075</c:v>
                </c:pt>
                <c:pt idx="2">
                  <c:v>0.125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0.175</c:v>
                </c:pt>
                <c:pt idx="7">
                  <c:v>0.2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</c:numCache>
            </c:numRef>
          </c:xVal>
          <c:yVal>
            <c:numRef>
              <c:f>'Corr Ki-67_outliers&lt;=5%,60%'!$V$3:$V$13</c:f>
              <c:numCache>
                <c:formatCode>0.0000</c:formatCode>
                <c:ptCount val="11"/>
                <c:pt idx="0">
                  <c:v>0.0798820918004633</c:v>
                </c:pt>
                <c:pt idx="1">
                  <c:v>0.135737374399097</c:v>
                </c:pt>
                <c:pt idx="2">
                  <c:v>0.517964418532406</c:v>
                </c:pt>
                <c:pt idx="3">
                  <c:v>0.248387346294083</c:v>
                </c:pt>
                <c:pt idx="4">
                  <c:v>0.188407592344213</c:v>
                </c:pt>
                <c:pt idx="5">
                  <c:v>0.387129787317245</c:v>
                </c:pt>
                <c:pt idx="6">
                  <c:v>0.0144305141128779</c:v>
                </c:pt>
                <c:pt idx="7">
                  <c:v>2.11153671705615</c:v>
                </c:pt>
                <c:pt idx="8">
                  <c:v>0.0184482237462586</c:v>
                </c:pt>
                <c:pt idx="9">
                  <c:v>5.95999517295748</c:v>
                </c:pt>
                <c:pt idx="10">
                  <c:v>8.64923881368962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27920"/>
        <c:axId val="436768320"/>
      </c:scatterChart>
      <c:valAx>
        <c:axId val="44282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68320"/>
        <c:crosses val="autoZero"/>
        <c:crossBetween val="midCat"/>
      </c:valAx>
      <c:valAx>
        <c:axId val="4367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8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 Ki-67_outliers&lt;=5%,60%'!$W$2</c:f>
              <c:strCache>
                <c:ptCount val="1"/>
                <c:pt idx="0">
                  <c:v>(mI+Gly)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 Ki-67_outliers&lt;=5%,60%'!$D$3:$D$13</c:f>
              <c:numCache>
                <c:formatCode>0.00%</c:formatCode>
                <c:ptCount val="11"/>
                <c:pt idx="0">
                  <c:v>0.065</c:v>
                </c:pt>
                <c:pt idx="1">
                  <c:v>0.075</c:v>
                </c:pt>
                <c:pt idx="2">
                  <c:v>0.125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0.175</c:v>
                </c:pt>
                <c:pt idx="7">
                  <c:v>0.2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</c:numCache>
            </c:numRef>
          </c:xVal>
          <c:yVal>
            <c:numRef>
              <c:f>'Corr Ki-67_outliers&lt;=5%,60%'!$W$3:$W$13</c:f>
              <c:numCache>
                <c:formatCode>0.0000</c:formatCode>
                <c:ptCount val="11"/>
                <c:pt idx="0">
                  <c:v>0</c:v>
                </c:pt>
                <c:pt idx="1">
                  <c:v>0.000357064720146442</c:v>
                </c:pt>
                <c:pt idx="2">
                  <c:v>0</c:v>
                </c:pt>
                <c:pt idx="3">
                  <c:v>1.70370488948593e-5</c:v>
                </c:pt>
                <c:pt idx="4">
                  <c:v>1.5949116512663e-6</c:v>
                </c:pt>
                <c:pt idx="5">
                  <c:v>0</c:v>
                </c:pt>
                <c:pt idx="6">
                  <c:v>0</c:v>
                </c:pt>
                <c:pt idx="7">
                  <c:v>1.84698701083405e-6</c:v>
                </c:pt>
                <c:pt idx="8">
                  <c:v>0.000139215659953073</c:v>
                </c:pt>
                <c:pt idx="9">
                  <c:v>0.00462905736915376</c:v>
                </c:pt>
                <c:pt idx="10">
                  <c:v>0.00061948627741944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86976"/>
        <c:axId val="436769984"/>
      </c:scatterChart>
      <c:valAx>
        <c:axId val="4418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69984"/>
        <c:crosses val="autoZero"/>
        <c:crossBetween val="midCat"/>
      </c:valAx>
      <c:valAx>
        <c:axId val="4367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88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FAT29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'Correlation with Ki-67'!$D$3:$D$18</c:f>
              <c:numCache>
                <c:formatCode>0.00%</c:formatCode>
                <c:ptCount val="16"/>
                <c:pt idx="0">
                  <c:v>0.025</c:v>
                </c:pt>
                <c:pt idx="1">
                  <c:v>0.025</c:v>
                </c:pt>
                <c:pt idx="2">
                  <c:v>0.025</c:v>
                </c:pt>
                <c:pt idx="3">
                  <c:v>0.05</c:v>
                </c:pt>
                <c:pt idx="4">
                  <c:v>0.065</c:v>
                </c:pt>
                <c:pt idx="5">
                  <c:v>0.075</c:v>
                </c:pt>
                <c:pt idx="6">
                  <c:v>0.125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0.175</c:v>
                </c:pt>
                <c:pt idx="11">
                  <c:v>0.2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0.6</c:v>
                </c:pt>
              </c:numCache>
            </c:numRef>
          </c:xVal>
          <c:yVal>
            <c:numRef>
              <c:f>'Correlation with Ki-67'!$I$3:$I$18</c:f>
              <c:numCache>
                <c:formatCode>0.0000</c:formatCode>
                <c:ptCount val="16"/>
                <c:pt idx="0">
                  <c:v>0.029731567172579</c:v>
                </c:pt>
                <c:pt idx="1">
                  <c:v>0.0105132709976867</c:v>
                </c:pt>
                <c:pt idx="2">
                  <c:v>0.00496457514430542</c:v>
                </c:pt>
                <c:pt idx="3">
                  <c:v>0.0044663674795194</c:v>
                </c:pt>
                <c:pt idx="4">
                  <c:v>0.000104643034012365</c:v>
                </c:pt>
                <c:pt idx="5">
                  <c:v>0.000556923472189313</c:v>
                </c:pt>
                <c:pt idx="6">
                  <c:v>0.00156528231430395</c:v>
                </c:pt>
                <c:pt idx="7">
                  <c:v>0.00369453783188784</c:v>
                </c:pt>
                <c:pt idx="8">
                  <c:v>7.07824549353827e-5</c:v>
                </c:pt>
                <c:pt idx="9">
                  <c:v>0.000755674894180121</c:v>
                </c:pt>
                <c:pt idx="10">
                  <c:v>0</c:v>
                </c:pt>
                <c:pt idx="11">
                  <c:v>0.0179006895521696</c:v>
                </c:pt>
                <c:pt idx="12">
                  <c:v>4.37466440132082e-5</c:v>
                </c:pt>
                <c:pt idx="13">
                  <c:v>0.0255568753620058</c:v>
                </c:pt>
                <c:pt idx="14">
                  <c:v>0.0100282282827263</c:v>
                </c:pt>
                <c:pt idx="15">
                  <c:v>0.00118712142892844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77408"/>
        <c:axId val="249307168"/>
      </c:scatterChart>
      <c:valAx>
        <c:axId val="23237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307168"/>
        <c:crosses val="autoZero"/>
        <c:crossBetween val="midCat"/>
      </c:valAx>
      <c:valAx>
        <c:axId val="2493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37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'Correlation with Ki-67'!$J$2</c:f>
              <c:strCache>
                <c:ptCount val="1"/>
                <c:pt idx="0">
                  <c:v>CHO32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'Correlation with Ki-67'!$D$3:$D$18</c:f>
              <c:numCache>
                <c:formatCode>0.00%</c:formatCode>
                <c:ptCount val="16"/>
                <c:pt idx="0">
                  <c:v>0.025</c:v>
                </c:pt>
                <c:pt idx="1">
                  <c:v>0.025</c:v>
                </c:pt>
                <c:pt idx="2">
                  <c:v>0.025</c:v>
                </c:pt>
                <c:pt idx="3">
                  <c:v>0.05</c:v>
                </c:pt>
                <c:pt idx="4">
                  <c:v>0.065</c:v>
                </c:pt>
                <c:pt idx="5">
                  <c:v>0.075</c:v>
                </c:pt>
                <c:pt idx="6">
                  <c:v>0.125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0.175</c:v>
                </c:pt>
                <c:pt idx="11">
                  <c:v>0.2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0.6</c:v>
                </c:pt>
              </c:numCache>
            </c:numRef>
          </c:xVal>
          <c:yVal>
            <c:numRef>
              <c:f>'Correlation with Ki-67'!$J$3:$J$18</c:f>
              <c:numCache>
                <c:formatCode>0.0000</c:formatCode>
                <c:ptCount val="16"/>
                <c:pt idx="0">
                  <c:v>0.00296513012402676</c:v>
                </c:pt>
                <c:pt idx="1">
                  <c:v>0.00307040837921815</c:v>
                </c:pt>
                <c:pt idx="2">
                  <c:v>0.000876727232606396</c:v>
                </c:pt>
                <c:pt idx="3">
                  <c:v>0.000423234796622196</c:v>
                </c:pt>
                <c:pt idx="4">
                  <c:v>7.30890468858526e-5</c:v>
                </c:pt>
                <c:pt idx="5">
                  <c:v>0.000196174678302091</c:v>
                </c:pt>
                <c:pt idx="6">
                  <c:v>1.33894758079764e-5</c:v>
                </c:pt>
                <c:pt idx="7">
                  <c:v>0</c:v>
                </c:pt>
                <c:pt idx="8">
                  <c:v>5.45489989350554e-6</c:v>
                </c:pt>
                <c:pt idx="9">
                  <c:v>2.64656918935834e-5</c:v>
                </c:pt>
                <c:pt idx="10">
                  <c:v>0</c:v>
                </c:pt>
                <c:pt idx="11">
                  <c:v>0</c:v>
                </c:pt>
                <c:pt idx="12">
                  <c:v>0.00667388496596094</c:v>
                </c:pt>
                <c:pt idx="13">
                  <c:v>0.00860052124704413</c:v>
                </c:pt>
                <c:pt idx="14">
                  <c:v>0.00301148967358431</c:v>
                </c:pt>
                <c:pt idx="15">
                  <c:v>0.000414681628193923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72208"/>
        <c:axId val="249318816"/>
      </c:scatterChart>
      <c:valAx>
        <c:axId val="23237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318816"/>
        <c:crosses val="autoZero"/>
        <c:crossBetween val="midCat"/>
      </c:valAx>
      <c:valAx>
        <c:axId val="2493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37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'Correlation with Ki-67'!$M$2</c:f>
              <c:strCache>
                <c:ptCount val="1"/>
                <c:pt idx="0">
                  <c:v>FAT39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'Correlation with Ki-67'!$D$3:$D$18</c:f>
              <c:numCache>
                <c:formatCode>0.00%</c:formatCode>
                <c:ptCount val="16"/>
                <c:pt idx="0">
                  <c:v>0.025</c:v>
                </c:pt>
                <c:pt idx="1">
                  <c:v>0.025</c:v>
                </c:pt>
                <c:pt idx="2">
                  <c:v>0.025</c:v>
                </c:pt>
                <c:pt idx="3">
                  <c:v>0.05</c:v>
                </c:pt>
                <c:pt idx="4">
                  <c:v>0.065</c:v>
                </c:pt>
                <c:pt idx="5">
                  <c:v>0.075</c:v>
                </c:pt>
                <c:pt idx="6">
                  <c:v>0.125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0.175</c:v>
                </c:pt>
                <c:pt idx="11">
                  <c:v>0.2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0.6</c:v>
                </c:pt>
              </c:numCache>
            </c:numRef>
          </c:xVal>
          <c:yVal>
            <c:numRef>
              <c:f>'Correlation with Ki-67'!$M$3:$M$18</c:f>
              <c:numCache>
                <c:formatCode>0.0000</c:formatCode>
                <c:ptCount val="16"/>
                <c:pt idx="0">
                  <c:v>0.00388740564396766</c:v>
                </c:pt>
                <c:pt idx="1">
                  <c:v>0.00816599143010874</c:v>
                </c:pt>
                <c:pt idx="2">
                  <c:v>0.00518579217861749</c:v>
                </c:pt>
                <c:pt idx="3">
                  <c:v>0.0168369666748962</c:v>
                </c:pt>
                <c:pt idx="4">
                  <c:v>6.34105547089317e-5</c:v>
                </c:pt>
                <c:pt idx="5">
                  <c:v>0.00560945569686262</c:v>
                </c:pt>
                <c:pt idx="6">
                  <c:v>0.00254351216488602</c:v>
                </c:pt>
                <c:pt idx="7">
                  <c:v>0.000262556541016514</c:v>
                </c:pt>
                <c:pt idx="8">
                  <c:v>0.000536898056604326</c:v>
                </c:pt>
                <c:pt idx="9">
                  <c:v>0.00182136763308522</c:v>
                </c:pt>
                <c:pt idx="10">
                  <c:v>0.000200190419565408</c:v>
                </c:pt>
                <c:pt idx="11">
                  <c:v>0.000128599306206431</c:v>
                </c:pt>
                <c:pt idx="12">
                  <c:v>0.000849363587398771</c:v>
                </c:pt>
                <c:pt idx="13">
                  <c:v>0.00857287220262927</c:v>
                </c:pt>
                <c:pt idx="14">
                  <c:v>0.0159325679899883</c:v>
                </c:pt>
                <c:pt idx="15">
                  <c:v>0.000701353639211342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202064"/>
        <c:axId val="249317152"/>
      </c:scatterChart>
      <c:valAx>
        <c:axId val="5272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317152"/>
        <c:crosses val="autoZero"/>
        <c:crossBetween val="midCat"/>
      </c:valAx>
      <c:valAx>
        <c:axId val="2493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20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'Correlation with Ki-67'!$N$2</c:f>
              <c:strCache>
                <c:ptCount val="1"/>
                <c:pt idx="0">
                  <c:v>MGB42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'Correlation with Ki-67'!$D$3:$D$18</c:f>
              <c:numCache>
                <c:formatCode>0.00%</c:formatCode>
                <c:ptCount val="16"/>
                <c:pt idx="0">
                  <c:v>0.025</c:v>
                </c:pt>
                <c:pt idx="1">
                  <c:v>0.025</c:v>
                </c:pt>
                <c:pt idx="2">
                  <c:v>0.025</c:v>
                </c:pt>
                <c:pt idx="3">
                  <c:v>0.05</c:v>
                </c:pt>
                <c:pt idx="4">
                  <c:v>0.065</c:v>
                </c:pt>
                <c:pt idx="5">
                  <c:v>0.075</c:v>
                </c:pt>
                <c:pt idx="6">
                  <c:v>0.125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0.175</c:v>
                </c:pt>
                <c:pt idx="11">
                  <c:v>0.2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0.6</c:v>
                </c:pt>
              </c:numCache>
            </c:numRef>
          </c:xVal>
          <c:yVal>
            <c:numRef>
              <c:f>'Correlation with Ki-67'!$N$3:$N$18</c:f>
              <c:numCache>
                <c:formatCode>0.0000</c:formatCode>
                <c:ptCount val="16"/>
                <c:pt idx="0">
                  <c:v>0.0722323086209546</c:v>
                </c:pt>
                <c:pt idx="1">
                  <c:v>0.0165528970685514</c:v>
                </c:pt>
                <c:pt idx="2">
                  <c:v>0.0154337180833722</c:v>
                </c:pt>
                <c:pt idx="3">
                  <c:v>0.0996958390870009</c:v>
                </c:pt>
                <c:pt idx="4">
                  <c:v>0.00761254678640995</c:v>
                </c:pt>
                <c:pt idx="5">
                  <c:v>0.0140756937529886</c:v>
                </c:pt>
                <c:pt idx="6">
                  <c:v>0.00395642845724182</c:v>
                </c:pt>
                <c:pt idx="7">
                  <c:v>0.00154214415405615</c:v>
                </c:pt>
                <c:pt idx="8">
                  <c:v>0.00771691958133871</c:v>
                </c:pt>
                <c:pt idx="9">
                  <c:v>0.0174562280516646</c:v>
                </c:pt>
                <c:pt idx="10">
                  <c:v>0.00263714882117825</c:v>
                </c:pt>
                <c:pt idx="11">
                  <c:v>0.00738872636531615</c:v>
                </c:pt>
                <c:pt idx="12">
                  <c:v>0.0133270568670307</c:v>
                </c:pt>
                <c:pt idx="13">
                  <c:v>0.24545733537589</c:v>
                </c:pt>
                <c:pt idx="14">
                  <c:v>0.0240866234908208</c:v>
                </c:pt>
                <c:pt idx="15">
                  <c:v>0.0116559754907821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332096"/>
        <c:axId val="527918656"/>
      </c:scatterChart>
      <c:valAx>
        <c:axId val="5293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Ki-67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918656"/>
        <c:crosses val="autoZero"/>
        <c:crossBetween val="midCat"/>
      </c:valAx>
      <c:valAx>
        <c:axId val="5279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33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0.xml"/><Relationship Id="rId8" Type="http://schemas.openxmlformats.org/officeDocument/2006/relationships/chart" Target="../charts/chart9.xml"/><Relationship Id="rId7" Type="http://schemas.openxmlformats.org/officeDocument/2006/relationships/chart" Target="../charts/chart8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7" Type="http://schemas.openxmlformats.org/officeDocument/2006/relationships/chart" Target="../charts/chart18.xml"/><Relationship Id="rId16" Type="http://schemas.openxmlformats.org/officeDocument/2006/relationships/chart" Target="../charts/chart17.xml"/><Relationship Id="rId15" Type="http://schemas.openxmlformats.org/officeDocument/2006/relationships/chart" Target="../charts/chart16.xml"/><Relationship Id="rId14" Type="http://schemas.openxmlformats.org/officeDocument/2006/relationships/chart" Target="../charts/chart15.xml"/><Relationship Id="rId13" Type="http://schemas.openxmlformats.org/officeDocument/2006/relationships/chart" Target="../charts/chart14.xml"/><Relationship Id="rId12" Type="http://schemas.openxmlformats.org/officeDocument/2006/relationships/chart" Target="../charts/chart13.xml"/><Relationship Id="rId11" Type="http://schemas.openxmlformats.org/officeDocument/2006/relationships/chart" Target="../charts/chart12.xml"/><Relationship Id="rId10" Type="http://schemas.openxmlformats.org/officeDocument/2006/relationships/chart" Target="../charts/chart11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7.xml"/><Relationship Id="rId8" Type="http://schemas.openxmlformats.org/officeDocument/2006/relationships/chart" Target="../charts/chart26.xml"/><Relationship Id="rId7" Type="http://schemas.openxmlformats.org/officeDocument/2006/relationships/chart" Target="../charts/chart25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7" Type="http://schemas.openxmlformats.org/officeDocument/2006/relationships/chart" Target="../charts/chart35.xml"/><Relationship Id="rId16" Type="http://schemas.openxmlformats.org/officeDocument/2006/relationships/chart" Target="../charts/chart34.xml"/><Relationship Id="rId15" Type="http://schemas.openxmlformats.org/officeDocument/2006/relationships/chart" Target="../charts/chart33.xml"/><Relationship Id="rId14" Type="http://schemas.openxmlformats.org/officeDocument/2006/relationships/chart" Target="../charts/chart32.xml"/><Relationship Id="rId13" Type="http://schemas.openxmlformats.org/officeDocument/2006/relationships/chart" Target="../charts/chart31.xml"/><Relationship Id="rId12" Type="http://schemas.openxmlformats.org/officeDocument/2006/relationships/chart" Target="../charts/chart30.xml"/><Relationship Id="rId11" Type="http://schemas.openxmlformats.org/officeDocument/2006/relationships/chart" Target="../charts/chart29.xml"/><Relationship Id="rId10" Type="http://schemas.openxmlformats.org/officeDocument/2006/relationships/chart" Target="../charts/chart28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chart" Target="../charts/chart44.xml"/><Relationship Id="rId8" Type="http://schemas.openxmlformats.org/officeDocument/2006/relationships/chart" Target="../charts/chart43.xml"/><Relationship Id="rId7" Type="http://schemas.openxmlformats.org/officeDocument/2006/relationships/chart" Target="../charts/chart42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7" Type="http://schemas.openxmlformats.org/officeDocument/2006/relationships/chart" Target="../charts/chart52.xml"/><Relationship Id="rId16" Type="http://schemas.openxmlformats.org/officeDocument/2006/relationships/chart" Target="../charts/chart51.xml"/><Relationship Id="rId15" Type="http://schemas.openxmlformats.org/officeDocument/2006/relationships/chart" Target="../charts/chart50.xml"/><Relationship Id="rId14" Type="http://schemas.openxmlformats.org/officeDocument/2006/relationships/chart" Target="../charts/chart49.xml"/><Relationship Id="rId13" Type="http://schemas.openxmlformats.org/officeDocument/2006/relationships/chart" Target="../charts/chart48.xml"/><Relationship Id="rId12" Type="http://schemas.openxmlformats.org/officeDocument/2006/relationships/chart" Target="../charts/chart47.xml"/><Relationship Id="rId11" Type="http://schemas.openxmlformats.org/officeDocument/2006/relationships/chart" Target="../charts/chart46.xml"/><Relationship Id="rId10" Type="http://schemas.openxmlformats.org/officeDocument/2006/relationships/chart" Target="../charts/chart45.xml"/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485775</xdr:colOff>
      <xdr:row>1</xdr:row>
      <xdr:rowOff>490537</xdr:rowOff>
    </xdr:from>
    <xdr:to>
      <xdr:col>13</xdr:col>
      <xdr:colOff>180975</xdr:colOff>
      <xdr:row>15</xdr:row>
      <xdr:rowOff>185737</xdr:rowOff>
    </xdr:to>
    <xdr:graphicFrame>
      <xdr:nvGraphicFramePr>
        <xdr:cNvPr id="2" name="Chart 1"/>
        <xdr:cNvGraphicFramePr/>
      </xdr:nvGraphicFramePr>
      <xdr:xfrm>
        <a:off x="5628640" y="355600"/>
        <a:ext cx="5547360" cy="248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47625</xdr:colOff>
      <xdr:row>23</xdr:row>
      <xdr:rowOff>52387</xdr:rowOff>
    </xdr:from>
    <xdr:to>
      <xdr:col>5</xdr:col>
      <xdr:colOff>371475</xdr:colOff>
      <xdr:row>37</xdr:row>
      <xdr:rowOff>128587</xdr:rowOff>
    </xdr:to>
    <xdr:graphicFrame>
      <xdr:nvGraphicFramePr>
        <xdr:cNvPr id="4" name="Chart 3"/>
        <xdr:cNvGraphicFramePr/>
      </xdr:nvGraphicFramePr>
      <xdr:xfrm>
        <a:off x="47625" y="4141470"/>
        <a:ext cx="5466715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23</xdr:row>
      <xdr:rowOff>52387</xdr:rowOff>
    </xdr:from>
    <xdr:to>
      <xdr:col>13</xdr:col>
      <xdr:colOff>114300</xdr:colOff>
      <xdr:row>37</xdr:row>
      <xdr:rowOff>128587</xdr:rowOff>
    </xdr:to>
    <xdr:graphicFrame>
      <xdr:nvGraphicFramePr>
        <xdr:cNvPr id="5" name="Chart 4"/>
        <xdr:cNvGraphicFramePr/>
      </xdr:nvGraphicFramePr>
      <xdr:xfrm>
        <a:off x="5628640" y="4141470"/>
        <a:ext cx="558419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238125</xdr:colOff>
      <xdr:row>23</xdr:row>
      <xdr:rowOff>52387</xdr:rowOff>
    </xdr:from>
    <xdr:to>
      <xdr:col>20</xdr:col>
      <xdr:colOff>457200</xdr:colOff>
      <xdr:row>37</xdr:row>
      <xdr:rowOff>128587</xdr:rowOff>
    </xdr:to>
    <xdr:graphicFrame>
      <xdr:nvGraphicFramePr>
        <xdr:cNvPr id="6" name="Chart 5"/>
        <xdr:cNvGraphicFramePr/>
      </xdr:nvGraphicFramePr>
      <xdr:xfrm>
        <a:off x="11336655" y="4141470"/>
        <a:ext cx="5465445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571500</xdr:colOff>
      <xdr:row>23</xdr:row>
      <xdr:rowOff>52387</xdr:rowOff>
    </xdr:from>
    <xdr:to>
      <xdr:col>28</xdr:col>
      <xdr:colOff>266700</xdr:colOff>
      <xdr:row>37</xdr:row>
      <xdr:rowOff>128587</xdr:rowOff>
    </xdr:to>
    <xdr:graphicFrame>
      <xdr:nvGraphicFramePr>
        <xdr:cNvPr id="7" name="Chart 6"/>
        <xdr:cNvGraphicFramePr/>
      </xdr:nvGraphicFramePr>
      <xdr:xfrm>
        <a:off x="16916400" y="4141470"/>
        <a:ext cx="554736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38</xdr:row>
      <xdr:rowOff>80962</xdr:rowOff>
    </xdr:from>
    <xdr:to>
      <xdr:col>5</xdr:col>
      <xdr:colOff>371475</xdr:colOff>
      <xdr:row>52</xdr:row>
      <xdr:rowOff>157162</xdr:rowOff>
    </xdr:to>
    <xdr:graphicFrame>
      <xdr:nvGraphicFramePr>
        <xdr:cNvPr id="8" name="Chart 7"/>
        <xdr:cNvGraphicFramePr/>
      </xdr:nvGraphicFramePr>
      <xdr:xfrm>
        <a:off x="47625" y="6837045"/>
        <a:ext cx="5466715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485775</xdr:colOff>
      <xdr:row>38</xdr:row>
      <xdr:rowOff>80962</xdr:rowOff>
    </xdr:from>
    <xdr:to>
      <xdr:col>13</xdr:col>
      <xdr:colOff>114300</xdr:colOff>
      <xdr:row>52</xdr:row>
      <xdr:rowOff>157162</xdr:rowOff>
    </xdr:to>
    <xdr:graphicFrame>
      <xdr:nvGraphicFramePr>
        <xdr:cNvPr id="9" name="Chart 8"/>
        <xdr:cNvGraphicFramePr/>
      </xdr:nvGraphicFramePr>
      <xdr:xfrm>
        <a:off x="5628640" y="6837045"/>
        <a:ext cx="558419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238125</xdr:colOff>
      <xdr:row>38</xdr:row>
      <xdr:rowOff>80962</xdr:rowOff>
    </xdr:from>
    <xdr:to>
      <xdr:col>20</xdr:col>
      <xdr:colOff>457200</xdr:colOff>
      <xdr:row>52</xdr:row>
      <xdr:rowOff>157162</xdr:rowOff>
    </xdr:to>
    <xdr:graphicFrame>
      <xdr:nvGraphicFramePr>
        <xdr:cNvPr id="10" name="Chart 9"/>
        <xdr:cNvGraphicFramePr/>
      </xdr:nvGraphicFramePr>
      <xdr:xfrm>
        <a:off x="11336655" y="6837045"/>
        <a:ext cx="5465445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571500</xdr:colOff>
      <xdr:row>38</xdr:row>
      <xdr:rowOff>71437</xdr:rowOff>
    </xdr:from>
    <xdr:to>
      <xdr:col>28</xdr:col>
      <xdr:colOff>266700</xdr:colOff>
      <xdr:row>52</xdr:row>
      <xdr:rowOff>147637</xdr:rowOff>
    </xdr:to>
    <xdr:graphicFrame>
      <xdr:nvGraphicFramePr>
        <xdr:cNvPr id="11" name="Chart 10"/>
        <xdr:cNvGraphicFramePr/>
      </xdr:nvGraphicFramePr>
      <xdr:xfrm>
        <a:off x="16916400" y="6827520"/>
        <a:ext cx="554736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47625</xdr:colOff>
      <xdr:row>53</xdr:row>
      <xdr:rowOff>100012</xdr:rowOff>
    </xdr:from>
    <xdr:to>
      <xdr:col>5</xdr:col>
      <xdr:colOff>371475</xdr:colOff>
      <xdr:row>67</xdr:row>
      <xdr:rowOff>176212</xdr:rowOff>
    </xdr:to>
    <xdr:graphicFrame>
      <xdr:nvGraphicFramePr>
        <xdr:cNvPr id="12" name="Chart 11"/>
        <xdr:cNvGraphicFramePr/>
      </xdr:nvGraphicFramePr>
      <xdr:xfrm>
        <a:off x="47625" y="9523095"/>
        <a:ext cx="5466715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485775</xdr:colOff>
      <xdr:row>53</xdr:row>
      <xdr:rowOff>109537</xdr:rowOff>
    </xdr:from>
    <xdr:to>
      <xdr:col>13</xdr:col>
      <xdr:colOff>114300</xdr:colOff>
      <xdr:row>67</xdr:row>
      <xdr:rowOff>185737</xdr:rowOff>
    </xdr:to>
    <xdr:graphicFrame>
      <xdr:nvGraphicFramePr>
        <xdr:cNvPr id="13" name="Chart 12"/>
        <xdr:cNvGraphicFramePr/>
      </xdr:nvGraphicFramePr>
      <xdr:xfrm>
        <a:off x="5628640" y="9532620"/>
        <a:ext cx="5584190" cy="2557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238125</xdr:colOff>
      <xdr:row>53</xdr:row>
      <xdr:rowOff>100012</xdr:rowOff>
    </xdr:from>
    <xdr:to>
      <xdr:col>20</xdr:col>
      <xdr:colOff>457200</xdr:colOff>
      <xdr:row>67</xdr:row>
      <xdr:rowOff>176212</xdr:rowOff>
    </xdr:to>
    <xdr:graphicFrame>
      <xdr:nvGraphicFramePr>
        <xdr:cNvPr id="14" name="Chart 13"/>
        <xdr:cNvGraphicFramePr/>
      </xdr:nvGraphicFramePr>
      <xdr:xfrm>
        <a:off x="11336655" y="9523095"/>
        <a:ext cx="5465445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571500</xdr:colOff>
      <xdr:row>53</xdr:row>
      <xdr:rowOff>100012</xdr:rowOff>
    </xdr:from>
    <xdr:to>
      <xdr:col>28</xdr:col>
      <xdr:colOff>266700</xdr:colOff>
      <xdr:row>67</xdr:row>
      <xdr:rowOff>176212</xdr:rowOff>
    </xdr:to>
    <xdr:graphicFrame>
      <xdr:nvGraphicFramePr>
        <xdr:cNvPr id="15" name="Chart 14"/>
        <xdr:cNvGraphicFramePr/>
      </xdr:nvGraphicFramePr>
      <xdr:xfrm>
        <a:off x="16916400" y="9523095"/>
        <a:ext cx="554736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47625</xdr:colOff>
      <xdr:row>68</xdr:row>
      <xdr:rowOff>128587</xdr:rowOff>
    </xdr:from>
    <xdr:to>
      <xdr:col>5</xdr:col>
      <xdr:colOff>371475</xdr:colOff>
      <xdr:row>83</xdr:row>
      <xdr:rowOff>14287</xdr:rowOff>
    </xdr:to>
    <xdr:graphicFrame>
      <xdr:nvGraphicFramePr>
        <xdr:cNvPr id="16" name="Chart 15"/>
        <xdr:cNvGraphicFramePr/>
      </xdr:nvGraphicFramePr>
      <xdr:xfrm>
        <a:off x="47625" y="12218670"/>
        <a:ext cx="5466715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485775</xdr:colOff>
      <xdr:row>68</xdr:row>
      <xdr:rowOff>119062</xdr:rowOff>
    </xdr:from>
    <xdr:to>
      <xdr:col>13</xdr:col>
      <xdr:colOff>114300</xdr:colOff>
      <xdr:row>83</xdr:row>
      <xdr:rowOff>4762</xdr:rowOff>
    </xdr:to>
    <xdr:graphicFrame>
      <xdr:nvGraphicFramePr>
        <xdr:cNvPr id="17" name="Chart 16"/>
        <xdr:cNvGraphicFramePr/>
      </xdr:nvGraphicFramePr>
      <xdr:xfrm>
        <a:off x="5628640" y="12209145"/>
        <a:ext cx="5584190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238125</xdr:colOff>
      <xdr:row>68</xdr:row>
      <xdr:rowOff>119062</xdr:rowOff>
    </xdr:from>
    <xdr:to>
      <xdr:col>20</xdr:col>
      <xdr:colOff>457200</xdr:colOff>
      <xdr:row>83</xdr:row>
      <xdr:rowOff>4762</xdr:rowOff>
    </xdr:to>
    <xdr:graphicFrame>
      <xdr:nvGraphicFramePr>
        <xdr:cNvPr id="18" name="Chart 17"/>
        <xdr:cNvGraphicFramePr/>
      </xdr:nvGraphicFramePr>
      <xdr:xfrm>
        <a:off x="11336655" y="12209145"/>
        <a:ext cx="5465445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571500</xdr:colOff>
      <xdr:row>68</xdr:row>
      <xdr:rowOff>119062</xdr:rowOff>
    </xdr:from>
    <xdr:to>
      <xdr:col>28</xdr:col>
      <xdr:colOff>266700</xdr:colOff>
      <xdr:row>83</xdr:row>
      <xdr:rowOff>4762</xdr:rowOff>
    </xdr:to>
    <xdr:graphicFrame>
      <xdr:nvGraphicFramePr>
        <xdr:cNvPr id="19" name="Chart 18"/>
        <xdr:cNvGraphicFramePr/>
      </xdr:nvGraphicFramePr>
      <xdr:xfrm>
        <a:off x="16916400" y="12209145"/>
        <a:ext cx="5547360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47625</xdr:colOff>
      <xdr:row>83</xdr:row>
      <xdr:rowOff>147637</xdr:rowOff>
    </xdr:from>
    <xdr:to>
      <xdr:col>5</xdr:col>
      <xdr:colOff>371475</xdr:colOff>
      <xdr:row>98</xdr:row>
      <xdr:rowOff>33337</xdr:rowOff>
    </xdr:to>
    <xdr:graphicFrame>
      <xdr:nvGraphicFramePr>
        <xdr:cNvPr id="20" name="Chart 19"/>
        <xdr:cNvGraphicFramePr/>
      </xdr:nvGraphicFramePr>
      <xdr:xfrm>
        <a:off x="47625" y="14904720"/>
        <a:ext cx="5466715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47625</xdr:colOff>
      <xdr:row>19</xdr:row>
      <xdr:rowOff>52387</xdr:rowOff>
    </xdr:from>
    <xdr:to>
      <xdr:col>5</xdr:col>
      <xdr:colOff>371475</xdr:colOff>
      <xdr:row>33</xdr:row>
      <xdr:rowOff>128587</xdr:rowOff>
    </xdr:to>
    <xdr:graphicFrame>
      <xdr:nvGraphicFramePr>
        <xdr:cNvPr id="2" name="Chart 1"/>
        <xdr:cNvGraphicFramePr/>
      </xdr:nvGraphicFramePr>
      <xdr:xfrm>
        <a:off x="47625" y="3430270"/>
        <a:ext cx="5466715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19</xdr:row>
      <xdr:rowOff>52387</xdr:rowOff>
    </xdr:from>
    <xdr:to>
      <xdr:col>13</xdr:col>
      <xdr:colOff>114300</xdr:colOff>
      <xdr:row>33</xdr:row>
      <xdr:rowOff>128587</xdr:rowOff>
    </xdr:to>
    <xdr:graphicFrame>
      <xdr:nvGraphicFramePr>
        <xdr:cNvPr id="3" name="Chart 2"/>
        <xdr:cNvGraphicFramePr/>
      </xdr:nvGraphicFramePr>
      <xdr:xfrm>
        <a:off x="5628640" y="3430270"/>
        <a:ext cx="558419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238125</xdr:colOff>
      <xdr:row>19</xdr:row>
      <xdr:rowOff>52387</xdr:rowOff>
    </xdr:from>
    <xdr:to>
      <xdr:col>20</xdr:col>
      <xdr:colOff>457200</xdr:colOff>
      <xdr:row>33</xdr:row>
      <xdr:rowOff>128587</xdr:rowOff>
    </xdr:to>
    <xdr:graphicFrame>
      <xdr:nvGraphicFramePr>
        <xdr:cNvPr id="4" name="Chart 3"/>
        <xdr:cNvGraphicFramePr/>
      </xdr:nvGraphicFramePr>
      <xdr:xfrm>
        <a:off x="11336655" y="3430270"/>
        <a:ext cx="5465445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571500</xdr:colOff>
      <xdr:row>19</xdr:row>
      <xdr:rowOff>52387</xdr:rowOff>
    </xdr:from>
    <xdr:to>
      <xdr:col>28</xdr:col>
      <xdr:colOff>266700</xdr:colOff>
      <xdr:row>33</xdr:row>
      <xdr:rowOff>128587</xdr:rowOff>
    </xdr:to>
    <xdr:graphicFrame>
      <xdr:nvGraphicFramePr>
        <xdr:cNvPr id="5" name="Chart 4"/>
        <xdr:cNvGraphicFramePr/>
      </xdr:nvGraphicFramePr>
      <xdr:xfrm>
        <a:off x="16916400" y="3430270"/>
        <a:ext cx="554736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34</xdr:row>
      <xdr:rowOff>80962</xdr:rowOff>
    </xdr:from>
    <xdr:to>
      <xdr:col>5</xdr:col>
      <xdr:colOff>371475</xdr:colOff>
      <xdr:row>48</xdr:row>
      <xdr:rowOff>157162</xdr:rowOff>
    </xdr:to>
    <xdr:graphicFrame>
      <xdr:nvGraphicFramePr>
        <xdr:cNvPr id="6" name="Chart 5"/>
        <xdr:cNvGraphicFramePr/>
      </xdr:nvGraphicFramePr>
      <xdr:xfrm>
        <a:off x="47625" y="6125845"/>
        <a:ext cx="5466715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485775</xdr:colOff>
      <xdr:row>34</xdr:row>
      <xdr:rowOff>80962</xdr:rowOff>
    </xdr:from>
    <xdr:to>
      <xdr:col>13</xdr:col>
      <xdr:colOff>114300</xdr:colOff>
      <xdr:row>48</xdr:row>
      <xdr:rowOff>157162</xdr:rowOff>
    </xdr:to>
    <xdr:graphicFrame>
      <xdr:nvGraphicFramePr>
        <xdr:cNvPr id="7" name="Chart 6"/>
        <xdr:cNvGraphicFramePr/>
      </xdr:nvGraphicFramePr>
      <xdr:xfrm>
        <a:off x="5628640" y="6125845"/>
        <a:ext cx="558419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238125</xdr:colOff>
      <xdr:row>34</xdr:row>
      <xdr:rowOff>80962</xdr:rowOff>
    </xdr:from>
    <xdr:to>
      <xdr:col>20</xdr:col>
      <xdr:colOff>457200</xdr:colOff>
      <xdr:row>48</xdr:row>
      <xdr:rowOff>157162</xdr:rowOff>
    </xdr:to>
    <xdr:graphicFrame>
      <xdr:nvGraphicFramePr>
        <xdr:cNvPr id="8" name="Chart 7"/>
        <xdr:cNvGraphicFramePr/>
      </xdr:nvGraphicFramePr>
      <xdr:xfrm>
        <a:off x="11336655" y="6125845"/>
        <a:ext cx="5465445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571500</xdr:colOff>
      <xdr:row>34</xdr:row>
      <xdr:rowOff>71437</xdr:rowOff>
    </xdr:from>
    <xdr:to>
      <xdr:col>28</xdr:col>
      <xdr:colOff>266700</xdr:colOff>
      <xdr:row>48</xdr:row>
      <xdr:rowOff>147637</xdr:rowOff>
    </xdr:to>
    <xdr:graphicFrame>
      <xdr:nvGraphicFramePr>
        <xdr:cNvPr id="9" name="Chart 8"/>
        <xdr:cNvGraphicFramePr/>
      </xdr:nvGraphicFramePr>
      <xdr:xfrm>
        <a:off x="16916400" y="6116320"/>
        <a:ext cx="554736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47625</xdr:colOff>
      <xdr:row>49</xdr:row>
      <xdr:rowOff>100012</xdr:rowOff>
    </xdr:from>
    <xdr:to>
      <xdr:col>5</xdr:col>
      <xdr:colOff>371475</xdr:colOff>
      <xdr:row>63</xdr:row>
      <xdr:rowOff>176212</xdr:rowOff>
    </xdr:to>
    <xdr:graphicFrame>
      <xdr:nvGraphicFramePr>
        <xdr:cNvPr id="10" name="Chart 9"/>
        <xdr:cNvGraphicFramePr/>
      </xdr:nvGraphicFramePr>
      <xdr:xfrm>
        <a:off x="47625" y="8811895"/>
        <a:ext cx="5466715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485775</xdr:colOff>
      <xdr:row>49</xdr:row>
      <xdr:rowOff>109537</xdr:rowOff>
    </xdr:from>
    <xdr:to>
      <xdr:col>13</xdr:col>
      <xdr:colOff>114300</xdr:colOff>
      <xdr:row>63</xdr:row>
      <xdr:rowOff>185737</xdr:rowOff>
    </xdr:to>
    <xdr:graphicFrame>
      <xdr:nvGraphicFramePr>
        <xdr:cNvPr id="11" name="Chart 10"/>
        <xdr:cNvGraphicFramePr/>
      </xdr:nvGraphicFramePr>
      <xdr:xfrm>
        <a:off x="5628640" y="8821420"/>
        <a:ext cx="5584190" cy="2557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238125</xdr:colOff>
      <xdr:row>49</xdr:row>
      <xdr:rowOff>100012</xdr:rowOff>
    </xdr:from>
    <xdr:to>
      <xdr:col>20</xdr:col>
      <xdr:colOff>457200</xdr:colOff>
      <xdr:row>63</xdr:row>
      <xdr:rowOff>176212</xdr:rowOff>
    </xdr:to>
    <xdr:graphicFrame>
      <xdr:nvGraphicFramePr>
        <xdr:cNvPr id="12" name="Chart 11"/>
        <xdr:cNvGraphicFramePr/>
      </xdr:nvGraphicFramePr>
      <xdr:xfrm>
        <a:off x="11336655" y="8811895"/>
        <a:ext cx="5465445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571500</xdr:colOff>
      <xdr:row>49</xdr:row>
      <xdr:rowOff>100012</xdr:rowOff>
    </xdr:from>
    <xdr:to>
      <xdr:col>28</xdr:col>
      <xdr:colOff>266700</xdr:colOff>
      <xdr:row>63</xdr:row>
      <xdr:rowOff>176212</xdr:rowOff>
    </xdr:to>
    <xdr:graphicFrame>
      <xdr:nvGraphicFramePr>
        <xdr:cNvPr id="13" name="Chart 12"/>
        <xdr:cNvGraphicFramePr/>
      </xdr:nvGraphicFramePr>
      <xdr:xfrm>
        <a:off x="16916400" y="8811895"/>
        <a:ext cx="554736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47625</xdr:colOff>
      <xdr:row>64</xdr:row>
      <xdr:rowOff>128587</xdr:rowOff>
    </xdr:from>
    <xdr:to>
      <xdr:col>5</xdr:col>
      <xdr:colOff>371475</xdr:colOff>
      <xdr:row>79</xdr:row>
      <xdr:rowOff>14287</xdr:rowOff>
    </xdr:to>
    <xdr:graphicFrame>
      <xdr:nvGraphicFramePr>
        <xdr:cNvPr id="14" name="Chart 13"/>
        <xdr:cNvGraphicFramePr/>
      </xdr:nvGraphicFramePr>
      <xdr:xfrm>
        <a:off x="47625" y="11507470"/>
        <a:ext cx="5466715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485775</xdr:colOff>
      <xdr:row>64</xdr:row>
      <xdr:rowOff>119062</xdr:rowOff>
    </xdr:from>
    <xdr:to>
      <xdr:col>13</xdr:col>
      <xdr:colOff>114300</xdr:colOff>
      <xdr:row>79</xdr:row>
      <xdr:rowOff>4762</xdr:rowOff>
    </xdr:to>
    <xdr:graphicFrame>
      <xdr:nvGraphicFramePr>
        <xdr:cNvPr id="15" name="Chart 14"/>
        <xdr:cNvGraphicFramePr/>
      </xdr:nvGraphicFramePr>
      <xdr:xfrm>
        <a:off x="5628640" y="11497945"/>
        <a:ext cx="5584190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238125</xdr:colOff>
      <xdr:row>64</xdr:row>
      <xdr:rowOff>119062</xdr:rowOff>
    </xdr:from>
    <xdr:to>
      <xdr:col>20</xdr:col>
      <xdr:colOff>457200</xdr:colOff>
      <xdr:row>79</xdr:row>
      <xdr:rowOff>4762</xdr:rowOff>
    </xdr:to>
    <xdr:graphicFrame>
      <xdr:nvGraphicFramePr>
        <xdr:cNvPr id="16" name="Chart 15"/>
        <xdr:cNvGraphicFramePr/>
      </xdr:nvGraphicFramePr>
      <xdr:xfrm>
        <a:off x="11336655" y="11497945"/>
        <a:ext cx="5465445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571500</xdr:colOff>
      <xdr:row>64</xdr:row>
      <xdr:rowOff>119062</xdr:rowOff>
    </xdr:from>
    <xdr:to>
      <xdr:col>28</xdr:col>
      <xdr:colOff>266700</xdr:colOff>
      <xdr:row>79</xdr:row>
      <xdr:rowOff>4762</xdr:rowOff>
    </xdr:to>
    <xdr:graphicFrame>
      <xdr:nvGraphicFramePr>
        <xdr:cNvPr id="17" name="Chart 16"/>
        <xdr:cNvGraphicFramePr/>
      </xdr:nvGraphicFramePr>
      <xdr:xfrm>
        <a:off x="16916400" y="11497945"/>
        <a:ext cx="5547360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47625</xdr:colOff>
      <xdr:row>79</xdr:row>
      <xdr:rowOff>147637</xdr:rowOff>
    </xdr:from>
    <xdr:to>
      <xdr:col>5</xdr:col>
      <xdr:colOff>371475</xdr:colOff>
      <xdr:row>94</xdr:row>
      <xdr:rowOff>33337</xdr:rowOff>
    </xdr:to>
    <xdr:graphicFrame>
      <xdr:nvGraphicFramePr>
        <xdr:cNvPr id="18" name="Chart 17"/>
        <xdr:cNvGraphicFramePr/>
      </xdr:nvGraphicFramePr>
      <xdr:xfrm>
        <a:off x="47625" y="14193520"/>
        <a:ext cx="5466715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47625</xdr:colOff>
      <xdr:row>18</xdr:row>
      <xdr:rowOff>52387</xdr:rowOff>
    </xdr:from>
    <xdr:to>
      <xdr:col>5</xdr:col>
      <xdr:colOff>371475</xdr:colOff>
      <xdr:row>32</xdr:row>
      <xdr:rowOff>128587</xdr:rowOff>
    </xdr:to>
    <xdr:graphicFrame>
      <xdr:nvGraphicFramePr>
        <xdr:cNvPr id="2" name="Chart 1"/>
        <xdr:cNvGraphicFramePr/>
      </xdr:nvGraphicFramePr>
      <xdr:xfrm>
        <a:off x="47625" y="3252470"/>
        <a:ext cx="5466715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18</xdr:row>
      <xdr:rowOff>52387</xdr:rowOff>
    </xdr:from>
    <xdr:to>
      <xdr:col>13</xdr:col>
      <xdr:colOff>114300</xdr:colOff>
      <xdr:row>32</xdr:row>
      <xdr:rowOff>128587</xdr:rowOff>
    </xdr:to>
    <xdr:graphicFrame>
      <xdr:nvGraphicFramePr>
        <xdr:cNvPr id="3" name="Chart 2"/>
        <xdr:cNvGraphicFramePr/>
      </xdr:nvGraphicFramePr>
      <xdr:xfrm>
        <a:off x="5628640" y="3252470"/>
        <a:ext cx="558419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238125</xdr:colOff>
      <xdr:row>18</xdr:row>
      <xdr:rowOff>52387</xdr:rowOff>
    </xdr:from>
    <xdr:to>
      <xdr:col>20</xdr:col>
      <xdr:colOff>457200</xdr:colOff>
      <xdr:row>32</xdr:row>
      <xdr:rowOff>128587</xdr:rowOff>
    </xdr:to>
    <xdr:graphicFrame>
      <xdr:nvGraphicFramePr>
        <xdr:cNvPr id="4" name="Chart 3"/>
        <xdr:cNvGraphicFramePr/>
      </xdr:nvGraphicFramePr>
      <xdr:xfrm>
        <a:off x="11336655" y="3252470"/>
        <a:ext cx="5465445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571500</xdr:colOff>
      <xdr:row>18</xdr:row>
      <xdr:rowOff>52387</xdr:rowOff>
    </xdr:from>
    <xdr:to>
      <xdr:col>28</xdr:col>
      <xdr:colOff>266700</xdr:colOff>
      <xdr:row>32</xdr:row>
      <xdr:rowOff>128587</xdr:rowOff>
    </xdr:to>
    <xdr:graphicFrame>
      <xdr:nvGraphicFramePr>
        <xdr:cNvPr id="5" name="Chart 4"/>
        <xdr:cNvGraphicFramePr/>
      </xdr:nvGraphicFramePr>
      <xdr:xfrm>
        <a:off x="16916400" y="3252470"/>
        <a:ext cx="554736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33</xdr:row>
      <xdr:rowOff>80962</xdr:rowOff>
    </xdr:from>
    <xdr:to>
      <xdr:col>5</xdr:col>
      <xdr:colOff>371475</xdr:colOff>
      <xdr:row>47</xdr:row>
      <xdr:rowOff>157162</xdr:rowOff>
    </xdr:to>
    <xdr:graphicFrame>
      <xdr:nvGraphicFramePr>
        <xdr:cNvPr id="6" name="Chart 5"/>
        <xdr:cNvGraphicFramePr/>
      </xdr:nvGraphicFramePr>
      <xdr:xfrm>
        <a:off x="47625" y="5948045"/>
        <a:ext cx="5466715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485775</xdr:colOff>
      <xdr:row>33</xdr:row>
      <xdr:rowOff>80962</xdr:rowOff>
    </xdr:from>
    <xdr:to>
      <xdr:col>13</xdr:col>
      <xdr:colOff>114300</xdr:colOff>
      <xdr:row>47</xdr:row>
      <xdr:rowOff>157162</xdr:rowOff>
    </xdr:to>
    <xdr:graphicFrame>
      <xdr:nvGraphicFramePr>
        <xdr:cNvPr id="7" name="Chart 6"/>
        <xdr:cNvGraphicFramePr/>
      </xdr:nvGraphicFramePr>
      <xdr:xfrm>
        <a:off x="5628640" y="5948045"/>
        <a:ext cx="558419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238125</xdr:colOff>
      <xdr:row>33</xdr:row>
      <xdr:rowOff>80962</xdr:rowOff>
    </xdr:from>
    <xdr:to>
      <xdr:col>20</xdr:col>
      <xdr:colOff>457200</xdr:colOff>
      <xdr:row>47</xdr:row>
      <xdr:rowOff>157162</xdr:rowOff>
    </xdr:to>
    <xdr:graphicFrame>
      <xdr:nvGraphicFramePr>
        <xdr:cNvPr id="8" name="Chart 7"/>
        <xdr:cNvGraphicFramePr/>
      </xdr:nvGraphicFramePr>
      <xdr:xfrm>
        <a:off x="11336655" y="5948045"/>
        <a:ext cx="5465445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571500</xdr:colOff>
      <xdr:row>33</xdr:row>
      <xdr:rowOff>71437</xdr:rowOff>
    </xdr:from>
    <xdr:to>
      <xdr:col>28</xdr:col>
      <xdr:colOff>266700</xdr:colOff>
      <xdr:row>47</xdr:row>
      <xdr:rowOff>147637</xdr:rowOff>
    </xdr:to>
    <xdr:graphicFrame>
      <xdr:nvGraphicFramePr>
        <xdr:cNvPr id="9" name="Chart 8"/>
        <xdr:cNvGraphicFramePr/>
      </xdr:nvGraphicFramePr>
      <xdr:xfrm>
        <a:off x="16916400" y="5938520"/>
        <a:ext cx="554736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47625</xdr:colOff>
      <xdr:row>48</xdr:row>
      <xdr:rowOff>100012</xdr:rowOff>
    </xdr:from>
    <xdr:to>
      <xdr:col>5</xdr:col>
      <xdr:colOff>371475</xdr:colOff>
      <xdr:row>62</xdr:row>
      <xdr:rowOff>176212</xdr:rowOff>
    </xdr:to>
    <xdr:graphicFrame>
      <xdr:nvGraphicFramePr>
        <xdr:cNvPr id="10" name="Chart 9"/>
        <xdr:cNvGraphicFramePr/>
      </xdr:nvGraphicFramePr>
      <xdr:xfrm>
        <a:off x="47625" y="8634095"/>
        <a:ext cx="5466715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485775</xdr:colOff>
      <xdr:row>48</xdr:row>
      <xdr:rowOff>109537</xdr:rowOff>
    </xdr:from>
    <xdr:to>
      <xdr:col>13</xdr:col>
      <xdr:colOff>114300</xdr:colOff>
      <xdr:row>62</xdr:row>
      <xdr:rowOff>185737</xdr:rowOff>
    </xdr:to>
    <xdr:graphicFrame>
      <xdr:nvGraphicFramePr>
        <xdr:cNvPr id="11" name="Chart 10"/>
        <xdr:cNvGraphicFramePr/>
      </xdr:nvGraphicFramePr>
      <xdr:xfrm>
        <a:off x="5628640" y="8643620"/>
        <a:ext cx="5584190" cy="2557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238125</xdr:colOff>
      <xdr:row>48</xdr:row>
      <xdr:rowOff>100012</xdr:rowOff>
    </xdr:from>
    <xdr:to>
      <xdr:col>20</xdr:col>
      <xdr:colOff>457200</xdr:colOff>
      <xdr:row>62</xdr:row>
      <xdr:rowOff>176212</xdr:rowOff>
    </xdr:to>
    <xdr:graphicFrame>
      <xdr:nvGraphicFramePr>
        <xdr:cNvPr id="12" name="Chart 11"/>
        <xdr:cNvGraphicFramePr/>
      </xdr:nvGraphicFramePr>
      <xdr:xfrm>
        <a:off x="11336655" y="8634095"/>
        <a:ext cx="5465445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571500</xdr:colOff>
      <xdr:row>48</xdr:row>
      <xdr:rowOff>100012</xdr:rowOff>
    </xdr:from>
    <xdr:to>
      <xdr:col>28</xdr:col>
      <xdr:colOff>266700</xdr:colOff>
      <xdr:row>62</xdr:row>
      <xdr:rowOff>176212</xdr:rowOff>
    </xdr:to>
    <xdr:graphicFrame>
      <xdr:nvGraphicFramePr>
        <xdr:cNvPr id="13" name="Chart 12"/>
        <xdr:cNvGraphicFramePr/>
      </xdr:nvGraphicFramePr>
      <xdr:xfrm>
        <a:off x="16916400" y="8634095"/>
        <a:ext cx="554736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47625</xdr:colOff>
      <xdr:row>63</xdr:row>
      <xdr:rowOff>128587</xdr:rowOff>
    </xdr:from>
    <xdr:to>
      <xdr:col>5</xdr:col>
      <xdr:colOff>371475</xdr:colOff>
      <xdr:row>78</xdr:row>
      <xdr:rowOff>14287</xdr:rowOff>
    </xdr:to>
    <xdr:graphicFrame>
      <xdr:nvGraphicFramePr>
        <xdr:cNvPr id="14" name="Chart 13"/>
        <xdr:cNvGraphicFramePr/>
      </xdr:nvGraphicFramePr>
      <xdr:xfrm>
        <a:off x="47625" y="11329670"/>
        <a:ext cx="5466715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485775</xdr:colOff>
      <xdr:row>63</xdr:row>
      <xdr:rowOff>119062</xdr:rowOff>
    </xdr:from>
    <xdr:to>
      <xdr:col>13</xdr:col>
      <xdr:colOff>114300</xdr:colOff>
      <xdr:row>78</xdr:row>
      <xdr:rowOff>4762</xdr:rowOff>
    </xdr:to>
    <xdr:graphicFrame>
      <xdr:nvGraphicFramePr>
        <xdr:cNvPr id="15" name="Chart 14"/>
        <xdr:cNvGraphicFramePr/>
      </xdr:nvGraphicFramePr>
      <xdr:xfrm>
        <a:off x="5628640" y="11320145"/>
        <a:ext cx="5584190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238125</xdr:colOff>
      <xdr:row>63</xdr:row>
      <xdr:rowOff>119062</xdr:rowOff>
    </xdr:from>
    <xdr:to>
      <xdr:col>20</xdr:col>
      <xdr:colOff>457200</xdr:colOff>
      <xdr:row>78</xdr:row>
      <xdr:rowOff>4762</xdr:rowOff>
    </xdr:to>
    <xdr:graphicFrame>
      <xdr:nvGraphicFramePr>
        <xdr:cNvPr id="16" name="Chart 15"/>
        <xdr:cNvGraphicFramePr/>
      </xdr:nvGraphicFramePr>
      <xdr:xfrm>
        <a:off x="11336655" y="11320145"/>
        <a:ext cx="5465445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571500</xdr:colOff>
      <xdr:row>63</xdr:row>
      <xdr:rowOff>119062</xdr:rowOff>
    </xdr:from>
    <xdr:to>
      <xdr:col>28</xdr:col>
      <xdr:colOff>266700</xdr:colOff>
      <xdr:row>78</xdr:row>
      <xdr:rowOff>4762</xdr:rowOff>
    </xdr:to>
    <xdr:graphicFrame>
      <xdr:nvGraphicFramePr>
        <xdr:cNvPr id="17" name="Chart 16"/>
        <xdr:cNvGraphicFramePr/>
      </xdr:nvGraphicFramePr>
      <xdr:xfrm>
        <a:off x="16916400" y="11320145"/>
        <a:ext cx="5547360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47625</xdr:colOff>
      <xdr:row>78</xdr:row>
      <xdr:rowOff>147637</xdr:rowOff>
    </xdr:from>
    <xdr:to>
      <xdr:col>5</xdr:col>
      <xdr:colOff>371475</xdr:colOff>
      <xdr:row>93</xdr:row>
      <xdr:rowOff>33337</xdr:rowOff>
    </xdr:to>
    <xdr:graphicFrame>
      <xdr:nvGraphicFramePr>
        <xdr:cNvPr id="18" name="Chart 17"/>
        <xdr:cNvGraphicFramePr/>
      </xdr:nvGraphicFramePr>
      <xdr:xfrm>
        <a:off x="47625" y="14015720"/>
        <a:ext cx="5466715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eva.m.crawford@gmail.com" TargetMode="External"/><Relationship Id="rId7" Type="http://schemas.openxmlformats.org/officeDocument/2006/relationships/hyperlink" Target="mailto:es_hk@yahoo.com" TargetMode="External"/><Relationship Id="rId6" Type="http://schemas.openxmlformats.org/officeDocument/2006/relationships/hyperlink" Target="mailto:kara.hogan@ellentv.com" TargetMode="External"/><Relationship Id="rId5" Type="http://schemas.openxmlformats.org/officeDocument/2006/relationships/hyperlink" Target="mailto:lori.masuda123@yahoo.com" TargetMode="External"/><Relationship Id="rId4" Type="http://schemas.openxmlformats.org/officeDocument/2006/relationships/hyperlink" Target="mailto:nelson.lauralie84@gmail.com" TargetMode="External"/><Relationship Id="rId3" Type="http://schemas.openxmlformats.org/officeDocument/2006/relationships/hyperlink" Target="mailto:judie@hulett.co" TargetMode="External"/><Relationship Id="rId2" Type="http://schemas.openxmlformats.org/officeDocument/2006/relationships/hyperlink" Target="mailto:sweetness2119@gmail.com" TargetMode="External"/><Relationship Id="rId1" Type="http://schemas.openxmlformats.org/officeDocument/2006/relationships/hyperlink" Target="mailto:jackson60@mac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elson.lauralie84@gmail.com" TargetMode="External"/><Relationship Id="rId7" Type="http://schemas.openxmlformats.org/officeDocument/2006/relationships/hyperlink" Target="mailto:es_hk@yahoo.com" TargetMode="External"/><Relationship Id="rId6" Type="http://schemas.openxmlformats.org/officeDocument/2006/relationships/hyperlink" Target="mailto:judie@hulett.co" TargetMode="External"/><Relationship Id="rId5" Type="http://schemas.openxmlformats.org/officeDocument/2006/relationships/hyperlink" Target="mailto:jackson60@mac.com" TargetMode="External"/><Relationship Id="rId4" Type="http://schemas.openxmlformats.org/officeDocument/2006/relationships/hyperlink" Target="mailto:sweetness2119@gmail.com" TargetMode="External"/><Relationship Id="rId3" Type="http://schemas.openxmlformats.org/officeDocument/2006/relationships/hyperlink" Target="mailto:lori.masuda123@yahoo.com" TargetMode="External"/><Relationship Id="rId2" Type="http://schemas.openxmlformats.org/officeDocument/2006/relationships/hyperlink" Target="mailto:kara.hogan@ellentv.com" TargetMode="External"/><Relationship Id="rId1" Type="http://schemas.openxmlformats.org/officeDocument/2006/relationships/hyperlink" Target="mailto:eva.m.crawford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P32"/>
  <sheetViews>
    <sheetView zoomScale="85" zoomScaleNormal="85" topLeftCell="A14" workbookViewId="0">
      <selection activeCell="O32" sqref="O32"/>
    </sheetView>
  </sheetViews>
  <sheetFormatPr defaultColWidth="9" defaultRowHeight="14"/>
  <cols>
    <col min="3" max="5" width="15.7265625" customWidth="1"/>
    <col min="7" max="7" width="12.546875" customWidth="1"/>
    <col min="8" max="8" width="11.453125" customWidth="1"/>
    <col min="9" max="9" width="12.546875" customWidth="1"/>
    <col min="10" max="10" width="11.8203125" customWidth="1"/>
    <col min="11" max="11" width="12" customWidth="1"/>
    <col min="12" max="12" width="6" customWidth="1"/>
    <col min="13" max="13" width="8.2734375" style="109" customWidth="1"/>
    <col min="14" max="14" width="81" customWidth="1"/>
    <col min="15" max="15" width="15.7265625" customWidth="1"/>
  </cols>
  <sheetData>
    <row r="3" spans="2:14">
      <c r="B3" s="168" t="s">
        <v>0</v>
      </c>
      <c r="D3" t="s">
        <v>1</v>
      </c>
      <c r="E3" t="s">
        <v>2</v>
      </c>
      <c r="F3" s="175" t="s">
        <v>3</v>
      </c>
      <c r="G3" s="175" t="s">
        <v>4</v>
      </c>
      <c r="H3" s="175" t="s">
        <v>5</v>
      </c>
      <c r="I3" s="175" t="s">
        <v>6</v>
      </c>
      <c r="J3" s="175" t="s">
        <v>7</v>
      </c>
      <c r="K3" s="175" t="s">
        <v>8</v>
      </c>
      <c r="M3" s="185" t="s">
        <v>9</v>
      </c>
      <c r="N3" s="175" t="s">
        <v>10</v>
      </c>
    </row>
    <row r="4" ht="28" spans="1:16">
      <c r="A4" s="169"/>
      <c r="B4" s="168">
        <v>1</v>
      </c>
      <c r="C4" s="170" t="s">
        <v>11</v>
      </c>
      <c r="D4" s="170"/>
      <c r="E4" s="176" t="s">
        <v>12</v>
      </c>
      <c r="F4" s="177" t="s">
        <v>13</v>
      </c>
      <c r="G4" s="98" t="s">
        <v>14</v>
      </c>
      <c r="H4" s="98" t="s">
        <v>14</v>
      </c>
      <c r="I4" s="98" t="s">
        <v>14</v>
      </c>
      <c r="J4" s="98" t="s">
        <v>14</v>
      </c>
      <c r="K4" s="98" t="s">
        <v>14</v>
      </c>
      <c r="L4" s="181" t="s">
        <v>15</v>
      </c>
      <c r="M4" s="186" t="s">
        <v>16</v>
      </c>
      <c r="N4" s="187" t="s">
        <v>17</v>
      </c>
      <c r="O4" s="188" t="s">
        <v>11</v>
      </c>
      <c r="P4" s="50"/>
    </row>
    <row r="5" spans="1:15">
      <c r="A5" s="169"/>
      <c r="B5" s="168">
        <v>2</v>
      </c>
      <c r="C5" t="s">
        <v>18</v>
      </c>
      <c r="D5" t="s">
        <v>19</v>
      </c>
      <c r="E5" t="s">
        <v>20</v>
      </c>
      <c r="F5" s="177" t="s">
        <v>21</v>
      </c>
      <c r="G5" s="98" t="s">
        <v>14</v>
      </c>
      <c r="H5" s="98" t="s">
        <v>14</v>
      </c>
      <c r="I5" s="98" t="s">
        <v>14</v>
      </c>
      <c r="J5" s="98" t="s">
        <v>14</v>
      </c>
      <c r="K5" s="136"/>
      <c r="L5" s="181" t="s">
        <v>15</v>
      </c>
      <c r="M5" s="189" t="s">
        <v>22</v>
      </c>
      <c r="N5" s="187" t="s">
        <v>23</v>
      </c>
      <c r="O5" t="s">
        <v>18</v>
      </c>
    </row>
    <row r="6" spans="1:15">
      <c r="A6" s="169"/>
      <c r="B6" s="168">
        <v>3</v>
      </c>
      <c r="C6" t="s">
        <v>24</v>
      </c>
      <c r="E6" t="s">
        <v>25</v>
      </c>
      <c r="F6" s="177" t="s">
        <v>26</v>
      </c>
      <c r="G6" s="98" t="s">
        <v>14</v>
      </c>
      <c r="H6" s="98" t="s">
        <v>14</v>
      </c>
      <c r="I6" s="98" t="s">
        <v>14</v>
      </c>
      <c r="J6" s="98" t="s">
        <v>14</v>
      </c>
      <c r="K6" s="136"/>
      <c r="L6" s="181" t="s">
        <v>15</v>
      </c>
      <c r="M6" s="186" t="s">
        <v>16</v>
      </c>
      <c r="N6" s="187" t="s">
        <v>27</v>
      </c>
      <c r="O6" t="s">
        <v>24</v>
      </c>
    </row>
    <row r="7" ht="28" spans="1:15">
      <c r="A7" s="169"/>
      <c r="B7" s="168">
        <v>4</v>
      </c>
      <c r="C7" t="s">
        <v>28</v>
      </c>
      <c r="E7" s="172" t="s">
        <v>29</v>
      </c>
      <c r="F7" s="177" t="s">
        <v>30</v>
      </c>
      <c r="G7" s="98" t="s">
        <v>14</v>
      </c>
      <c r="H7" s="98" t="s">
        <v>14</v>
      </c>
      <c r="I7" s="98" t="s">
        <v>14</v>
      </c>
      <c r="J7" s="98" t="s">
        <v>14</v>
      </c>
      <c r="K7" s="136"/>
      <c r="L7" s="181" t="s">
        <v>15</v>
      </c>
      <c r="M7" s="186" t="s">
        <v>16</v>
      </c>
      <c r="N7" s="187" t="s">
        <v>31</v>
      </c>
      <c r="O7" t="s">
        <v>28</v>
      </c>
    </row>
    <row r="8" ht="28" spans="1:15">
      <c r="A8" s="169"/>
      <c r="B8" s="168">
        <v>5</v>
      </c>
      <c r="C8" t="s">
        <v>32</v>
      </c>
      <c r="D8" t="s">
        <v>33</v>
      </c>
      <c r="E8" t="s">
        <v>34</v>
      </c>
      <c r="F8" s="177" t="s">
        <v>35</v>
      </c>
      <c r="G8" s="98" t="s">
        <v>14</v>
      </c>
      <c r="H8" s="98" t="s">
        <v>14</v>
      </c>
      <c r="I8" s="98" t="s">
        <v>14</v>
      </c>
      <c r="J8" s="98" t="s">
        <v>14</v>
      </c>
      <c r="K8" s="136"/>
      <c r="L8" s="181" t="s">
        <v>15</v>
      </c>
      <c r="M8" s="189" t="s">
        <v>22</v>
      </c>
      <c r="N8" s="187" t="s">
        <v>36</v>
      </c>
      <c r="O8" t="s">
        <v>32</v>
      </c>
    </row>
    <row r="9" ht="28" spans="1:15">
      <c r="A9" s="169"/>
      <c r="B9" s="168">
        <v>6</v>
      </c>
      <c r="C9" t="s">
        <v>37</v>
      </c>
      <c r="E9" t="s">
        <v>38</v>
      </c>
      <c r="F9" s="177" t="s">
        <v>39</v>
      </c>
      <c r="G9" s="98" t="s">
        <v>14</v>
      </c>
      <c r="H9" s="98" t="s">
        <v>14</v>
      </c>
      <c r="I9" s="98" t="s">
        <v>14</v>
      </c>
      <c r="J9" s="98" t="s">
        <v>14</v>
      </c>
      <c r="K9" s="136"/>
      <c r="L9" s="181" t="s">
        <v>15</v>
      </c>
      <c r="M9" s="186" t="s">
        <v>16</v>
      </c>
      <c r="N9" s="187" t="s">
        <v>40</v>
      </c>
      <c r="O9" t="s">
        <v>37</v>
      </c>
    </row>
    <row r="10" spans="1:15">
      <c r="A10" s="171"/>
      <c r="B10" s="168">
        <v>7</v>
      </c>
      <c r="C10" t="s">
        <v>41</v>
      </c>
      <c r="E10" t="s">
        <v>42</v>
      </c>
      <c r="F10" s="177" t="s">
        <v>5</v>
      </c>
      <c r="G10" s="98" t="s">
        <v>14</v>
      </c>
      <c r="H10" s="98" t="s">
        <v>14</v>
      </c>
      <c r="I10" s="98" t="s">
        <v>14</v>
      </c>
      <c r="J10" s="98" t="s">
        <v>14</v>
      </c>
      <c r="K10" s="136"/>
      <c r="L10" s="182" t="s">
        <v>43</v>
      </c>
      <c r="M10" s="186" t="s">
        <v>16</v>
      </c>
      <c r="N10" s="187" t="s">
        <v>44</v>
      </c>
      <c r="O10" t="s">
        <v>41</v>
      </c>
    </row>
    <row r="11" ht="28" spans="1:15">
      <c r="A11" s="171"/>
      <c r="B11" s="168">
        <v>8</v>
      </c>
      <c r="C11" t="s">
        <v>45</v>
      </c>
      <c r="D11" s="172" t="s">
        <v>46</v>
      </c>
      <c r="E11" t="s">
        <v>47</v>
      </c>
      <c r="F11" s="177" t="s">
        <v>48</v>
      </c>
      <c r="G11" s="98" t="s">
        <v>14</v>
      </c>
      <c r="H11" s="98" t="s">
        <v>14</v>
      </c>
      <c r="I11" s="98" t="s">
        <v>14</v>
      </c>
      <c r="J11" s="98" t="s">
        <v>14</v>
      </c>
      <c r="K11" s="136"/>
      <c r="L11" s="182" t="s">
        <v>43</v>
      </c>
      <c r="M11" s="189" t="s">
        <v>22</v>
      </c>
      <c r="N11" s="187" t="s">
        <v>49</v>
      </c>
      <c r="O11" t="s">
        <v>45</v>
      </c>
    </row>
    <row r="12" ht="28" spans="1:15">
      <c r="A12" s="171"/>
      <c r="B12" s="168">
        <v>9</v>
      </c>
      <c r="C12" t="s">
        <v>50</v>
      </c>
      <c r="E12" t="s">
        <v>51</v>
      </c>
      <c r="F12" s="177" t="s">
        <v>52</v>
      </c>
      <c r="G12" s="98" t="s">
        <v>14</v>
      </c>
      <c r="H12" s="98" t="s">
        <v>14</v>
      </c>
      <c r="I12" s="98" t="s">
        <v>14</v>
      </c>
      <c r="J12" s="98" t="s">
        <v>14</v>
      </c>
      <c r="K12" s="136"/>
      <c r="L12" s="182" t="s">
        <v>43</v>
      </c>
      <c r="M12" s="186" t="s">
        <v>16</v>
      </c>
      <c r="N12" s="187" t="s">
        <v>53</v>
      </c>
      <c r="O12" t="s">
        <v>50</v>
      </c>
    </row>
    <row r="13" ht="28" spans="1:15">
      <c r="A13" s="171"/>
      <c r="B13" s="168">
        <v>10</v>
      </c>
      <c r="C13" t="s">
        <v>54</v>
      </c>
      <c r="D13" s="172" t="s">
        <v>55</v>
      </c>
      <c r="E13" t="s">
        <v>56</v>
      </c>
      <c r="F13" s="177" t="s">
        <v>57</v>
      </c>
      <c r="G13" s="98" t="s">
        <v>14</v>
      </c>
      <c r="H13" s="98" t="s">
        <v>14</v>
      </c>
      <c r="I13" s="98" t="s">
        <v>14</v>
      </c>
      <c r="J13" s="98" t="s">
        <v>14</v>
      </c>
      <c r="K13" s="183"/>
      <c r="L13" s="182" t="s">
        <v>43</v>
      </c>
      <c r="M13" s="189" t="s">
        <v>22</v>
      </c>
      <c r="N13" s="187" t="s">
        <v>58</v>
      </c>
      <c r="O13" t="s">
        <v>54</v>
      </c>
    </row>
    <row r="14" spans="1:15">
      <c r="A14" s="171"/>
      <c r="B14" s="168">
        <v>11</v>
      </c>
      <c r="C14" t="s">
        <v>59</v>
      </c>
      <c r="D14" t="s">
        <v>60</v>
      </c>
      <c r="E14" t="s">
        <v>61</v>
      </c>
      <c r="F14" s="177" t="s">
        <v>62</v>
      </c>
      <c r="G14" s="98" t="s">
        <v>14</v>
      </c>
      <c r="H14" s="98" t="s">
        <v>14</v>
      </c>
      <c r="I14" s="98" t="s">
        <v>14</v>
      </c>
      <c r="J14" s="98" t="s">
        <v>14</v>
      </c>
      <c r="K14" s="136"/>
      <c r="L14" s="182" t="s">
        <v>43</v>
      </c>
      <c r="M14" s="186" t="s">
        <v>16</v>
      </c>
      <c r="N14" s="187" t="s">
        <v>44</v>
      </c>
      <c r="O14" t="s">
        <v>59</v>
      </c>
    </row>
    <row r="15" spans="1:15">
      <c r="A15" s="171"/>
      <c r="B15" s="168">
        <v>12</v>
      </c>
      <c r="C15" t="s">
        <v>63</v>
      </c>
      <c r="D15" t="s">
        <v>64</v>
      </c>
      <c r="E15" t="s">
        <v>65</v>
      </c>
      <c r="F15" s="178" t="s">
        <v>66</v>
      </c>
      <c r="G15" s="98" t="s">
        <v>14</v>
      </c>
      <c r="H15" s="98" t="s">
        <v>14</v>
      </c>
      <c r="I15" s="98" t="s">
        <v>14</v>
      </c>
      <c r="J15" s="98" t="s">
        <v>14</v>
      </c>
      <c r="K15" s="136"/>
      <c r="L15" s="182" t="s">
        <v>43</v>
      </c>
      <c r="M15" s="75"/>
      <c r="N15" s="190" t="s">
        <v>67</v>
      </c>
      <c r="O15" t="s">
        <v>63</v>
      </c>
    </row>
    <row r="16" ht="28" spans="1:15">
      <c r="A16" s="171"/>
      <c r="B16" s="168">
        <v>13</v>
      </c>
      <c r="C16" t="s">
        <v>68</v>
      </c>
      <c r="D16" s="172" t="s">
        <v>69</v>
      </c>
      <c r="E16" t="s">
        <v>70</v>
      </c>
      <c r="F16" s="177" t="s">
        <v>71</v>
      </c>
      <c r="G16" s="98" t="s">
        <v>14</v>
      </c>
      <c r="H16" s="98" t="s">
        <v>14</v>
      </c>
      <c r="I16" s="98" t="s">
        <v>14</v>
      </c>
      <c r="J16" s="98" t="s">
        <v>14</v>
      </c>
      <c r="K16" s="136"/>
      <c r="L16" s="182" t="s">
        <v>43</v>
      </c>
      <c r="M16" s="189" t="s">
        <v>22</v>
      </c>
      <c r="N16" s="187" t="s">
        <v>72</v>
      </c>
      <c r="O16" t="s">
        <v>68</v>
      </c>
    </row>
    <row r="17" spans="1:15">
      <c r="A17" s="171"/>
      <c r="B17" s="168">
        <v>14</v>
      </c>
      <c r="C17" t="s">
        <v>73</v>
      </c>
      <c r="D17" t="s">
        <v>74</v>
      </c>
      <c r="E17" t="s">
        <v>75</v>
      </c>
      <c r="F17" s="177" t="s">
        <v>76</v>
      </c>
      <c r="G17" s="98" t="s">
        <v>14</v>
      </c>
      <c r="H17" s="98" t="s">
        <v>14</v>
      </c>
      <c r="I17" s="98" t="s">
        <v>14</v>
      </c>
      <c r="J17" s="98" t="s">
        <v>14</v>
      </c>
      <c r="K17" s="183"/>
      <c r="L17" s="182" t="s">
        <v>43</v>
      </c>
      <c r="M17" s="186" t="s">
        <v>16</v>
      </c>
      <c r="N17" s="187" t="s">
        <v>44</v>
      </c>
      <c r="O17" t="s">
        <v>73</v>
      </c>
    </row>
    <row r="18" ht="28" spans="1:15">
      <c r="A18" s="171"/>
      <c r="B18" s="168">
        <v>15</v>
      </c>
      <c r="C18" t="s">
        <v>77</v>
      </c>
      <c r="D18" s="172" t="s">
        <v>78</v>
      </c>
      <c r="E18" s="172" t="s">
        <v>79</v>
      </c>
      <c r="F18" s="177" t="s">
        <v>80</v>
      </c>
      <c r="G18" s="98" t="s">
        <v>14</v>
      </c>
      <c r="H18" s="98" t="s">
        <v>14</v>
      </c>
      <c r="I18" s="98" t="s">
        <v>14</v>
      </c>
      <c r="J18" s="98" t="s">
        <v>14</v>
      </c>
      <c r="K18" s="136"/>
      <c r="L18" s="182" t="s">
        <v>43</v>
      </c>
      <c r="M18" s="186" t="s">
        <v>16</v>
      </c>
      <c r="N18" s="187" t="s">
        <v>81</v>
      </c>
      <c r="O18" t="s">
        <v>77</v>
      </c>
    </row>
    <row r="19" spans="1:15">
      <c r="A19" s="171"/>
      <c r="B19" s="168">
        <v>16</v>
      </c>
      <c r="C19" t="s">
        <v>82</v>
      </c>
      <c r="D19" t="s">
        <v>83</v>
      </c>
      <c r="E19" t="s">
        <v>84</v>
      </c>
      <c r="F19" s="177" t="s">
        <v>85</v>
      </c>
      <c r="G19" s="98" t="s">
        <v>14</v>
      </c>
      <c r="H19" s="98" t="s">
        <v>14</v>
      </c>
      <c r="I19" s="98" t="s">
        <v>14</v>
      </c>
      <c r="J19" s="98" t="s">
        <v>14</v>
      </c>
      <c r="K19" s="136"/>
      <c r="L19" s="182" t="s">
        <v>43</v>
      </c>
      <c r="M19" s="186" t="s">
        <v>16</v>
      </c>
      <c r="N19" s="187" t="s">
        <v>44</v>
      </c>
      <c r="O19" t="s">
        <v>82</v>
      </c>
    </row>
    <row r="20" ht="28" spans="1:15">
      <c r="A20" s="173"/>
      <c r="B20" s="168">
        <v>17</v>
      </c>
      <c r="C20" t="s">
        <v>86</v>
      </c>
      <c r="D20" s="172" t="s">
        <v>64</v>
      </c>
      <c r="E20" t="s">
        <v>87</v>
      </c>
      <c r="F20" s="179" t="s">
        <v>88</v>
      </c>
      <c r="G20" s="98" t="s">
        <v>14</v>
      </c>
      <c r="H20" s="98" t="s">
        <v>14</v>
      </c>
      <c r="I20" s="98" t="s">
        <v>14</v>
      </c>
      <c r="J20" s="98" t="s">
        <v>14</v>
      </c>
      <c r="K20" s="136"/>
      <c r="L20" s="184" t="s">
        <v>89</v>
      </c>
      <c r="M20" s="189" t="s">
        <v>22</v>
      </c>
      <c r="N20" s="187" t="s">
        <v>90</v>
      </c>
      <c r="O20" t="s">
        <v>86</v>
      </c>
    </row>
    <row r="21" ht="28" spans="1:15">
      <c r="A21" s="173"/>
      <c r="B21" s="168">
        <v>18</v>
      </c>
      <c r="C21" t="s">
        <v>91</v>
      </c>
      <c r="E21" t="s">
        <v>92</v>
      </c>
      <c r="F21" s="179" t="s">
        <v>93</v>
      </c>
      <c r="G21" s="98" t="s">
        <v>14</v>
      </c>
      <c r="H21" s="98" t="s">
        <v>14</v>
      </c>
      <c r="I21" s="98" t="s">
        <v>14</v>
      </c>
      <c r="J21" s="98" t="s">
        <v>14</v>
      </c>
      <c r="K21" s="136"/>
      <c r="L21" s="184" t="s">
        <v>89</v>
      </c>
      <c r="M21" s="186" t="s">
        <v>16</v>
      </c>
      <c r="N21" s="187" t="s">
        <v>94</v>
      </c>
      <c r="O21" t="s">
        <v>91</v>
      </c>
    </row>
    <row r="22" spans="1:15">
      <c r="A22" s="173"/>
      <c r="B22" s="168">
        <v>19</v>
      </c>
      <c r="C22" t="s">
        <v>95</v>
      </c>
      <c r="D22" s="172" t="s">
        <v>64</v>
      </c>
      <c r="E22" s="180" t="s">
        <v>96</v>
      </c>
      <c r="F22" s="179" t="s">
        <v>97</v>
      </c>
      <c r="G22" s="98" t="s">
        <v>14</v>
      </c>
      <c r="H22" s="98" t="s">
        <v>14</v>
      </c>
      <c r="I22" s="98" t="s">
        <v>14</v>
      </c>
      <c r="J22" s="98" t="s">
        <v>14</v>
      </c>
      <c r="K22" s="136"/>
      <c r="L22" s="184" t="s">
        <v>89</v>
      </c>
      <c r="M22" s="189" t="s">
        <v>22</v>
      </c>
      <c r="N22" s="187" t="s">
        <v>98</v>
      </c>
      <c r="O22" t="s">
        <v>95</v>
      </c>
    </row>
    <row r="23" ht="42" spans="1:15">
      <c r="A23" s="173"/>
      <c r="B23" s="168">
        <v>20</v>
      </c>
      <c r="C23" t="s">
        <v>99</v>
      </c>
      <c r="D23" s="172" t="s">
        <v>100</v>
      </c>
      <c r="E23" s="172" t="s">
        <v>101</v>
      </c>
      <c r="F23" s="179" t="s">
        <v>102</v>
      </c>
      <c r="G23" s="98" t="s">
        <v>14</v>
      </c>
      <c r="H23" s="98" t="s">
        <v>14</v>
      </c>
      <c r="I23" s="98" t="s">
        <v>14</v>
      </c>
      <c r="J23" s="98" t="s">
        <v>14</v>
      </c>
      <c r="K23" s="136"/>
      <c r="L23" s="184" t="s">
        <v>89</v>
      </c>
      <c r="M23" s="189" t="s">
        <v>22</v>
      </c>
      <c r="N23" s="187" t="s">
        <v>103</v>
      </c>
      <c r="O23" t="s">
        <v>99</v>
      </c>
    </row>
    <row r="24" spans="1:15">
      <c r="A24" s="173"/>
      <c r="B24" s="168">
        <v>21</v>
      </c>
      <c r="C24" t="s">
        <v>104</v>
      </c>
      <c r="D24" t="s">
        <v>64</v>
      </c>
      <c r="E24" t="s">
        <v>105</v>
      </c>
      <c r="F24" s="179" t="s">
        <v>106</v>
      </c>
      <c r="G24" s="98" t="s">
        <v>14</v>
      </c>
      <c r="H24" s="98" t="s">
        <v>14</v>
      </c>
      <c r="I24" s="98" t="s">
        <v>14</v>
      </c>
      <c r="J24" s="98" t="s">
        <v>14</v>
      </c>
      <c r="K24" s="136"/>
      <c r="L24" s="184" t="s">
        <v>89</v>
      </c>
      <c r="M24" s="189" t="s">
        <v>22</v>
      </c>
      <c r="N24" s="186" t="s">
        <v>107</v>
      </c>
      <c r="O24" t="s">
        <v>104</v>
      </c>
    </row>
    <row r="25" spans="1:15">
      <c r="A25" s="173"/>
      <c r="B25" s="168">
        <v>22</v>
      </c>
      <c r="C25" t="s">
        <v>108</v>
      </c>
      <c r="E25" t="s">
        <v>109</v>
      </c>
      <c r="F25" s="178" t="s">
        <v>110</v>
      </c>
      <c r="G25" s="98" t="s">
        <v>14</v>
      </c>
      <c r="H25" s="98" t="s">
        <v>14</v>
      </c>
      <c r="I25" s="98" t="s">
        <v>14</v>
      </c>
      <c r="J25" s="98" t="s">
        <v>14</v>
      </c>
      <c r="K25" s="136"/>
      <c r="L25" s="184" t="s">
        <v>89</v>
      </c>
      <c r="M25" s="75"/>
      <c r="N25" s="190" t="s">
        <v>67</v>
      </c>
      <c r="O25" t="s">
        <v>108</v>
      </c>
    </row>
    <row r="26" spans="1:15">
      <c r="A26" s="173"/>
      <c r="B26" s="168">
        <v>23</v>
      </c>
      <c r="C26" t="s">
        <v>111</v>
      </c>
      <c r="D26" t="s">
        <v>112</v>
      </c>
      <c r="E26" t="s">
        <v>113</v>
      </c>
      <c r="F26" s="178" t="s">
        <v>114</v>
      </c>
      <c r="G26" s="98" t="s">
        <v>14</v>
      </c>
      <c r="H26" s="98" t="s">
        <v>14</v>
      </c>
      <c r="I26" s="98" t="s">
        <v>14</v>
      </c>
      <c r="J26" s="98" t="s">
        <v>14</v>
      </c>
      <c r="K26" s="136"/>
      <c r="L26" s="184" t="s">
        <v>89</v>
      </c>
      <c r="M26" s="75"/>
      <c r="N26" s="190" t="s">
        <v>67</v>
      </c>
      <c r="O26" t="s">
        <v>111</v>
      </c>
    </row>
    <row r="27" ht="42" spans="1:14">
      <c r="A27" s="173"/>
      <c r="B27" s="168">
        <v>24</v>
      </c>
      <c r="D27" s="172" t="s">
        <v>115</v>
      </c>
      <c r="E27" s="172" t="s">
        <v>116</v>
      </c>
      <c r="F27" s="177" t="s">
        <v>117</v>
      </c>
      <c r="G27" s="98" t="s">
        <v>14</v>
      </c>
      <c r="H27" s="98" t="s">
        <v>14</v>
      </c>
      <c r="I27" s="98" t="s">
        <v>14</v>
      </c>
      <c r="J27" s="98" t="s">
        <v>14</v>
      </c>
      <c r="K27" s="136"/>
      <c r="L27" s="184" t="s">
        <v>89</v>
      </c>
      <c r="M27" s="187"/>
      <c r="N27" s="191" t="s">
        <v>118</v>
      </c>
    </row>
    <row r="28" ht="28" spans="1:15">
      <c r="A28" s="173"/>
      <c r="B28" s="168">
        <v>25</v>
      </c>
      <c r="C28" t="s">
        <v>119</v>
      </c>
      <c r="D28" s="172" t="s">
        <v>120</v>
      </c>
      <c r="E28" t="s">
        <v>121</v>
      </c>
      <c r="F28" s="177" t="s">
        <v>122</v>
      </c>
      <c r="G28" s="98" t="s">
        <v>14</v>
      </c>
      <c r="H28" s="98" t="s">
        <v>14</v>
      </c>
      <c r="I28" s="98" t="s">
        <v>14</v>
      </c>
      <c r="J28" s="98" t="s">
        <v>14</v>
      </c>
      <c r="K28" s="136"/>
      <c r="L28" s="184" t="s">
        <v>89</v>
      </c>
      <c r="M28" s="189" t="s">
        <v>22</v>
      </c>
      <c r="N28" s="186" t="s">
        <v>123</v>
      </c>
      <c r="O28" t="s">
        <v>119</v>
      </c>
    </row>
    <row r="29" ht="42" spans="1:15">
      <c r="A29" s="173"/>
      <c r="B29" s="168">
        <v>26</v>
      </c>
      <c r="C29" t="s">
        <v>124</v>
      </c>
      <c r="D29" t="s">
        <v>64</v>
      </c>
      <c r="E29" s="172" t="s">
        <v>125</v>
      </c>
      <c r="F29" s="177" t="s">
        <v>126</v>
      </c>
      <c r="G29" s="98" t="s">
        <v>14</v>
      </c>
      <c r="H29" s="98" t="s">
        <v>14</v>
      </c>
      <c r="I29" s="98" t="s">
        <v>14</v>
      </c>
      <c r="J29" s="98" t="s">
        <v>14</v>
      </c>
      <c r="K29" s="136"/>
      <c r="L29" s="184" t="s">
        <v>89</v>
      </c>
      <c r="M29" s="75"/>
      <c r="N29" s="190" t="s">
        <v>127</v>
      </c>
      <c r="O29" t="s">
        <v>124</v>
      </c>
    </row>
    <row r="30" ht="28" spans="1:15">
      <c r="A30" s="173"/>
      <c r="B30" s="168">
        <v>27</v>
      </c>
      <c r="C30" t="s">
        <v>128</v>
      </c>
      <c r="D30" s="174" t="s">
        <v>129</v>
      </c>
      <c r="E30" s="174" t="s">
        <v>130</v>
      </c>
      <c r="F30" s="177" t="s">
        <v>131</v>
      </c>
      <c r="G30" s="98" t="s">
        <v>14</v>
      </c>
      <c r="H30" s="98" t="s">
        <v>14</v>
      </c>
      <c r="I30" s="98" t="s">
        <v>14</v>
      </c>
      <c r="J30" s="98" t="s">
        <v>14</v>
      </c>
      <c r="K30" s="136"/>
      <c r="L30" s="184" t="s">
        <v>89</v>
      </c>
      <c r="M30" s="189" t="s">
        <v>22</v>
      </c>
      <c r="N30" s="187" t="s">
        <v>98</v>
      </c>
      <c r="O30" t="s">
        <v>128</v>
      </c>
    </row>
    <row r="31" spans="1:15">
      <c r="A31" s="173"/>
      <c r="B31" s="168">
        <v>28</v>
      </c>
      <c r="C31" t="s">
        <v>132</v>
      </c>
      <c r="D31" t="s">
        <v>133</v>
      </c>
      <c r="E31" t="s">
        <v>134</v>
      </c>
      <c r="F31" s="178" t="s">
        <v>135</v>
      </c>
      <c r="G31" s="98" t="s">
        <v>14</v>
      </c>
      <c r="H31" s="98" t="s">
        <v>14</v>
      </c>
      <c r="I31" s="98" t="s">
        <v>14</v>
      </c>
      <c r="J31" s="98" t="s">
        <v>14</v>
      </c>
      <c r="K31" s="136"/>
      <c r="L31" s="184" t="s">
        <v>89</v>
      </c>
      <c r="M31" s="75"/>
      <c r="N31" s="190" t="s">
        <v>67</v>
      </c>
      <c r="O31" t="s">
        <v>132</v>
      </c>
    </row>
    <row r="32" ht="28" spans="1:15">
      <c r="A32" s="173"/>
      <c r="B32" s="168">
        <v>29</v>
      </c>
      <c r="C32" t="s">
        <v>136</v>
      </c>
      <c r="D32" t="s">
        <v>137</v>
      </c>
      <c r="E32" t="s">
        <v>138</v>
      </c>
      <c r="F32" s="177" t="s">
        <v>139</v>
      </c>
      <c r="G32" s="98" t="s">
        <v>14</v>
      </c>
      <c r="H32" s="98" t="s">
        <v>14</v>
      </c>
      <c r="I32" s="98" t="s">
        <v>14</v>
      </c>
      <c r="J32" s="98" t="s">
        <v>14</v>
      </c>
      <c r="K32" s="136"/>
      <c r="L32" s="184" t="s">
        <v>89</v>
      </c>
      <c r="M32" s="186" t="s">
        <v>16</v>
      </c>
      <c r="N32" s="187" t="s">
        <v>140</v>
      </c>
      <c r="O32" t="s">
        <v>136</v>
      </c>
    </row>
  </sheetData>
  <pageMargins left="0.7" right="0.7" top="0.75" bottom="0.75" header="0.3" footer="0.3"/>
  <pageSetup paperSize="1" orientation="portrait" horizontalDpi="1200" verticalDpi="12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3"/>
  <sheetViews>
    <sheetView topLeftCell="A33" workbookViewId="0">
      <selection activeCell="A55" sqref="A55:B55"/>
    </sheetView>
  </sheetViews>
  <sheetFormatPr defaultColWidth="9" defaultRowHeight="14" outlineLevelCol="1"/>
  <sheetData>
    <row r="1" spans="1:2">
      <c r="A1" s="14" t="s">
        <v>131</v>
      </c>
      <c r="B1" s="14">
        <v>50</v>
      </c>
    </row>
    <row r="2" spans="1:2">
      <c r="A2" s="14" t="s">
        <v>66</v>
      </c>
      <c r="B2" s="14">
        <v>51</v>
      </c>
    </row>
    <row r="3" spans="1:2">
      <c r="A3" s="14" t="s">
        <v>13</v>
      </c>
      <c r="B3" s="14">
        <v>45</v>
      </c>
    </row>
    <row r="4" spans="1:2">
      <c r="A4" s="14" t="s">
        <v>30</v>
      </c>
      <c r="B4" s="14">
        <v>44</v>
      </c>
    </row>
    <row r="5" spans="1:2">
      <c r="A5" s="14" t="s">
        <v>21</v>
      </c>
      <c r="B5" s="14">
        <v>41</v>
      </c>
    </row>
    <row r="6" spans="1:2">
      <c r="A6" s="14" t="s">
        <v>76</v>
      </c>
      <c r="B6" s="14">
        <v>51</v>
      </c>
    </row>
    <row r="7" spans="1:2">
      <c r="A7" s="15" t="s">
        <v>39</v>
      </c>
      <c r="B7" s="15">
        <v>64</v>
      </c>
    </row>
    <row r="8" spans="1:2">
      <c r="A8" s="15" t="s">
        <v>52</v>
      </c>
      <c r="B8" s="15">
        <v>41</v>
      </c>
    </row>
    <row r="9" spans="1:2">
      <c r="A9" s="15" t="s">
        <v>5</v>
      </c>
      <c r="B9" s="15">
        <v>66</v>
      </c>
    </row>
    <row r="10" spans="1:2">
      <c r="A10" s="16" t="s">
        <v>126</v>
      </c>
      <c r="B10" s="16">
        <v>58</v>
      </c>
    </row>
    <row r="11" spans="1:2">
      <c r="A11" s="15" t="s">
        <v>62</v>
      </c>
      <c r="B11" s="15">
        <v>71</v>
      </c>
    </row>
    <row r="12" spans="1:2">
      <c r="A12" s="15" t="s">
        <v>71</v>
      </c>
      <c r="B12" s="15">
        <v>40</v>
      </c>
    </row>
    <row r="13" spans="1:2">
      <c r="A13" s="15" t="s">
        <v>35</v>
      </c>
      <c r="B13" s="15">
        <v>46</v>
      </c>
    </row>
    <row r="14" spans="1:2">
      <c r="A14" s="17" t="s">
        <v>97</v>
      </c>
      <c r="B14" s="15">
        <v>33</v>
      </c>
    </row>
    <row r="15" spans="1:2">
      <c r="A15" s="17" t="s">
        <v>88</v>
      </c>
      <c r="B15" s="15">
        <v>57</v>
      </c>
    </row>
    <row r="16" spans="1:2">
      <c r="A16" s="17" t="s">
        <v>93</v>
      </c>
      <c r="B16" s="15">
        <v>41</v>
      </c>
    </row>
    <row r="17" spans="1:2">
      <c r="A17" s="17" t="s">
        <v>102</v>
      </c>
      <c r="B17" s="15">
        <v>44</v>
      </c>
    </row>
    <row r="18" spans="1:2">
      <c r="A18" s="17" t="s">
        <v>117</v>
      </c>
      <c r="B18" s="15">
        <v>65</v>
      </c>
    </row>
    <row r="19" spans="1:2">
      <c r="A19" s="17" t="s">
        <v>114</v>
      </c>
      <c r="B19" s="15">
        <v>56</v>
      </c>
    </row>
    <row r="20" spans="1:2">
      <c r="A20" s="18" t="s">
        <v>139</v>
      </c>
      <c r="B20" s="18">
        <v>48</v>
      </c>
    </row>
    <row r="21" spans="1:2">
      <c r="A21" s="18" t="s">
        <v>57</v>
      </c>
      <c r="B21" s="18">
        <v>70</v>
      </c>
    </row>
    <row r="22" spans="1:2">
      <c r="A22" s="18" t="s">
        <v>48</v>
      </c>
      <c r="B22" s="18">
        <v>64</v>
      </c>
    </row>
    <row r="23" spans="1:2">
      <c r="A23" s="18" t="s">
        <v>26</v>
      </c>
      <c r="B23" s="18">
        <v>56</v>
      </c>
    </row>
    <row r="24" spans="1:2">
      <c r="A24" s="19" t="s">
        <v>80</v>
      </c>
      <c r="B24" s="18">
        <v>62</v>
      </c>
    </row>
    <row r="25" spans="1:2">
      <c r="A25" s="20" t="s">
        <v>85</v>
      </c>
      <c r="B25" s="21">
        <v>60</v>
      </c>
    </row>
    <row r="26" spans="1:2">
      <c r="A26" s="19" t="s">
        <v>122</v>
      </c>
      <c r="B26" s="18">
        <v>47</v>
      </c>
    </row>
    <row r="27" spans="1:2">
      <c r="A27" s="19" t="s">
        <v>110</v>
      </c>
      <c r="B27" s="18">
        <v>42</v>
      </c>
    </row>
    <row r="28" spans="1:2">
      <c r="A28" s="18" t="s">
        <v>106</v>
      </c>
      <c r="B28" s="18">
        <v>43</v>
      </c>
    </row>
    <row r="29" spans="1:2">
      <c r="A29" t="s">
        <v>135</v>
      </c>
      <c r="B29">
        <v>63</v>
      </c>
    </row>
    <row r="30" spans="1:2">
      <c r="A30" s="22" t="s">
        <v>512</v>
      </c>
      <c r="B30" s="23">
        <v>37</v>
      </c>
    </row>
    <row r="31" spans="1:2">
      <c r="A31" s="22" t="s">
        <v>513</v>
      </c>
      <c r="B31" s="23">
        <v>45</v>
      </c>
    </row>
    <row r="32" spans="1:2">
      <c r="A32" s="22" t="s">
        <v>514</v>
      </c>
      <c r="B32" s="23">
        <v>54</v>
      </c>
    </row>
    <row r="33" spans="1:2">
      <c r="A33" s="22" t="s">
        <v>515</v>
      </c>
      <c r="B33" s="23">
        <v>26</v>
      </c>
    </row>
    <row r="34" spans="1:2">
      <c r="A34" s="22" t="s">
        <v>516</v>
      </c>
      <c r="B34" s="24">
        <v>35</v>
      </c>
    </row>
    <row r="35" spans="1:2">
      <c r="A35" s="22" t="s">
        <v>517</v>
      </c>
      <c r="B35" s="23">
        <v>50</v>
      </c>
    </row>
    <row r="36" spans="1:2">
      <c r="A36" s="22" t="s">
        <v>518</v>
      </c>
      <c r="B36" s="23">
        <v>30</v>
      </c>
    </row>
    <row r="37" spans="1:2">
      <c r="A37" s="22" t="s">
        <v>519</v>
      </c>
      <c r="B37" s="24">
        <v>67</v>
      </c>
    </row>
    <row r="38" spans="1:2">
      <c r="A38" s="22" t="s">
        <v>520</v>
      </c>
      <c r="B38" s="24">
        <v>26</v>
      </c>
    </row>
    <row r="39" spans="1:2">
      <c r="A39" s="22" t="s">
        <v>521</v>
      </c>
      <c r="B39" s="25">
        <v>58</v>
      </c>
    </row>
    <row r="40" spans="1:2">
      <c r="A40" s="22" t="s">
        <v>522</v>
      </c>
      <c r="B40" s="24">
        <v>26</v>
      </c>
    </row>
    <row r="41" spans="1:2">
      <c r="A41" s="22" t="s">
        <v>523</v>
      </c>
      <c r="B41" s="24">
        <v>34</v>
      </c>
    </row>
    <row r="42" spans="1:2">
      <c r="A42" s="22" t="s">
        <v>524</v>
      </c>
      <c r="B42" s="23">
        <v>29</v>
      </c>
    </row>
    <row r="43" spans="1:2">
      <c r="A43" s="22" t="s">
        <v>525</v>
      </c>
      <c r="B43" s="24">
        <v>32</v>
      </c>
    </row>
    <row r="44" spans="1:2">
      <c r="A44" s="22" t="s">
        <v>526</v>
      </c>
      <c r="B44" s="24">
        <v>45</v>
      </c>
    </row>
    <row r="45" spans="1:2">
      <c r="A45" s="22" t="s">
        <v>527</v>
      </c>
      <c r="B45" s="24">
        <v>50</v>
      </c>
    </row>
    <row r="46" spans="1:2">
      <c r="A46" s="22" t="s">
        <v>528</v>
      </c>
      <c r="B46" s="26">
        <v>41</v>
      </c>
    </row>
    <row r="47" spans="1:2">
      <c r="A47" s="22" t="s">
        <v>529</v>
      </c>
      <c r="B47" s="24">
        <v>22</v>
      </c>
    </row>
    <row r="48" spans="1:2">
      <c r="A48" s="22" t="s">
        <v>530</v>
      </c>
      <c r="B48" s="24">
        <v>34</v>
      </c>
    </row>
    <row r="49" spans="1:2">
      <c r="A49" s="22" t="s">
        <v>531</v>
      </c>
      <c r="B49" s="23">
        <v>38</v>
      </c>
    </row>
    <row r="50" spans="1:2">
      <c r="A50" s="22" t="s">
        <v>532</v>
      </c>
      <c r="B50" s="23">
        <v>47</v>
      </c>
    </row>
    <row r="51" spans="1:2">
      <c r="A51" s="22" t="s">
        <v>533</v>
      </c>
      <c r="B51" s="24">
        <v>19</v>
      </c>
    </row>
    <row r="52" spans="1:2">
      <c r="A52" s="22" t="s">
        <v>534</v>
      </c>
      <c r="B52" s="25">
        <v>46</v>
      </c>
    </row>
    <row r="53" spans="1:2">
      <c r="A53" s="22" t="s">
        <v>535</v>
      </c>
      <c r="B53" s="24">
        <v>39</v>
      </c>
    </row>
    <row r="54" spans="1:2">
      <c r="A54" s="22" t="s">
        <v>536</v>
      </c>
      <c r="B54" s="23">
        <v>50</v>
      </c>
    </row>
    <row r="55" spans="1:2">
      <c r="A55" s="22" t="s">
        <v>537</v>
      </c>
      <c r="B55" s="23">
        <v>49</v>
      </c>
    </row>
    <row r="56" spans="1:2">
      <c r="A56" s="22" t="s">
        <v>538</v>
      </c>
      <c r="B56" s="25">
        <v>47</v>
      </c>
    </row>
    <row r="57" spans="1:2">
      <c r="A57" s="22" t="s">
        <v>539</v>
      </c>
      <c r="B57" s="24">
        <v>30</v>
      </c>
    </row>
    <row r="58" spans="1:2">
      <c r="A58" s="22" t="s">
        <v>540</v>
      </c>
      <c r="B58" s="23">
        <v>64</v>
      </c>
    </row>
    <row r="59" spans="1:2">
      <c r="A59" s="22" t="s">
        <v>541</v>
      </c>
      <c r="B59" s="25">
        <v>54</v>
      </c>
    </row>
    <row r="60" spans="1:2">
      <c r="A60" s="22" t="s">
        <v>542</v>
      </c>
      <c r="B60" s="23">
        <v>45</v>
      </c>
    </row>
    <row r="61" spans="1:2">
      <c r="A61" s="22" t="s">
        <v>543</v>
      </c>
      <c r="B61" s="24">
        <v>60</v>
      </c>
    </row>
    <row r="62" spans="1:2">
      <c r="A62" s="22" t="s">
        <v>544</v>
      </c>
      <c r="B62" s="23">
        <v>51</v>
      </c>
    </row>
    <row r="63" spans="1:2">
      <c r="A63" s="22" t="s">
        <v>545</v>
      </c>
      <c r="B63" s="27">
        <v>62</v>
      </c>
    </row>
    <row r="64" spans="1:2">
      <c r="A64" s="22" t="s">
        <v>546</v>
      </c>
      <c r="B64" s="28">
        <v>61</v>
      </c>
    </row>
    <row r="65" spans="1:2">
      <c r="A65" s="22" t="s">
        <v>547</v>
      </c>
      <c r="B65" s="23">
        <v>45</v>
      </c>
    </row>
    <row r="66" spans="1:2">
      <c r="A66" s="22" t="s">
        <v>548</v>
      </c>
      <c r="B66" s="23">
        <v>60</v>
      </c>
    </row>
    <row r="67" spans="1:2">
      <c r="A67" s="22" t="s">
        <v>549</v>
      </c>
      <c r="B67" s="23">
        <v>42</v>
      </c>
    </row>
    <row r="68" spans="1:2">
      <c r="A68" s="22" t="s">
        <v>550</v>
      </c>
      <c r="B68" s="23">
        <v>40</v>
      </c>
    </row>
    <row r="69" spans="1:2">
      <c r="A69" s="22" t="s">
        <v>551</v>
      </c>
      <c r="B69" s="24">
        <v>24</v>
      </c>
    </row>
    <row r="70" spans="1:2">
      <c r="A70" s="22" t="s">
        <v>552</v>
      </c>
      <c r="B70" s="29">
        <v>63</v>
      </c>
    </row>
    <row r="71" spans="1:2">
      <c r="A71" s="22" t="s">
        <v>553</v>
      </c>
      <c r="B71" s="23">
        <v>59</v>
      </c>
    </row>
    <row r="72" spans="1:2">
      <c r="A72" s="22" t="s">
        <v>554</v>
      </c>
      <c r="B72" s="23">
        <v>58</v>
      </c>
    </row>
    <row r="73" spans="1:2">
      <c r="A73" s="22" t="s">
        <v>555</v>
      </c>
      <c r="B73" s="24">
        <v>31</v>
      </c>
    </row>
    <row r="74" spans="1:2">
      <c r="A74" s="22" t="s">
        <v>556</v>
      </c>
      <c r="B74" s="25">
        <v>69</v>
      </c>
    </row>
    <row r="75" spans="1:2">
      <c r="A75" s="22" t="s">
        <v>557</v>
      </c>
      <c r="B75" s="24">
        <v>38</v>
      </c>
    </row>
    <row r="76" spans="1:2">
      <c r="A76" s="22" t="s">
        <v>558</v>
      </c>
      <c r="B76" s="24">
        <v>55</v>
      </c>
    </row>
    <row r="77" spans="1:2">
      <c r="A77" s="22" t="s">
        <v>559</v>
      </c>
      <c r="B77" s="24">
        <v>40</v>
      </c>
    </row>
    <row r="78" spans="1:2">
      <c r="A78" s="22" t="s">
        <v>560</v>
      </c>
      <c r="B78" s="24">
        <v>47</v>
      </c>
    </row>
    <row r="79" spans="1:2">
      <c r="A79" s="22" t="s">
        <v>561</v>
      </c>
      <c r="B79" s="24">
        <v>58</v>
      </c>
    </row>
    <row r="80" spans="1:2">
      <c r="A80" t="s">
        <v>562</v>
      </c>
      <c r="B80">
        <v>24</v>
      </c>
    </row>
    <row r="81" spans="1:2">
      <c r="A81" t="s">
        <v>563</v>
      </c>
      <c r="B81">
        <v>26</v>
      </c>
    </row>
    <row r="82" spans="1:2">
      <c r="A82" t="s">
        <v>564</v>
      </c>
      <c r="B82">
        <v>50</v>
      </c>
    </row>
    <row r="83" spans="1:2">
      <c r="A83" t="s">
        <v>565</v>
      </c>
      <c r="B83">
        <v>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0"/>
  <sheetViews>
    <sheetView tabSelected="1" topLeftCell="A43" workbookViewId="0">
      <selection activeCell="A70" sqref="$A70:$XFD70"/>
    </sheetView>
  </sheetViews>
  <sheetFormatPr defaultColWidth="9" defaultRowHeight="14" outlineLevelCol="2"/>
  <cols>
    <col min="1" max="1" width="36.328125" customWidth="1"/>
    <col min="2" max="2" width="26.6953125" customWidth="1"/>
  </cols>
  <sheetData>
    <row r="1" spans="1:3">
      <c r="A1" s="1" t="s">
        <v>566</v>
      </c>
      <c r="B1" s="2">
        <v>0.9664</v>
      </c>
      <c r="C1" s="3">
        <v>41</v>
      </c>
    </row>
    <row r="2" spans="1:3">
      <c r="A2" s="4" t="s">
        <v>567</v>
      </c>
      <c r="B2" s="2">
        <v>1.4418</v>
      </c>
      <c r="C2" s="3">
        <v>50</v>
      </c>
    </row>
    <row r="3" spans="1:3">
      <c r="A3" s="1" t="s">
        <v>568</v>
      </c>
      <c r="B3" s="2">
        <v>1.3762</v>
      </c>
      <c r="C3" s="3">
        <v>44</v>
      </c>
    </row>
    <row r="4" spans="1:3">
      <c r="A4" s="1" t="s">
        <v>569</v>
      </c>
      <c r="B4" s="2">
        <v>1.0377</v>
      </c>
      <c r="C4" s="3">
        <v>51</v>
      </c>
    </row>
    <row r="5" spans="1:3">
      <c r="A5" s="1" t="s">
        <v>570</v>
      </c>
      <c r="B5" s="2">
        <v>0.8506</v>
      </c>
      <c r="C5" s="3">
        <v>45</v>
      </c>
    </row>
    <row r="6" spans="1:3">
      <c r="A6" s="1" t="s">
        <v>571</v>
      </c>
      <c r="B6" s="2">
        <v>1.439</v>
      </c>
      <c r="C6" s="3">
        <v>51</v>
      </c>
    </row>
    <row r="7" spans="1:3">
      <c r="A7" s="1" t="s">
        <v>572</v>
      </c>
      <c r="B7" s="2">
        <v>1.07805</v>
      </c>
      <c r="C7" s="3">
        <v>51</v>
      </c>
    </row>
    <row r="8" spans="1:3">
      <c r="A8" s="1" t="s">
        <v>573</v>
      </c>
      <c r="B8" s="2">
        <v>0.90915</v>
      </c>
      <c r="C8" s="3">
        <v>40</v>
      </c>
    </row>
    <row r="9" spans="1:3">
      <c r="A9" s="4" t="s">
        <v>574</v>
      </c>
      <c r="B9" s="2">
        <v>1.57365</v>
      </c>
      <c r="C9" s="3">
        <v>41</v>
      </c>
    </row>
    <row r="10" spans="1:3">
      <c r="A10" s="4" t="s">
        <v>575</v>
      </c>
      <c r="B10" s="2">
        <v>0.9314</v>
      </c>
      <c r="C10" s="3">
        <v>33</v>
      </c>
    </row>
    <row r="11" spans="1:3">
      <c r="A11" s="1" t="s">
        <v>576</v>
      </c>
      <c r="B11" s="2">
        <v>1.2717</v>
      </c>
      <c r="C11" s="3">
        <v>58</v>
      </c>
    </row>
    <row r="12" spans="1:3">
      <c r="A12" s="4" t="s">
        <v>577</v>
      </c>
      <c r="B12" s="2">
        <v>0.77915</v>
      </c>
      <c r="C12" s="3">
        <v>56</v>
      </c>
    </row>
    <row r="13" spans="1:3">
      <c r="A13" s="1" t="s">
        <v>578</v>
      </c>
      <c r="B13" s="2">
        <v>1.1787</v>
      </c>
      <c r="C13" s="3">
        <v>57</v>
      </c>
    </row>
    <row r="14" spans="1:3">
      <c r="A14" s="4" t="s">
        <v>579</v>
      </c>
      <c r="B14" s="2">
        <v>0.82715</v>
      </c>
      <c r="C14" s="3">
        <v>44</v>
      </c>
    </row>
    <row r="15" spans="1:3">
      <c r="A15" s="1" t="s">
        <v>580</v>
      </c>
      <c r="B15" s="2">
        <v>1.23015</v>
      </c>
      <c r="C15" s="3">
        <v>66</v>
      </c>
    </row>
    <row r="16" spans="1:3">
      <c r="A16" s="1" t="s">
        <v>581</v>
      </c>
      <c r="B16" s="2">
        <v>0.7586</v>
      </c>
      <c r="C16" s="3">
        <v>46</v>
      </c>
    </row>
    <row r="17" spans="1:3">
      <c r="A17" s="1" t="s">
        <v>582</v>
      </c>
      <c r="B17" s="2">
        <v>0.84125</v>
      </c>
      <c r="C17" s="3">
        <v>71</v>
      </c>
    </row>
    <row r="18" spans="1:3">
      <c r="A18" s="4" t="s">
        <v>583</v>
      </c>
      <c r="B18" s="2">
        <v>1.1665</v>
      </c>
      <c r="C18" s="3">
        <v>65</v>
      </c>
    </row>
    <row r="19" spans="1:3">
      <c r="A19" s="1" t="s">
        <v>584</v>
      </c>
      <c r="B19" s="2">
        <v>1.54665</v>
      </c>
      <c r="C19" s="3">
        <v>41</v>
      </c>
    </row>
    <row r="20" spans="1:3">
      <c r="A20" s="1" t="s">
        <v>585</v>
      </c>
      <c r="B20" s="2">
        <v>1.33185</v>
      </c>
      <c r="C20" s="3">
        <v>64</v>
      </c>
    </row>
    <row r="21" spans="1:3">
      <c r="A21" s="1" t="s">
        <v>586</v>
      </c>
      <c r="B21" s="2">
        <v>1.11015</v>
      </c>
      <c r="C21" s="3">
        <v>56</v>
      </c>
    </row>
    <row r="22" spans="1:3">
      <c r="A22" s="4" t="s">
        <v>587</v>
      </c>
      <c r="B22" s="2">
        <v>1.41285</v>
      </c>
      <c r="C22" s="3">
        <v>43</v>
      </c>
    </row>
    <row r="23" spans="1:3">
      <c r="A23" s="4" t="s">
        <v>588</v>
      </c>
      <c r="B23" s="2">
        <v>1.06025</v>
      </c>
      <c r="C23" s="3">
        <v>63</v>
      </c>
    </row>
    <row r="24" spans="1:3">
      <c r="A24" s="1" t="s">
        <v>589</v>
      </c>
      <c r="B24" s="2">
        <v>0.85215</v>
      </c>
      <c r="C24" s="3">
        <v>42</v>
      </c>
    </row>
    <row r="25" spans="1:3">
      <c r="A25" s="1" t="s">
        <v>590</v>
      </c>
      <c r="B25" s="2">
        <v>1.33345</v>
      </c>
      <c r="C25" s="3">
        <v>70</v>
      </c>
    </row>
    <row r="26" spans="1:3">
      <c r="A26" s="1" t="s">
        <v>591</v>
      </c>
      <c r="B26" s="2">
        <v>0.8387</v>
      </c>
      <c r="C26" s="3">
        <v>64</v>
      </c>
    </row>
    <row r="27" spans="1:3">
      <c r="A27" s="4" t="s">
        <v>592</v>
      </c>
      <c r="B27" s="2">
        <v>1.38125</v>
      </c>
      <c r="C27" s="3">
        <v>62</v>
      </c>
    </row>
    <row r="28" spans="1:3">
      <c r="A28" s="4" t="s">
        <v>593</v>
      </c>
      <c r="B28" s="2">
        <v>0.93925</v>
      </c>
      <c r="C28" s="3">
        <v>47</v>
      </c>
    </row>
    <row r="29" spans="1:3">
      <c r="A29" s="4" t="s">
        <v>594</v>
      </c>
      <c r="B29" s="2">
        <v>1.1188</v>
      </c>
      <c r="C29" s="3">
        <v>60</v>
      </c>
    </row>
    <row r="30" spans="1:3">
      <c r="A30" s="4" t="s">
        <v>595</v>
      </c>
      <c r="B30" s="2">
        <v>1.5488</v>
      </c>
      <c r="C30" s="3">
        <v>42</v>
      </c>
    </row>
    <row r="31" spans="1:3">
      <c r="A31" s="5" t="s">
        <v>596</v>
      </c>
      <c r="B31" s="6">
        <v>1.778</v>
      </c>
      <c r="C31" s="3">
        <v>35</v>
      </c>
    </row>
    <row r="32" spans="1:3">
      <c r="A32" s="5" t="s">
        <v>597</v>
      </c>
      <c r="B32" s="6">
        <v>1.5169</v>
      </c>
      <c r="C32" s="3">
        <v>67</v>
      </c>
    </row>
    <row r="33" spans="1:3">
      <c r="A33" s="5" t="s">
        <v>598</v>
      </c>
      <c r="B33" s="2">
        <v>1.55525</v>
      </c>
      <c r="C33" s="3">
        <v>26</v>
      </c>
    </row>
    <row r="34" spans="1:3">
      <c r="A34" s="5" t="s">
        <v>599</v>
      </c>
      <c r="B34" s="6">
        <v>1.684</v>
      </c>
      <c r="C34" s="3">
        <v>34</v>
      </c>
    </row>
    <row r="35" spans="1:3">
      <c r="A35" s="5" t="s">
        <v>600</v>
      </c>
      <c r="B35" s="6">
        <v>1.6648</v>
      </c>
      <c r="C35" s="3">
        <v>32</v>
      </c>
    </row>
    <row r="36" spans="1:3">
      <c r="A36" s="5" t="s">
        <v>601</v>
      </c>
      <c r="B36" s="6">
        <v>1.5037</v>
      </c>
      <c r="C36" s="3">
        <v>45</v>
      </c>
    </row>
    <row r="37" spans="1:3">
      <c r="A37" s="5" t="s">
        <v>602</v>
      </c>
      <c r="B37" s="6">
        <v>1.0478</v>
      </c>
      <c r="C37" s="3">
        <v>50</v>
      </c>
    </row>
    <row r="38" spans="1:3">
      <c r="A38" s="5" t="s">
        <v>603</v>
      </c>
      <c r="B38" s="6">
        <v>1.65495</v>
      </c>
      <c r="C38" s="3">
        <v>41</v>
      </c>
    </row>
    <row r="39" spans="1:3">
      <c r="A39" s="5" t="s">
        <v>604</v>
      </c>
      <c r="B39" s="2">
        <v>1.7396</v>
      </c>
      <c r="C39" s="3">
        <v>22</v>
      </c>
    </row>
    <row r="40" spans="1:3">
      <c r="A40" s="5" t="s">
        <v>605</v>
      </c>
      <c r="B40" s="2">
        <v>1.3552</v>
      </c>
      <c r="C40" s="3">
        <v>34</v>
      </c>
    </row>
    <row r="41" spans="1:3">
      <c r="A41" s="7" t="s">
        <v>606</v>
      </c>
      <c r="B41" s="2">
        <v>1.5124</v>
      </c>
      <c r="C41" s="3">
        <v>19</v>
      </c>
    </row>
    <row r="42" spans="1:3">
      <c r="A42" s="5" t="s">
        <v>607</v>
      </c>
      <c r="B42" s="2">
        <v>1.443</v>
      </c>
      <c r="C42" s="3">
        <v>39</v>
      </c>
    </row>
    <row r="43" spans="1:3">
      <c r="A43" s="5" t="s">
        <v>608</v>
      </c>
      <c r="B43" s="6">
        <v>1.8942</v>
      </c>
      <c r="C43" s="3">
        <v>30</v>
      </c>
    </row>
    <row r="44" spans="1:3">
      <c r="A44" s="5" t="s">
        <v>609</v>
      </c>
      <c r="B44" s="2">
        <v>1.1231</v>
      </c>
      <c r="C44" s="3">
        <v>60</v>
      </c>
    </row>
    <row r="45" spans="1:3">
      <c r="A45" s="5" t="s">
        <v>610</v>
      </c>
      <c r="B45" s="6">
        <v>1.9815</v>
      </c>
      <c r="C45" s="3">
        <v>24</v>
      </c>
    </row>
    <row r="46" spans="1:3">
      <c r="A46" s="7" t="s">
        <v>611</v>
      </c>
      <c r="B46" s="2">
        <v>0.9774</v>
      </c>
      <c r="C46" s="3">
        <v>31</v>
      </c>
    </row>
    <row r="47" spans="1:3">
      <c r="A47" s="5" t="s">
        <v>612</v>
      </c>
      <c r="B47" s="2">
        <v>1.4922</v>
      </c>
      <c r="C47" s="3">
        <v>55</v>
      </c>
    </row>
    <row r="48" spans="1:3">
      <c r="A48" s="5" t="s">
        <v>613</v>
      </c>
      <c r="B48" s="2">
        <v>1.2948</v>
      </c>
      <c r="C48" s="3">
        <v>58</v>
      </c>
    </row>
    <row r="49" spans="1:3">
      <c r="A49" s="8" t="s">
        <v>614</v>
      </c>
      <c r="B49" s="9">
        <v>2.1242</v>
      </c>
      <c r="C49" s="10">
        <v>26</v>
      </c>
    </row>
    <row r="50" spans="1:3">
      <c r="A50" s="8" t="s">
        <v>615</v>
      </c>
      <c r="B50" s="9">
        <v>2.2579</v>
      </c>
      <c r="C50" s="10">
        <v>40</v>
      </c>
    </row>
    <row r="51" spans="1:3">
      <c r="A51" s="4" t="s">
        <v>616</v>
      </c>
      <c r="B51" s="2">
        <v>1.865425</v>
      </c>
      <c r="C51">
        <v>37</v>
      </c>
    </row>
    <row r="52" spans="1:3">
      <c r="A52" s="4" t="s">
        <v>617</v>
      </c>
      <c r="B52" s="2">
        <v>2.2841</v>
      </c>
      <c r="C52">
        <v>45</v>
      </c>
    </row>
    <row r="53" spans="1:3">
      <c r="A53" s="11" t="s">
        <v>618</v>
      </c>
      <c r="B53" s="6">
        <v>1.30045</v>
      </c>
      <c r="C53">
        <v>54</v>
      </c>
    </row>
    <row r="54" spans="1:3">
      <c r="A54" s="4" t="s">
        <v>619</v>
      </c>
      <c r="B54" s="2">
        <v>1.846675</v>
      </c>
      <c r="C54">
        <v>26</v>
      </c>
    </row>
    <row r="55" spans="1:3">
      <c r="A55" s="4" t="s">
        <v>620</v>
      </c>
      <c r="B55" s="2">
        <v>1.95905</v>
      </c>
      <c r="C55">
        <v>50</v>
      </c>
    </row>
    <row r="56" spans="1:3">
      <c r="A56" s="4" t="s">
        <v>621</v>
      </c>
      <c r="B56" s="2">
        <v>2.150325</v>
      </c>
      <c r="C56">
        <v>30</v>
      </c>
    </row>
    <row r="57" spans="1:3">
      <c r="A57" s="4" t="s">
        <v>622</v>
      </c>
      <c r="B57" s="2">
        <v>2.0257</v>
      </c>
      <c r="C57">
        <v>29</v>
      </c>
    </row>
    <row r="58" spans="1:3">
      <c r="A58" s="4" t="s">
        <v>623</v>
      </c>
      <c r="B58" s="2">
        <v>2.0012</v>
      </c>
      <c r="C58">
        <v>38</v>
      </c>
    </row>
    <row r="59" spans="1:3">
      <c r="A59" s="4" t="s">
        <v>624</v>
      </c>
      <c r="B59" s="2">
        <v>1.6073</v>
      </c>
      <c r="C59">
        <v>49</v>
      </c>
    </row>
    <row r="60" spans="1:3">
      <c r="A60" s="4" t="s">
        <v>625</v>
      </c>
      <c r="B60" s="2">
        <v>1.1496</v>
      </c>
      <c r="C60">
        <v>64</v>
      </c>
    </row>
    <row r="61" spans="1:3">
      <c r="A61" s="4" t="s">
        <v>626</v>
      </c>
      <c r="B61" s="2">
        <v>2.0395</v>
      </c>
      <c r="C61">
        <v>45</v>
      </c>
    </row>
    <row r="62" spans="1:3">
      <c r="A62" s="12" t="s">
        <v>627</v>
      </c>
      <c r="B62" s="9">
        <v>0.9006</v>
      </c>
      <c r="C62">
        <v>51</v>
      </c>
    </row>
    <row r="63" spans="1:3">
      <c r="A63" s="12" t="s">
        <v>628</v>
      </c>
      <c r="B63" s="9">
        <v>0.8779</v>
      </c>
      <c r="C63">
        <v>58</v>
      </c>
    </row>
    <row r="64" spans="1:3">
      <c r="A64" s="12" t="s">
        <v>629</v>
      </c>
      <c r="B64" s="9">
        <v>0.5591</v>
      </c>
      <c r="C64">
        <v>42</v>
      </c>
    </row>
    <row r="65" spans="1:3">
      <c r="A65" s="12" t="s">
        <v>630</v>
      </c>
      <c r="B65" s="9">
        <v>0.0473</v>
      </c>
      <c r="C65">
        <v>47</v>
      </c>
    </row>
    <row r="66" spans="1:3">
      <c r="A66" s="12" t="s">
        <v>631</v>
      </c>
      <c r="B66" s="9">
        <v>0.1426</v>
      </c>
      <c r="C66">
        <v>45</v>
      </c>
    </row>
    <row r="67" spans="1:3">
      <c r="A67" s="12" t="s">
        <v>632</v>
      </c>
      <c r="B67" s="9">
        <v>0.06287</v>
      </c>
      <c r="C67">
        <v>60</v>
      </c>
    </row>
    <row r="68" spans="1:3">
      <c r="A68" s="12" t="s">
        <v>633</v>
      </c>
      <c r="B68" s="9">
        <v>0.2002</v>
      </c>
      <c r="C68">
        <v>40</v>
      </c>
    </row>
    <row r="69" spans="1:3">
      <c r="A69" s="12" t="s">
        <v>634</v>
      </c>
      <c r="B69" s="9">
        <v>0.0497</v>
      </c>
      <c r="C69">
        <v>59</v>
      </c>
    </row>
    <row r="70" spans="1:3">
      <c r="A70" t="s">
        <v>635</v>
      </c>
      <c r="B70" s="13">
        <v>1.6073</v>
      </c>
      <c r="C70">
        <v>49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E29"/>
  <sheetViews>
    <sheetView workbookViewId="0">
      <selection activeCell="E8" sqref="E8"/>
    </sheetView>
  </sheetViews>
  <sheetFormatPr defaultColWidth="9" defaultRowHeight="14" outlineLevelCol="4"/>
  <cols>
    <col min="3" max="3" width="26.2734375" customWidth="1"/>
    <col min="4" max="4" width="19" customWidth="1"/>
    <col min="5" max="5" width="23.3671875" customWidth="1"/>
  </cols>
  <sheetData>
    <row r="3" ht="17.6" spans="3:3">
      <c r="C3" s="88" t="s">
        <v>141</v>
      </c>
    </row>
    <row r="4" spans="3:5">
      <c r="C4" s="164" t="s">
        <v>142</v>
      </c>
      <c r="D4" s="165" t="s">
        <v>143</v>
      </c>
      <c r="E4" s="140">
        <f ca="1">E4:E29</f>
        <v>0</v>
      </c>
    </row>
    <row r="5" spans="3:5">
      <c r="C5" s="140"/>
      <c r="D5" s="166" t="s">
        <v>144</v>
      </c>
      <c r="E5" s="140"/>
    </row>
    <row r="6" spans="3:5">
      <c r="C6" s="140"/>
      <c r="D6" s="166" t="s">
        <v>145</v>
      </c>
      <c r="E6" s="140" t="s">
        <v>146</v>
      </c>
    </row>
    <row r="7" spans="3:5">
      <c r="C7" s="140"/>
      <c r="D7" s="166" t="s">
        <v>147</v>
      </c>
      <c r="E7" s="140"/>
    </row>
    <row r="8" spans="3:5">
      <c r="C8" s="164" t="s">
        <v>148</v>
      </c>
      <c r="D8" s="165" t="s">
        <v>149</v>
      </c>
      <c r="E8" s="140"/>
    </row>
    <row r="9" spans="3:5">
      <c r="C9" s="164" t="s">
        <v>150</v>
      </c>
      <c r="D9" s="165" t="s">
        <v>151</v>
      </c>
      <c r="E9" s="140" t="s">
        <v>146</v>
      </c>
    </row>
    <row r="10" spans="3:5">
      <c r="C10" s="140"/>
      <c r="D10" s="166" t="s">
        <v>152</v>
      </c>
      <c r="E10" s="140"/>
    </row>
    <row r="11" ht="30" customHeight="1" spans="3:5">
      <c r="C11" s="164" t="s">
        <v>153</v>
      </c>
      <c r="D11" s="165" t="s">
        <v>154</v>
      </c>
      <c r="E11" s="140"/>
    </row>
    <row r="12" spans="3:5">
      <c r="C12" s="140"/>
      <c r="D12" s="166" t="s">
        <v>155</v>
      </c>
      <c r="E12" s="140"/>
    </row>
    <row r="13" spans="3:5">
      <c r="C13" s="140"/>
      <c r="D13" s="166" t="s">
        <v>156</v>
      </c>
      <c r="E13" s="140"/>
    </row>
    <row r="14" spans="3:5">
      <c r="C14" s="140"/>
      <c r="D14" s="192" t="s">
        <v>157</v>
      </c>
      <c r="E14" s="140"/>
    </row>
    <row r="15" spans="3:5">
      <c r="C15" s="140" t="s">
        <v>158</v>
      </c>
      <c r="D15" s="165" t="s">
        <v>159</v>
      </c>
      <c r="E15" s="140"/>
    </row>
    <row r="16" spans="3:5">
      <c r="C16" s="140"/>
      <c r="D16" s="166" t="s">
        <v>160</v>
      </c>
      <c r="E16" s="140"/>
    </row>
    <row r="17" spans="3:5">
      <c r="C17" s="140"/>
      <c r="D17" s="166" t="s">
        <v>161</v>
      </c>
      <c r="E17" s="140"/>
    </row>
    <row r="18" spans="3:5">
      <c r="C18" s="140"/>
      <c r="D18" s="166" t="s">
        <v>162</v>
      </c>
      <c r="E18" s="140"/>
    </row>
    <row r="19" spans="3:5">
      <c r="C19" s="140"/>
      <c r="D19" s="166" t="s">
        <v>163</v>
      </c>
      <c r="E19" s="140"/>
    </row>
    <row r="20" ht="28" spans="3:5">
      <c r="C20" s="164" t="s">
        <v>164</v>
      </c>
      <c r="D20" s="165" t="s">
        <v>165</v>
      </c>
      <c r="E20" s="140"/>
    </row>
    <row r="21" spans="3:5">
      <c r="C21" s="140"/>
      <c r="D21" s="166" t="s">
        <v>166</v>
      </c>
      <c r="E21" s="140"/>
    </row>
    <row r="22" spans="3:5">
      <c r="C22" s="140" t="s">
        <v>158</v>
      </c>
      <c r="D22" s="165" t="s">
        <v>167</v>
      </c>
      <c r="E22" s="140"/>
    </row>
    <row r="23" spans="3:5">
      <c r="C23" s="140"/>
      <c r="D23" s="166" t="s">
        <v>168</v>
      </c>
      <c r="E23" s="140"/>
    </row>
    <row r="24" spans="3:5">
      <c r="C24" s="140"/>
      <c r="D24" s="166" t="s">
        <v>169</v>
      </c>
      <c r="E24" s="140"/>
    </row>
    <row r="25" spans="3:5">
      <c r="C25" s="164"/>
      <c r="D25" s="167" t="s">
        <v>170</v>
      </c>
      <c r="E25" s="140"/>
    </row>
    <row r="26" spans="3:5">
      <c r="C26" s="164" t="s">
        <v>171</v>
      </c>
      <c r="D26" s="165" t="s">
        <v>172</v>
      </c>
      <c r="E26" s="140"/>
    </row>
    <row r="27" spans="3:5">
      <c r="C27" s="140" t="s">
        <v>158</v>
      </c>
      <c r="D27" s="165" t="s">
        <v>173</v>
      </c>
      <c r="E27" s="140"/>
    </row>
    <row r="28" spans="3:5">
      <c r="C28" s="140"/>
      <c r="D28" s="167" t="s">
        <v>174</v>
      </c>
      <c r="E28" s="140"/>
    </row>
    <row r="29" spans="3:5">
      <c r="C29" s="164" t="s">
        <v>175</v>
      </c>
      <c r="D29" s="165" t="s">
        <v>176</v>
      </c>
      <c r="E29" s="140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56"/>
  <sheetViews>
    <sheetView topLeftCell="AB1" workbookViewId="0">
      <selection activeCell="B6" sqref="B6"/>
    </sheetView>
  </sheetViews>
  <sheetFormatPr defaultColWidth="8.8203125" defaultRowHeight="14"/>
  <cols>
    <col min="1" max="1" width="28.2734375" style="140" customWidth="1"/>
    <col min="2" max="2" width="8.8203125" style="140"/>
    <col min="3" max="7" width="16.1796875" style="140" customWidth="1"/>
    <col min="8" max="8" width="20.453125" style="140" customWidth="1"/>
    <col min="9" max="9" width="20" style="140" customWidth="1"/>
    <col min="10" max="14" width="16.1796875" style="140" customWidth="1"/>
    <col min="15" max="15" width="21.8203125" style="140" customWidth="1"/>
    <col min="16" max="17" width="16.1796875" style="140" customWidth="1"/>
    <col min="18" max="18" width="17.8203125" style="140" customWidth="1"/>
    <col min="19" max="19" width="30.453125" style="140" customWidth="1"/>
    <col min="20" max="20" width="24.8203125" style="140" customWidth="1"/>
    <col min="21" max="21" width="9.1796875" style="139" customWidth="1"/>
    <col min="22" max="22" width="19.1796875" style="140" customWidth="1"/>
    <col min="23" max="24" width="18.2734375" style="140" customWidth="1"/>
    <col min="25" max="25" width="87.1796875" style="140" customWidth="1"/>
    <col min="26" max="26" width="12.453125" style="140" customWidth="1"/>
    <col min="27" max="28" width="15.7265625" style="140" customWidth="1"/>
    <col min="29" max="29" width="16.2734375" style="140" customWidth="1"/>
    <col min="30" max="30" width="55.453125" style="140" customWidth="1"/>
    <col min="31" max="31" width="21.453125" style="140" customWidth="1"/>
    <col min="32" max="16384" width="8.8203125" style="140"/>
  </cols>
  <sheetData>
    <row r="1" s="94" customFormat="1" ht="24.75" customHeight="1" spans="1:31">
      <c r="A1" s="73" t="s">
        <v>177</v>
      </c>
      <c r="B1" s="74" t="s">
        <v>178</v>
      </c>
      <c r="C1" s="74" t="s">
        <v>141</v>
      </c>
      <c r="D1" s="74" t="s">
        <v>179</v>
      </c>
      <c r="E1" s="74" t="s">
        <v>180</v>
      </c>
      <c r="F1" s="99" t="s">
        <v>181</v>
      </c>
      <c r="G1" s="74" t="s">
        <v>182</v>
      </c>
      <c r="H1" s="74" t="s">
        <v>183</v>
      </c>
      <c r="I1" s="74" t="s">
        <v>184</v>
      </c>
      <c r="J1" s="74" t="s">
        <v>185</v>
      </c>
      <c r="K1" s="74" t="s">
        <v>186</v>
      </c>
      <c r="L1" s="74" t="s">
        <v>187</v>
      </c>
      <c r="M1" s="74" t="s">
        <v>188</v>
      </c>
      <c r="N1" s="74" t="s">
        <v>189</v>
      </c>
      <c r="O1" s="74" t="s">
        <v>190</v>
      </c>
      <c r="P1" s="74" t="s">
        <v>191</v>
      </c>
      <c r="Q1" s="74" t="s">
        <v>192</v>
      </c>
      <c r="R1" s="74" t="s">
        <v>193</v>
      </c>
      <c r="S1" s="74" t="s">
        <v>194</v>
      </c>
      <c r="T1" s="74" t="s">
        <v>195</v>
      </c>
      <c r="U1" s="74" t="s">
        <v>196</v>
      </c>
      <c r="V1" s="74" t="s">
        <v>197</v>
      </c>
      <c r="W1" s="74" t="s">
        <v>198</v>
      </c>
      <c r="X1" s="111" t="s">
        <v>199</v>
      </c>
      <c r="Y1" s="111" t="s">
        <v>200</v>
      </c>
      <c r="Z1" s="74" t="s">
        <v>201</v>
      </c>
      <c r="AA1" s="74" t="s">
        <v>202</v>
      </c>
      <c r="AB1" s="74" t="s">
        <v>203</v>
      </c>
      <c r="AC1" s="74" t="s">
        <v>204</v>
      </c>
      <c r="AD1" s="74" t="s">
        <v>205</v>
      </c>
      <c r="AE1" s="74" t="s">
        <v>206</v>
      </c>
    </row>
    <row r="2" spans="1:40">
      <c r="A2" s="14" t="s">
        <v>207</v>
      </c>
      <c r="B2" s="14">
        <v>43</v>
      </c>
      <c r="C2" s="14" t="s">
        <v>208</v>
      </c>
      <c r="D2" s="14">
        <v>1</v>
      </c>
      <c r="E2" s="14">
        <v>0</v>
      </c>
      <c r="F2" s="14" t="s">
        <v>209</v>
      </c>
      <c r="G2" s="14" t="s">
        <v>210</v>
      </c>
      <c r="H2" s="101">
        <v>0.416666666666667</v>
      </c>
      <c r="I2" s="14">
        <v>5</v>
      </c>
      <c r="J2" s="14" t="s">
        <v>211</v>
      </c>
      <c r="K2" s="14" t="s">
        <v>212</v>
      </c>
      <c r="L2" s="150" t="s">
        <v>213</v>
      </c>
      <c r="M2" s="150" t="s">
        <v>214</v>
      </c>
      <c r="N2" s="14" t="s">
        <v>213</v>
      </c>
      <c r="O2" s="14" t="s">
        <v>213</v>
      </c>
      <c r="P2" s="14" t="s">
        <v>213</v>
      </c>
      <c r="Q2" s="14" t="s">
        <v>213</v>
      </c>
      <c r="R2" s="14" t="s">
        <v>213</v>
      </c>
      <c r="S2" s="14" t="s">
        <v>213</v>
      </c>
      <c r="T2" s="14"/>
      <c r="U2" s="14" t="s">
        <v>215</v>
      </c>
      <c r="V2" s="114">
        <v>43090</v>
      </c>
      <c r="W2" s="114" t="s">
        <v>216</v>
      </c>
      <c r="X2" s="112">
        <v>5093392</v>
      </c>
      <c r="Y2" s="112" t="s">
        <v>217</v>
      </c>
      <c r="Z2" s="114" t="s">
        <v>218</v>
      </c>
      <c r="AA2" s="112">
        <v>1000</v>
      </c>
      <c r="AB2" s="193" t="s">
        <v>219</v>
      </c>
      <c r="AC2" s="126">
        <v>43081</v>
      </c>
      <c r="AD2" s="95" t="s">
        <v>220</v>
      </c>
      <c r="AE2" s="95" t="s">
        <v>16</v>
      </c>
      <c r="AF2" s="95"/>
      <c r="AG2" s="95"/>
      <c r="AH2" s="95"/>
      <c r="AI2" s="95"/>
      <c r="AJ2" s="95"/>
      <c r="AK2" s="95"/>
      <c r="AL2" s="95"/>
      <c r="AM2" s="95"/>
      <c r="AN2" s="95"/>
    </row>
    <row r="3" spans="1:40">
      <c r="A3" s="14" t="s">
        <v>221</v>
      </c>
      <c r="B3" s="14">
        <v>63</v>
      </c>
      <c r="C3" s="14" t="s">
        <v>208</v>
      </c>
      <c r="D3" s="14">
        <v>0</v>
      </c>
      <c r="E3" s="14">
        <v>1</v>
      </c>
      <c r="F3" s="14" t="s">
        <v>222</v>
      </c>
      <c r="G3" s="14" t="s">
        <v>223</v>
      </c>
      <c r="H3" s="101">
        <v>0.0833333333333333</v>
      </c>
      <c r="I3" s="14">
        <v>6</v>
      </c>
      <c r="J3" s="14" t="s">
        <v>211</v>
      </c>
      <c r="K3" s="14" t="s">
        <v>212</v>
      </c>
      <c r="L3" s="14" t="s">
        <v>213</v>
      </c>
      <c r="M3" s="14" t="s">
        <v>214</v>
      </c>
      <c r="N3" s="14">
        <v>1</v>
      </c>
      <c r="O3" s="14">
        <v>1</v>
      </c>
      <c r="P3" s="14" t="s">
        <v>213</v>
      </c>
      <c r="Q3" s="14" t="s">
        <v>213</v>
      </c>
      <c r="R3" s="14" t="s">
        <v>213</v>
      </c>
      <c r="S3" s="14" t="s">
        <v>213</v>
      </c>
      <c r="T3" s="14"/>
      <c r="U3" s="14" t="s">
        <v>215</v>
      </c>
      <c r="V3" s="113">
        <v>43109</v>
      </c>
      <c r="W3" s="114" t="s">
        <v>224</v>
      </c>
      <c r="X3" s="112">
        <v>1487976</v>
      </c>
      <c r="Y3" s="112" t="s">
        <v>217</v>
      </c>
      <c r="Z3" s="14" t="s">
        <v>218</v>
      </c>
      <c r="AA3" s="14">
        <v>1001</v>
      </c>
      <c r="AB3" s="194" t="s">
        <v>225</v>
      </c>
      <c r="AC3" s="126"/>
      <c r="AD3" s="95" t="s">
        <v>220</v>
      </c>
      <c r="AE3" s="95" t="s">
        <v>16</v>
      </c>
      <c r="AF3" s="95"/>
      <c r="AG3" s="95"/>
      <c r="AH3" s="95"/>
      <c r="AI3" s="95"/>
      <c r="AJ3" s="95"/>
      <c r="AK3" s="95"/>
      <c r="AL3" s="95"/>
      <c r="AM3" s="95"/>
      <c r="AN3" s="95"/>
    </row>
    <row r="4" s="136" customFormat="1" ht="14.8" spans="1:31">
      <c r="A4" s="138" t="s">
        <v>226</v>
      </c>
      <c r="B4" s="138">
        <v>50</v>
      </c>
      <c r="C4" s="138" t="s">
        <v>227</v>
      </c>
      <c r="D4" s="138">
        <v>0</v>
      </c>
      <c r="E4" s="138">
        <v>1</v>
      </c>
      <c r="F4" s="138" t="s">
        <v>222</v>
      </c>
      <c r="G4" s="138" t="s">
        <v>223</v>
      </c>
      <c r="H4" s="148">
        <v>0.479166666666667</v>
      </c>
      <c r="I4" s="138">
        <v>6.5</v>
      </c>
      <c r="J4" s="138" t="s">
        <v>228</v>
      </c>
      <c r="K4" s="138" t="s">
        <v>229</v>
      </c>
      <c r="L4" s="138">
        <v>3</v>
      </c>
      <c r="M4" s="138" t="s">
        <v>213</v>
      </c>
      <c r="N4" s="138">
        <v>1</v>
      </c>
      <c r="O4" s="138">
        <v>1</v>
      </c>
      <c r="P4" s="138">
        <v>0</v>
      </c>
      <c r="Q4" s="138" t="s">
        <v>230</v>
      </c>
      <c r="R4" s="138" t="s">
        <v>231</v>
      </c>
      <c r="S4" s="138">
        <v>1</v>
      </c>
      <c r="T4" s="138" t="s">
        <v>232</v>
      </c>
      <c r="U4" s="138" t="s">
        <v>215</v>
      </c>
      <c r="V4" s="153">
        <v>43132</v>
      </c>
      <c r="W4" s="154" t="s">
        <v>233</v>
      </c>
      <c r="X4" s="155">
        <v>4807682</v>
      </c>
      <c r="Y4" s="155" t="s">
        <v>234</v>
      </c>
      <c r="Z4" s="154" t="s">
        <v>218</v>
      </c>
      <c r="AA4" s="138">
        <v>1002</v>
      </c>
      <c r="AB4" s="160" t="s">
        <v>235</v>
      </c>
      <c r="AC4" s="161">
        <v>43131</v>
      </c>
      <c r="AD4" s="136" t="s">
        <v>220</v>
      </c>
      <c r="AE4" s="136" t="s">
        <v>16</v>
      </c>
    </row>
    <row r="5" s="96" customFormat="1" spans="1:31">
      <c r="A5" s="15" t="s">
        <v>236</v>
      </c>
      <c r="B5" s="15">
        <v>64</v>
      </c>
      <c r="C5" s="15" t="s">
        <v>237</v>
      </c>
      <c r="D5" s="15">
        <v>0</v>
      </c>
      <c r="E5" s="15">
        <v>1</v>
      </c>
      <c r="F5" s="15" t="s">
        <v>222</v>
      </c>
      <c r="G5" s="15" t="s">
        <v>223</v>
      </c>
      <c r="H5" s="102">
        <v>0.0833333333333333</v>
      </c>
      <c r="I5" s="15"/>
      <c r="J5" s="15">
        <v>5</v>
      </c>
      <c r="K5" s="15" t="s">
        <v>229</v>
      </c>
      <c r="L5" s="15">
        <v>2</v>
      </c>
      <c r="M5" s="15" t="s">
        <v>213</v>
      </c>
      <c r="N5" s="15">
        <v>1</v>
      </c>
      <c r="O5" s="15">
        <v>0</v>
      </c>
      <c r="P5" s="15">
        <v>0</v>
      </c>
      <c r="Q5" s="39">
        <v>0.3</v>
      </c>
      <c r="R5" s="15" t="s">
        <v>231</v>
      </c>
      <c r="S5" s="15">
        <v>1</v>
      </c>
      <c r="T5" s="15" t="s">
        <v>238</v>
      </c>
      <c r="U5" s="15" t="s">
        <v>215</v>
      </c>
      <c r="V5" s="117">
        <v>43146</v>
      </c>
      <c r="W5" s="15" t="s">
        <v>233</v>
      </c>
      <c r="X5" s="118">
        <v>4470808</v>
      </c>
      <c r="Y5" s="118" t="s">
        <v>239</v>
      </c>
      <c r="Z5" s="117" t="s">
        <v>218</v>
      </c>
      <c r="AA5" s="15">
        <v>1003</v>
      </c>
      <c r="AB5" s="195" t="s">
        <v>240</v>
      </c>
      <c r="AC5" s="128">
        <v>43136</v>
      </c>
      <c r="AD5" s="96" t="s">
        <v>220</v>
      </c>
      <c r="AE5" s="96" t="s">
        <v>16</v>
      </c>
    </row>
    <row r="6" s="98" customFormat="1" spans="1:31">
      <c r="A6" s="18" t="s">
        <v>241</v>
      </c>
      <c r="B6" s="18">
        <v>48</v>
      </c>
      <c r="C6" s="18" t="s">
        <v>242</v>
      </c>
      <c r="D6" s="18">
        <v>1</v>
      </c>
      <c r="E6" s="18">
        <v>0</v>
      </c>
      <c r="F6" s="18" t="s">
        <v>209</v>
      </c>
      <c r="G6" s="18" t="s">
        <v>223</v>
      </c>
      <c r="H6" s="105">
        <v>0.458333333333333</v>
      </c>
      <c r="I6" s="18">
        <v>5</v>
      </c>
      <c r="J6" s="18" t="s">
        <v>243</v>
      </c>
      <c r="K6" s="18" t="s">
        <v>229</v>
      </c>
      <c r="L6" s="18">
        <v>1</v>
      </c>
      <c r="M6" s="18" t="s">
        <v>213</v>
      </c>
      <c r="N6" s="18">
        <v>1</v>
      </c>
      <c r="O6" s="18">
        <v>1</v>
      </c>
      <c r="P6" s="18">
        <v>0</v>
      </c>
      <c r="Q6" s="18" t="s">
        <v>244</v>
      </c>
      <c r="R6" s="18" t="s">
        <v>245</v>
      </c>
      <c r="S6" s="18">
        <v>0</v>
      </c>
      <c r="T6" s="18"/>
      <c r="U6" s="18" t="s">
        <v>215</v>
      </c>
      <c r="V6" s="106">
        <v>43153</v>
      </c>
      <c r="W6" s="105" t="s">
        <v>233</v>
      </c>
      <c r="X6" s="122">
        <v>2293003</v>
      </c>
      <c r="Y6" s="122" t="s">
        <v>217</v>
      </c>
      <c r="Z6" s="106" t="s">
        <v>218</v>
      </c>
      <c r="AA6" s="18">
        <v>1004</v>
      </c>
      <c r="AB6" s="196" t="s">
        <v>246</v>
      </c>
      <c r="AC6" s="133">
        <v>43151</v>
      </c>
      <c r="AD6" s="98" t="s">
        <v>220</v>
      </c>
      <c r="AE6" s="98" t="s">
        <v>16</v>
      </c>
    </row>
    <row r="7" s="96" customFormat="1" spans="1:31">
      <c r="A7" s="15" t="s">
        <v>247</v>
      </c>
      <c r="B7" s="15">
        <v>41</v>
      </c>
      <c r="C7" s="15" t="s">
        <v>229</v>
      </c>
      <c r="D7" s="15">
        <v>0</v>
      </c>
      <c r="E7" s="15">
        <v>1</v>
      </c>
      <c r="F7" s="15" t="s">
        <v>222</v>
      </c>
      <c r="G7" s="15" t="s">
        <v>223</v>
      </c>
      <c r="H7" s="102">
        <v>0.0833333333333333</v>
      </c>
      <c r="I7" s="15">
        <v>6</v>
      </c>
      <c r="J7" s="15">
        <v>5</v>
      </c>
      <c r="K7" s="15" t="s">
        <v>229</v>
      </c>
      <c r="L7" s="15">
        <v>2</v>
      </c>
      <c r="M7" s="15" t="s">
        <v>213</v>
      </c>
      <c r="N7" s="15">
        <v>1</v>
      </c>
      <c r="O7" s="15">
        <v>1</v>
      </c>
      <c r="P7" s="15">
        <v>0</v>
      </c>
      <c r="Q7" s="15" t="s">
        <v>244</v>
      </c>
      <c r="R7" s="15" t="s">
        <v>245</v>
      </c>
      <c r="S7" s="15">
        <v>0</v>
      </c>
      <c r="T7" s="15"/>
      <c r="U7" s="15" t="s">
        <v>215</v>
      </c>
      <c r="V7" s="117">
        <v>43192</v>
      </c>
      <c r="W7" s="15" t="s">
        <v>248</v>
      </c>
      <c r="X7" s="118">
        <v>1186914</v>
      </c>
      <c r="Y7" s="118" t="s">
        <v>249</v>
      </c>
      <c r="Z7" s="117" t="s">
        <v>218</v>
      </c>
      <c r="AA7" s="15">
        <v>1005</v>
      </c>
      <c r="AB7" s="195" t="s">
        <v>250</v>
      </c>
      <c r="AC7" s="128">
        <v>43187</v>
      </c>
      <c r="AD7" s="96" t="s">
        <v>251</v>
      </c>
      <c r="AE7" s="96" t="s">
        <v>16</v>
      </c>
    </row>
    <row r="8" s="96" customFormat="1" spans="1:31">
      <c r="A8" s="15" t="s">
        <v>252</v>
      </c>
      <c r="B8" s="15">
        <v>66</v>
      </c>
      <c r="C8" s="15" t="s">
        <v>227</v>
      </c>
      <c r="D8" s="15">
        <v>0</v>
      </c>
      <c r="E8" s="15">
        <v>1</v>
      </c>
      <c r="F8" s="15" t="s">
        <v>222</v>
      </c>
      <c r="G8" s="15" t="s">
        <v>210</v>
      </c>
      <c r="H8" s="102">
        <v>0.5</v>
      </c>
      <c r="I8" s="15">
        <v>2</v>
      </c>
      <c r="J8" s="15" t="s">
        <v>253</v>
      </c>
      <c r="K8" s="15" t="s">
        <v>158</v>
      </c>
      <c r="L8" s="15">
        <v>2</v>
      </c>
      <c r="M8" s="15" t="s">
        <v>213</v>
      </c>
      <c r="N8" s="15">
        <v>1</v>
      </c>
      <c r="O8" s="15">
        <v>1</v>
      </c>
      <c r="P8" s="15">
        <v>0</v>
      </c>
      <c r="Q8" s="39">
        <v>0.15</v>
      </c>
      <c r="R8" s="32" t="s">
        <v>231</v>
      </c>
      <c r="S8" s="15">
        <v>0</v>
      </c>
      <c r="T8" s="15"/>
      <c r="U8" s="15" t="s">
        <v>215</v>
      </c>
      <c r="V8" s="117">
        <v>43206</v>
      </c>
      <c r="W8" s="15" t="s">
        <v>254</v>
      </c>
      <c r="X8" s="119">
        <v>3096852</v>
      </c>
      <c r="Y8" s="119" t="s">
        <v>255</v>
      </c>
      <c r="Z8" s="117" t="s">
        <v>218</v>
      </c>
      <c r="AA8" s="15">
        <v>1006</v>
      </c>
      <c r="AB8" s="195" t="s">
        <v>256</v>
      </c>
      <c r="AC8" s="128">
        <v>43201</v>
      </c>
      <c r="AD8" s="96" t="s">
        <v>257</v>
      </c>
      <c r="AE8" s="96" t="s">
        <v>16</v>
      </c>
    </row>
    <row r="9" s="98" customFormat="1" spans="1:31">
      <c r="A9" s="18" t="s">
        <v>258</v>
      </c>
      <c r="B9" s="18">
        <v>70</v>
      </c>
      <c r="C9" s="18" t="s">
        <v>259</v>
      </c>
      <c r="D9" s="18">
        <v>0</v>
      </c>
      <c r="E9" s="18">
        <v>1</v>
      </c>
      <c r="F9" s="18" t="s">
        <v>222</v>
      </c>
      <c r="G9" s="18" t="s">
        <v>223</v>
      </c>
      <c r="H9" s="105">
        <v>0.0833333333333333</v>
      </c>
      <c r="I9" s="18">
        <v>9</v>
      </c>
      <c r="J9" s="18" t="s">
        <v>253</v>
      </c>
      <c r="K9" s="18" t="s">
        <v>260</v>
      </c>
      <c r="L9" s="18">
        <v>1</v>
      </c>
      <c r="M9" s="18">
        <v>2</v>
      </c>
      <c r="N9" s="18">
        <v>1</v>
      </c>
      <c r="O9" s="18">
        <v>1</v>
      </c>
      <c r="P9" s="18">
        <v>0</v>
      </c>
      <c r="Q9" s="18" t="s">
        <v>244</v>
      </c>
      <c r="R9" s="18" t="s">
        <v>245</v>
      </c>
      <c r="S9" s="18">
        <v>0</v>
      </c>
      <c r="T9" s="18"/>
      <c r="U9" s="18" t="s">
        <v>215</v>
      </c>
      <c r="V9" s="106">
        <v>43216</v>
      </c>
      <c r="W9" s="18" t="s">
        <v>254</v>
      </c>
      <c r="X9" s="122">
        <v>5452159</v>
      </c>
      <c r="Y9" s="122" t="s">
        <v>261</v>
      </c>
      <c r="Z9" s="106" t="s">
        <v>218</v>
      </c>
      <c r="AA9" s="18">
        <v>1007</v>
      </c>
      <c r="AB9" s="196" t="s">
        <v>262</v>
      </c>
      <c r="AC9" s="133">
        <v>43210</v>
      </c>
      <c r="AD9" s="98" t="s">
        <v>251</v>
      </c>
      <c r="AE9" s="98" t="s">
        <v>16</v>
      </c>
    </row>
    <row r="10" s="96" customFormat="1" spans="1:31">
      <c r="A10" s="15" t="s">
        <v>263</v>
      </c>
      <c r="B10" s="15">
        <v>58</v>
      </c>
      <c r="C10" s="15" t="s">
        <v>242</v>
      </c>
      <c r="D10" s="15">
        <v>0</v>
      </c>
      <c r="E10" s="15">
        <v>1</v>
      </c>
      <c r="F10" s="15" t="s">
        <v>222</v>
      </c>
      <c r="G10" s="15" t="s">
        <v>223</v>
      </c>
      <c r="H10" s="102">
        <v>0.0833333333333333</v>
      </c>
      <c r="I10" s="15"/>
      <c r="J10" s="15" t="s">
        <v>253</v>
      </c>
      <c r="K10" s="15" t="s">
        <v>229</v>
      </c>
      <c r="L10" s="15">
        <v>2</v>
      </c>
      <c r="M10" s="15">
        <v>2</v>
      </c>
      <c r="N10" s="15">
        <v>1</v>
      </c>
      <c r="O10" s="15">
        <v>1</v>
      </c>
      <c r="P10" s="15">
        <v>0</v>
      </c>
      <c r="Q10" s="39">
        <v>0.2</v>
      </c>
      <c r="R10" s="32" t="s">
        <v>231</v>
      </c>
      <c r="S10" s="15">
        <v>1</v>
      </c>
      <c r="T10" s="17"/>
      <c r="U10" s="15" t="s">
        <v>215</v>
      </c>
      <c r="V10" s="117">
        <v>43255</v>
      </c>
      <c r="W10" s="15" t="s">
        <v>254</v>
      </c>
      <c r="X10" s="118">
        <v>1729725</v>
      </c>
      <c r="Y10" s="197" t="s">
        <v>264</v>
      </c>
      <c r="Z10" s="117" t="s">
        <v>218</v>
      </c>
      <c r="AA10" s="15">
        <v>1008</v>
      </c>
      <c r="AB10" s="195" t="s">
        <v>265</v>
      </c>
      <c r="AC10" s="128">
        <v>43250</v>
      </c>
      <c r="AD10" s="131" t="s">
        <v>266</v>
      </c>
      <c r="AE10" s="96" t="s">
        <v>16</v>
      </c>
    </row>
    <row r="11" s="136" customFormat="1" spans="1:31">
      <c r="A11" s="138" t="s">
        <v>267</v>
      </c>
      <c r="B11" s="138">
        <v>51</v>
      </c>
      <c r="C11" s="138" t="s">
        <v>227</v>
      </c>
      <c r="D11" s="138">
        <v>1</v>
      </c>
      <c r="E11" s="138">
        <v>0</v>
      </c>
      <c r="F11" s="138" t="s">
        <v>209</v>
      </c>
      <c r="G11" s="138" t="s">
        <v>223</v>
      </c>
      <c r="H11" s="148">
        <v>0.5</v>
      </c>
      <c r="I11" s="138">
        <v>12.5</v>
      </c>
      <c r="J11" s="138">
        <v>5</v>
      </c>
      <c r="K11" s="138" t="s">
        <v>260</v>
      </c>
      <c r="L11" s="138">
        <v>3</v>
      </c>
      <c r="M11" s="138">
        <v>3</v>
      </c>
      <c r="N11" s="138">
        <v>1</v>
      </c>
      <c r="O11" s="138">
        <v>1</v>
      </c>
      <c r="P11" s="138">
        <v>0</v>
      </c>
      <c r="Q11" s="151">
        <v>0.5</v>
      </c>
      <c r="R11" s="138" t="s">
        <v>268</v>
      </c>
      <c r="S11" s="138">
        <v>0</v>
      </c>
      <c r="T11" s="138"/>
      <c r="U11" s="138" t="s">
        <v>215</v>
      </c>
      <c r="V11" s="154">
        <v>43265</v>
      </c>
      <c r="W11" s="138" t="s">
        <v>254</v>
      </c>
      <c r="X11" s="156">
        <v>1367685</v>
      </c>
      <c r="Y11" s="156" t="s">
        <v>269</v>
      </c>
      <c r="Z11" s="154" t="s">
        <v>218</v>
      </c>
      <c r="AA11" s="138">
        <v>1009</v>
      </c>
      <c r="AB11" s="198" t="s">
        <v>270</v>
      </c>
      <c r="AC11" s="161">
        <v>43257</v>
      </c>
      <c r="AD11" s="162" t="s">
        <v>271</v>
      </c>
      <c r="AE11" s="136" t="s">
        <v>16</v>
      </c>
    </row>
    <row r="12" s="98" customFormat="1" spans="1:31">
      <c r="A12" s="18" t="s">
        <v>272</v>
      </c>
      <c r="B12" s="18">
        <v>64</v>
      </c>
      <c r="C12" s="18" t="s">
        <v>242</v>
      </c>
      <c r="D12" s="18">
        <v>0</v>
      </c>
      <c r="E12" s="18">
        <v>1</v>
      </c>
      <c r="F12" s="18" t="s">
        <v>222</v>
      </c>
      <c r="G12" s="18" t="s">
        <v>210</v>
      </c>
      <c r="H12" s="18" t="s">
        <v>273</v>
      </c>
      <c r="I12" s="18"/>
      <c r="J12" s="18">
        <v>5</v>
      </c>
      <c r="K12" s="18" t="s">
        <v>274</v>
      </c>
      <c r="L12" s="84" t="s">
        <v>214</v>
      </c>
      <c r="M12" s="84" t="s">
        <v>213</v>
      </c>
      <c r="N12" s="18">
        <v>1</v>
      </c>
      <c r="O12" s="18">
        <v>1</v>
      </c>
      <c r="P12" s="18">
        <v>0</v>
      </c>
      <c r="Q12" s="81">
        <v>0.15</v>
      </c>
      <c r="R12" s="59" t="s">
        <v>231</v>
      </c>
      <c r="S12" s="18">
        <v>1</v>
      </c>
      <c r="T12" s="19"/>
      <c r="U12" s="18" t="s">
        <v>215</v>
      </c>
      <c r="V12" s="106">
        <v>43276</v>
      </c>
      <c r="W12" s="18" t="s">
        <v>254</v>
      </c>
      <c r="X12" s="122">
        <v>5482697</v>
      </c>
      <c r="Y12" s="122" t="s">
        <v>275</v>
      </c>
      <c r="Z12" s="106" t="s">
        <v>218</v>
      </c>
      <c r="AA12" s="18">
        <v>1010</v>
      </c>
      <c r="AB12" s="196" t="s">
        <v>276</v>
      </c>
      <c r="AC12" s="133">
        <v>43272</v>
      </c>
      <c r="AD12" s="134" t="s">
        <v>277</v>
      </c>
      <c r="AE12" s="98" t="s">
        <v>16</v>
      </c>
    </row>
    <row r="13" s="96" customFormat="1" spans="1:31">
      <c r="A13" s="15" t="s">
        <v>278</v>
      </c>
      <c r="B13" s="15">
        <v>71</v>
      </c>
      <c r="C13" s="15" t="s">
        <v>242</v>
      </c>
      <c r="D13" s="15">
        <v>0</v>
      </c>
      <c r="E13" s="15">
        <v>1</v>
      </c>
      <c r="F13" s="15" t="s">
        <v>222</v>
      </c>
      <c r="G13" s="15" t="s">
        <v>223</v>
      </c>
      <c r="H13" s="102">
        <v>0.0833333333333333</v>
      </c>
      <c r="I13" s="15">
        <v>4</v>
      </c>
      <c r="J13" s="15">
        <v>5</v>
      </c>
      <c r="K13" s="15" t="s">
        <v>260</v>
      </c>
      <c r="L13" s="15">
        <v>2</v>
      </c>
      <c r="M13" s="15">
        <v>2</v>
      </c>
      <c r="N13" s="15">
        <v>1</v>
      </c>
      <c r="O13" s="15">
        <v>1</v>
      </c>
      <c r="P13" s="15">
        <v>0</v>
      </c>
      <c r="Q13" s="39">
        <v>0.25</v>
      </c>
      <c r="R13" s="32" t="s">
        <v>231</v>
      </c>
      <c r="S13" s="15">
        <v>1</v>
      </c>
      <c r="T13" s="15"/>
      <c r="U13" s="15" t="s">
        <v>215</v>
      </c>
      <c r="V13" s="117">
        <v>43279</v>
      </c>
      <c r="W13" s="15" t="s">
        <v>248</v>
      </c>
      <c r="X13" s="118">
        <v>5309707</v>
      </c>
      <c r="Y13" s="118" t="s">
        <v>279</v>
      </c>
      <c r="Z13" s="117" t="s">
        <v>218</v>
      </c>
      <c r="AA13" s="15">
        <v>1011</v>
      </c>
      <c r="AB13" s="195" t="s">
        <v>280</v>
      </c>
      <c r="AC13" s="128">
        <v>43272</v>
      </c>
      <c r="AD13" s="131" t="s">
        <v>281</v>
      </c>
      <c r="AE13" s="96" t="s">
        <v>16</v>
      </c>
    </row>
    <row r="14" s="136" customFormat="1" spans="1:31">
      <c r="A14" s="138" t="s">
        <v>282</v>
      </c>
      <c r="B14" s="138">
        <v>45</v>
      </c>
      <c r="C14" s="138" t="s">
        <v>242</v>
      </c>
      <c r="D14" s="138">
        <v>1</v>
      </c>
      <c r="E14" s="138">
        <v>0</v>
      </c>
      <c r="F14" s="138" t="s">
        <v>209</v>
      </c>
      <c r="G14" s="138" t="s">
        <v>223</v>
      </c>
      <c r="H14" s="138" t="s">
        <v>273</v>
      </c>
      <c r="I14" s="138"/>
      <c r="J14" s="138">
        <v>5</v>
      </c>
      <c r="K14" s="138" t="s">
        <v>229</v>
      </c>
      <c r="L14" s="138">
        <v>3</v>
      </c>
      <c r="M14" s="138">
        <v>3</v>
      </c>
      <c r="N14" s="138">
        <v>1</v>
      </c>
      <c r="O14" s="138">
        <v>1</v>
      </c>
      <c r="P14" s="138">
        <v>1</v>
      </c>
      <c r="Q14" s="151">
        <v>0.2</v>
      </c>
      <c r="R14" s="138" t="s">
        <v>283</v>
      </c>
      <c r="S14" s="138">
        <v>1</v>
      </c>
      <c r="T14" s="138"/>
      <c r="U14" s="138" t="s">
        <v>215</v>
      </c>
      <c r="V14" s="154">
        <v>43283</v>
      </c>
      <c r="W14" s="138" t="s">
        <v>254</v>
      </c>
      <c r="X14" s="155">
        <v>4612665</v>
      </c>
      <c r="Y14" s="155" t="s">
        <v>284</v>
      </c>
      <c r="Z14" s="154" t="s">
        <v>218</v>
      </c>
      <c r="AA14" s="138">
        <v>1012</v>
      </c>
      <c r="AB14" s="198" t="s">
        <v>285</v>
      </c>
      <c r="AC14" s="161">
        <v>43278</v>
      </c>
      <c r="AD14" s="162" t="s">
        <v>286</v>
      </c>
      <c r="AE14" s="136" t="s">
        <v>16</v>
      </c>
    </row>
    <row r="15" s="96" customFormat="1" spans="1:31">
      <c r="A15" s="15" t="s">
        <v>287</v>
      </c>
      <c r="B15" s="15">
        <v>40</v>
      </c>
      <c r="C15" s="15" t="s">
        <v>242</v>
      </c>
      <c r="D15" s="15">
        <v>1</v>
      </c>
      <c r="E15" s="15">
        <v>0</v>
      </c>
      <c r="F15" s="15" t="s">
        <v>209</v>
      </c>
      <c r="G15" s="15" t="s">
        <v>223</v>
      </c>
      <c r="H15" s="102">
        <v>0.375</v>
      </c>
      <c r="I15" s="15">
        <v>7</v>
      </c>
      <c r="J15" s="15">
        <v>5</v>
      </c>
      <c r="K15" s="15" t="s">
        <v>260</v>
      </c>
      <c r="L15" s="15">
        <v>2</v>
      </c>
      <c r="M15" s="15" t="s">
        <v>288</v>
      </c>
      <c r="N15" s="15">
        <v>1</v>
      </c>
      <c r="O15" s="15">
        <v>0</v>
      </c>
      <c r="P15" s="15">
        <v>0</v>
      </c>
      <c r="Q15" s="39">
        <v>0.01</v>
      </c>
      <c r="R15" s="15" t="s">
        <v>245</v>
      </c>
      <c r="S15" s="15">
        <v>1</v>
      </c>
      <c r="T15" s="15" t="s">
        <v>289</v>
      </c>
      <c r="U15" s="15" t="s">
        <v>215</v>
      </c>
      <c r="V15" s="117">
        <v>43286</v>
      </c>
      <c r="W15" s="15" t="s">
        <v>254</v>
      </c>
      <c r="X15" s="118">
        <v>5483747</v>
      </c>
      <c r="Y15" s="118" t="s">
        <v>290</v>
      </c>
      <c r="Z15" s="117" t="s">
        <v>218</v>
      </c>
      <c r="AA15" s="15">
        <v>1013</v>
      </c>
      <c r="AB15" s="195" t="s">
        <v>291</v>
      </c>
      <c r="AC15" s="128">
        <v>43279</v>
      </c>
      <c r="AD15" s="96" t="s">
        <v>251</v>
      </c>
      <c r="AE15" s="96" t="s">
        <v>16</v>
      </c>
    </row>
    <row r="16" s="136" customFormat="1" spans="1:31">
      <c r="A16" s="138" t="s">
        <v>292</v>
      </c>
      <c r="B16" s="138">
        <v>44</v>
      </c>
      <c r="C16" s="138" t="s">
        <v>242</v>
      </c>
      <c r="D16" s="138">
        <v>1</v>
      </c>
      <c r="E16" s="138">
        <v>0</v>
      </c>
      <c r="F16" s="138" t="s">
        <v>209</v>
      </c>
      <c r="G16" s="138" t="s">
        <v>210</v>
      </c>
      <c r="H16" s="148">
        <v>0.416666666666667</v>
      </c>
      <c r="I16" s="138">
        <v>8</v>
      </c>
      <c r="J16" s="138" t="s">
        <v>253</v>
      </c>
      <c r="K16" s="138" t="s">
        <v>260</v>
      </c>
      <c r="L16" s="138">
        <v>3</v>
      </c>
      <c r="M16" s="138" t="s">
        <v>288</v>
      </c>
      <c r="N16" s="138">
        <v>1</v>
      </c>
      <c r="O16" s="138">
        <v>1</v>
      </c>
      <c r="P16" s="138">
        <v>0</v>
      </c>
      <c r="Q16" s="138" t="s">
        <v>293</v>
      </c>
      <c r="R16" s="138" t="s">
        <v>245</v>
      </c>
      <c r="S16" s="138">
        <v>1</v>
      </c>
      <c r="T16" s="138"/>
      <c r="U16" s="138" t="s">
        <v>215</v>
      </c>
      <c r="V16" s="154">
        <v>43307</v>
      </c>
      <c r="W16" s="138" t="s">
        <v>254</v>
      </c>
      <c r="X16" s="155">
        <v>3568933</v>
      </c>
      <c r="Y16" s="155" t="s">
        <v>294</v>
      </c>
      <c r="Z16" s="154" t="s">
        <v>218</v>
      </c>
      <c r="AA16" s="138">
        <v>1014</v>
      </c>
      <c r="AB16" s="198" t="s">
        <v>295</v>
      </c>
      <c r="AC16" s="161">
        <v>43277</v>
      </c>
      <c r="AD16" s="162" t="s">
        <v>296</v>
      </c>
      <c r="AE16" s="136" t="s">
        <v>16</v>
      </c>
    </row>
    <row r="17" s="96" customFormat="1" spans="1:31">
      <c r="A17" s="15" t="s">
        <v>297</v>
      </c>
      <c r="B17" s="15">
        <v>46</v>
      </c>
      <c r="C17" s="15" t="s">
        <v>242</v>
      </c>
      <c r="D17" s="15">
        <v>1</v>
      </c>
      <c r="E17" s="15">
        <v>0</v>
      </c>
      <c r="F17" s="15" t="s">
        <v>209</v>
      </c>
      <c r="G17" s="15" t="s">
        <v>210</v>
      </c>
      <c r="H17" s="102">
        <v>0.5</v>
      </c>
      <c r="I17" s="15">
        <v>5</v>
      </c>
      <c r="J17" s="15" t="s">
        <v>243</v>
      </c>
      <c r="K17" s="15" t="s">
        <v>298</v>
      </c>
      <c r="L17" s="15">
        <v>2</v>
      </c>
      <c r="M17" s="15" t="s">
        <v>214</v>
      </c>
      <c r="N17" s="15">
        <v>1</v>
      </c>
      <c r="O17" s="15">
        <v>1</v>
      </c>
      <c r="P17" s="15">
        <v>0</v>
      </c>
      <c r="Q17" s="15" t="s">
        <v>299</v>
      </c>
      <c r="R17" s="15" t="s">
        <v>245</v>
      </c>
      <c r="S17" s="15">
        <v>1</v>
      </c>
      <c r="T17" s="15"/>
      <c r="U17" s="15" t="s">
        <v>215</v>
      </c>
      <c r="V17" s="117">
        <v>43314</v>
      </c>
      <c r="W17" s="15" t="s">
        <v>254</v>
      </c>
      <c r="X17" s="118">
        <v>3768766</v>
      </c>
      <c r="Y17" s="118" t="s">
        <v>300</v>
      </c>
      <c r="Z17" s="117" t="s">
        <v>218</v>
      </c>
      <c r="AA17" s="15">
        <v>1015</v>
      </c>
      <c r="AB17" s="195" t="s">
        <v>301</v>
      </c>
      <c r="AC17" s="128">
        <v>43311</v>
      </c>
      <c r="AD17" s="131" t="s">
        <v>302</v>
      </c>
      <c r="AE17" s="96" t="s">
        <v>16</v>
      </c>
    </row>
    <row r="18" s="136" customFormat="1" spans="1:31">
      <c r="A18" s="138" t="s">
        <v>303</v>
      </c>
      <c r="B18" s="138">
        <v>41</v>
      </c>
      <c r="C18" s="138" t="s">
        <v>242</v>
      </c>
      <c r="D18" s="138">
        <v>1</v>
      </c>
      <c r="E18" s="138">
        <v>0</v>
      </c>
      <c r="F18" s="138" t="s">
        <v>209</v>
      </c>
      <c r="G18" s="138" t="s">
        <v>210</v>
      </c>
      <c r="H18" s="148">
        <v>0.208333333333333</v>
      </c>
      <c r="I18" s="138">
        <v>2.5</v>
      </c>
      <c r="J18" s="138">
        <v>5</v>
      </c>
      <c r="K18" s="138" t="s">
        <v>260</v>
      </c>
      <c r="L18" s="138">
        <v>3</v>
      </c>
      <c r="M18" s="138" t="s">
        <v>288</v>
      </c>
      <c r="N18" s="138">
        <v>1</v>
      </c>
      <c r="O18" s="138">
        <v>1</v>
      </c>
      <c r="P18" s="138">
        <v>1</v>
      </c>
      <c r="Q18" s="151">
        <v>0.6</v>
      </c>
      <c r="R18" s="138" t="s">
        <v>283</v>
      </c>
      <c r="S18" s="138">
        <v>1</v>
      </c>
      <c r="T18" s="152" t="s">
        <v>304</v>
      </c>
      <c r="U18" s="138" t="s">
        <v>215</v>
      </c>
      <c r="V18" s="154">
        <v>372039</v>
      </c>
      <c r="W18" s="138" t="s">
        <v>254</v>
      </c>
      <c r="X18" s="155">
        <v>3291513</v>
      </c>
      <c r="Y18" s="155" t="s">
        <v>305</v>
      </c>
      <c r="Z18" s="138" t="s">
        <v>218</v>
      </c>
      <c r="AA18" s="138">
        <v>1016</v>
      </c>
      <c r="AB18" s="198" t="s">
        <v>306</v>
      </c>
      <c r="AC18" s="161">
        <v>43315</v>
      </c>
      <c r="AD18" s="162" t="s">
        <v>307</v>
      </c>
      <c r="AE18" s="136" t="s">
        <v>16</v>
      </c>
    </row>
    <row r="19" s="98" customFormat="1" spans="1:31">
      <c r="A19" s="18" t="s">
        <v>308</v>
      </c>
      <c r="B19" s="18">
        <v>56</v>
      </c>
      <c r="C19" s="18" t="s">
        <v>242</v>
      </c>
      <c r="D19" s="18">
        <v>0</v>
      </c>
      <c r="E19" s="18">
        <v>1</v>
      </c>
      <c r="F19" s="18" t="s">
        <v>222</v>
      </c>
      <c r="G19" s="18" t="s">
        <v>210</v>
      </c>
      <c r="H19" s="105">
        <v>0.0833333333333333</v>
      </c>
      <c r="I19" s="18">
        <v>10</v>
      </c>
      <c r="J19" s="18" t="s">
        <v>253</v>
      </c>
      <c r="K19" s="18" t="s">
        <v>229</v>
      </c>
      <c r="L19" s="18">
        <v>1</v>
      </c>
      <c r="M19" s="18">
        <v>1</v>
      </c>
      <c r="N19" s="18">
        <v>1</v>
      </c>
      <c r="O19" s="18">
        <v>1</v>
      </c>
      <c r="P19" s="18">
        <v>0</v>
      </c>
      <c r="Q19" s="18" t="s">
        <v>244</v>
      </c>
      <c r="R19" s="18" t="s">
        <v>245</v>
      </c>
      <c r="S19" s="18">
        <v>0</v>
      </c>
      <c r="T19" s="18"/>
      <c r="U19" s="18" t="s">
        <v>215</v>
      </c>
      <c r="V19" s="106">
        <v>43325</v>
      </c>
      <c r="W19" s="18" t="s">
        <v>254</v>
      </c>
      <c r="X19" s="122">
        <v>5473422</v>
      </c>
      <c r="Y19" s="122" t="s">
        <v>217</v>
      </c>
      <c r="Z19" s="18" t="s">
        <v>218</v>
      </c>
      <c r="AA19" s="18">
        <v>1017</v>
      </c>
      <c r="AB19" s="196" t="s">
        <v>309</v>
      </c>
      <c r="AC19" s="133">
        <v>43319</v>
      </c>
      <c r="AD19" s="98" t="s">
        <v>310</v>
      </c>
      <c r="AE19" s="98" t="s">
        <v>16</v>
      </c>
    </row>
    <row r="20" s="137" customFormat="1" spans="1:31">
      <c r="A20" s="141" t="s">
        <v>311</v>
      </c>
      <c r="B20" s="141">
        <v>51</v>
      </c>
      <c r="C20" s="141" t="s">
        <v>242</v>
      </c>
      <c r="D20" s="141">
        <v>1</v>
      </c>
      <c r="E20" s="141">
        <v>0</v>
      </c>
      <c r="F20" s="141" t="s">
        <v>209</v>
      </c>
      <c r="G20" s="141" t="s">
        <v>210</v>
      </c>
      <c r="H20" s="149">
        <v>0.125</v>
      </c>
      <c r="I20" s="141"/>
      <c r="J20" s="141">
        <v>5</v>
      </c>
      <c r="K20" s="141" t="s">
        <v>229</v>
      </c>
      <c r="L20" s="141">
        <v>3</v>
      </c>
      <c r="M20" s="141">
        <v>3</v>
      </c>
      <c r="N20" s="141">
        <v>0</v>
      </c>
      <c r="O20" s="141">
        <v>0</v>
      </c>
      <c r="P20" s="141">
        <v>1</v>
      </c>
      <c r="Q20" s="141" t="s">
        <v>312</v>
      </c>
      <c r="R20" s="141" t="s">
        <v>283</v>
      </c>
      <c r="S20" s="141" t="s">
        <v>313</v>
      </c>
      <c r="T20" s="141" t="s">
        <v>304</v>
      </c>
      <c r="U20" s="141" t="s">
        <v>215</v>
      </c>
      <c r="V20" s="157">
        <v>43342</v>
      </c>
      <c r="W20" s="141" t="s">
        <v>254</v>
      </c>
      <c r="X20" s="141">
        <v>5510630</v>
      </c>
      <c r="Y20" s="141" t="s">
        <v>314</v>
      </c>
      <c r="Z20" s="141" t="s">
        <v>218</v>
      </c>
      <c r="AA20" s="141">
        <v>1018</v>
      </c>
      <c r="AB20" s="141" t="s">
        <v>315</v>
      </c>
      <c r="AC20" s="163">
        <v>43336</v>
      </c>
      <c r="AD20" s="137" t="s">
        <v>316</v>
      </c>
      <c r="AE20" s="137" t="s">
        <v>16</v>
      </c>
    </row>
    <row r="21" s="138" customFormat="1" spans="1:29">
      <c r="A21" s="138" t="s">
        <v>317</v>
      </c>
      <c r="B21" s="138">
        <v>51</v>
      </c>
      <c r="C21" s="138" t="s">
        <v>318</v>
      </c>
      <c r="D21" s="138">
        <v>1</v>
      </c>
      <c r="E21" s="138">
        <v>0</v>
      </c>
      <c r="F21" s="138" t="s">
        <v>209</v>
      </c>
      <c r="G21" s="138" t="s">
        <v>223</v>
      </c>
      <c r="H21" s="148">
        <v>0.5</v>
      </c>
      <c r="I21" s="138">
        <v>9</v>
      </c>
      <c r="J21" s="138">
        <v>5</v>
      </c>
      <c r="K21" s="138" t="s">
        <v>229</v>
      </c>
      <c r="L21" s="138">
        <v>3</v>
      </c>
      <c r="M21" s="138" t="s">
        <v>213</v>
      </c>
      <c r="N21" s="138">
        <v>0</v>
      </c>
      <c r="O21" s="138">
        <v>0</v>
      </c>
      <c r="P21" s="138">
        <v>1</v>
      </c>
      <c r="Q21" s="138" t="s">
        <v>319</v>
      </c>
      <c r="R21" s="138" t="s">
        <v>283</v>
      </c>
      <c r="S21" s="138" t="s">
        <v>313</v>
      </c>
      <c r="U21" s="138" t="s">
        <v>215</v>
      </c>
      <c r="V21" s="153">
        <v>43405</v>
      </c>
      <c r="W21" s="158" t="s">
        <v>254</v>
      </c>
      <c r="X21" s="158">
        <v>1825335</v>
      </c>
      <c r="Z21" s="158" t="s">
        <v>218</v>
      </c>
      <c r="AC21" s="154"/>
    </row>
    <row r="22" s="139" customFormat="1" spans="1:40">
      <c r="A22" s="142" t="s">
        <v>320</v>
      </c>
      <c r="B22" s="143">
        <v>68</v>
      </c>
      <c r="C22" s="144" t="s">
        <v>242</v>
      </c>
      <c r="D22" s="145"/>
      <c r="E22" s="114"/>
      <c r="F22" s="145"/>
      <c r="G22" s="145"/>
      <c r="H22" s="145"/>
      <c r="I22" s="145"/>
      <c r="J22" s="145"/>
      <c r="K22" s="114"/>
      <c r="U22" s="139" t="s">
        <v>215</v>
      </c>
      <c r="V22" s="114">
        <v>43164</v>
      </c>
      <c r="W22" s="145" t="s">
        <v>321</v>
      </c>
      <c r="X22" s="159">
        <v>5322034</v>
      </c>
      <c r="Z22" s="145" t="s">
        <v>218</v>
      </c>
      <c r="AA22" s="145">
        <v>1021</v>
      </c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</row>
    <row r="23" s="98" customFormat="1" spans="1:29">
      <c r="A23" s="19" t="s">
        <v>322</v>
      </c>
      <c r="B23" s="18">
        <v>62</v>
      </c>
      <c r="C23" s="18" t="s">
        <v>242</v>
      </c>
      <c r="D23" s="18">
        <v>0</v>
      </c>
      <c r="E23" s="18">
        <v>1</v>
      </c>
      <c r="F23" s="106" t="s">
        <v>222</v>
      </c>
      <c r="G23" s="18" t="s">
        <v>223</v>
      </c>
      <c r="H23" s="105">
        <v>0.0833333333333333</v>
      </c>
      <c r="I23" s="18">
        <v>3</v>
      </c>
      <c r="J23" s="18" t="s">
        <v>253</v>
      </c>
      <c r="K23" s="106" t="s">
        <v>158</v>
      </c>
      <c r="L23" s="82">
        <v>1</v>
      </c>
      <c r="M23" s="82" t="s">
        <v>213</v>
      </c>
      <c r="N23" s="82">
        <v>1</v>
      </c>
      <c r="O23" s="82">
        <v>1</v>
      </c>
      <c r="P23" s="82">
        <v>0</v>
      </c>
      <c r="Q23" s="60">
        <v>0.05</v>
      </c>
      <c r="R23" s="82" t="s">
        <v>245</v>
      </c>
      <c r="S23" s="82">
        <v>0</v>
      </c>
      <c r="T23" s="82" t="s">
        <v>323</v>
      </c>
      <c r="U23" s="18" t="s">
        <v>215</v>
      </c>
      <c r="V23" s="106">
        <v>43437</v>
      </c>
      <c r="W23" s="106" t="s">
        <v>254</v>
      </c>
      <c r="X23" s="18">
        <v>2180305</v>
      </c>
      <c r="Y23" s="98" t="s">
        <v>324</v>
      </c>
      <c r="Z23" s="18" t="s">
        <v>218</v>
      </c>
      <c r="AA23" s="18">
        <v>1022</v>
      </c>
      <c r="AB23" s="18"/>
      <c r="AC23" s="135"/>
    </row>
    <row r="24" s="98" customFormat="1" spans="1:29">
      <c r="A24" s="20" t="s">
        <v>325</v>
      </c>
      <c r="B24" s="21">
        <v>60</v>
      </c>
      <c r="C24" s="21" t="s">
        <v>242</v>
      </c>
      <c r="D24" s="21">
        <v>0</v>
      </c>
      <c r="E24" s="106">
        <v>1</v>
      </c>
      <c r="F24" s="21" t="s">
        <v>222</v>
      </c>
      <c r="G24" s="21" t="s">
        <v>210</v>
      </c>
      <c r="H24" s="107">
        <v>0.458333333333333</v>
      </c>
      <c r="I24" s="21">
        <v>5</v>
      </c>
      <c r="J24" s="21" t="s">
        <v>253</v>
      </c>
      <c r="K24" s="106" t="s">
        <v>158</v>
      </c>
      <c r="L24" s="82">
        <v>1</v>
      </c>
      <c r="M24" s="82" t="s">
        <v>213</v>
      </c>
      <c r="N24" s="82">
        <v>1</v>
      </c>
      <c r="O24" s="82">
        <v>1</v>
      </c>
      <c r="P24" s="82">
        <v>0</v>
      </c>
      <c r="Q24" s="82" t="s">
        <v>326</v>
      </c>
      <c r="R24" s="82" t="s">
        <v>245</v>
      </c>
      <c r="S24" s="82">
        <v>0</v>
      </c>
      <c r="T24" s="82" t="s">
        <v>323</v>
      </c>
      <c r="U24" s="18" t="s">
        <v>215</v>
      </c>
      <c r="V24" s="123">
        <v>43440</v>
      </c>
      <c r="W24" s="21" t="s">
        <v>327</v>
      </c>
      <c r="X24" s="124">
        <v>3394679</v>
      </c>
      <c r="Y24" s="98" t="s">
        <v>328</v>
      </c>
      <c r="Z24" s="21" t="s">
        <v>218</v>
      </c>
      <c r="AA24" s="21">
        <v>1023</v>
      </c>
      <c r="AB24" s="18"/>
      <c r="AC24" s="135"/>
    </row>
    <row r="25" s="98" customFormat="1" spans="1:29">
      <c r="A25" s="20"/>
      <c r="B25" s="21"/>
      <c r="C25" s="21"/>
      <c r="D25" s="21"/>
      <c r="E25" s="106"/>
      <c r="F25" s="21"/>
      <c r="G25" s="21"/>
      <c r="H25" s="107">
        <v>0.5</v>
      </c>
      <c r="I25" s="21">
        <v>4</v>
      </c>
      <c r="J25" s="21" t="s">
        <v>253</v>
      </c>
      <c r="K25" s="106" t="s">
        <v>158</v>
      </c>
      <c r="L25" s="82">
        <v>1</v>
      </c>
      <c r="M25" s="82" t="s">
        <v>213</v>
      </c>
      <c r="N25" s="82">
        <v>1</v>
      </c>
      <c r="O25" s="82">
        <v>1</v>
      </c>
      <c r="P25" s="82">
        <v>0</v>
      </c>
      <c r="Q25" s="82" t="s">
        <v>326</v>
      </c>
      <c r="R25" s="82" t="s">
        <v>245</v>
      </c>
      <c r="S25" s="82"/>
      <c r="T25" s="82"/>
      <c r="U25" s="18"/>
      <c r="V25" s="123"/>
      <c r="W25" s="21"/>
      <c r="X25" s="124"/>
      <c r="Z25" s="21"/>
      <c r="AA25" s="21"/>
      <c r="AB25" s="18"/>
      <c r="AC25" s="135"/>
    </row>
    <row r="26" s="96" customFormat="1" spans="1:29">
      <c r="A26" s="17" t="s">
        <v>329</v>
      </c>
      <c r="B26" s="15">
        <v>33</v>
      </c>
      <c r="C26" s="15" t="s">
        <v>242</v>
      </c>
      <c r="D26" s="15">
        <v>1</v>
      </c>
      <c r="E26" s="36">
        <v>0</v>
      </c>
      <c r="F26" s="36" t="s">
        <v>209</v>
      </c>
      <c r="G26" s="36" t="s">
        <v>210</v>
      </c>
      <c r="H26" s="104">
        <v>0.208333333333333</v>
      </c>
      <c r="I26" s="36">
        <v>4</v>
      </c>
      <c r="J26" s="36" t="s">
        <v>253</v>
      </c>
      <c r="K26" s="36" t="s">
        <v>229</v>
      </c>
      <c r="L26" s="36">
        <v>2</v>
      </c>
      <c r="M26" s="36">
        <v>0</v>
      </c>
      <c r="N26" s="36">
        <v>1</v>
      </c>
      <c r="O26" s="36">
        <v>1</v>
      </c>
      <c r="P26" s="36">
        <v>0</v>
      </c>
      <c r="Q26" s="37">
        <v>0.2</v>
      </c>
      <c r="R26" s="36" t="s">
        <v>231</v>
      </c>
      <c r="S26" s="36">
        <v>0</v>
      </c>
      <c r="T26" s="36" t="s">
        <v>323</v>
      </c>
      <c r="U26" s="15" t="s">
        <v>215</v>
      </c>
      <c r="V26" s="117">
        <v>43493</v>
      </c>
      <c r="W26" s="15" t="s">
        <v>330</v>
      </c>
      <c r="X26" s="15">
        <v>5536551</v>
      </c>
      <c r="Y26" s="96" t="s">
        <v>331</v>
      </c>
      <c r="Z26" s="15" t="s">
        <v>218</v>
      </c>
      <c r="AA26" s="15">
        <v>1025</v>
      </c>
      <c r="AB26" s="15"/>
      <c r="AC26" s="132"/>
    </row>
    <row r="27" s="96" customFormat="1" spans="1:29">
      <c r="A27" s="17" t="s">
        <v>332</v>
      </c>
      <c r="B27" s="15">
        <v>57</v>
      </c>
      <c r="C27" s="15" t="s">
        <v>242</v>
      </c>
      <c r="D27" s="15">
        <v>0</v>
      </c>
      <c r="E27" s="36">
        <v>1</v>
      </c>
      <c r="F27" s="36" t="s">
        <v>222</v>
      </c>
      <c r="G27" s="36" t="s">
        <v>223</v>
      </c>
      <c r="H27" s="36" t="s">
        <v>333</v>
      </c>
      <c r="I27" s="36"/>
      <c r="J27" s="36" t="s">
        <v>334</v>
      </c>
      <c r="K27" s="36" t="s">
        <v>229</v>
      </c>
      <c r="L27" s="36">
        <v>2</v>
      </c>
      <c r="M27" s="36">
        <v>1</v>
      </c>
      <c r="N27" s="36">
        <v>1</v>
      </c>
      <c r="O27" s="36">
        <v>1</v>
      </c>
      <c r="P27" s="36">
        <v>1</v>
      </c>
      <c r="Q27" s="36" t="s">
        <v>335</v>
      </c>
      <c r="R27" s="36" t="s">
        <v>336</v>
      </c>
      <c r="S27" s="36">
        <v>0</v>
      </c>
      <c r="T27" s="36" t="s">
        <v>323</v>
      </c>
      <c r="U27" s="15" t="s">
        <v>215</v>
      </c>
      <c r="V27" s="117">
        <v>43496</v>
      </c>
      <c r="W27" s="15" t="s">
        <v>330</v>
      </c>
      <c r="X27" s="15">
        <v>3154321</v>
      </c>
      <c r="Y27" s="96" t="s">
        <v>328</v>
      </c>
      <c r="Z27" s="15" t="s">
        <v>218</v>
      </c>
      <c r="AA27" s="15">
        <v>1026</v>
      </c>
      <c r="AB27" s="15"/>
      <c r="AC27" s="132"/>
    </row>
    <row r="28" s="96" customFormat="1" spans="1:29">
      <c r="A28" s="17" t="s">
        <v>337</v>
      </c>
      <c r="B28" s="15">
        <v>41</v>
      </c>
      <c r="C28" s="15" t="s">
        <v>318</v>
      </c>
      <c r="D28" s="36">
        <v>1</v>
      </c>
      <c r="E28" s="36">
        <v>0</v>
      </c>
      <c r="F28" s="36" t="s">
        <v>209</v>
      </c>
      <c r="G28" s="36" t="s">
        <v>210</v>
      </c>
      <c r="H28" s="104">
        <v>0.291666666666667</v>
      </c>
      <c r="I28" s="36">
        <v>4</v>
      </c>
      <c r="J28" s="36" t="s">
        <v>338</v>
      </c>
      <c r="K28" s="36" t="s">
        <v>229</v>
      </c>
      <c r="L28" s="36">
        <v>2</v>
      </c>
      <c r="M28" s="36">
        <v>0</v>
      </c>
      <c r="N28" s="36">
        <v>1</v>
      </c>
      <c r="O28" s="36">
        <v>1</v>
      </c>
      <c r="P28" s="36">
        <v>0</v>
      </c>
      <c r="Q28" s="37">
        <v>0.15</v>
      </c>
      <c r="R28" s="36" t="s">
        <v>231</v>
      </c>
      <c r="S28" s="36">
        <v>0</v>
      </c>
      <c r="T28" s="36" t="s">
        <v>323</v>
      </c>
      <c r="U28" s="15" t="s">
        <v>215</v>
      </c>
      <c r="V28" s="117">
        <v>43510</v>
      </c>
      <c r="W28" s="15" t="s">
        <v>254</v>
      </c>
      <c r="X28" s="15">
        <v>4019563</v>
      </c>
      <c r="Y28" s="96" t="s">
        <v>339</v>
      </c>
      <c r="Z28" s="15" t="s">
        <v>218</v>
      </c>
      <c r="AA28" s="15">
        <v>1028</v>
      </c>
      <c r="AB28" s="15"/>
      <c r="AC28" s="132"/>
    </row>
    <row r="29" s="96" customFormat="1" spans="1:28">
      <c r="A29" s="17" t="s">
        <v>340</v>
      </c>
      <c r="B29" s="15">
        <v>44</v>
      </c>
      <c r="C29" s="15" t="s">
        <v>318</v>
      </c>
      <c r="D29" s="36">
        <v>1</v>
      </c>
      <c r="E29" s="36">
        <v>0</v>
      </c>
      <c r="F29" s="36" t="s">
        <v>209</v>
      </c>
      <c r="G29" s="36" t="s">
        <v>210</v>
      </c>
      <c r="H29" s="104">
        <v>0.416666666666667</v>
      </c>
      <c r="I29" s="36">
        <v>9</v>
      </c>
      <c r="J29" s="36">
        <v>5</v>
      </c>
      <c r="K29" s="36" t="s">
        <v>229</v>
      </c>
      <c r="L29" s="36">
        <v>2</v>
      </c>
      <c r="M29" s="36">
        <v>1</v>
      </c>
      <c r="N29" s="36">
        <v>1</v>
      </c>
      <c r="O29" s="36">
        <v>1</v>
      </c>
      <c r="P29" s="36">
        <v>0</v>
      </c>
      <c r="Q29" s="37">
        <v>0.15</v>
      </c>
      <c r="R29" s="36" t="s">
        <v>231</v>
      </c>
      <c r="S29" s="36">
        <v>1</v>
      </c>
      <c r="T29" s="36" t="s">
        <v>341</v>
      </c>
      <c r="U29" s="15" t="s">
        <v>215</v>
      </c>
      <c r="V29" s="117">
        <v>43511</v>
      </c>
      <c r="W29" s="15" t="s">
        <v>254</v>
      </c>
      <c r="X29" s="110">
        <v>3804903</v>
      </c>
      <c r="Y29" s="96" t="s">
        <v>342</v>
      </c>
      <c r="Z29" s="15" t="s">
        <v>343</v>
      </c>
      <c r="AA29" s="15">
        <v>1029</v>
      </c>
      <c r="AB29" s="15"/>
    </row>
    <row r="30" s="98" customFormat="1" spans="1:28">
      <c r="A30" s="19" t="s">
        <v>344</v>
      </c>
      <c r="B30" s="18">
        <v>47</v>
      </c>
      <c r="C30" s="18" t="s">
        <v>318</v>
      </c>
      <c r="D30" s="82">
        <v>1</v>
      </c>
      <c r="E30" s="82">
        <v>0</v>
      </c>
      <c r="F30" s="82" t="s">
        <v>209</v>
      </c>
      <c r="G30" s="82" t="s">
        <v>223</v>
      </c>
      <c r="H30" s="108">
        <v>0.25</v>
      </c>
      <c r="I30" s="82">
        <v>7</v>
      </c>
      <c r="J30" s="82" t="s">
        <v>338</v>
      </c>
      <c r="K30" s="82" t="s">
        <v>229</v>
      </c>
      <c r="L30" s="82">
        <v>1</v>
      </c>
      <c r="M30" s="82">
        <v>0</v>
      </c>
      <c r="N30" s="82">
        <v>1</v>
      </c>
      <c r="O30" s="82">
        <v>1</v>
      </c>
      <c r="P30" s="82">
        <v>0</v>
      </c>
      <c r="Q30" s="60">
        <v>0.2</v>
      </c>
      <c r="R30" s="82" t="s">
        <v>231</v>
      </c>
      <c r="S30" s="82">
        <v>1</v>
      </c>
      <c r="T30" s="82" t="s">
        <v>345</v>
      </c>
      <c r="U30" s="18" t="s">
        <v>215</v>
      </c>
      <c r="V30" s="106">
        <v>43839</v>
      </c>
      <c r="W30" s="18" t="s">
        <v>254</v>
      </c>
      <c r="X30" s="18">
        <v>3928305</v>
      </c>
      <c r="Y30" s="98" t="s">
        <v>346</v>
      </c>
      <c r="Z30" s="18" t="s">
        <v>218</v>
      </c>
      <c r="AA30" s="18">
        <v>1032</v>
      </c>
      <c r="AB30" s="18"/>
    </row>
    <row r="31" s="96" customFormat="1" spans="1:28">
      <c r="A31" s="17" t="s">
        <v>347</v>
      </c>
      <c r="B31" s="15">
        <v>65</v>
      </c>
      <c r="C31" s="15" t="s">
        <v>318</v>
      </c>
      <c r="D31" s="36">
        <v>0</v>
      </c>
      <c r="E31" s="36">
        <v>1</v>
      </c>
      <c r="F31" s="36" t="s">
        <v>222</v>
      </c>
      <c r="G31" s="36" t="s">
        <v>223</v>
      </c>
      <c r="H31" s="104">
        <v>0.4375</v>
      </c>
      <c r="I31" s="36">
        <v>2</v>
      </c>
      <c r="J31" s="36" t="s">
        <v>338</v>
      </c>
      <c r="K31" s="36" t="s">
        <v>229</v>
      </c>
      <c r="L31" s="36">
        <v>2</v>
      </c>
      <c r="M31" s="36">
        <v>1</v>
      </c>
      <c r="N31" s="36">
        <v>1</v>
      </c>
      <c r="O31" s="36">
        <v>1</v>
      </c>
      <c r="P31" s="36">
        <v>0</v>
      </c>
      <c r="Q31" s="36" t="s">
        <v>335</v>
      </c>
      <c r="R31" s="36" t="s">
        <v>245</v>
      </c>
      <c r="S31" s="36">
        <v>0</v>
      </c>
      <c r="T31" s="36" t="s">
        <v>323</v>
      </c>
      <c r="U31" s="15" t="s">
        <v>215</v>
      </c>
      <c r="V31" s="117">
        <v>43885</v>
      </c>
      <c r="W31" s="15" t="s">
        <v>254</v>
      </c>
      <c r="X31" s="15">
        <v>2746058</v>
      </c>
      <c r="Y31" s="96" t="s">
        <v>348</v>
      </c>
      <c r="Z31" s="15" t="s">
        <v>218</v>
      </c>
      <c r="AA31" s="15">
        <v>1033</v>
      </c>
      <c r="AB31" s="15"/>
    </row>
    <row r="32" s="96" customFormat="1" spans="1:28">
      <c r="A32" s="17" t="s">
        <v>349</v>
      </c>
      <c r="B32" s="15">
        <v>56</v>
      </c>
      <c r="C32" s="15" t="s">
        <v>318</v>
      </c>
      <c r="D32" s="36">
        <v>0</v>
      </c>
      <c r="E32" s="36">
        <v>1</v>
      </c>
      <c r="F32" s="36" t="s">
        <v>222</v>
      </c>
      <c r="G32" s="36" t="s">
        <v>223</v>
      </c>
      <c r="H32" s="104">
        <v>0.0416666666666667</v>
      </c>
      <c r="I32" s="36">
        <v>4</v>
      </c>
      <c r="J32" s="36" t="s">
        <v>334</v>
      </c>
      <c r="K32" s="36" t="s">
        <v>229</v>
      </c>
      <c r="L32" s="36">
        <v>2</v>
      </c>
      <c r="M32" s="36">
        <v>1</v>
      </c>
      <c r="N32" s="36">
        <v>1</v>
      </c>
      <c r="O32" s="36">
        <v>1</v>
      </c>
      <c r="P32" s="36">
        <v>0</v>
      </c>
      <c r="Q32" s="37">
        <v>0.1</v>
      </c>
      <c r="R32" s="36" t="s">
        <v>245</v>
      </c>
      <c r="S32" s="36">
        <v>0</v>
      </c>
      <c r="T32" s="36" t="s">
        <v>323</v>
      </c>
      <c r="U32" s="15" t="s">
        <v>215</v>
      </c>
      <c r="V32" s="117">
        <v>43888</v>
      </c>
      <c r="W32" s="15" t="s">
        <v>254</v>
      </c>
      <c r="X32" s="15">
        <v>291086</v>
      </c>
      <c r="Y32" s="96" t="s">
        <v>350</v>
      </c>
      <c r="Z32" s="15" t="s">
        <v>218</v>
      </c>
      <c r="AA32" s="15">
        <v>1034</v>
      </c>
      <c r="AB32" s="15"/>
    </row>
    <row r="33" s="98" customFormat="1" spans="1:28">
      <c r="A33" s="19" t="s">
        <v>351</v>
      </c>
      <c r="B33" s="18">
        <v>42</v>
      </c>
      <c r="C33" s="18" t="s">
        <v>318</v>
      </c>
      <c r="D33" s="82">
        <v>1</v>
      </c>
      <c r="E33" s="82">
        <v>0</v>
      </c>
      <c r="F33" s="82" t="s">
        <v>209</v>
      </c>
      <c r="G33" s="82" t="s">
        <v>210</v>
      </c>
      <c r="H33" s="82">
        <v>11</v>
      </c>
      <c r="I33" s="82">
        <v>6</v>
      </c>
      <c r="J33" s="82" t="s">
        <v>211</v>
      </c>
      <c r="K33" s="82" t="s">
        <v>229</v>
      </c>
      <c r="L33" s="82">
        <v>1</v>
      </c>
      <c r="M33" s="82">
        <v>0</v>
      </c>
      <c r="N33" s="82">
        <v>1</v>
      </c>
      <c r="O33" s="82">
        <v>1</v>
      </c>
      <c r="P33" s="82">
        <v>0</v>
      </c>
      <c r="Q33" s="82" t="s">
        <v>299</v>
      </c>
      <c r="R33" s="82" t="s">
        <v>245</v>
      </c>
      <c r="S33" s="82">
        <v>0</v>
      </c>
      <c r="T33" s="82" t="s">
        <v>323</v>
      </c>
      <c r="U33" s="124" t="s">
        <v>215</v>
      </c>
      <c r="V33" s="123">
        <v>44301</v>
      </c>
      <c r="W33" s="124" t="s">
        <v>224</v>
      </c>
      <c r="X33" s="124">
        <v>4330305</v>
      </c>
      <c r="Y33" s="98" t="s">
        <v>352</v>
      </c>
      <c r="Z33" s="124" t="s">
        <v>218</v>
      </c>
      <c r="AA33" s="18">
        <v>1035</v>
      </c>
      <c r="AB33" s="18"/>
    </row>
    <row r="34" spans="1:40">
      <c r="A34" s="34" t="s">
        <v>353</v>
      </c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"/>
      <c r="V34" s="95"/>
      <c r="W34" s="95"/>
      <c r="X34" s="95"/>
      <c r="Y34" s="95"/>
      <c r="AB34" s="14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</row>
    <row r="35" spans="1:40">
      <c r="A35" s="146"/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"/>
      <c r="V35" s="95"/>
      <c r="W35" s="95"/>
      <c r="X35" s="95"/>
      <c r="Y35" s="95"/>
      <c r="AB35" s="14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</row>
    <row r="36" spans="1:28">
      <c r="A36" s="14" t="s">
        <v>354</v>
      </c>
      <c r="B36" s="147">
        <f>AVERAGE(B2:B33)</f>
        <v>52.8387096774194</v>
      </c>
      <c r="AB36" s="139"/>
    </row>
    <row r="37" spans="28:28">
      <c r="AB37" s="139"/>
    </row>
    <row r="38" spans="1:28">
      <c r="A38" s="14"/>
      <c r="B38" s="14"/>
      <c r="C38" s="14"/>
      <c r="D38" s="14"/>
      <c r="E38" s="14"/>
      <c r="F38" s="14"/>
      <c r="G38" s="14" t="s">
        <v>223</v>
      </c>
      <c r="H38" s="101">
        <v>0.208333333333333</v>
      </c>
      <c r="I38" s="14">
        <v>3</v>
      </c>
      <c r="J38" s="14">
        <v>5</v>
      </c>
      <c r="K38" s="14" t="s">
        <v>212</v>
      </c>
      <c r="L38" s="14" t="s">
        <v>213</v>
      </c>
      <c r="M38" s="14">
        <v>2</v>
      </c>
      <c r="N38" s="14" t="s">
        <v>213</v>
      </c>
      <c r="O38" s="14" t="s">
        <v>213</v>
      </c>
      <c r="P38" s="14" t="s">
        <v>213</v>
      </c>
      <c r="Q38" s="14" t="s">
        <v>213</v>
      </c>
      <c r="R38" s="14" t="s">
        <v>213</v>
      </c>
      <c r="S38" s="14" t="s">
        <v>313</v>
      </c>
      <c r="T38" s="14"/>
      <c r="U38" s="14"/>
      <c r="V38" s="14"/>
      <c r="W38" s="14"/>
      <c r="Z38" s="139"/>
      <c r="AA38" s="139"/>
      <c r="AB38" s="139"/>
    </row>
    <row r="39" spans="27:28">
      <c r="AA39" s="139"/>
      <c r="AB39" s="139"/>
    </row>
    <row r="40" spans="27:28">
      <c r="AA40" s="139"/>
      <c r="AB40" s="139"/>
    </row>
    <row r="41" spans="27:28">
      <c r="AA41" s="139"/>
      <c r="AB41" s="139"/>
    </row>
    <row r="42" spans="27:28">
      <c r="AA42" s="139"/>
      <c r="AB42" s="139"/>
    </row>
    <row r="43" spans="26:28">
      <c r="Z43" s="14" t="s">
        <v>218</v>
      </c>
      <c r="AA43" s="14">
        <v>1021</v>
      </c>
      <c r="AB43" s="139"/>
    </row>
    <row r="44" spans="26:28">
      <c r="Z44" s="14" t="s">
        <v>218</v>
      </c>
      <c r="AA44" s="14">
        <v>1022</v>
      </c>
      <c r="AB44" s="139"/>
    </row>
    <row r="45" spans="26:28">
      <c r="Z45" s="14" t="s">
        <v>218</v>
      </c>
      <c r="AA45" s="14">
        <v>1023</v>
      </c>
      <c r="AB45" s="139"/>
    </row>
    <row r="46" spans="26:28">
      <c r="Z46" s="14" t="s">
        <v>218</v>
      </c>
      <c r="AA46" s="14">
        <v>1024</v>
      </c>
      <c r="AB46" s="139"/>
    </row>
    <row r="47" spans="26:28">
      <c r="Z47" s="14" t="s">
        <v>218</v>
      </c>
      <c r="AA47" s="14"/>
      <c r="AB47" s="139"/>
    </row>
    <row r="48" spans="26:28">
      <c r="Z48" s="14" t="s">
        <v>218</v>
      </c>
      <c r="AA48" s="14"/>
      <c r="AB48" s="139"/>
    </row>
    <row r="49" spans="26:28">
      <c r="Z49" s="14" t="s">
        <v>218</v>
      </c>
      <c r="AA49" s="14"/>
      <c r="AB49" s="139"/>
    </row>
    <row r="50" spans="26:28">
      <c r="Z50" s="14" t="s">
        <v>218</v>
      </c>
      <c r="AA50" s="14"/>
      <c r="AB50" s="139"/>
    </row>
    <row r="51" spans="26:27">
      <c r="Z51" s="14" t="s">
        <v>218</v>
      </c>
      <c r="AA51" s="14"/>
    </row>
    <row r="52" spans="26:27">
      <c r="Z52" s="14" t="s">
        <v>218</v>
      </c>
      <c r="AA52" s="14"/>
    </row>
    <row r="53" spans="26:27">
      <c r="Z53" s="14" t="s">
        <v>218</v>
      </c>
      <c r="AA53" s="14"/>
    </row>
    <row r="54" spans="26:27">
      <c r="Z54" s="14" t="s">
        <v>218</v>
      </c>
      <c r="AA54" s="14"/>
    </row>
    <row r="55" spans="26:27">
      <c r="Z55" s="139" t="s">
        <v>218</v>
      </c>
      <c r="AA55" s="139"/>
    </row>
    <row r="56" spans="26:27">
      <c r="Z56" s="139" t="s">
        <v>218</v>
      </c>
      <c r="AA56" s="139"/>
    </row>
  </sheetData>
  <hyperlinks>
    <hyperlink ref="AD10" r:id="rId1" display="Off study OnCore, jackson60@mac.com"/>
    <hyperlink ref="AD11" r:id="rId2" display="Off Study OnCore, sweetness2119@gmail.com"/>
    <hyperlink ref="AD13" r:id="rId3" display="Off study judie@hulett.co"/>
    <hyperlink ref="AD12" r:id="rId4" display="Off study OnCore  nelson.lauralie84@gmail.com"/>
    <hyperlink ref="AD14" r:id="rId5" display="Off Study OnCore lori.masuda123@yahoo.com "/>
    <hyperlink ref="AD16" r:id="rId6" display="Off Study on OnCore kara.hogan@ellentv.com"/>
    <hyperlink ref="AD17" r:id="rId7" display="Off Study on OnCore es_hk@yahoo.com"/>
    <hyperlink ref="AD18" r:id="rId8" display="Off Study on OnCore eva.m.crawford@gmail.com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E34"/>
  <sheetViews>
    <sheetView topLeftCell="A2" workbookViewId="0">
      <selection activeCell="G24" sqref="G24"/>
    </sheetView>
  </sheetViews>
  <sheetFormatPr defaultColWidth="9" defaultRowHeight="14"/>
  <cols>
    <col min="1" max="1" width="26.7265625" customWidth="1"/>
    <col min="2" max="2" width="4.453125" customWidth="1"/>
    <col min="3" max="3" width="9.8203125" customWidth="1"/>
    <col min="4" max="4" width="15.7265625" customWidth="1"/>
    <col min="5" max="5" width="16.546875" customWidth="1"/>
    <col min="6" max="6" width="16" customWidth="1"/>
    <col min="7" max="7" width="5.546875" customWidth="1"/>
    <col min="8" max="8" width="20.453125" customWidth="1"/>
    <col min="9" max="9" width="20" customWidth="1"/>
    <col min="10" max="10" width="11.8203125" customWidth="1"/>
    <col min="11" max="11" width="11.7265625" customWidth="1"/>
    <col min="12" max="12" width="20.7265625" customWidth="1"/>
    <col min="13" max="13" width="10.7265625" customWidth="1"/>
    <col min="14" max="14" width="17.453125" customWidth="1"/>
    <col min="15" max="15" width="21.8203125" customWidth="1"/>
    <col min="16" max="16" width="15.2734375" customWidth="1"/>
    <col min="17" max="17" width="7.2734375" customWidth="1"/>
    <col min="18" max="18" width="17.8203125" customWidth="1"/>
    <col min="19" max="19" width="30.453125" customWidth="1"/>
    <col min="20" max="20" width="10.546875" customWidth="1"/>
    <col min="21" max="21" width="7.546875" customWidth="1"/>
    <col min="22" max="22" width="11.8203125" customWidth="1"/>
    <col min="23" max="23" width="8.2734375" customWidth="1"/>
    <col min="24" max="24" width="8" customWidth="1"/>
    <col min="25" max="25" width="8.453125" customWidth="1"/>
    <col min="26" max="26" width="9.7265625" customWidth="1"/>
    <col min="27" max="27" width="5" customWidth="1"/>
    <col min="28" max="28" width="14.546875" customWidth="1"/>
    <col min="29" max="29" width="11.453125" customWidth="1"/>
    <col min="30" max="30" width="45.546875" customWidth="1"/>
    <col min="31" max="31" width="15.453125" customWidth="1"/>
  </cols>
  <sheetData>
    <row r="2" s="94" customFormat="1" ht="24.75" customHeight="1" spans="1:31">
      <c r="A2" s="73" t="s">
        <v>177</v>
      </c>
      <c r="B2" s="74" t="s">
        <v>178</v>
      </c>
      <c r="C2" s="74" t="s">
        <v>141</v>
      </c>
      <c r="D2" s="74" t="s">
        <v>179</v>
      </c>
      <c r="E2" s="74" t="s">
        <v>180</v>
      </c>
      <c r="F2" s="99" t="s">
        <v>181</v>
      </c>
      <c r="G2" s="74" t="s">
        <v>182</v>
      </c>
      <c r="H2" s="74" t="s">
        <v>183</v>
      </c>
      <c r="I2" s="74" t="s">
        <v>184</v>
      </c>
      <c r="J2" s="74" t="s">
        <v>185</v>
      </c>
      <c r="K2" s="74" t="s">
        <v>186</v>
      </c>
      <c r="L2" s="74" t="s">
        <v>187</v>
      </c>
      <c r="M2" s="74" t="s">
        <v>188</v>
      </c>
      <c r="N2" s="74" t="s">
        <v>189</v>
      </c>
      <c r="O2" s="74" t="s">
        <v>190</v>
      </c>
      <c r="P2" s="74" t="s">
        <v>191</v>
      </c>
      <c r="Q2" s="74" t="s">
        <v>192</v>
      </c>
      <c r="R2" s="74" t="s">
        <v>193</v>
      </c>
      <c r="S2" s="74" t="s">
        <v>194</v>
      </c>
      <c r="T2" s="74" t="s">
        <v>195</v>
      </c>
      <c r="U2" s="74" t="s">
        <v>196</v>
      </c>
      <c r="V2" s="74" t="s">
        <v>197</v>
      </c>
      <c r="W2" s="74" t="s">
        <v>198</v>
      </c>
      <c r="X2" s="111" t="s">
        <v>199</v>
      </c>
      <c r="Y2" s="111" t="s">
        <v>200</v>
      </c>
      <c r="Z2" s="74" t="s">
        <v>201</v>
      </c>
      <c r="AA2" s="74" t="s">
        <v>202</v>
      </c>
      <c r="AB2" s="74" t="s">
        <v>203</v>
      </c>
      <c r="AC2" s="74" t="s">
        <v>204</v>
      </c>
      <c r="AD2" s="74" t="s">
        <v>205</v>
      </c>
      <c r="AE2" s="74" t="s">
        <v>206</v>
      </c>
    </row>
    <row r="3" s="95" customFormat="1" ht="24.75" customHeight="1" spans="1:31">
      <c r="A3" s="75"/>
      <c r="B3" s="14"/>
      <c r="C3" s="14"/>
      <c r="D3" s="14"/>
      <c r="E3" s="14"/>
      <c r="F3" s="100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12"/>
      <c r="Y3" s="112"/>
      <c r="Z3" s="14"/>
      <c r="AA3" s="14"/>
      <c r="AB3" s="14"/>
      <c r="AC3" s="14"/>
      <c r="AD3" s="14"/>
      <c r="AE3" s="14"/>
    </row>
    <row r="4" s="95" customFormat="1" ht="14.8" spans="1:31">
      <c r="A4" s="14" t="s">
        <v>226</v>
      </c>
      <c r="B4" s="14">
        <v>50</v>
      </c>
      <c r="C4" s="14" t="s">
        <v>227</v>
      </c>
      <c r="D4" s="14">
        <v>0</v>
      </c>
      <c r="E4" s="14">
        <v>1</v>
      </c>
      <c r="F4" s="14" t="s">
        <v>222</v>
      </c>
      <c r="G4" s="14" t="s">
        <v>223</v>
      </c>
      <c r="H4" s="101">
        <v>0.479166666666667</v>
      </c>
      <c r="I4" s="14">
        <v>6.5</v>
      </c>
      <c r="J4" s="14" t="s">
        <v>228</v>
      </c>
      <c r="K4" s="14" t="s">
        <v>229</v>
      </c>
      <c r="L4" s="14">
        <v>3</v>
      </c>
      <c r="M4" s="14" t="s">
        <v>213</v>
      </c>
      <c r="N4" s="14">
        <v>1</v>
      </c>
      <c r="O4" s="14">
        <v>1</v>
      </c>
      <c r="P4" s="14">
        <v>0</v>
      </c>
      <c r="Q4" s="14" t="s">
        <v>230</v>
      </c>
      <c r="R4" s="14" t="s">
        <v>231</v>
      </c>
      <c r="S4" s="14">
        <v>1</v>
      </c>
      <c r="T4" s="14" t="s">
        <v>232</v>
      </c>
      <c r="U4" s="14" t="s">
        <v>215</v>
      </c>
      <c r="V4" s="113">
        <v>43132</v>
      </c>
      <c r="W4" s="114" t="s">
        <v>233</v>
      </c>
      <c r="X4" s="112">
        <v>4807682</v>
      </c>
      <c r="Y4" s="112" t="s">
        <v>234</v>
      </c>
      <c r="Z4" s="114" t="s">
        <v>218</v>
      </c>
      <c r="AA4" s="14">
        <v>1002</v>
      </c>
      <c r="AB4" s="125" t="s">
        <v>235</v>
      </c>
      <c r="AC4" s="126">
        <v>43131</v>
      </c>
      <c r="AD4" s="95" t="s">
        <v>220</v>
      </c>
      <c r="AE4" s="95" t="s">
        <v>16</v>
      </c>
    </row>
    <row r="5" s="95" customFormat="1" spans="1:31">
      <c r="A5" s="14" t="s">
        <v>267</v>
      </c>
      <c r="B5" s="14">
        <v>51</v>
      </c>
      <c r="C5" s="14" t="s">
        <v>227</v>
      </c>
      <c r="D5" s="14">
        <v>1</v>
      </c>
      <c r="E5" s="14">
        <v>0</v>
      </c>
      <c r="F5" s="14" t="s">
        <v>209</v>
      </c>
      <c r="G5" s="14" t="s">
        <v>223</v>
      </c>
      <c r="H5" s="101">
        <v>0.5</v>
      </c>
      <c r="I5" s="14">
        <v>12.5</v>
      </c>
      <c r="J5" s="14">
        <v>5</v>
      </c>
      <c r="K5" s="14" t="s">
        <v>260</v>
      </c>
      <c r="L5" s="14">
        <v>3</v>
      </c>
      <c r="M5" s="14">
        <v>3</v>
      </c>
      <c r="N5" s="14">
        <v>1</v>
      </c>
      <c r="O5" s="14">
        <v>1</v>
      </c>
      <c r="P5" s="14">
        <v>0</v>
      </c>
      <c r="Q5" s="38">
        <v>0.5</v>
      </c>
      <c r="R5" s="14" t="s">
        <v>268</v>
      </c>
      <c r="S5" s="14">
        <v>0</v>
      </c>
      <c r="T5" s="14"/>
      <c r="U5" s="14" t="s">
        <v>215</v>
      </c>
      <c r="V5" s="114">
        <v>43265</v>
      </c>
      <c r="W5" s="14" t="s">
        <v>254</v>
      </c>
      <c r="X5" s="115">
        <v>1367685</v>
      </c>
      <c r="Y5" s="115" t="s">
        <v>269</v>
      </c>
      <c r="Z5" s="114" t="s">
        <v>218</v>
      </c>
      <c r="AA5" s="14">
        <v>1009</v>
      </c>
      <c r="AB5" s="194" t="s">
        <v>270</v>
      </c>
      <c r="AC5" s="126">
        <v>43257</v>
      </c>
      <c r="AD5" s="127" t="s">
        <v>271</v>
      </c>
      <c r="AE5" s="95" t="s">
        <v>16</v>
      </c>
    </row>
    <row r="6" s="95" customFormat="1" spans="1:31">
      <c r="A6" s="14" t="s">
        <v>282</v>
      </c>
      <c r="B6" s="14">
        <v>45</v>
      </c>
      <c r="C6" s="14" t="s">
        <v>242</v>
      </c>
      <c r="D6" s="14">
        <v>1</v>
      </c>
      <c r="E6" s="14">
        <v>0</v>
      </c>
      <c r="F6" s="14" t="s">
        <v>209</v>
      </c>
      <c r="G6" s="14" t="s">
        <v>223</v>
      </c>
      <c r="H6" s="14" t="s">
        <v>273</v>
      </c>
      <c r="I6" s="14"/>
      <c r="J6" s="14">
        <v>5</v>
      </c>
      <c r="K6" s="14" t="s">
        <v>229</v>
      </c>
      <c r="L6" s="14">
        <v>3</v>
      </c>
      <c r="M6" s="14">
        <v>3</v>
      </c>
      <c r="N6" s="14">
        <v>1</v>
      </c>
      <c r="O6" s="14">
        <v>1</v>
      </c>
      <c r="P6" s="14">
        <v>1</v>
      </c>
      <c r="Q6" s="38">
        <v>0.2</v>
      </c>
      <c r="R6" s="14" t="s">
        <v>283</v>
      </c>
      <c r="S6" s="14">
        <v>1</v>
      </c>
      <c r="T6" s="14"/>
      <c r="U6" s="14" t="s">
        <v>215</v>
      </c>
      <c r="V6" s="114">
        <v>43283</v>
      </c>
      <c r="W6" s="14" t="s">
        <v>254</v>
      </c>
      <c r="X6" s="112">
        <v>4612665</v>
      </c>
      <c r="Y6" s="112" t="s">
        <v>284</v>
      </c>
      <c r="Z6" s="114" t="s">
        <v>218</v>
      </c>
      <c r="AA6" s="14">
        <v>1012</v>
      </c>
      <c r="AB6" s="194" t="s">
        <v>285</v>
      </c>
      <c r="AC6" s="126">
        <v>43278</v>
      </c>
      <c r="AD6" s="127" t="s">
        <v>286</v>
      </c>
      <c r="AE6" s="95" t="s">
        <v>16</v>
      </c>
    </row>
    <row r="7" s="95" customFormat="1" spans="1:31">
      <c r="A7" s="14" t="s">
        <v>292</v>
      </c>
      <c r="B7" s="14">
        <v>44</v>
      </c>
      <c r="C7" s="14" t="s">
        <v>242</v>
      </c>
      <c r="D7" s="14">
        <v>1</v>
      </c>
      <c r="E7" s="14">
        <v>0</v>
      </c>
      <c r="F7" s="14" t="s">
        <v>209</v>
      </c>
      <c r="G7" s="14" t="s">
        <v>210</v>
      </c>
      <c r="H7" s="101">
        <v>0.416666666666667</v>
      </c>
      <c r="I7" s="14">
        <v>8</v>
      </c>
      <c r="J7" s="14" t="s">
        <v>253</v>
      </c>
      <c r="K7" s="14" t="s">
        <v>260</v>
      </c>
      <c r="L7" s="14">
        <v>3</v>
      </c>
      <c r="M7" s="14" t="s">
        <v>288</v>
      </c>
      <c r="N7" s="14">
        <v>1</v>
      </c>
      <c r="O7" s="14">
        <v>1</v>
      </c>
      <c r="P7" s="14">
        <v>0</v>
      </c>
      <c r="Q7" s="14" t="s">
        <v>293</v>
      </c>
      <c r="R7" s="14" t="s">
        <v>245</v>
      </c>
      <c r="S7" s="14">
        <v>1</v>
      </c>
      <c r="T7" s="14"/>
      <c r="U7" s="14" t="s">
        <v>215</v>
      </c>
      <c r="V7" s="114">
        <v>43307</v>
      </c>
      <c r="W7" s="14" t="s">
        <v>254</v>
      </c>
      <c r="X7" s="112">
        <v>3568933</v>
      </c>
      <c r="Y7" s="112" t="s">
        <v>294</v>
      </c>
      <c r="Z7" s="114" t="s">
        <v>218</v>
      </c>
      <c r="AA7" s="14">
        <v>1014</v>
      </c>
      <c r="AB7" s="194" t="s">
        <v>295</v>
      </c>
      <c r="AC7" s="126">
        <v>43277</v>
      </c>
      <c r="AD7" s="127" t="s">
        <v>296</v>
      </c>
      <c r="AE7" s="95" t="s">
        <v>16</v>
      </c>
    </row>
    <row r="8" s="95" customFormat="1" spans="1:31">
      <c r="A8" s="14" t="s">
        <v>303</v>
      </c>
      <c r="B8" s="14">
        <v>41</v>
      </c>
      <c r="C8" s="14" t="s">
        <v>242</v>
      </c>
      <c r="D8" s="14">
        <v>1</v>
      </c>
      <c r="E8" s="14">
        <v>0</v>
      </c>
      <c r="F8" s="14" t="s">
        <v>209</v>
      </c>
      <c r="G8" s="14" t="s">
        <v>210</v>
      </c>
      <c r="H8" s="101">
        <v>0.208333333333333</v>
      </c>
      <c r="I8" s="14">
        <v>2.5</v>
      </c>
      <c r="J8" s="14">
        <v>5</v>
      </c>
      <c r="K8" s="14" t="s">
        <v>260</v>
      </c>
      <c r="L8" s="14">
        <v>3</v>
      </c>
      <c r="M8" s="14" t="s">
        <v>288</v>
      </c>
      <c r="N8" s="14">
        <v>1</v>
      </c>
      <c r="O8" s="14">
        <v>1</v>
      </c>
      <c r="P8" s="14">
        <v>1</v>
      </c>
      <c r="Q8" s="38">
        <v>0.6</v>
      </c>
      <c r="R8" s="14" t="s">
        <v>283</v>
      </c>
      <c r="S8" s="14">
        <v>1</v>
      </c>
      <c r="T8" s="34" t="s">
        <v>304</v>
      </c>
      <c r="U8" s="14" t="s">
        <v>215</v>
      </c>
      <c r="V8" s="114">
        <v>372039</v>
      </c>
      <c r="W8" s="14" t="s">
        <v>254</v>
      </c>
      <c r="X8" s="112">
        <v>3291513</v>
      </c>
      <c r="Y8" s="112" t="s">
        <v>305</v>
      </c>
      <c r="Z8" s="14" t="s">
        <v>218</v>
      </c>
      <c r="AA8" s="14">
        <v>1016</v>
      </c>
      <c r="AB8" s="194" t="s">
        <v>306</v>
      </c>
      <c r="AC8" s="126">
        <v>43315</v>
      </c>
      <c r="AD8" s="127" t="s">
        <v>307</v>
      </c>
      <c r="AE8" s="95" t="s">
        <v>16</v>
      </c>
    </row>
    <row r="9" s="14" customFormat="1" spans="1:29">
      <c r="A9" s="14" t="s">
        <v>317</v>
      </c>
      <c r="B9" s="14">
        <v>51</v>
      </c>
      <c r="C9" s="14" t="s">
        <v>318</v>
      </c>
      <c r="D9" s="14">
        <v>1</v>
      </c>
      <c r="E9" s="14">
        <v>0</v>
      </c>
      <c r="F9" s="14" t="s">
        <v>209</v>
      </c>
      <c r="G9" s="14" t="s">
        <v>223</v>
      </c>
      <c r="H9" s="101">
        <v>0.5</v>
      </c>
      <c r="I9" s="14">
        <v>9</v>
      </c>
      <c r="J9" s="14">
        <v>5</v>
      </c>
      <c r="K9" s="14" t="s">
        <v>229</v>
      </c>
      <c r="L9" s="14">
        <v>3</v>
      </c>
      <c r="M9" s="14" t="s">
        <v>213</v>
      </c>
      <c r="N9" s="14">
        <v>0</v>
      </c>
      <c r="O9" s="14">
        <v>0</v>
      </c>
      <c r="P9" s="14">
        <v>1</v>
      </c>
      <c r="Q9" s="14" t="s">
        <v>319</v>
      </c>
      <c r="R9" s="14" t="s">
        <v>283</v>
      </c>
      <c r="S9" s="14" t="s">
        <v>313</v>
      </c>
      <c r="U9" s="14" t="s">
        <v>215</v>
      </c>
      <c r="V9" s="113">
        <v>43405</v>
      </c>
      <c r="W9" s="116" t="s">
        <v>254</v>
      </c>
      <c r="X9" s="116">
        <v>1825335</v>
      </c>
      <c r="Z9" s="116" t="s">
        <v>218</v>
      </c>
      <c r="AC9" s="114"/>
    </row>
    <row r="10" spans="12:12">
      <c r="L10" s="109"/>
    </row>
    <row r="11" s="96" customFormat="1" spans="1:31">
      <c r="A11" s="15" t="s">
        <v>236</v>
      </c>
      <c r="B11" s="15">
        <v>64</v>
      </c>
      <c r="C11" s="15" t="s">
        <v>237</v>
      </c>
      <c r="D11" s="15">
        <v>0</v>
      </c>
      <c r="E11" s="15">
        <v>1</v>
      </c>
      <c r="F11" s="15" t="s">
        <v>222</v>
      </c>
      <c r="G11" s="15" t="s">
        <v>223</v>
      </c>
      <c r="H11" s="102">
        <v>0.0833333333333333</v>
      </c>
      <c r="I11" s="15"/>
      <c r="J11" s="15">
        <v>5</v>
      </c>
      <c r="K11" s="15" t="s">
        <v>229</v>
      </c>
      <c r="L11" s="15">
        <v>2</v>
      </c>
      <c r="M11" s="15" t="s">
        <v>213</v>
      </c>
      <c r="N11" s="15">
        <v>1</v>
      </c>
      <c r="O11" s="15">
        <v>0</v>
      </c>
      <c r="P11" s="15">
        <v>0</v>
      </c>
      <c r="Q11" s="39">
        <v>0.3</v>
      </c>
      <c r="R11" s="15" t="s">
        <v>231</v>
      </c>
      <c r="S11" s="15">
        <v>1</v>
      </c>
      <c r="T11" s="15" t="s">
        <v>238</v>
      </c>
      <c r="U11" s="15" t="s">
        <v>215</v>
      </c>
      <c r="V11" s="117">
        <v>43146</v>
      </c>
      <c r="W11" s="15" t="s">
        <v>233</v>
      </c>
      <c r="X11" s="118">
        <v>4470808</v>
      </c>
      <c r="Y11" s="118" t="s">
        <v>239</v>
      </c>
      <c r="Z11" s="117" t="s">
        <v>218</v>
      </c>
      <c r="AA11" s="15">
        <v>1003</v>
      </c>
      <c r="AB11" s="195" t="s">
        <v>240</v>
      </c>
      <c r="AC11" s="128">
        <v>43136</v>
      </c>
      <c r="AD11" s="96" t="s">
        <v>220</v>
      </c>
      <c r="AE11" s="96" t="s">
        <v>16</v>
      </c>
    </row>
    <row r="12" s="96" customFormat="1" spans="1:31">
      <c r="A12" s="15" t="s">
        <v>247</v>
      </c>
      <c r="B12" s="15">
        <v>41</v>
      </c>
      <c r="C12" s="15" t="s">
        <v>229</v>
      </c>
      <c r="D12" s="15">
        <v>0</v>
      </c>
      <c r="E12" s="15">
        <v>1</v>
      </c>
      <c r="F12" s="15" t="s">
        <v>222</v>
      </c>
      <c r="G12" s="15" t="s">
        <v>223</v>
      </c>
      <c r="H12" s="102">
        <v>0.0833333333333333</v>
      </c>
      <c r="I12" s="15">
        <v>6</v>
      </c>
      <c r="J12" s="15">
        <v>5</v>
      </c>
      <c r="K12" s="15" t="s">
        <v>229</v>
      </c>
      <c r="L12" s="15">
        <v>2</v>
      </c>
      <c r="M12" s="15" t="s">
        <v>213</v>
      </c>
      <c r="N12" s="15">
        <v>1</v>
      </c>
      <c r="O12" s="15">
        <v>1</v>
      </c>
      <c r="P12" s="15">
        <v>0</v>
      </c>
      <c r="Q12" s="15" t="s">
        <v>244</v>
      </c>
      <c r="R12" s="15" t="s">
        <v>245</v>
      </c>
      <c r="S12" s="15">
        <v>0</v>
      </c>
      <c r="T12" s="15"/>
      <c r="U12" s="15" t="s">
        <v>215</v>
      </c>
      <c r="V12" s="117">
        <v>43192</v>
      </c>
      <c r="W12" s="15" t="s">
        <v>248</v>
      </c>
      <c r="X12" s="118">
        <v>1186914</v>
      </c>
      <c r="Y12" s="118" t="s">
        <v>249</v>
      </c>
      <c r="Z12" s="117" t="s">
        <v>218</v>
      </c>
      <c r="AA12" s="15">
        <v>1005</v>
      </c>
      <c r="AB12" s="195" t="s">
        <v>250</v>
      </c>
      <c r="AC12" s="128">
        <v>43187</v>
      </c>
      <c r="AD12" s="96" t="s">
        <v>251</v>
      </c>
      <c r="AE12" s="96" t="s">
        <v>16</v>
      </c>
    </row>
    <row r="13" s="96" customFormat="1" spans="1:31">
      <c r="A13" s="15" t="s">
        <v>252</v>
      </c>
      <c r="B13" s="15">
        <v>66</v>
      </c>
      <c r="C13" s="15" t="s">
        <v>227</v>
      </c>
      <c r="D13" s="15">
        <v>0</v>
      </c>
      <c r="E13" s="15">
        <v>1</v>
      </c>
      <c r="F13" s="15" t="s">
        <v>222</v>
      </c>
      <c r="G13" s="15" t="s">
        <v>210</v>
      </c>
      <c r="H13" s="102">
        <v>0.5</v>
      </c>
      <c r="I13" s="15">
        <v>2</v>
      </c>
      <c r="J13" s="15" t="s">
        <v>253</v>
      </c>
      <c r="K13" s="15" t="s">
        <v>158</v>
      </c>
      <c r="L13" s="15">
        <v>2</v>
      </c>
      <c r="M13" s="15" t="s">
        <v>213</v>
      </c>
      <c r="N13" s="15">
        <v>1</v>
      </c>
      <c r="O13" s="15">
        <v>1</v>
      </c>
      <c r="P13" s="15">
        <v>0</v>
      </c>
      <c r="Q13" s="39">
        <v>0.15</v>
      </c>
      <c r="R13" s="32" t="s">
        <v>231</v>
      </c>
      <c r="S13" s="15">
        <v>0</v>
      </c>
      <c r="T13" s="15"/>
      <c r="U13" s="15" t="s">
        <v>215</v>
      </c>
      <c r="V13" s="117">
        <v>43206</v>
      </c>
      <c r="W13" s="15" t="s">
        <v>254</v>
      </c>
      <c r="X13" s="119">
        <v>3096852</v>
      </c>
      <c r="Y13" s="119" t="s">
        <v>255</v>
      </c>
      <c r="Z13" s="117" t="s">
        <v>218</v>
      </c>
      <c r="AA13" s="15">
        <v>1006</v>
      </c>
      <c r="AB13" s="195" t="s">
        <v>256</v>
      </c>
      <c r="AC13" s="128">
        <v>43201</v>
      </c>
      <c r="AD13" s="96" t="s">
        <v>257</v>
      </c>
      <c r="AE13" s="96" t="s">
        <v>16</v>
      </c>
    </row>
    <row r="14" s="97" customFormat="1" spans="1:31">
      <c r="A14" s="16" t="s">
        <v>263</v>
      </c>
      <c r="B14" s="16">
        <v>58</v>
      </c>
      <c r="C14" s="16" t="s">
        <v>242</v>
      </c>
      <c r="D14" s="16">
        <v>0</v>
      </c>
      <c r="E14" s="16">
        <v>1</v>
      </c>
      <c r="F14" s="16" t="s">
        <v>222</v>
      </c>
      <c r="G14" s="16" t="s">
        <v>223</v>
      </c>
      <c r="H14" s="103">
        <v>0.0833333333333333</v>
      </c>
      <c r="I14" s="16"/>
      <c r="J14" s="16" t="s">
        <v>253</v>
      </c>
      <c r="K14" s="16" t="s">
        <v>229</v>
      </c>
      <c r="L14" s="16">
        <v>2</v>
      </c>
      <c r="M14" s="16">
        <v>2</v>
      </c>
      <c r="N14" s="16">
        <v>1</v>
      </c>
      <c r="O14" s="16">
        <v>1</v>
      </c>
      <c r="P14" s="16">
        <v>0</v>
      </c>
      <c r="Q14" s="78">
        <v>0.2</v>
      </c>
      <c r="R14" s="16" t="s">
        <v>231</v>
      </c>
      <c r="S14" s="16">
        <v>1</v>
      </c>
      <c r="T14" s="110"/>
      <c r="U14" s="16" t="s">
        <v>215</v>
      </c>
      <c r="V14" s="120">
        <v>43255</v>
      </c>
      <c r="W14" s="16" t="s">
        <v>254</v>
      </c>
      <c r="X14" s="121">
        <v>1729725</v>
      </c>
      <c r="Y14" s="199" t="s">
        <v>264</v>
      </c>
      <c r="Z14" s="120" t="s">
        <v>218</v>
      </c>
      <c r="AA14" s="16">
        <v>1008</v>
      </c>
      <c r="AB14" s="200" t="s">
        <v>265</v>
      </c>
      <c r="AC14" s="129">
        <v>43250</v>
      </c>
      <c r="AD14" s="130" t="s">
        <v>266</v>
      </c>
      <c r="AE14" s="97" t="s">
        <v>16</v>
      </c>
    </row>
    <row r="15" s="96" customFormat="1" spans="1:31">
      <c r="A15" s="15" t="s">
        <v>278</v>
      </c>
      <c r="B15" s="15">
        <v>71</v>
      </c>
      <c r="C15" s="15" t="s">
        <v>242</v>
      </c>
      <c r="D15" s="15">
        <v>0</v>
      </c>
      <c r="E15" s="15">
        <v>1</v>
      </c>
      <c r="F15" s="15" t="s">
        <v>222</v>
      </c>
      <c r="G15" s="15" t="s">
        <v>223</v>
      </c>
      <c r="H15" s="102">
        <v>0.0833333333333333</v>
      </c>
      <c r="I15" s="15">
        <v>4</v>
      </c>
      <c r="J15" s="15">
        <v>5</v>
      </c>
      <c r="K15" s="15" t="s">
        <v>260</v>
      </c>
      <c r="L15" s="15">
        <v>2</v>
      </c>
      <c r="M15" s="15">
        <v>2</v>
      </c>
      <c r="N15" s="15">
        <v>1</v>
      </c>
      <c r="O15" s="15">
        <v>1</v>
      </c>
      <c r="P15" s="15">
        <v>0</v>
      </c>
      <c r="Q15" s="39">
        <v>0.25</v>
      </c>
      <c r="R15" s="32" t="s">
        <v>231</v>
      </c>
      <c r="S15" s="15">
        <v>1</v>
      </c>
      <c r="T15" s="15"/>
      <c r="U15" s="15" t="s">
        <v>215</v>
      </c>
      <c r="V15" s="117">
        <v>43279</v>
      </c>
      <c r="W15" s="15" t="s">
        <v>248</v>
      </c>
      <c r="X15" s="118">
        <v>5309707</v>
      </c>
      <c r="Y15" s="118" t="s">
        <v>279</v>
      </c>
      <c r="Z15" s="117" t="s">
        <v>218</v>
      </c>
      <c r="AA15" s="15">
        <v>1011</v>
      </c>
      <c r="AB15" s="195" t="s">
        <v>280</v>
      </c>
      <c r="AC15" s="128">
        <v>43272</v>
      </c>
      <c r="AD15" s="131" t="s">
        <v>281</v>
      </c>
      <c r="AE15" s="96" t="s">
        <v>16</v>
      </c>
    </row>
    <row r="16" s="96" customFormat="1" spans="1:31">
      <c r="A16" s="15" t="s">
        <v>287</v>
      </c>
      <c r="B16" s="15">
        <v>40</v>
      </c>
      <c r="C16" s="15" t="s">
        <v>242</v>
      </c>
      <c r="D16" s="15">
        <v>1</v>
      </c>
      <c r="E16" s="15">
        <v>0</v>
      </c>
      <c r="F16" s="15" t="s">
        <v>209</v>
      </c>
      <c r="G16" s="15" t="s">
        <v>223</v>
      </c>
      <c r="H16" s="102">
        <v>0.375</v>
      </c>
      <c r="I16" s="15">
        <v>7</v>
      </c>
      <c r="J16" s="15">
        <v>5</v>
      </c>
      <c r="K16" s="15" t="s">
        <v>260</v>
      </c>
      <c r="L16" s="15">
        <v>2</v>
      </c>
      <c r="M16" s="15" t="s">
        <v>288</v>
      </c>
      <c r="N16" s="15">
        <v>1</v>
      </c>
      <c r="O16" s="15">
        <v>0</v>
      </c>
      <c r="P16" s="15">
        <v>0</v>
      </c>
      <c r="Q16" s="39">
        <v>0.01</v>
      </c>
      <c r="R16" s="15" t="s">
        <v>245</v>
      </c>
      <c r="S16" s="15">
        <v>1</v>
      </c>
      <c r="T16" s="15" t="s">
        <v>289</v>
      </c>
      <c r="U16" s="15" t="s">
        <v>215</v>
      </c>
      <c r="V16" s="117">
        <v>43286</v>
      </c>
      <c r="W16" s="15" t="s">
        <v>254</v>
      </c>
      <c r="X16" s="118">
        <v>5483747</v>
      </c>
      <c r="Y16" s="118" t="s">
        <v>290</v>
      </c>
      <c r="Z16" s="117" t="s">
        <v>218</v>
      </c>
      <c r="AA16" s="15">
        <v>1013</v>
      </c>
      <c r="AB16" s="195" t="s">
        <v>291</v>
      </c>
      <c r="AC16" s="128">
        <v>43279</v>
      </c>
      <c r="AD16" s="96" t="s">
        <v>251</v>
      </c>
      <c r="AE16" s="96" t="s">
        <v>16</v>
      </c>
    </row>
    <row r="17" s="96" customFormat="1" spans="1:31">
      <c r="A17" s="15" t="s">
        <v>297</v>
      </c>
      <c r="B17" s="15">
        <v>46</v>
      </c>
      <c r="C17" s="15" t="s">
        <v>242</v>
      </c>
      <c r="D17" s="15">
        <v>1</v>
      </c>
      <c r="E17" s="15">
        <v>0</v>
      </c>
      <c r="F17" s="15" t="s">
        <v>209</v>
      </c>
      <c r="G17" s="15" t="s">
        <v>210</v>
      </c>
      <c r="H17" s="102">
        <v>0.5</v>
      </c>
      <c r="I17" s="15">
        <v>5</v>
      </c>
      <c r="J17" s="15" t="s">
        <v>243</v>
      </c>
      <c r="K17" s="15" t="s">
        <v>298</v>
      </c>
      <c r="L17" s="15">
        <v>2</v>
      </c>
      <c r="M17" s="15" t="s">
        <v>214</v>
      </c>
      <c r="N17" s="15">
        <v>1</v>
      </c>
      <c r="O17" s="15">
        <v>1</v>
      </c>
      <c r="P17" s="15">
        <v>0</v>
      </c>
      <c r="Q17" s="15" t="s">
        <v>299</v>
      </c>
      <c r="R17" s="15" t="s">
        <v>245</v>
      </c>
      <c r="S17" s="15">
        <v>1</v>
      </c>
      <c r="T17" s="15"/>
      <c r="U17" s="15" t="s">
        <v>215</v>
      </c>
      <c r="V17" s="117">
        <v>43314</v>
      </c>
      <c r="W17" s="15" t="s">
        <v>254</v>
      </c>
      <c r="X17" s="118">
        <v>3768766</v>
      </c>
      <c r="Y17" s="118" t="s">
        <v>300</v>
      </c>
      <c r="Z17" s="117" t="s">
        <v>218</v>
      </c>
      <c r="AA17" s="15">
        <v>1015</v>
      </c>
      <c r="AB17" s="195" t="s">
        <v>301</v>
      </c>
      <c r="AC17" s="128">
        <v>43311</v>
      </c>
      <c r="AD17" s="131" t="s">
        <v>302</v>
      </c>
      <c r="AE17" s="96" t="s">
        <v>16</v>
      </c>
    </row>
    <row r="18" s="96" customFormat="1" spans="1:29">
      <c r="A18" s="17" t="s">
        <v>329</v>
      </c>
      <c r="B18" s="15">
        <v>33</v>
      </c>
      <c r="C18" s="15" t="s">
        <v>242</v>
      </c>
      <c r="D18" s="15">
        <v>1</v>
      </c>
      <c r="E18" s="36">
        <v>0</v>
      </c>
      <c r="F18" s="36" t="s">
        <v>209</v>
      </c>
      <c r="G18" s="36" t="s">
        <v>210</v>
      </c>
      <c r="H18" s="104">
        <v>0.208333333333333</v>
      </c>
      <c r="I18" s="36">
        <v>4</v>
      </c>
      <c r="J18" s="36" t="s">
        <v>253</v>
      </c>
      <c r="K18" s="36" t="s">
        <v>229</v>
      </c>
      <c r="L18" s="15">
        <v>2</v>
      </c>
      <c r="M18" s="36">
        <v>0</v>
      </c>
      <c r="N18" s="36">
        <v>1</v>
      </c>
      <c r="O18" s="36">
        <v>1</v>
      </c>
      <c r="P18" s="36">
        <v>0</v>
      </c>
      <c r="Q18" s="37">
        <v>0.2</v>
      </c>
      <c r="R18" s="36" t="s">
        <v>231</v>
      </c>
      <c r="S18" s="36">
        <v>0</v>
      </c>
      <c r="T18" s="36" t="s">
        <v>323</v>
      </c>
      <c r="U18" s="15" t="s">
        <v>215</v>
      </c>
      <c r="V18" s="117">
        <v>43493</v>
      </c>
      <c r="W18" s="15" t="s">
        <v>330</v>
      </c>
      <c r="X18" s="15">
        <v>5536551</v>
      </c>
      <c r="Y18" s="96" t="s">
        <v>331</v>
      </c>
      <c r="Z18" s="15" t="s">
        <v>218</v>
      </c>
      <c r="AA18" s="15">
        <v>1025</v>
      </c>
      <c r="AB18" s="15"/>
      <c r="AC18" s="132"/>
    </row>
    <row r="19" s="96" customFormat="1" spans="1:29">
      <c r="A19" s="17" t="s">
        <v>332</v>
      </c>
      <c r="B19" s="15">
        <v>57</v>
      </c>
      <c r="C19" s="15" t="s">
        <v>242</v>
      </c>
      <c r="D19" s="15">
        <v>0</v>
      </c>
      <c r="E19" s="36">
        <v>1</v>
      </c>
      <c r="F19" s="36" t="s">
        <v>222</v>
      </c>
      <c r="G19" s="36" t="s">
        <v>223</v>
      </c>
      <c r="H19" s="36" t="s">
        <v>333</v>
      </c>
      <c r="I19" s="36"/>
      <c r="J19" s="36" t="s">
        <v>334</v>
      </c>
      <c r="K19" s="36" t="s">
        <v>229</v>
      </c>
      <c r="L19" s="15">
        <v>2</v>
      </c>
      <c r="M19" s="36">
        <v>1</v>
      </c>
      <c r="N19" s="36">
        <v>1</v>
      </c>
      <c r="O19" s="36">
        <v>1</v>
      </c>
      <c r="P19" s="36">
        <v>1</v>
      </c>
      <c r="Q19" s="36" t="s">
        <v>335</v>
      </c>
      <c r="R19" s="36" t="s">
        <v>336</v>
      </c>
      <c r="S19" s="36">
        <v>0</v>
      </c>
      <c r="T19" s="36" t="s">
        <v>323</v>
      </c>
      <c r="U19" s="15" t="s">
        <v>215</v>
      </c>
      <c r="V19" s="117">
        <v>43496</v>
      </c>
      <c r="W19" s="15" t="s">
        <v>330</v>
      </c>
      <c r="X19" s="15">
        <v>3154321</v>
      </c>
      <c r="Y19" s="96" t="s">
        <v>328</v>
      </c>
      <c r="Z19" s="15" t="s">
        <v>218</v>
      </c>
      <c r="AA19" s="15">
        <v>1026</v>
      </c>
      <c r="AB19" s="15"/>
      <c r="AC19" s="132"/>
    </row>
    <row r="20" s="96" customFormat="1" spans="1:29">
      <c r="A20" s="17" t="s">
        <v>337</v>
      </c>
      <c r="B20" s="15">
        <v>41</v>
      </c>
      <c r="C20" s="15" t="s">
        <v>318</v>
      </c>
      <c r="D20" s="36">
        <v>1</v>
      </c>
      <c r="E20" s="36">
        <v>0</v>
      </c>
      <c r="F20" s="36" t="s">
        <v>209</v>
      </c>
      <c r="G20" s="36" t="s">
        <v>210</v>
      </c>
      <c r="H20" s="104">
        <v>0.291666666666667</v>
      </c>
      <c r="I20" s="36">
        <v>4</v>
      </c>
      <c r="J20" s="36" t="s">
        <v>338</v>
      </c>
      <c r="K20" s="36" t="s">
        <v>229</v>
      </c>
      <c r="L20" s="15">
        <v>2</v>
      </c>
      <c r="M20" s="36">
        <v>0</v>
      </c>
      <c r="N20" s="36">
        <v>1</v>
      </c>
      <c r="O20" s="36">
        <v>1</v>
      </c>
      <c r="P20" s="36">
        <v>0</v>
      </c>
      <c r="Q20" s="37">
        <v>0.15</v>
      </c>
      <c r="R20" s="36" t="s">
        <v>231</v>
      </c>
      <c r="S20" s="36">
        <v>0</v>
      </c>
      <c r="T20" s="36" t="s">
        <v>323</v>
      </c>
      <c r="U20" s="15" t="s">
        <v>215</v>
      </c>
      <c r="V20" s="117">
        <v>43510</v>
      </c>
      <c r="W20" s="15" t="s">
        <v>254</v>
      </c>
      <c r="X20" s="15">
        <v>4019563</v>
      </c>
      <c r="Y20" s="96" t="s">
        <v>339</v>
      </c>
      <c r="Z20" s="15" t="s">
        <v>218</v>
      </c>
      <c r="AA20" s="15">
        <v>1028</v>
      </c>
      <c r="AB20" s="15"/>
      <c r="AC20" s="132"/>
    </row>
    <row r="21" s="96" customFormat="1" spans="1:28">
      <c r="A21" s="17" t="s">
        <v>340</v>
      </c>
      <c r="B21" s="15">
        <v>44</v>
      </c>
      <c r="C21" s="15" t="s">
        <v>318</v>
      </c>
      <c r="D21" s="36">
        <v>1</v>
      </c>
      <c r="E21" s="36">
        <v>0</v>
      </c>
      <c r="F21" s="36" t="s">
        <v>209</v>
      </c>
      <c r="G21" s="36" t="s">
        <v>210</v>
      </c>
      <c r="H21" s="104">
        <v>0.416666666666667</v>
      </c>
      <c r="I21" s="36">
        <v>9</v>
      </c>
      <c r="J21" s="36">
        <v>5</v>
      </c>
      <c r="K21" s="36" t="s">
        <v>229</v>
      </c>
      <c r="L21" s="15">
        <v>2</v>
      </c>
      <c r="M21" s="36">
        <v>1</v>
      </c>
      <c r="N21" s="36">
        <v>1</v>
      </c>
      <c r="O21" s="36">
        <v>1</v>
      </c>
      <c r="P21" s="36">
        <v>0</v>
      </c>
      <c r="Q21" s="37">
        <v>0.15</v>
      </c>
      <c r="R21" s="36" t="s">
        <v>231</v>
      </c>
      <c r="S21" s="36">
        <v>1</v>
      </c>
      <c r="T21" s="36" t="s">
        <v>341</v>
      </c>
      <c r="U21" s="15" t="s">
        <v>215</v>
      </c>
      <c r="V21" s="117">
        <v>43511</v>
      </c>
      <c r="W21" s="15" t="s">
        <v>254</v>
      </c>
      <c r="X21" s="110">
        <v>3804903</v>
      </c>
      <c r="Y21" s="96" t="s">
        <v>342</v>
      </c>
      <c r="Z21" s="15" t="s">
        <v>343</v>
      </c>
      <c r="AA21" s="15">
        <v>1029</v>
      </c>
      <c r="AB21" s="15"/>
    </row>
    <row r="22" s="96" customFormat="1" spans="1:28">
      <c r="A22" s="17" t="s">
        <v>347</v>
      </c>
      <c r="B22" s="15">
        <v>65</v>
      </c>
      <c r="C22" s="15" t="s">
        <v>318</v>
      </c>
      <c r="D22" s="36">
        <v>0</v>
      </c>
      <c r="E22" s="36">
        <v>1</v>
      </c>
      <c r="F22" s="36" t="s">
        <v>222</v>
      </c>
      <c r="G22" s="36" t="s">
        <v>223</v>
      </c>
      <c r="H22" s="104">
        <v>0.4375</v>
      </c>
      <c r="I22" s="36">
        <v>2</v>
      </c>
      <c r="J22" s="36" t="s">
        <v>338</v>
      </c>
      <c r="K22" s="36" t="s">
        <v>229</v>
      </c>
      <c r="L22" s="15">
        <v>2</v>
      </c>
      <c r="M22" s="36">
        <v>1</v>
      </c>
      <c r="N22" s="36">
        <v>1</v>
      </c>
      <c r="O22" s="36">
        <v>1</v>
      </c>
      <c r="P22" s="36">
        <v>0</v>
      </c>
      <c r="Q22" s="36" t="s">
        <v>335</v>
      </c>
      <c r="R22" s="36" t="s">
        <v>245</v>
      </c>
      <c r="S22" s="36">
        <v>0</v>
      </c>
      <c r="T22" s="36" t="s">
        <v>323</v>
      </c>
      <c r="U22" s="15" t="s">
        <v>215</v>
      </c>
      <c r="V22" s="117">
        <v>43885</v>
      </c>
      <c r="W22" s="15" t="s">
        <v>254</v>
      </c>
      <c r="X22" s="15">
        <v>2746058</v>
      </c>
      <c r="Y22" s="96" t="s">
        <v>348</v>
      </c>
      <c r="Z22" s="15" t="s">
        <v>218</v>
      </c>
      <c r="AA22" s="15">
        <v>1033</v>
      </c>
      <c r="AB22" s="15"/>
    </row>
    <row r="23" s="96" customFormat="1" spans="1:28">
      <c r="A23" s="17" t="s">
        <v>349</v>
      </c>
      <c r="B23" s="15">
        <v>56</v>
      </c>
      <c r="C23" s="15" t="s">
        <v>318</v>
      </c>
      <c r="D23" s="36">
        <v>0</v>
      </c>
      <c r="E23" s="36">
        <v>1</v>
      </c>
      <c r="F23" s="36" t="s">
        <v>222</v>
      </c>
      <c r="G23" s="36" t="s">
        <v>223</v>
      </c>
      <c r="H23" s="104">
        <v>0.0416666666666667</v>
      </c>
      <c r="I23" s="36">
        <v>4</v>
      </c>
      <c r="J23" s="36" t="s">
        <v>334</v>
      </c>
      <c r="K23" s="36" t="s">
        <v>229</v>
      </c>
      <c r="L23" s="15">
        <v>2</v>
      </c>
      <c r="M23" s="36">
        <v>1</v>
      </c>
      <c r="N23" s="36">
        <v>1</v>
      </c>
      <c r="O23" s="36">
        <v>1</v>
      </c>
      <c r="P23" s="36">
        <v>0</v>
      </c>
      <c r="Q23" s="37">
        <v>0.1</v>
      </c>
      <c r="R23" s="36" t="s">
        <v>245</v>
      </c>
      <c r="S23" s="36">
        <v>0</v>
      </c>
      <c r="T23" s="36" t="s">
        <v>323</v>
      </c>
      <c r="U23" s="15" t="s">
        <v>215</v>
      </c>
      <c r="V23" s="117">
        <v>43888</v>
      </c>
      <c r="W23" s="15" t="s">
        <v>254</v>
      </c>
      <c r="X23" s="15">
        <v>291086</v>
      </c>
      <c r="Y23" s="96" t="s">
        <v>350</v>
      </c>
      <c r="Z23" s="15" t="s">
        <v>218</v>
      </c>
      <c r="AA23" s="15">
        <v>1034</v>
      </c>
      <c r="AB23" s="15"/>
    </row>
    <row r="24" spans="12:12">
      <c r="L24" s="109"/>
    </row>
    <row r="25" s="98" customFormat="1" spans="1:31">
      <c r="A25" s="18" t="s">
        <v>241</v>
      </c>
      <c r="B25" s="18">
        <v>48</v>
      </c>
      <c r="C25" s="18" t="s">
        <v>242</v>
      </c>
      <c r="D25" s="18">
        <v>1</v>
      </c>
      <c r="E25" s="18">
        <v>0</v>
      </c>
      <c r="F25" s="18" t="s">
        <v>209</v>
      </c>
      <c r="G25" s="18" t="s">
        <v>223</v>
      </c>
      <c r="H25" s="105">
        <v>0.458333333333333</v>
      </c>
      <c r="I25" s="18">
        <v>5</v>
      </c>
      <c r="J25" s="18" t="s">
        <v>243</v>
      </c>
      <c r="K25" s="18" t="s">
        <v>229</v>
      </c>
      <c r="L25" s="18">
        <v>1</v>
      </c>
      <c r="M25" s="18" t="s">
        <v>213</v>
      </c>
      <c r="N25" s="18">
        <v>1</v>
      </c>
      <c r="O25" s="18">
        <v>1</v>
      </c>
      <c r="P25" s="18">
        <v>0</v>
      </c>
      <c r="Q25" s="18" t="s">
        <v>244</v>
      </c>
      <c r="R25" s="18" t="s">
        <v>245</v>
      </c>
      <c r="S25" s="18">
        <v>0</v>
      </c>
      <c r="T25" s="18"/>
      <c r="U25" s="18" t="s">
        <v>215</v>
      </c>
      <c r="V25" s="106">
        <v>43153</v>
      </c>
      <c r="W25" s="105" t="s">
        <v>233</v>
      </c>
      <c r="X25" s="122">
        <v>2293003</v>
      </c>
      <c r="Y25" s="122" t="s">
        <v>217</v>
      </c>
      <c r="Z25" s="106" t="s">
        <v>218</v>
      </c>
      <c r="AA25" s="18">
        <v>1004</v>
      </c>
      <c r="AB25" s="196" t="s">
        <v>246</v>
      </c>
      <c r="AC25" s="133">
        <v>43151</v>
      </c>
      <c r="AD25" s="98" t="s">
        <v>220</v>
      </c>
      <c r="AE25" s="98" t="s">
        <v>16</v>
      </c>
    </row>
    <row r="26" s="98" customFormat="1" spans="1:31">
      <c r="A26" s="18" t="s">
        <v>258</v>
      </c>
      <c r="B26" s="18">
        <v>70</v>
      </c>
      <c r="C26" s="18" t="s">
        <v>259</v>
      </c>
      <c r="D26" s="18">
        <v>0</v>
      </c>
      <c r="E26" s="18">
        <v>1</v>
      </c>
      <c r="F26" s="18" t="s">
        <v>222</v>
      </c>
      <c r="G26" s="18" t="s">
        <v>223</v>
      </c>
      <c r="H26" s="105">
        <v>0.0833333333333333</v>
      </c>
      <c r="I26" s="18">
        <v>9</v>
      </c>
      <c r="J26" s="18" t="s">
        <v>253</v>
      </c>
      <c r="K26" s="18" t="s">
        <v>260</v>
      </c>
      <c r="L26" s="18">
        <v>1</v>
      </c>
      <c r="M26" s="18">
        <v>2</v>
      </c>
      <c r="N26" s="18">
        <v>1</v>
      </c>
      <c r="O26" s="18">
        <v>1</v>
      </c>
      <c r="P26" s="18">
        <v>0</v>
      </c>
      <c r="Q26" s="18" t="s">
        <v>244</v>
      </c>
      <c r="R26" s="18" t="s">
        <v>245</v>
      </c>
      <c r="S26" s="18">
        <v>0</v>
      </c>
      <c r="T26" s="18"/>
      <c r="U26" s="18" t="s">
        <v>215</v>
      </c>
      <c r="V26" s="106">
        <v>43216</v>
      </c>
      <c r="W26" s="18" t="s">
        <v>254</v>
      </c>
      <c r="X26" s="122">
        <v>5452159</v>
      </c>
      <c r="Y26" s="122" t="s">
        <v>261</v>
      </c>
      <c r="Z26" s="106" t="s">
        <v>218</v>
      </c>
      <c r="AA26" s="18">
        <v>1007</v>
      </c>
      <c r="AB26" s="196" t="s">
        <v>262</v>
      </c>
      <c r="AC26" s="133">
        <v>43210</v>
      </c>
      <c r="AD26" s="98" t="s">
        <v>251</v>
      </c>
      <c r="AE26" s="98" t="s">
        <v>16</v>
      </c>
    </row>
    <row r="27" s="98" customFormat="1" spans="1:31">
      <c r="A27" s="18" t="s">
        <v>272</v>
      </c>
      <c r="B27" s="18">
        <v>64</v>
      </c>
      <c r="C27" s="18" t="s">
        <v>242</v>
      </c>
      <c r="D27" s="18">
        <v>0</v>
      </c>
      <c r="E27" s="18">
        <v>1</v>
      </c>
      <c r="F27" s="18" t="s">
        <v>222</v>
      </c>
      <c r="G27" s="18" t="s">
        <v>210</v>
      </c>
      <c r="H27" s="18" t="s">
        <v>273</v>
      </c>
      <c r="I27" s="18"/>
      <c r="J27" s="18">
        <v>5</v>
      </c>
      <c r="K27" s="18" t="s">
        <v>274</v>
      </c>
      <c r="L27" s="84" t="s">
        <v>214</v>
      </c>
      <c r="M27" s="84" t="s">
        <v>213</v>
      </c>
      <c r="N27" s="18">
        <v>1</v>
      </c>
      <c r="O27" s="18">
        <v>1</v>
      </c>
      <c r="P27" s="18">
        <v>0</v>
      </c>
      <c r="Q27" s="81">
        <v>0.15</v>
      </c>
      <c r="R27" s="59" t="s">
        <v>231</v>
      </c>
      <c r="S27" s="18">
        <v>1</v>
      </c>
      <c r="T27" s="19"/>
      <c r="U27" s="18" t="s">
        <v>215</v>
      </c>
      <c r="V27" s="106">
        <v>43276</v>
      </c>
      <c r="W27" s="18" t="s">
        <v>254</v>
      </c>
      <c r="X27" s="122">
        <v>5482697</v>
      </c>
      <c r="Y27" s="122" t="s">
        <v>275</v>
      </c>
      <c r="Z27" s="106" t="s">
        <v>218</v>
      </c>
      <c r="AA27" s="18">
        <v>1010</v>
      </c>
      <c r="AB27" s="196" t="s">
        <v>276</v>
      </c>
      <c r="AC27" s="133">
        <v>43272</v>
      </c>
      <c r="AD27" s="134" t="s">
        <v>277</v>
      </c>
      <c r="AE27" s="98" t="s">
        <v>16</v>
      </c>
    </row>
    <row r="28" s="98" customFormat="1" spans="1:31">
      <c r="A28" s="18" t="s">
        <v>308</v>
      </c>
      <c r="B28" s="18">
        <v>56</v>
      </c>
      <c r="C28" s="18" t="s">
        <v>242</v>
      </c>
      <c r="D28" s="18">
        <v>0</v>
      </c>
      <c r="E28" s="18">
        <v>1</v>
      </c>
      <c r="F28" s="18" t="s">
        <v>222</v>
      </c>
      <c r="G28" s="18" t="s">
        <v>210</v>
      </c>
      <c r="H28" s="105">
        <v>0.0833333333333333</v>
      </c>
      <c r="I28" s="18">
        <v>10</v>
      </c>
      <c r="J28" s="18" t="s">
        <v>253</v>
      </c>
      <c r="K28" s="18" t="s">
        <v>229</v>
      </c>
      <c r="L28" s="18">
        <v>1</v>
      </c>
      <c r="M28" s="18">
        <v>1</v>
      </c>
      <c r="N28" s="18">
        <v>1</v>
      </c>
      <c r="O28" s="18">
        <v>1</v>
      </c>
      <c r="P28" s="18">
        <v>0</v>
      </c>
      <c r="Q28" s="18" t="s">
        <v>244</v>
      </c>
      <c r="R28" s="18" t="s">
        <v>245</v>
      </c>
      <c r="S28" s="18">
        <v>0</v>
      </c>
      <c r="T28" s="18"/>
      <c r="U28" s="18" t="s">
        <v>215</v>
      </c>
      <c r="V28" s="106">
        <v>43325</v>
      </c>
      <c r="W28" s="18" t="s">
        <v>254</v>
      </c>
      <c r="X28" s="122">
        <v>5473422</v>
      </c>
      <c r="Y28" s="122" t="s">
        <v>217</v>
      </c>
      <c r="Z28" s="18" t="s">
        <v>218</v>
      </c>
      <c r="AA28" s="18">
        <v>1017</v>
      </c>
      <c r="AB28" s="196" t="s">
        <v>309</v>
      </c>
      <c r="AC28" s="133">
        <v>43319</v>
      </c>
      <c r="AD28" s="98" t="s">
        <v>310</v>
      </c>
      <c r="AE28" s="98" t="s">
        <v>16</v>
      </c>
    </row>
    <row r="29" s="98" customFormat="1" spans="1:29">
      <c r="A29" s="19" t="s">
        <v>322</v>
      </c>
      <c r="B29" s="18">
        <v>62</v>
      </c>
      <c r="C29" s="18" t="s">
        <v>242</v>
      </c>
      <c r="D29" s="18">
        <v>0</v>
      </c>
      <c r="E29" s="18">
        <v>1</v>
      </c>
      <c r="F29" s="106" t="s">
        <v>222</v>
      </c>
      <c r="G29" s="18" t="s">
        <v>223</v>
      </c>
      <c r="H29" s="105">
        <v>0.0833333333333333</v>
      </c>
      <c r="I29" s="18">
        <v>3</v>
      </c>
      <c r="J29" s="18" t="s">
        <v>253</v>
      </c>
      <c r="K29" s="106" t="s">
        <v>158</v>
      </c>
      <c r="L29" s="18">
        <v>1</v>
      </c>
      <c r="M29" s="82" t="s">
        <v>213</v>
      </c>
      <c r="N29" s="82">
        <v>1</v>
      </c>
      <c r="O29" s="82">
        <v>1</v>
      </c>
      <c r="P29" s="82">
        <v>0</v>
      </c>
      <c r="Q29" s="60">
        <v>0.05</v>
      </c>
      <c r="R29" s="82" t="s">
        <v>245</v>
      </c>
      <c r="S29" s="82">
        <v>0</v>
      </c>
      <c r="T29" s="82" t="s">
        <v>323</v>
      </c>
      <c r="U29" s="18" t="s">
        <v>215</v>
      </c>
      <c r="V29" s="106">
        <v>43437</v>
      </c>
      <c r="W29" s="106" t="s">
        <v>254</v>
      </c>
      <c r="X29" s="18">
        <v>2180305</v>
      </c>
      <c r="Y29" s="98" t="s">
        <v>324</v>
      </c>
      <c r="Z29" s="18" t="s">
        <v>218</v>
      </c>
      <c r="AA29" s="18">
        <v>1022</v>
      </c>
      <c r="AB29" s="18"/>
      <c r="AC29" s="135"/>
    </row>
    <row r="30" s="98" customFormat="1" spans="1:29">
      <c r="A30" s="20" t="s">
        <v>325</v>
      </c>
      <c r="B30" s="21">
        <v>60</v>
      </c>
      <c r="C30" s="21" t="s">
        <v>242</v>
      </c>
      <c r="D30" s="21">
        <v>0</v>
      </c>
      <c r="E30" s="106">
        <v>1</v>
      </c>
      <c r="F30" s="21" t="s">
        <v>222</v>
      </c>
      <c r="G30" s="21" t="s">
        <v>210</v>
      </c>
      <c r="H30" s="107">
        <v>0.458333333333333</v>
      </c>
      <c r="I30" s="21">
        <v>5</v>
      </c>
      <c r="J30" s="21" t="s">
        <v>253</v>
      </c>
      <c r="K30" s="106" t="s">
        <v>158</v>
      </c>
      <c r="L30" s="18">
        <v>1</v>
      </c>
      <c r="M30" s="82" t="s">
        <v>213</v>
      </c>
      <c r="N30" s="82">
        <v>1</v>
      </c>
      <c r="O30" s="82">
        <v>1</v>
      </c>
      <c r="P30" s="82">
        <v>0</v>
      </c>
      <c r="Q30" s="82" t="s">
        <v>326</v>
      </c>
      <c r="R30" s="82" t="s">
        <v>245</v>
      </c>
      <c r="S30" s="82">
        <v>0</v>
      </c>
      <c r="T30" s="82" t="s">
        <v>323</v>
      </c>
      <c r="U30" s="18" t="s">
        <v>215</v>
      </c>
      <c r="V30" s="123">
        <v>43440</v>
      </c>
      <c r="W30" s="21" t="s">
        <v>327</v>
      </c>
      <c r="X30" s="124">
        <v>3394679</v>
      </c>
      <c r="Y30" s="98" t="s">
        <v>328</v>
      </c>
      <c r="Z30" s="21" t="s">
        <v>218</v>
      </c>
      <c r="AA30" s="21">
        <v>1023</v>
      </c>
      <c r="AB30" s="18"/>
      <c r="AC30" s="135"/>
    </row>
    <row r="31" s="98" customFormat="1" spans="1:28">
      <c r="A31" s="19" t="s">
        <v>344</v>
      </c>
      <c r="B31" s="18">
        <v>47</v>
      </c>
      <c r="C31" s="18" t="s">
        <v>318</v>
      </c>
      <c r="D31" s="82">
        <v>1</v>
      </c>
      <c r="E31" s="82">
        <v>0</v>
      </c>
      <c r="F31" s="82" t="s">
        <v>209</v>
      </c>
      <c r="G31" s="82" t="s">
        <v>223</v>
      </c>
      <c r="H31" s="108">
        <v>0.25</v>
      </c>
      <c r="I31" s="82">
        <v>7</v>
      </c>
      <c r="J31" s="82" t="s">
        <v>338</v>
      </c>
      <c r="K31" s="82" t="s">
        <v>229</v>
      </c>
      <c r="L31" s="18">
        <v>1</v>
      </c>
      <c r="M31" s="82">
        <v>0</v>
      </c>
      <c r="N31" s="82">
        <v>1</v>
      </c>
      <c r="O31" s="82">
        <v>1</v>
      </c>
      <c r="P31" s="82">
        <v>0</v>
      </c>
      <c r="Q31" s="60">
        <v>0.2</v>
      </c>
      <c r="R31" s="82" t="s">
        <v>231</v>
      </c>
      <c r="S31" s="82">
        <v>1</v>
      </c>
      <c r="T31" s="82" t="s">
        <v>345</v>
      </c>
      <c r="U31" s="18" t="s">
        <v>215</v>
      </c>
      <c r="V31" s="106">
        <v>43839</v>
      </c>
      <c r="W31" s="18" t="s">
        <v>254</v>
      </c>
      <c r="X31" s="18">
        <v>3928305</v>
      </c>
      <c r="Y31" s="98" t="s">
        <v>346</v>
      </c>
      <c r="Z31" s="18" t="s">
        <v>218</v>
      </c>
      <c r="AA31" s="18">
        <v>1032</v>
      </c>
      <c r="AB31" s="18"/>
    </row>
    <row r="32" s="98" customFormat="1" spans="1:28">
      <c r="A32" s="19" t="s">
        <v>351</v>
      </c>
      <c r="B32" s="18">
        <v>42</v>
      </c>
      <c r="C32" s="18" t="s">
        <v>318</v>
      </c>
      <c r="D32" s="82">
        <v>1</v>
      </c>
      <c r="E32" s="82">
        <v>0</v>
      </c>
      <c r="F32" s="82" t="s">
        <v>209</v>
      </c>
      <c r="G32" s="82" t="s">
        <v>210</v>
      </c>
      <c r="H32" s="82">
        <v>11</v>
      </c>
      <c r="I32" s="82">
        <v>6</v>
      </c>
      <c r="J32" s="82" t="s">
        <v>211</v>
      </c>
      <c r="K32" s="82" t="s">
        <v>229</v>
      </c>
      <c r="L32" s="18">
        <v>1</v>
      </c>
      <c r="M32" s="82">
        <v>0</v>
      </c>
      <c r="N32" s="82">
        <v>1</v>
      </c>
      <c r="O32" s="82">
        <v>1</v>
      </c>
      <c r="P32" s="82">
        <v>0</v>
      </c>
      <c r="Q32" s="82" t="s">
        <v>299</v>
      </c>
      <c r="R32" s="82" t="s">
        <v>245</v>
      </c>
      <c r="S32" s="82">
        <v>0</v>
      </c>
      <c r="T32" s="82" t="s">
        <v>323</v>
      </c>
      <c r="U32" s="124" t="s">
        <v>215</v>
      </c>
      <c r="V32" s="123">
        <v>44301</v>
      </c>
      <c r="W32" s="124" t="s">
        <v>224</v>
      </c>
      <c r="X32" s="124">
        <v>4330305</v>
      </c>
      <c r="Y32" s="98" t="s">
        <v>352</v>
      </c>
      <c r="Z32" s="124" t="s">
        <v>218</v>
      </c>
      <c r="AA32" s="18">
        <v>1035</v>
      </c>
      <c r="AB32" s="18"/>
    </row>
    <row r="33" s="98" customFormat="1" spans="1:31">
      <c r="A33" s="18" t="s">
        <v>207</v>
      </c>
      <c r="B33" s="18">
        <v>43</v>
      </c>
      <c r="C33" s="18" t="s">
        <v>208</v>
      </c>
      <c r="D33" s="18">
        <v>1</v>
      </c>
      <c r="E33" s="18">
        <v>0</v>
      </c>
      <c r="F33" s="18" t="s">
        <v>209</v>
      </c>
      <c r="G33" s="18" t="s">
        <v>210</v>
      </c>
      <c r="H33" s="105">
        <v>0.416666666666667</v>
      </c>
      <c r="I33" s="18">
        <v>5</v>
      </c>
      <c r="J33" s="18" t="s">
        <v>211</v>
      </c>
      <c r="K33" s="18" t="s">
        <v>212</v>
      </c>
      <c r="L33" s="84" t="s">
        <v>213</v>
      </c>
      <c r="M33" s="84" t="s">
        <v>214</v>
      </c>
      <c r="N33" s="18" t="s">
        <v>213</v>
      </c>
      <c r="O33" s="18" t="s">
        <v>213</v>
      </c>
      <c r="P33" s="18" t="s">
        <v>213</v>
      </c>
      <c r="Q33" s="18" t="s">
        <v>213</v>
      </c>
      <c r="R33" s="18" t="s">
        <v>213</v>
      </c>
      <c r="S33" s="18" t="s">
        <v>213</v>
      </c>
      <c r="T33" s="18"/>
      <c r="U33" s="18" t="s">
        <v>215</v>
      </c>
      <c r="V33" s="106">
        <v>43090</v>
      </c>
      <c r="W33" s="106" t="s">
        <v>216</v>
      </c>
      <c r="X33" s="122">
        <v>5093392</v>
      </c>
      <c r="Y33" s="122" t="s">
        <v>217</v>
      </c>
      <c r="Z33" s="106" t="s">
        <v>218</v>
      </c>
      <c r="AA33" s="122">
        <v>1000</v>
      </c>
      <c r="AB33" s="201" t="s">
        <v>219</v>
      </c>
      <c r="AC33" s="133">
        <v>43081</v>
      </c>
      <c r="AD33" s="98" t="s">
        <v>220</v>
      </c>
      <c r="AE33" s="98" t="s">
        <v>16</v>
      </c>
    </row>
    <row r="34" s="98" customFormat="1" spans="1:31">
      <c r="A34" s="18" t="s">
        <v>221</v>
      </c>
      <c r="B34" s="18">
        <v>63</v>
      </c>
      <c r="C34" s="18" t="s">
        <v>208</v>
      </c>
      <c r="D34" s="18">
        <v>0</v>
      </c>
      <c r="E34" s="18">
        <v>1</v>
      </c>
      <c r="F34" s="18" t="s">
        <v>222</v>
      </c>
      <c r="G34" s="18" t="s">
        <v>223</v>
      </c>
      <c r="H34" s="105">
        <v>0.0833333333333333</v>
      </c>
      <c r="I34" s="18">
        <v>6</v>
      </c>
      <c r="J34" s="18" t="s">
        <v>211</v>
      </c>
      <c r="K34" s="18" t="s">
        <v>212</v>
      </c>
      <c r="L34" s="18" t="s">
        <v>213</v>
      </c>
      <c r="M34" s="18" t="s">
        <v>214</v>
      </c>
      <c r="N34" s="18">
        <v>1</v>
      </c>
      <c r="O34" s="18">
        <v>1</v>
      </c>
      <c r="P34" s="18" t="s">
        <v>213</v>
      </c>
      <c r="Q34" s="18" t="s">
        <v>213</v>
      </c>
      <c r="R34" s="18" t="s">
        <v>213</v>
      </c>
      <c r="S34" s="18" t="s">
        <v>213</v>
      </c>
      <c r="T34" s="18"/>
      <c r="U34" s="18" t="s">
        <v>215</v>
      </c>
      <c r="V34" s="123">
        <v>43109</v>
      </c>
      <c r="W34" s="106" t="s">
        <v>224</v>
      </c>
      <c r="X34" s="122">
        <v>1487976</v>
      </c>
      <c r="Y34" s="122" t="s">
        <v>217</v>
      </c>
      <c r="Z34" s="18" t="s">
        <v>218</v>
      </c>
      <c r="AA34" s="18">
        <v>1001</v>
      </c>
      <c r="AB34" s="196" t="s">
        <v>225</v>
      </c>
      <c r="AC34" s="133"/>
      <c r="AD34" s="98" t="s">
        <v>220</v>
      </c>
      <c r="AE34" s="98" t="s">
        <v>16</v>
      </c>
    </row>
  </sheetData>
  <hyperlinks>
    <hyperlink ref="AD8" r:id="rId1" display="Off Study on OnCore eva.m.crawford@gmail.com"/>
    <hyperlink ref="AD7" r:id="rId2" display="Off Study on OnCore kara.hogan@ellentv.com"/>
    <hyperlink ref="AD6" r:id="rId3" display="Off Study OnCore lori.masuda123@yahoo.com "/>
    <hyperlink ref="AD5" r:id="rId4" display="Off Study OnCore, sweetness2119@gmail.com"/>
    <hyperlink ref="AD14" r:id="rId5" display="Off study OnCore, jackson60@mac.com"/>
    <hyperlink ref="AD15" r:id="rId6" display="Off study judie@hulett.co"/>
    <hyperlink ref="AD17" r:id="rId7" display="Off Study on OnCore es_hk@yahoo.com"/>
    <hyperlink ref="AD27" r:id="rId8" display="Off study OnCore  nelson.lauralie84@gmail.com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1"/>
  <sheetViews>
    <sheetView workbookViewId="0">
      <selection activeCell="D47" sqref="D47"/>
    </sheetView>
  </sheetViews>
  <sheetFormatPr defaultColWidth="9" defaultRowHeight="14"/>
  <cols>
    <col min="1" max="1" width="35.546875" customWidth="1"/>
  </cols>
  <sheetData>
    <row r="1" ht="17.6" spans="1:47">
      <c r="A1" s="88" t="s">
        <v>141</v>
      </c>
      <c r="B1" s="89" t="s">
        <v>355</v>
      </c>
      <c r="C1" s="89" t="s">
        <v>356</v>
      </c>
      <c r="D1" s="90" t="s">
        <v>357</v>
      </c>
      <c r="E1" s="90" t="s">
        <v>358</v>
      </c>
      <c r="F1" s="89" t="s">
        <v>359</v>
      </c>
      <c r="G1" s="89" t="s">
        <v>360</v>
      </c>
      <c r="H1" s="89" t="s">
        <v>361</v>
      </c>
      <c r="I1" s="89" t="s">
        <v>362</v>
      </c>
      <c r="J1" s="89" t="s">
        <v>363</v>
      </c>
      <c r="K1" s="90" t="s">
        <v>364</v>
      </c>
      <c r="L1" s="90" t="s">
        <v>365</v>
      </c>
      <c r="M1" s="89" t="s">
        <v>366</v>
      </c>
      <c r="N1" s="90" t="s">
        <v>367</v>
      </c>
      <c r="O1" s="90" t="s">
        <v>368</v>
      </c>
      <c r="P1" s="89" t="s">
        <v>369</v>
      </c>
      <c r="Q1" s="89" t="s">
        <v>370</v>
      </c>
      <c r="R1" s="89" t="s">
        <v>371</v>
      </c>
      <c r="S1" s="90" t="s">
        <v>372</v>
      </c>
      <c r="T1" s="89" t="s">
        <v>373</v>
      </c>
      <c r="U1" s="89" t="s">
        <v>374</v>
      </c>
      <c r="V1" s="90" t="s">
        <v>375</v>
      </c>
      <c r="W1" s="90" t="s">
        <v>376</v>
      </c>
      <c r="X1" s="89" t="s">
        <v>377</v>
      </c>
      <c r="Y1" s="89" t="s">
        <v>378</v>
      </c>
      <c r="Z1" s="90" t="s">
        <v>379</v>
      </c>
      <c r="AA1" s="90" t="s">
        <v>380</v>
      </c>
      <c r="AB1" s="89" t="s">
        <v>381</v>
      </c>
      <c r="AC1" s="90" t="s">
        <v>382</v>
      </c>
      <c r="AD1" s="89" t="s">
        <v>383</v>
      </c>
      <c r="AE1" s="89" t="s">
        <v>384</v>
      </c>
      <c r="AF1" s="90" t="s">
        <v>385</v>
      </c>
      <c r="AG1" s="90" t="s">
        <v>386</v>
      </c>
      <c r="AH1" s="89" t="s">
        <v>387</v>
      </c>
      <c r="AI1" s="90" t="s">
        <v>388</v>
      </c>
      <c r="AJ1" s="90" t="s">
        <v>389</v>
      </c>
      <c r="AK1" s="89" t="s">
        <v>390</v>
      </c>
      <c r="AL1" s="89" t="s">
        <v>391</v>
      </c>
      <c r="AM1" s="89" t="s">
        <v>392</v>
      </c>
      <c r="AN1" s="89" t="s">
        <v>393</v>
      </c>
      <c r="AO1" s="89" t="s">
        <v>394</v>
      </c>
      <c r="AP1" s="89" t="s">
        <v>395</v>
      </c>
      <c r="AQ1" s="89" t="s">
        <v>396</v>
      </c>
      <c r="AR1" s="89" t="s">
        <v>397</v>
      </c>
      <c r="AS1" s="90" t="s">
        <v>398</v>
      </c>
      <c r="AT1" s="90" t="s">
        <v>399</v>
      </c>
      <c r="AU1" s="89" t="s">
        <v>400</v>
      </c>
    </row>
    <row r="2" spans="1:47">
      <c r="A2" t="s">
        <v>401</v>
      </c>
      <c r="B2" s="91">
        <v>0.159803916095822</v>
      </c>
      <c r="C2" s="91">
        <v>0.212024786986996</v>
      </c>
      <c r="D2" s="92">
        <v>0.113787407590809</v>
      </c>
      <c r="E2" s="92">
        <v>0.131638266049339</v>
      </c>
      <c r="F2" s="91">
        <v>0.0930178993389816</v>
      </c>
      <c r="G2" s="91">
        <v>0.151826953667442</v>
      </c>
      <c r="H2" s="91">
        <v>0.0806607446320031</v>
      </c>
      <c r="I2" s="91">
        <v>0.147610978721611</v>
      </c>
      <c r="J2" s="91">
        <v>0.233714142875984</v>
      </c>
      <c r="K2" s="92">
        <v>0.0215780405114164</v>
      </c>
      <c r="L2" s="92">
        <v>0.001122790430483</v>
      </c>
      <c r="M2" s="91">
        <v>0.881925597932418</v>
      </c>
      <c r="N2" s="92">
        <v>0.0459221813075591</v>
      </c>
      <c r="O2" s="92">
        <v>0.0877615664589168</v>
      </c>
      <c r="P2" s="91">
        <v>0.186218488192228</v>
      </c>
      <c r="Q2" s="91">
        <v>0.165863567391913</v>
      </c>
      <c r="R2" s="91">
        <v>0.168456872172741</v>
      </c>
      <c r="S2" s="92">
        <v>0.13362198533947</v>
      </c>
      <c r="T2" s="91">
        <v>0.194894591534631</v>
      </c>
      <c r="U2" s="91">
        <v>0.128267307849157</v>
      </c>
      <c r="V2" s="92">
        <v>0.149976424254102</v>
      </c>
      <c r="W2" s="92">
        <v>0.548978503647967</v>
      </c>
      <c r="X2" s="91">
        <v>0.300789172016545</v>
      </c>
      <c r="Y2" s="91">
        <v>0.175847582920998</v>
      </c>
      <c r="Z2" s="92">
        <v>0.0416519427227541</v>
      </c>
      <c r="AA2" s="92">
        <v>0.0951120131953352</v>
      </c>
      <c r="AB2" s="91">
        <v>0.112910401235282</v>
      </c>
      <c r="AC2" s="92">
        <v>0.157701765509105</v>
      </c>
      <c r="AD2" s="91">
        <v>0.13072832129163</v>
      </c>
      <c r="AE2" s="91">
        <v>0.110294605596025</v>
      </c>
      <c r="AF2" s="92">
        <v>0.0160379554060473</v>
      </c>
      <c r="AG2" s="92">
        <v>0.162947044024466</v>
      </c>
      <c r="AH2" s="91">
        <v>0.186711631706776</v>
      </c>
      <c r="AI2" s="92">
        <v>0.249016516783522</v>
      </c>
      <c r="AJ2" s="92">
        <v>0.140035338284648</v>
      </c>
      <c r="AK2" s="91">
        <v>0.139549198928399</v>
      </c>
      <c r="AL2" s="91">
        <v>0.195473846805022</v>
      </c>
      <c r="AM2" s="91">
        <v>0.12953618847542</v>
      </c>
      <c r="AN2" s="91">
        <v>0.115239766781768</v>
      </c>
      <c r="AO2" s="91">
        <v>0.778022977580401</v>
      </c>
      <c r="AP2" s="91">
        <v>0.990023470940466</v>
      </c>
      <c r="AQ2" s="91">
        <v>0.14040042080269</v>
      </c>
      <c r="AR2" s="91">
        <v>0.175492010999511</v>
      </c>
      <c r="AS2" s="92">
        <v>0.550295409762472</v>
      </c>
      <c r="AT2" s="92">
        <v>0.20300592444016</v>
      </c>
      <c r="AU2" s="91">
        <v>0.840715369184746</v>
      </c>
    </row>
    <row r="3" spans="1:47">
      <c r="A3" t="s">
        <v>402</v>
      </c>
      <c r="B3" s="91">
        <v>1</v>
      </c>
      <c r="C3" s="91">
        <v>1</v>
      </c>
      <c r="D3" s="92">
        <v>1</v>
      </c>
      <c r="E3" s="92">
        <v>1</v>
      </c>
      <c r="F3" s="91">
        <v>1</v>
      </c>
      <c r="G3" s="91">
        <v>1</v>
      </c>
      <c r="H3" s="91">
        <v>1</v>
      </c>
      <c r="I3" s="91">
        <v>1</v>
      </c>
      <c r="J3" s="91">
        <v>1</v>
      </c>
      <c r="K3" s="92">
        <v>1</v>
      </c>
      <c r="L3" s="92">
        <v>1</v>
      </c>
      <c r="M3" s="91">
        <v>1</v>
      </c>
      <c r="N3" s="92">
        <v>1</v>
      </c>
      <c r="O3" s="92">
        <v>1</v>
      </c>
      <c r="P3" s="91">
        <v>1</v>
      </c>
      <c r="Q3" s="91">
        <v>1</v>
      </c>
      <c r="R3" s="91">
        <v>1</v>
      </c>
      <c r="S3" s="92">
        <v>1</v>
      </c>
      <c r="T3" s="91">
        <v>1</v>
      </c>
      <c r="U3" s="91">
        <v>1</v>
      </c>
      <c r="V3" s="92">
        <v>1</v>
      </c>
      <c r="W3" s="92">
        <v>1</v>
      </c>
      <c r="X3" s="91">
        <v>1</v>
      </c>
      <c r="Y3" s="91">
        <v>1</v>
      </c>
      <c r="Z3" s="92">
        <v>1</v>
      </c>
      <c r="AA3" s="92">
        <v>1</v>
      </c>
      <c r="AB3" s="91">
        <v>1</v>
      </c>
      <c r="AC3" s="92">
        <v>1</v>
      </c>
      <c r="AD3" s="91">
        <v>1</v>
      </c>
      <c r="AE3" s="91">
        <v>1</v>
      </c>
      <c r="AF3" s="92">
        <v>1</v>
      </c>
      <c r="AG3" s="92">
        <v>1</v>
      </c>
      <c r="AH3" s="91">
        <v>1</v>
      </c>
      <c r="AI3" s="92">
        <v>1</v>
      </c>
      <c r="AJ3" s="92">
        <v>1</v>
      </c>
      <c r="AK3" s="91">
        <v>1</v>
      </c>
      <c r="AL3" s="91">
        <v>1</v>
      </c>
      <c r="AM3" s="91">
        <v>1</v>
      </c>
      <c r="AN3" s="91">
        <v>1</v>
      </c>
      <c r="AO3" s="91">
        <v>1</v>
      </c>
      <c r="AP3" s="91">
        <v>1</v>
      </c>
      <c r="AQ3" s="91">
        <v>1</v>
      </c>
      <c r="AR3" s="91">
        <v>1</v>
      </c>
      <c r="AS3" s="92">
        <v>1</v>
      </c>
      <c r="AT3" s="92">
        <v>1</v>
      </c>
      <c r="AU3" s="91">
        <v>1</v>
      </c>
    </row>
    <row r="4" spans="1:47">
      <c r="A4" t="s">
        <v>403</v>
      </c>
      <c r="B4" s="91">
        <v>0.0223920818091154</v>
      </c>
      <c r="C4" s="91">
        <v>0.00803084534724289</v>
      </c>
      <c r="D4" s="92">
        <v>0.035593608634978</v>
      </c>
      <c r="E4" s="92">
        <v>0.00456412563716456</v>
      </c>
      <c r="F4" s="91">
        <v>0.0290715238597196</v>
      </c>
      <c r="G4" s="91">
        <v>0.0223317097079537</v>
      </c>
      <c r="H4" s="91">
        <v>0.0443241226976149</v>
      </c>
      <c r="I4" s="91">
        <v>0.0187675894531481</v>
      </c>
      <c r="J4" s="91">
        <v>0.292861840116198</v>
      </c>
      <c r="K4" s="92">
        <v>0.0240196754311777</v>
      </c>
      <c r="L4" s="92">
        <v>0.0416520493293882</v>
      </c>
      <c r="M4" s="91">
        <v>0.163782858127809</v>
      </c>
      <c r="N4" s="92">
        <v>0.0102893691944357</v>
      </c>
      <c r="O4" s="92">
        <v>0.0100753630607432</v>
      </c>
      <c r="P4" s="91">
        <v>0.0279650786716307</v>
      </c>
      <c r="Q4" s="91">
        <v>0.0340120498658673</v>
      </c>
      <c r="R4" s="91">
        <v>0.0312763588301114</v>
      </c>
      <c r="S4" s="92">
        <v>0.0440359811310064</v>
      </c>
      <c r="T4" s="91">
        <v>0.0437693879734175</v>
      </c>
      <c r="U4" s="91">
        <v>0.0318947803575666</v>
      </c>
      <c r="V4" s="92">
        <v>0.0202781968986933</v>
      </c>
      <c r="W4" s="92">
        <v>0.0118950230872946</v>
      </c>
      <c r="X4" s="91">
        <v>0.0355404895008323</v>
      </c>
      <c r="Y4" s="91">
        <v>0.0231331364289172</v>
      </c>
      <c r="Z4" s="92">
        <v>0.0349102666546156</v>
      </c>
      <c r="AA4" s="92">
        <v>0.018396248983775</v>
      </c>
      <c r="AB4" s="91">
        <v>0.0338053198045096</v>
      </c>
      <c r="AC4" s="92">
        <v>0.00428532942460927</v>
      </c>
      <c r="AD4" s="91">
        <v>0.0334684258394271</v>
      </c>
      <c r="AE4" s="91">
        <v>0.0217803743949205</v>
      </c>
      <c r="AF4" s="92">
        <v>0.0482042238200956</v>
      </c>
      <c r="AG4" s="92">
        <v>0.0264494572589123</v>
      </c>
      <c r="AH4" s="91">
        <v>0.041758654183009</v>
      </c>
      <c r="AI4" s="92">
        <v>0.0745357522824162</v>
      </c>
      <c r="AJ4" s="92">
        <v>0.0668808965561328</v>
      </c>
      <c r="AK4" s="91">
        <v>0.0306266877946485</v>
      </c>
      <c r="AL4" s="91">
        <v>0.0213667430395169</v>
      </c>
      <c r="AM4" s="91">
        <v>0.0244627451051344</v>
      </c>
      <c r="AN4" s="91">
        <v>0.026731319929025</v>
      </c>
      <c r="AO4" s="91">
        <v>0.0796067894443408</v>
      </c>
      <c r="AP4" s="91">
        <v>0.469781921510331</v>
      </c>
      <c r="AQ4" s="91">
        <v>0.0382883444464488</v>
      </c>
      <c r="AR4" s="91">
        <v>0.0357497844158243</v>
      </c>
      <c r="AS4" s="92">
        <v>0.0955351659375573</v>
      </c>
      <c r="AT4" s="92">
        <v>0.0401942392180799</v>
      </c>
      <c r="AU4" s="91">
        <v>0.351236405314</v>
      </c>
    </row>
    <row r="5" spans="1:47">
      <c r="A5" t="s">
        <v>404</v>
      </c>
      <c r="B5" s="91">
        <v>0.0132889824531149</v>
      </c>
      <c r="C5" s="91">
        <v>0.0146381928324313</v>
      </c>
      <c r="D5" s="92">
        <v>0.0426695777053452</v>
      </c>
      <c r="E5" s="92">
        <v>0.0150568662082376</v>
      </c>
      <c r="F5" s="91">
        <v>0.0242486680092543</v>
      </c>
      <c r="G5" s="91">
        <v>0.0178522603632957</v>
      </c>
      <c r="H5" s="91">
        <v>0.0379754215035313</v>
      </c>
      <c r="I5" s="91">
        <v>0.0130688306142633</v>
      </c>
      <c r="J5" s="91">
        <v>0.292229895017024</v>
      </c>
      <c r="K5" s="92">
        <v>0.0677129833818232</v>
      </c>
      <c r="L5" s="92">
        <v>0.0317148633775845</v>
      </c>
      <c r="M5" s="91">
        <v>0.112030153320518</v>
      </c>
      <c r="N5" s="92">
        <v>0</v>
      </c>
      <c r="O5" s="92">
        <v>0.00178318800786116</v>
      </c>
      <c r="P5" s="91">
        <v>0.0289724563975441</v>
      </c>
      <c r="Q5" s="91">
        <v>0.0274311885042911</v>
      </c>
      <c r="R5" s="91">
        <v>0.0194017438490917</v>
      </c>
      <c r="S5" s="92">
        <v>0.0350036105387625</v>
      </c>
      <c r="T5" s="91">
        <v>0.031376502279328</v>
      </c>
      <c r="U5" s="91">
        <v>0.0309032916551317</v>
      </c>
      <c r="V5" s="92">
        <v>0.00999068493137493</v>
      </c>
      <c r="W5" s="92">
        <v>0.00671022815158766</v>
      </c>
      <c r="X5" s="91">
        <v>0.00924050121728514</v>
      </c>
      <c r="Y5" s="91">
        <v>0.0203129558875891</v>
      </c>
      <c r="Z5" s="92">
        <v>0.0289111631133091</v>
      </c>
      <c r="AA5" s="92">
        <v>0.0155484152045741</v>
      </c>
      <c r="AB5" s="91">
        <v>0.0260505341987926</v>
      </c>
      <c r="AC5" s="92">
        <v>0.00171278898599784</v>
      </c>
      <c r="AD5" s="91">
        <v>0.0368354304988795</v>
      </c>
      <c r="AE5" s="91">
        <v>0.0160974724118598</v>
      </c>
      <c r="AF5" s="92">
        <v>0.0438456224915024</v>
      </c>
      <c r="AG5" s="92">
        <v>0.00139405338334649</v>
      </c>
      <c r="AH5" s="91">
        <v>0.0313186775349896</v>
      </c>
      <c r="AI5" s="92">
        <v>0.0340697305334066</v>
      </c>
      <c r="AJ5" s="92">
        <v>0.034625699195521</v>
      </c>
      <c r="AK5" s="91">
        <v>0.0180975940025105</v>
      </c>
      <c r="AL5" s="91">
        <v>0.0153610864403713</v>
      </c>
      <c r="AM5" s="91">
        <v>0.0147917740590099</v>
      </c>
      <c r="AN5" s="91">
        <v>0.0164191937252406</v>
      </c>
      <c r="AO5" s="91">
        <v>0.0728213559702563</v>
      </c>
      <c r="AP5" s="91">
        <v>0.252854013256213</v>
      </c>
      <c r="AQ5" s="91">
        <v>0.0354932872486632</v>
      </c>
      <c r="AR5" s="91">
        <v>0.0324400608223244</v>
      </c>
      <c r="AS5" s="92">
        <v>0.0668194343429826</v>
      </c>
      <c r="AT5" s="92">
        <v>0.0314457755645657</v>
      </c>
      <c r="AU5" s="91">
        <v>0.336008066158533</v>
      </c>
    </row>
    <row r="6" spans="1:47">
      <c r="A6" t="s">
        <v>405</v>
      </c>
      <c r="B6" s="91">
        <v>0.00203704729925956</v>
      </c>
      <c r="C6" s="91">
        <v>0.000478523245139405</v>
      </c>
      <c r="D6" s="92">
        <v>0.0076741469260431</v>
      </c>
      <c r="E6" s="92">
        <v>0.00191067267887521</v>
      </c>
      <c r="F6" s="91">
        <v>0.0107697535047116</v>
      </c>
      <c r="G6" s="91">
        <v>0.00858030523367457</v>
      </c>
      <c r="H6" s="91">
        <v>0.0110815593176243</v>
      </c>
      <c r="I6" s="91">
        <v>0.00449995569799477</v>
      </c>
      <c r="J6" s="91">
        <v>0.0801505930943158</v>
      </c>
      <c r="K6" s="92">
        <v>0.00344184095990972</v>
      </c>
      <c r="L6" s="92">
        <v>0.0025616549729693</v>
      </c>
      <c r="M6" s="91">
        <v>0.03218393057326</v>
      </c>
      <c r="N6" s="92">
        <v>0.000102231771790931</v>
      </c>
      <c r="O6" s="92">
        <v>0</v>
      </c>
      <c r="P6" s="91">
        <v>0.0109390903830368</v>
      </c>
      <c r="Q6" s="91">
        <v>0.0142077110749388</v>
      </c>
      <c r="R6" s="91">
        <v>0.00118099027977178</v>
      </c>
      <c r="S6" s="92">
        <v>0.00847405421247445</v>
      </c>
      <c r="T6" s="91">
        <v>0.0187509964253457</v>
      </c>
      <c r="U6" s="91">
        <v>0.0134134076611585</v>
      </c>
      <c r="V6" s="92">
        <v>0.00137920096443318</v>
      </c>
      <c r="W6" s="92">
        <v>9.02908780341911e-5</v>
      </c>
      <c r="X6" s="91">
        <v>0.00141266946218794</v>
      </c>
      <c r="Y6" s="91">
        <v>0.0153938717059201</v>
      </c>
      <c r="Z6" s="92">
        <v>0.00598688197549061</v>
      </c>
      <c r="AA6" s="92">
        <v>0.00617470925686635</v>
      </c>
      <c r="AB6" s="91">
        <v>0.00504185944831084</v>
      </c>
      <c r="AC6" s="92">
        <v>0.000278021552554638</v>
      </c>
      <c r="AD6" s="91">
        <v>0.0185244836859689</v>
      </c>
      <c r="AE6" s="91">
        <v>0.00485086587274314</v>
      </c>
      <c r="AF6" s="92">
        <v>0.00107437002570804</v>
      </c>
      <c r="AG6" s="92">
        <v>0.000234212042200271</v>
      </c>
      <c r="AH6" s="91">
        <v>0.00768756543872513</v>
      </c>
      <c r="AI6" s="92">
        <v>0.00364836833825981</v>
      </c>
      <c r="AJ6" s="92">
        <v>0.00112101321533265</v>
      </c>
      <c r="AK6" s="91">
        <v>0.00196109232767326</v>
      </c>
      <c r="AL6" s="91">
        <v>0.0029339176834532</v>
      </c>
      <c r="AM6" s="91">
        <v>0.0108682281895452</v>
      </c>
      <c r="AN6" s="91">
        <v>0.0023002354170493</v>
      </c>
      <c r="AO6" s="91">
        <v>0.00543466376934146</v>
      </c>
      <c r="AP6" s="91">
        <v>0.110819774114918</v>
      </c>
      <c r="AQ6" s="91">
        <v>0.00718321319991972</v>
      </c>
      <c r="AR6" s="91">
        <v>0.00502694920787711</v>
      </c>
      <c r="AS6" s="92">
        <v>0.0236491877917947</v>
      </c>
      <c r="AT6" s="92">
        <v>0.00671829598385421</v>
      </c>
      <c r="AU6" s="91">
        <v>0.132998186643967</v>
      </c>
    </row>
    <row r="7" spans="1:47">
      <c r="A7" t="s">
        <v>406</v>
      </c>
      <c r="B7" s="91">
        <v>8.55357298190871e-6</v>
      </c>
      <c r="C7" s="91">
        <v>0</v>
      </c>
      <c r="D7" s="92">
        <v>0.00163555098874424</v>
      </c>
      <c r="E7" s="92">
        <v>2.67862150890754e-5</v>
      </c>
      <c r="F7" s="91">
        <v>0</v>
      </c>
      <c r="G7" s="91">
        <v>0.000151361173392657</v>
      </c>
      <c r="H7" s="91">
        <v>0.00110516425734133</v>
      </c>
      <c r="I7" s="91">
        <v>0</v>
      </c>
      <c r="J7" s="91">
        <v>0</v>
      </c>
      <c r="K7" s="92">
        <v>0.000521100440279952</v>
      </c>
      <c r="L7" s="92">
        <v>0.00120559278225102</v>
      </c>
      <c r="M7" s="91">
        <v>0</v>
      </c>
      <c r="N7" s="92">
        <v>0.000315615235882758</v>
      </c>
      <c r="O7" s="92">
        <v>0</v>
      </c>
      <c r="P7" s="91">
        <v>5.07354839915e-5</v>
      </c>
      <c r="Q7" s="91">
        <v>8.32439527186434e-5</v>
      </c>
      <c r="R7" s="91">
        <v>1.08401154785329e-5</v>
      </c>
      <c r="S7" s="92">
        <v>5.56656676114414e-6</v>
      </c>
      <c r="T7" s="91">
        <v>0.000207891871062241</v>
      </c>
      <c r="U7" s="91">
        <v>7.38667227822886e-5</v>
      </c>
      <c r="V7" s="92">
        <v>0</v>
      </c>
      <c r="W7" s="92">
        <v>0</v>
      </c>
      <c r="X7" s="91">
        <v>0.000293399252643571</v>
      </c>
      <c r="Y7" s="91">
        <v>0.000385334119692589</v>
      </c>
      <c r="Z7" s="92">
        <v>6.13444423940697e-5</v>
      </c>
      <c r="AA7" s="92">
        <v>0</v>
      </c>
      <c r="AB7" s="91">
        <v>0.000842102241715913</v>
      </c>
      <c r="AC7" s="92">
        <v>0.000677336010146892</v>
      </c>
      <c r="AD7" s="91">
        <v>0</v>
      </c>
      <c r="AE7" s="91">
        <v>0</v>
      </c>
      <c r="AF7" s="92">
        <v>0.00504137906148638</v>
      </c>
      <c r="AG7" s="92">
        <v>0.0357308374744233</v>
      </c>
      <c r="AH7" s="91">
        <v>5.50269645014878e-5</v>
      </c>
      <c r="AI7" s="92">
        <v>0.000345720865720705</v>
      </c>
      <c r="AJ7" s="92">
        <v>0.00268166897987788</v>
      </c>
      <c r="AK7" s="91">
        <v>0.000472389129781163</v>
      </c>
      <c r="AL7" s="91">
        <v>0.0005577292076929</v>
      </c>
      <c r="AM7" s="91">
        <v>0</v>
      </c>
      <c r="AN7" s="91">
        <v>0.000690763613467888</v>
      </c>
      <c r="AO7" s="91">
        <v>7.1400052108305e-5</v>
      </c>
      <c r="AP7" s="91">
        <v>0.000275366466788023</v>
      </c>
      <c r="AQ7" s="91">
        <v>2.35953423421516e-5</v>
      </c>
      <c r="AR7" s="91">
        <v>8.24042187339343e-5</v>
      </c>
      <c r="AS7" s="92">
        <v>0.000362095190577975</v>
      </c>
      <c r="AT7" s="92">
        <v>0.000143341731620474</v>
      </c>
      <c r="AU7" s="91">
        <v>5.20435298792977e-5</v>
      </c>
    </row>
    <row r="8" spans="1:47">
      <c r="A8" t="s">
        <v>407</v>
      </c>
      <c r="B8" s="91">
        <v>4.79211215613823e-6</v>
      </c>
      <c r="C8" s="91">
        <v>0</v>
      </c>
      <c r="D8" s="92">
        <v>2.56966220871748e-6</v>
      </c>
      <c r="E8" s="92">
        <v>0</v>
      </c>
      <c r="F8" s="91">
        <v>0</v>
      </c>
      <c r="G8" s="91">
        <v>5.57385735325231e-6</v>
      </c>
      <c r="H8" s="91">
        <v>0.000308226168484119</v>
      </c>
      <c r="I8" s="91">
        <v>0</v>
      </c>
      <c r="J8" s="91">
        <v>0</v>
      </c>
      <c r="K8" s="92">
        <v>0.000142366671150156</v>
      </c>
      <c r="L8" s="92">
        <v>0.000304076146057674</v>
      </c>
      <c r="M8" s="91">
        <v>0</v>
      </c>
      <c r="N8" s="92">
        <v>0</v>
      </c>
      <c r="O8" s="92">
        <v>7.17892903509467e-5</v>
      </c>
      <c r="P8" s="91">
        <v>3.06919068557803e-5</v>
      </c>
      <c r="Q8" s="91">
        <v>1.3409980689353e-5</v>
      </c>
      <c r="R8" s="91">
        <v>1.26693767071888e-6</v>
      </c>
      <c r="S8" s="92">
        <v>0</v>
      </c>
      <c r="T8" s="91">
        <v>8.63393020629e-5</v>
      </c>
      <c r="U8" s="91">
        <v>3.68860790216472e-5</v>
      </c>
      <c r="V8" s="92">
        <v>0</v>
      </c>
      <c r="W8" s="92">
        <v>0</v>
      </c>
      <c r="X8" s="91">
        <v>7.45666495820154e-5</v>
      </c>
      <c r="Y8" s="91">
        <v>0.000104094728379895</v>
      </c>
      <c r="Z8" s="92">
        <v>3.88518634832708e-5</v>
      </c>
      <c r="AA8" s="92">
        <v>9.68561502908722e-5</v>
      </c>
      <c r="AB8" s="91">
        <v>0.000142031708498848</v>
      </c>
      <c r="AC8" s="92">
        <v>2.81429175457546e-5</v>
      </c>
      <c r="AD8" s="91">
        <v>0</v>
      </c>
      <c r="AE8" s="91">
        <v>0</v>
      </c>
      <c r="AF8" s="92">
        <v>0.000343993815092186</v>
      </c>
      <c r="AG8" s="92">
        <v>0.000709477807310414</v>
      </c>
      <c r="AH8" s="91">
        <v>2.77285379350547e-5</v>
      </c>
      <c r="AI8" s="92">
        <v>0.000159348688794922</v>
      </c>
      <c r="AJ8" s="92">
        <v>3.30771905014364e-5</v>
      </c>
      <c r="AK8" s="91">
        <v>2.43169311384573e-6</v>
      </c>
      <c r="AL8" s="91">
        <v>1.2627281383422e-5</v>
      </c>
      <c r="AM8" s="91">
        <v>4.16022569336734e-5</v>
      </c>
      <c r="AN8" s="91">
        <v>8.87805967386127e-5</v>
      </c>
      <c r="AO8" s="91">
        <v>0</v>
      </c>
      <c r="AP8" s="91">
        <v>1.94571742582634e-5</v>
      </c>
      <c r="AQ8" s="91">
        <v>1.70680718249961e-5</v>
      </c>
      <c r="AR8" s="91">
        <v>3.07860836353805e-5</v>
      </c>
      <c r="AS8" s="92">
        <v>0.000409864741548452</v>
      </c>
      <c r="AT8" s="92">
        <v>0.000115469503971104</v>
      </c>
      <c r="AU8" s="91">
        <v>0</v>
      </c>
    </row>
    <row r="9" spans="1:47">
      <c r="A9" t="s">
        <v>408</v>
      </c>
      <c r="B9" s="91">
        <v>2.63620609429007e-7</v>
      </c>
      <c r="C9" s="91">
        <v>0</v>
      </c>
      <c r="D9" s="92">
        <v>2.05713356066233e-5</v>
      </c>
      <c r="E9" s="92">
        <v>0</v>
      </c>
      <c r="F9" s="91">
        <v>1.11121947426187e-6</v>
      </c>
      <c r="G9" s="91">
        <v>5.57385735325231e-6</v>
      </c>
      <c r="H9" s="91">
        <v>0.000250856505942715</v>
      </c>
      <c r="I9" s="91">
        <v>0</v>
      </c>
      <c r="J9" s="91">
        <v>0</v>
      </c>
      <c r="K9" s="92">
        <v>0.000124035088989273</v>
      </c>
      <c r="L9" s="92">
        <v>9.79138637104022e-5</v>
      </c>
      <c r="M9" s="91">
        <v>0</v>
      </c>
      <c r="N9" s="92">
        <v>0</v>
      </c>
      <c r="O9" s="92">
        <v>0.00011011653093673</v>
      </c>
      <c r="P9" s="91">
        <v>3.18443249437822e-6</v>
      </c>
      <c r="Q9" s="91">
        <v>5.90691661750915e-6</v>
      </c>
      <c r="R9" s="91">
        <v>0</v>
      </c>
      <c r="S9" s="92">
        <v>0</v>
      </c>
      <c r="T9" s="91">
        <v>3.74838931355953e-5</v>
      </c>
      <c r="U9" s="91">
        <v>2.46616393570138e-5</v>
      </c>
      <c r="V9" s="92">
        <v>0</v>
      </c>
      <c r="W9" s="92">
        <v>0</v>
      </c>
      <c r="X9" s="91">
        <v>0.000125915815007535</v>
      </c>
      <c r="Y9" s="91">
        <v>9.83374507568436e-5</v>
      </c>
      <c r="Z9" s="92">
        <v>0.000174649689015378</v>
      </c>
      <c r="AA9" s="92">
        <v>6.46707163301778e-5</v>
      </c>
      <c r="AB9" s="91">
        <v>5.62201172983336e-5</v>
      </c>
      <c r="AC9" s="92">
        <v>4.22676382039966e-5</v>
      </c>
      <c r="AD9" s="91">
        <v>0</v>
      </c>
      <c r="AE9" s="91">
        <v>0</v>
      </c>
      <c r="AF9" s="92">
        <v>3.66626706136995e-5</v>
      </c>
      <c r="AG9" s="92">
        <v>3.58590010176261e-5</v>
      </c>
      <c r="AH9" s="91">
        <v>8.51531413413033e-6</v>
      </c>
      <c r="AI9" s="92">
        <v>6.00066549287106e-5</v>
      </c>
      <c r="AJ9" s="92">
        <v>0</v>
      </c>
      <c r="AK9" s="91">
        <v>5.86780100945544e-5</v>
      </c>
      <c r="AL9" s="91">
        <v>1.2627281383422e-5</v>
      </c>
      <c r="AM9" s="91">
        <v>1.2655040085302e-5</v>
      </c>
      <c r="AN9" s="91">
        <v>5.33147201530802e-5</v>
      </c>
      <c r="AO9" s="91">
        <v>0</v>
      </c>
      <c r="AP9" s="91">
        <v>1.94571742582634e-5</v>
      </c>
      <c r="AQ9" s="91">
        <v>4.14661032930334e-7</v>
      </c>
      <c r="AR9" s="91">
        <v>3.10247672810241e-5</v>
      </c>
      <c r="AS9" s="92">
        <v>0.000540049161659755</v>
      </c>
      <c r="AT9" s="92">
        <v>3.05650671780005e-5</v>
      </c>
      <c r="AU9" s="91">
        <v>0</v>
      </c>
    </row>
    <row r="10" spans="1:47">
      <c r="A10" t="s">
        <v>409</v>
      </c>
      <c r="B10" s="91">
        <v>0.000268548110213527</v>
      </c>
      <c r="C10" s="91">
        <v>0.000122758392661536</v>
      </c>
      <c r="D10" s="92">
        <v>0.0115578772233504</v>
      </c>
      <c r="E10" s="92">
        <v>0.00495863911008153</v>
      </c>
      <c r="F10" s="91">
        <v>0.00444534616592878</v>
      </c>
      <c r="G10" s="91">
        <v>0.0164157594690747</v>
      </c>
      <c r="H10" s="91">
        <v>0.0281531003161324</v>
      </c>
      <c r="I10" s="91">
        <v>0.00602792096916884</v>
      </c>
      <c r="J10" s="91">
        <v>0.29325494474301</v>
      </c>
      <c r="K10" s="92">
        <v>0.0139139684714163</v>
      </c>
      <c r="L10" s="92">
        <v>0.00459467375079962</v>
      </c>
      <c r="M10" s="91">
        <v>0.233141806893659</v>
      </c>
      <c r="N10" s="92">
        <v>0.00291784444986289</v>
      </c>
      <c r="O10" s="92">
        <v>3.90212714617125e-6</v>
      </c>
      <c r="P10" s="91">
        <v>0.0281509969567155</v>
      </c>
      <c r="Q10" s="91">
        <v>0.0332745889533779</v>
      </c>
      <c r="R10" s="91">
        <v>0.0144459382127733</v>
      </c>
      <c r="S10" s="92">
        <v>0.0134939755799771</v>
      </c>
      <c r="T10" s="91">
        <v>0.0478028289491476</v>
      </c>
      <c r="U10" s="91">
        <v>0.0356744541811657</v>
      </c>
      <c r="V10" s="92">
        <v>0.00472203028285502</v>
      </c>
      <c r="W10" s="92">
        <v>0.00241758036143504</v>
      </c>
      <c r="X10" s="91">
        <v>0.0234772048742973</v>
      </c>
      <c r="Y10" s="91">
        <v>0.0287567369273451</v>
      </c>
      <c r="Z10" s="92">
        <v>0.0400115906512027</v>
      </c>
      <c r="AA10" s="92">
        <v>0.00218029895536871</v>
      </c>
      <c r="AB10" s="91">
        <v>0.0146575342613818</v>
      </c>
      <c r="AC10" s="92">
        <v>0.00310624921389276</v>
      </c>
      <c r="AD10" s="91">
        <v>0.0658560606045084</v>
      </c>
      <c r="AE10" s="91">
        <v>0.012626883359514</v>
      </c>
      <c r="AF10" s="92">
        <v>0.0247460085508364</v>
      </c>
      <c r="AG10" s="92">
        <v>0.071350780745695</v>
      </c>
      <c r="AH10" s="91">
        <v>0.0153459684712493</v>
      </c>
      <c r="AI10" s="92">
        <v>0.0900953899844846</v>
      </c>
      <c r="AJ10" s="92">
        <v>0.0200786753810619</v>
      </c>
      <c r="AK10" s="91">
        <v>0.0348575655661188</v>
      </c>
      <c r="AL10" s="91">
        <v>0.00686293305197461</v>
      </c>
      <c r="AM10" s="91">
        <v>0.0240149025790697</v>
      </c>
      <c r="AN10" s="91">
        <v>0.00600260667329476</v>
      </c>
      <c r="AO10" s="91">
        <v>0.00614554618063207</v>
      </c>
      <c r="AP10" s="91">
        <v>0.076364898911207</v>
      </c>
      <c r="AQ10" s="91">
        <v>0.0401724472789055</v>
      </c>
      <c r="AR10" s="91">
        <v>0.0462466663501284</v>
      </c>
      <c r="AS10" s="92">
        <v>0.165341385497497</v>
      </c>
      <c r="AT10" s="92">
        <v>0.0170886550136306</v>
      </c>
      <c r="AU10" s="91">
        <v>0.306569767960392</v>
      </c>
    </row>
    <row r="11" spans="1:47">
      <c r="A11" t="s">
        <v>410</v>
      </c>
      <c r="B11" s="91">
        <v>0</v>
      </c>
      <c r="C11" s="91">
        <v>5.98471497020829e-5</v>
      </c>
      <c r="D11" s="92">
        <v>0.0408332836455167</v>
      </c>
      <c r="E11" s="92">
        <v>0.0856557038374856</v>
      </c>
      <c r="F11" s="91">
        <v>0.0148493438237182</v>
      </c>
      <c r="G11" s="91">
        <v>0.0082120709736437</v>
      </c>
      <c r="H11" s="91">
        <v>0.0279948649093453</v>
      </c>
      <c r="I11" s="91">
        <v>0.000113279097661362</v>
      </c>
      <c r="J11" s="91">
        <v>0.0738200644230768</v>
      </c>
      <c r="K11" s="92">
        <v>0.214983584010497</v>
      </c>
      <c r="L11" s="92">
        <v>0.235361723923718</v>
      </c>
      <c r="M11" s="91">
        <v>0.0589044109144161</v>
      </c>
      <c r="N11" s="92">
        <v>10.7316696921234</v>
      </c>
      <c r="O11" s="92">
        <v>5.34683164992882</v>
      </c>
      <c r="P11" s="91">
        <v>0.0544565358403289</v>
      </c>
      <c r="Q11" s="91">
        <v>0.0109725435652424</v>
      </c>
      <c r="R11" s="91">
        <v>0.00109420550668815</v>
      </c>
      <c r="S11" s="92">
        <v>0.0810000587196122</v>
      </c>
      <c r="T11" s="91">
        <v>0.000190661773137465</v>
      </c>
      <c r="U11" s="91">
        <v>0.00310348445828037</v>
      </c>
      <c r="V11" s="92">
        <v>0.176861779416</v>
      </c>
      <c r="W11" s="92">
        <v>0.0564425372861324</v>
      </c>
      <c r="X11" s="91">
        <v>0.000142056682869478</v>
      </c>
      <c r="Y11" s="91">
        <v>5.21765908567491e-6</v>
      </c>
      <c r="Z11" s="92">
        <v>0.0322184547996591</v>
      </c>
      <c r="AA11" s="92">
        <v>0.0800545235345924</v>
      </c>
      <c r="AB11" s="91">
        <v>0.000131075094987615</v>
      </c>
      <c r="AC11" s="92">
        <v>0.014580588594838</v>
      </c>
      <c r="AD11" s="91">
        <v>0.000780032725751046</v>
      </c>
      <c r="AE11" s="91">
        <v>0.00700840481654172</v>
      </c>
      <c r="AF11" s="92">
        <v>0.200054149058096</v>
      </c>
      <c r="AG11" s="92">
        <v>0.145137017005226</v>
      </c>
      <c r="AH11" s="91">
        <v>0.016296047424549</v>
      </c>
      <c r="AI11" s="92">
        <v>0.0598630182087642</v>
      </c>
      <c r="AJ11" s="92">
        <v>0.0871340324897231</v>
      </c>
      <c r="AK11" s="91">
        <v>0.190777959301865</v>
      </c>
      <c r="AL11" s="91">
        <v>0.0357553649687966</v>
      </c>
      <c r="AM11" s="91">
        <v>0.00895261762413937</v>
      </c>
      <c r="AN11" s="91">
        <v>0.0263185891405495</v>
      </c>
      <c r="AO11" s="91">
        <v>0.000999274520076629</v>
      </c>
      <c r="AP11" s="91">
        <v>0.260678893284454</v>
      </c>
      <c r="AQ11" s="91">
        <v>0.00555865920935995</v>
      </c>
      <c r="AR11" s="91">
        <v>0.0116516877240876</v>
      </c>
      <c r="AS11" s="92">
        <v>0.158043415691806</v>
      </c>
      <c r="AT11" s="92">
        <v>0.00976946884544574</v>
      </c>
      <c r="AU11" s="91">
        <v>0.043868979331751</v>
      </c>
    </row>
    <row r="12" spans="1:47">
      <c r="A12" t="s">
        <v>411</v>
      </c>
      <c r="B12" s="91">
        <v>2.54022485889689e-5</v>
      </c>
      <c r="C12" s="91">
        <v>0</v>
      </c>
      <c r="D12" s="92">
        <v>0.0116156919534675</v>
      </c>
      <c r="E12" s="92">
        <v>0.0170116160512</v>
      </c>
      <c r="F12" s="91">
        <v>0.00243806970035617</v>
      </c>
      <c r="G12" s="91">
        <v>0.0014156694772122</v>
      </c>
      <c r="H12" s="91">
        <v>0.000872132290823231</v>
      </c>
      <c r="I12" s="91">
        <v>1.10264896897053e-5</v>
      </c>
      <c r="J12" s="91">
        <v>0.0341181014103017</v>
      </c>
      <c r="K12" s="92">
        <v>0.098647551407239</v>
      </c>
      <c r="L12" s="92">
        <v>0.0147939444569527</v>
      </c>
      <c r="M12" s="91">
        <v>0.0154502354270988</v>
      </c>
      <c r="N12" s="92">
        <v>0.22854029733999</v>
      </c>
      <c r="O12" s="92">
        <v>0.101009247154505</v>
      </c>
      <c r="P12" s="91">
        <v>0.00314710305964989</v>
      </c>
      <c r="Q12" s="91">
        <v>0.000484008647204543</v>
      </c>
      <c r="R12" s="91">
        <v>0.00104176952717656</v>
      </c>
      <c r="S12" s="92">
        <v>0.00805062710494537</v>
      </c>
      <c r="T12" s="91">
        <v>0.000569615929132194</v>
      </c>
      <c r="U12" s="91">
        <v>0.000394718656404175</v>
      </c>
      <c r="V12" s="92">
        <v>0.00480035278672697</v>
      </c>
      <c r="W12" s="92">
        <v>0.000161781831896876</v>
      </c>
      <c r="X12" s="91">
        <v>0.00676776788028363</v>
      </c>
      <c r="Y12" s="91">
        <v>0.00213789488380508</v>
      </c>
      <c r="Z12" s="92">
        <v>0.0113638672105583</v>
      </c>
      <c r="AA12" s="92">
        <v>0.00310788627546055</v>
      </c>
      <c r="AB12" s="91">
        <v>6.08124039323538e-5</v>
      </c>
      <c r="AC12" s="92">
        <v>0.000104000544786481</v>
      </c>
      <c r="AD12" s="91">
        <v>4.97354674441445e-5</v>
      </c>
      <c r="AE12" s="91">
        <v>1.18648015493515e-5</v>
      </c>
      <c r="AF12" s="92">
        <v>0.023430101774763</v>
      </c>
      <c r="AG12" s="92">
        <v>0.0383228737253393</v>
      </c>
      <c r="AH12" s="91">
        <v>0.000645084047418348</v>
      </c>
      <c r="AI12" s="92">
        <v>0.028084775855168</v>
      </c>
      <c r="AJ12" s="92">
        <v>0.00526176617086992</v>
      </c>
      <c r="AK12" s="91">
        <v>0.0225028356391728</v>
      </c>
      <c r="AL12" s="91">
        <v>0.000288868482269054</v>
      </c>
      <c r="AM12" s="91">
        <v>0.00186239794268561</v>
      </c>
      <c r="AN12" s="91">
        <v>0.00197630075756228</v>
      </c>
      <c r="AO12" s="91">
        <v>0.000286930807676493</v>
      </c>
      <c r="AP12" s="91">
        <v>0.0343758799940203</v>
      </c>
      <c r="AQ12" s="91">
        <v>0.00278918164738422</v>
      </c>
      <c r="AR12" s="91">
        <v>0.00365145665417532</v>
      </c>
      <c r="AS12" s="92">
        <v>0.0662950641518277</v>
      </c>
      <c r="AT12" s="92">
        <v>0.00510436591212443</v>
      </c>
      <c r="AU12" s="91">
        <v>0.00915543223643041</v>
      </c>
    </row>
    <row r="13" spans="1:47">
      <c r="A13" t="s">
        <v>412</v>
      </c>
      <c r="B13" s="91">
        <v>0.00608611813862593</v>
      </c>
      <c r="C13" s="91">
        <v>0.0203516931365367</v>
      </c>
      <c r="D13" s="92">
        <v>0.0445668508011991</v>
      </c>
      <c r="E13" s="92">
        <v>0.0184489594173431</v>
      </c>
      <c r="F13" s="91">
        <v>0.0298647015510118</v>
      </c>
      <c r="G13" s="91">
        <v>0.0413906445966666</v>
      </c>
      <c r="H13" s="91">
        <v>0.0337555362956454</v>
      </c>
      <c r="I13" s="91">
        <v>0.00259655847234528</v>
      </c>
      <c r="J13" s="91">
        <v>1.08899677596304</v>
      </c>
      <c r="K13" s="92">
        <v>0.170875945239241</v>
      </c>
      <c r="L13" s="92">
        <v>0.504182219727921</v>
      </c>
      <c r="M13" s="91">
        <v>0.618089463232169</v>
      </c>
      <c r="N13" s="92">
        <v>0.0380156208566664</v>
      </c>
      <c r="O13" s="92">
        <v>0.00164154346281501</v>
      </c>
      <c r="P13" s="91">
        <v>0.0628412764125105</v>
      </c>
      <c r="Q13" s="91">
        <v>0.10538555933507</v>
      </c>
      <c r="R13" s="91">
        <v>0.0127746807888727</v>
      </c>
      <c r="S13" s="92">
        <v>0.0569510636313415</v>
      </c>
      <c r="T13" s="91">
        <v>0.113134253482088</v>
      </c>
      <c r="U13" s="91">
        <v>0.0981697209432872</v>
      </c>
      <c r="V13" s="92">
        <v>0.0331190269645641</v>
      </c>
      <c r="W13" s="92">
        <v>0.0137132317121027</v>
      </c>
      <c r="X13" s="91">
        <v>0.0611579350467937</v>
      </c>
      <c r="Y13" s="91">
        <v>0.0474885512468627</v>
      </c>
      <c r="Z13" s="92">
        <v>0.226667503872077</v>
      </c>
      <c r="AA13" s="92">
        <v>0.0388907457098325</v>
      </c>
      <c r="AB13" s="91">
        <v>0.0243336833640913</v>
      </c>
      <c r="AC13" s="92">
        <v>0.0683852880347477</v>
      </c>
      <c r="AD13" s="91">
        <v>0.131353559500295</v>
      </c>
      <c r="AE13" s="91">
        <v>0.0470996933424762</v>
      </c>
      <c r="AF13" s="92">
        <v>0.0407216196244223</v>
      </c>
      <c r="AG13" s="92">
        <v>0.0130043871559237</v>
      </c>
      <c r="AH13" s="91">
        <v>0.0558772980996375</v>
      </c>
      <c r="AI13" s="92">
        <v>0.0343159672796974</v>
      </c>
      <c r="AJ13" s="92">
        <v>0.0466200645900305</v>
      </c>
      <c r="AK13" s="91">
        <v>0.0302116643303177</v>
      </c>
      <c r="AL13" s="91">
        <v>0.00209751369898413</v>
      </c>
      <c r="AM13" s="91">
        <v>0.0639043023966801</v>
      </c>
      <c r="AN13" s="91">
        <v>0.0210925194220895</v>
      </c>
      <c r="AO13" s="91">
        <v>0.00473002749847326</v>
      </c>
      <c r="AP13" s="91">
        <v>0.0478172218734262</v>
      </c>
      <c r="AQ13" s="91">
        <v>0.147249884464568</v>
      </c>
      <c r="AR13" s="91">
        <v>0.184129340487731</v>
      </c>
      <c r="AS13" s="92">
        <v>0.550218478473701</v>
      </c>
      <c r="AT13" s="92">
        <v>0.0684156588815975</v>
      </c>
      <c r="AU13" s="91">
        <v>0.56730413384166</v>
      </c>
    </row>
    <row r="14" spans="1:47">
      <c r="A14" t="s">
        <v>413</v>
      </c>
      <c r="B14" s="91">
        <v>2.23262287735674e-5</v>
      </c>
      <c r="C14" s="91">
        <v>1.36230207345323e-5</v>
      </c>
      <c r="D14" s="92">
        <v>0.00246390715645883</v>
      </c>
      <c r="E14" s="92">
        <v>0.000576605389676609</v>
      </c>
      <c r="F14" s="91">
        <v>0.00014179666715749</v>
      </c>
      <c r="G14" s="91">
        <v>0.00571774276120043</v>
      </c>
      <c r="H14" s="91">
        <v>0.00459121444099313</v>
      </c>
      <c r="I14" s="91">
        <v>0.000799880808679987</v>
      </c>
      <c r="J14" s="91">
        <v>0.0345295408288914</v>
      </c>
      <c r="K14" s="92">
        <v>0.000120588452860326</v>
      </c>
      <c r="L14" s="92">
        <v>0.000366135197966786</v>
      </c>
      <c r="M14" s="91">
        <v>0.0299480457538373</v>
      </c>
      <c r="N14" s="92">
        <v>0</v>
      </c>
      <c r="O14" s="92">
        <v>0</v>
      </c>
      <c r="P14" s="91">
        <v>0.000522019402063522</v>
      </c>
      <c r="Q14" s="91">
        <v>0.00226551956643219</v>
      </c>
      <c r="R14" s="91">
        <v>0.00200503204895676</v>
      </c>
      <c r="S14" s="92">
        <v>0.00124560700143842</v>
      </c>
      <c r="T14" s="91">
        <v>0.00826738009404268</v>
      </c>
      <c r="U14" s="91">
        <v>0.0060645870442185</v>
      </c>
      <c r="V14" s="92">
        <v>0.00124438723990373</v>
      </c>
      <c r="W14" s="92">
        <v>0.000108895578578533</v>
      </c>
      <c r="X14" s="91">
        <v>0.00252408341809553</v>
      </c>
      <c r="Y14" s="91">
        <v>0.00266406359556456</v>
      </c>
      <c r="Z14" s="92">
        <v>0.00253829671196177</v>
      </c>
      <c r="AA14" s="92">
        <v>0.00289863613555656</v>
      </c>
      <c r="AB14" s="91">
        <v>0.00242466945773729</v>
      </c>
      <c r="AC14" s="92">
        <v>0.000487444249225067</v>
      </c>
      <c r="AD14" s="91">
        <v>0.00157994292222039</v>
      </c>
      <c r="AE14" s="91">
        <v>0.00351643755867485</v>
      </c>
      <c r="AF14" s="92">
        <v>4.97766578317416e-5</v>
      </c>
      <c r="AG14" s="92">
        <v>0</v>
      </c>
      <c r="AH14" s="91">
        <v>0.0025589885491339</v>
      </c>
      <c r="AI14" s="92">
        <v>0</v>
      </c>
      <c r="AJ14" s="92">
        <v>0.00228372402047848</v>
      </c>
      <c r="AK14" s="91">
        <v>0.000653394397814651</v>
      </c>
      <c r="AL14" s="91">
        <v>5.73476137723157e-6</v>
      </c>
      <c r="AM14" s="91">
        <v>0.00167105581908967</v>
      </c>
      <c r="AN14" s="91">
        <v>0.0013140655572984</v>
      </c>
      <c r="AO14" s="91">
        <v>1.21001103789693e-5</v>
      </c>
      <c r="AP14" s="91">
        <v>0.0120971085163997</v>
      </c>
      <c r="AQ14" s="91">
        <v>0.00668550541349205</v>
      </c>
      <c r="AR14" s="91">
        <v>0.00443934742985484</v>
      </c>
      <c r="AS14" s="92">
        <v>0.0109115965520946</v>
      </c>
      <c r="AT14" s="92">
        <v>0.000441556811727198</v>
      </c>
      <c r="AU14" s="91">
        <v>0.0448336689376271</v>
      </c>
    </row>
    <row r="15" spans="1:47">
      <c r="A15" t="s">
        <v>414</v>
      </c>
      <c r="B15" s="91">
        <v>7.61481520653826e-7</v>
      </c>
      <c r="C15" s="91">
        <v>9.55441577818624e-6</v>
      </c>
      <c r="D15" s="92">
        <v>0.000279416116260551</v>
      </c>
      <c r="E15" s="92">
        <v>6.2006053805661e-5</v>
      </c>
      <c r="F15" s="91">
        <v>0.00010454436549056</v>
      </c>
      <c r="G15" s="91">
        <v>0.00261257114711189</v>
      </c>
      <c r="H15" s="91">
        <v>0.00222680898554818</v>
      </c>
      <c r="I15" s="91">
        <v>0.000257432303643777</v>
      </c>
      <c r="J15" s="91">
        <v>0.0247285175791638</v>
      </c>
      <c r="K15" s="92">
        <v>4.36503703214301e-5</v>
      </c>
      <c r="L15" s="92">
        <v>0.000185057788729431</v>
      </c>
      <c r="M15" s="91">
        <v>0.029842061766143</v>
      </c>
      <c r="N15" s="92">
        <v>0</v>
      </c>
      <c r="O15" s="92">
        <v>0</v>
      </c>
      <c r="P15" s="91">
        <v>4.107039715502e-5</v>
      </c>
      <c r="Q15" s="91">
        <v>0.00298238720541984</v>
      </c>
      <c r="R15" s="91">
        <v>0.000181545509346342</v>
      </c>
      <c r="S15" s="92">
        <v>0.000182329886051549</v>
      </c>
      <c r="T15" s="91">
        <v>0.0045602881667791</v>
      </c>
      <c r="U15" s="91">
        <v>0.00464375841615922</v>
      </c>
      <c r="V15" s="92">
        <v>0.000155648469163565</v>
      </c>
      <c r="W15" s="92">
        <v>2.50035756451259e-5</v>
      </c>
      <c r="X15" s="91">
        <v>0.000366922330290447</v>
      </c>
      <c r="Y15" s="91">
        <v>0.00148860227879923</v>
      </c>
      <c r="Z15" s="92">
        <v>0.000439929334113273</v>
      </c>
      <c r="AA15" s="92">
        <v>0.000722357458308467</v>
      </c>
      <c r="AB15" s="91">
        <v>0.00130356503708131</v>
      </c>
      <c r="AC15" s="92">
        <v>0.000181758352906484</v>
      </c>
      <c r="AD15" s="91">
        <v>0.00197954527126534</v>
      </c>
      <c r="AE15" s="91">
        <v>0.00298107601163012</v>
      </c>
      <c r="AF15" s="92">
        <v>0.000174014089836415</v>
      </c>
      <c r="AG15" s="92">
        <v>0.000209873700162609</v>
      </c>
      <c r="AH15" s="91">
        <v>0.00226967253823674</v>
      </c>
      <c r="AI15" s="92">
        <v>0</v>
      </c>
      <c r="AJ15" s="92">
        <v>0.000535120087260102</v>
      </c>
      <c r="AK15" s="91">
        <v>0.000133625462122134</v>
      </c>
      <c r="AL15" s="91">
        <v>8.43340052610927e-6</v>
      </c>
      <c r="AM15" s="91">
        <v>0.00166038234674044</v>
      </c>
      <c r="AN15" s="91">
        <v>2.69347888656523e-5</v>
      </c>
      <c r="AO15" s="91">
        <v>0</v>
      </c>
      <c r="AP15" s="91">
        <v>0.000321084816253599</v>
      </c>
      <c r="AQ15" s="91">
        <v>0.00422332105505898</v>
      </c>
      <c r="AR15" s="91">
        <v>0.00336555265466901</v>
      </c>
      <c r="AS15" s="92">
        <v>0.00313268094135414</v>
      </c>
      <c r="AT15" s="92">
        <v>7.55034463387515e-5</v>
      </c>
      <c r="AU15" s="91">
        <v>0.0497389444008077</v>
      </c>
    </row>
    <row r="16" spans="1:47">
      <c r="A16" t="s">
        <v>415</v>
      </c>
      <c r="B16" s="91">
        <v>0.000533895924396619</v>
      </c>
      <c r="C16" s="91">
        <v>0.00271155285721913</v>
      </c>
      <c r="D16" s="92">
        <v>0.00370036658888017</v>
      </c>
      <c r="E16" s="92">
        <v>0.00075177626896831</v>
      </c>
      <c r="F16" s="91">
        <v>0.000521484994241048</v>
      </c>
      <c r="G16" s="91">
        <v>0.00155278757666016</v>
      </c>
      <c r="H16" s="91">
        <v>0.00523175947939101</v>
      </c>
      <c r="I16" s="91">
        <v>0.00243246987259232</v>
      </c>
      <c r="J16" s="91">
        <v>0.0777683730425342</v>
      </c>
      <c r="K16" s="92">
        <v>0.00300699226108106</v>
      </c>
      <c r="L16" s="92">
        <v>0.00585900390738462</v>
      </c>
      <c r="M16" s="91">
        <v>0.0427271081823693</v>
      </c>
      <c r="N16" s="92">
        <v>0.000720150581036425</v>
      </c>
      <c r="O16" s="92">
        <v>0</v>
      </c>
      <c r="P16" s="91">
        <v>0.000123599211806296</v>
      </c>
      <c r="Q16" s="91">
        <v>0.00453036089713585</v>
      </c>
      <c r="R16" s="91">
        <v>0.00294679175807223</v>
      </c>
      <c r="S16" s="92">
        <v>0.0025754735572382</v>
      </c>
      <c r="T16" s="91">
        <v>0.00578681092107281</v>
      </c>
      <c r="U16" s="91">
        <v>0.0076295260568409</v>
      </c>
      <c r="V16" s="92">
        <v>0.00193965172466966</v>
      </c>
      <c r="W16" s="92">
        <v>0.000215087739325596</v>
      </c>
      <c r="X16" s="91">
        <v>0.00417630875472553</v>
      </c>
      <c r="Y16" s="91">
        <v>0.00147970466428607</v>
      </c>
      <c r="Z16" s="92">
        <v>0.00866129531250799</v>
      </c>
      <c r="AA16" s="92">
        <v>6.96334827366309e-5</v>
      </c>
      <c r="AB16" s="91">
        <v>0.0035683353115691</v>
      </c>
      <c r="AC16" s="92">
        <v>0.00133712230082709</v>
      </c>
      <c r="AD16" s="91">
        <v>0.0165414193216704</v>
      </c>
      <c r="AE16" s="91">
        <v>0.00247234853703878</v>
      </c>
      <c r="AF16" s="92">
        <v>0.000338472539606453</v>
      </c>
      <c r="AG16" s="92">
        <v>0.00631493631476195</v>
      </c>
      <c r="AH16" s="91">
        <v>0.00276189008028135</v>
      </c>
      <c r="AI16" s="92">
        <v>0.000665910785905531</v>
      </c>
      <c r="AJ16" s="92">
        <v>0.00177351912907431</v>
      </c>
      <c r="AK16" s="91">
        <v>0.000529043316813205</v>
      </c>
      <c r="AL16" s="91">
        <v>0.000170983355981413</v>
      </c>
      <c r="AM16" s="91">
        <v>0.00754267157430054</v>
      </c>
      <c r="AN16" s="91">
        <v>0.00139043993876921</v>
      </c>
      <c r="AO16" s="91">
        <v>0.0101019897718866</v>
      </c>
      <c r="AP16" s="91">
        <v>0.061043187297605</v>
      </c>
      <c r="AQ16" s="91">
        <v>0.0141056325121295</v>
      </c>
      <c r="AR16" s="91">
        <v>0.0113790211558531</v>
      </c>
      <c r="AS16" s="92">
        <v>0.0544554122563957</v>
      </c>
      <c r="AT16" s="92">
        <v>0.0026300181555927</v>
      </c>
      <c r="AU16" s="91">
        <v>0.0942740896749702</v>
      </c>
    </row>
    <row r="17" spans="1:47">
      <c r="A17" t="s">
        <v>416</v>
      </c>
      <c r="B17" s="91">
        <v>0.000411194969773448</v>
      </c>
      <c r="C17" s="91">
        <v>8.29775954593401e-5</v>
      </c>
      <c r="D17" s="92">
        <v>0.00295376294768484</v>
      </c>
      <c r="E17" s="92">
        <v>0.000186290327311195</v>
      </c>
      <c r="F17" s="91">
        <v>0.00135044945983345</v>
      </c>
      <c r="G17" s="91">
        <v>0.00168094704162274</v>
      </c>
      <c r="H17" s="91">
        <v>0.00395287178941297</v>
      </c>
      <c r="I17" s="91">
        <v>0.000894961182721481</v>
      </c>
      <c r="J17" s="91">
        <v>0.0236117581754794</v>
      </c>
      <c r="K17" s="92">
        <v>0.0136996147970931</v>
      </c>
      <c r="L17" s="92">
        <v>0.00264171072213707</v>
      </c>
      <c r="M17" s="91">
        <v>0.0153591136324818</v>
      </c>
      <c r="N17" s="92">
        <v>0.00119468891101858</v>
      </c>
      <c r="O17" s="92">
        <v>0</v>
      </c>
      <c r="P17" s="91">
        <v>0.00364697123520694</v>
      </c>
      <c r="Q17" s="91">
        <v>0.0041562838181484</v>
      </c>
      <c r="R17" s="91">
        <v>0.00163127930899488</v>
      </c>
      <c r="S17" s="92">
        <v>0.00114617714600042</v>
      </c>
      <c r="T17" s="91">
        <v>0.00478754704093536</v>
      </c>
      <c r="U17" s="91">
        <v>0.00450395774250313</v>
      </c>
      <c r="V17" s="92">
        <v>0.00185775524717541</v>
      </c>
      <c r="W17" s="92">
        <v>0</v>
      </c>
      <c r="X17" s="91">
        <v>0.00246065117469833</v>
      </c>
      <c r="Y17" s="91">
        <v>0.00160223274783344</v>
      </c>
      <c r="Z17" s="92">
        <v>0.00569452545484053</v>
      </c>
      <c r="AA17" s="92">
        <v>0.000354275415820059</v>
      </c>
      <c r="AB17" s="91">
        <v>0.0052191641913506</v>
      </c>
      <c r="AC17" s="92">
        <v>0.000873005154141977</v>
      </c>
      <c r="AD17" s="91">
        <v>0.0157780630621102</v>
      </c>
      <c r="AE17" s="91">
        <v>0.00250855397738331</v>
      </c>
      <c r="AF17" s="92">
        <v>0.000156923999905635</v>
      </c>
      <c r="AG17" s="92">
        <v>0.000645449034886627</v>
      </c>
      <c r="AH17" s="91">
        <v>0.00459873605075768</v>
      </c>
      <c r="AI17" s="92">
        <v>0.000342940946593626</v>
      </c>
      <c r="AJ17" s="92">
        <v>0.000572383457679641</v>
      </c>
      <c r="AK17" s="91">
        <v>0.00124510335855832</v>
      </c>
      <c r="AL17" s="91">
        <v>0.000401115000215095</v>
      </c>
      <c r="AM17" s="91">
        <v>0.00562066646831328</v>
      </c>
      <c r="AN17" s="91">
        <v>0.00018645467482265</v>
      </c>
      <c r="AO17" s="91">
        <v>0.0052296097763712</v>
      </c>
      <c r="AP17" s="91">
        <v>0.0224839361852596</v>
      </c>
      <c r="AQ17" s="91">
        <v>0.00382335212239188</v>
      </c>
      <c r="AR17" s="91">
        <v>0.00494160807193166</v>
      </c>
      <c r="AS17" s="92">
        <v>0.00927650718725958</v>
      </c>
      <c r="AT17" s="92">
        <v>0.000173731754542931</v>
      </c>
      <c r="AU17" s="91">
        <v>0.0874196283199085</v>
      </c>
    </row>
    <row r="18" spans="1:47">
      <c r="A18" t="s">
        <v>417</v>
      </c>
      <c r="B18" s="91">
        <v>3.75552202336213e-5</v>
      </c>
      <c r="C18" s="91">
        <v>4.70939973465549e-5</v>
      </c>
      <c r="D18" s="92">
        <v>0.000563894222528819</v>
      </c>
      <c r="E18" s="92">
        <v>0</v>
      </c>
      <c r="F18" s="91">
        <v>0.000126115571563581</v>
      </c>
      <c r="G18" s="91">
        <v>0.000454175805172281</v>
      </c>
      <c r="H18" s="91">
        <v>0.000563407445284046</v>
      </c>
      <c r="I18" s="91">
        <v>8.30338088388702e-5</v>
      </c>
      <c r="J18" s="91">
        <v>0.0303476787743467</v>
      </c>
      <c r="K18" s="92">
        <v>0.000198006476281807</v>
      </c>
      <c r="L18" s="92">
        <v>0.000312638568602786</v>
      </c>
      <c r="M18" s="91">
        <v>0.022584859851718</v>
      </c>
      <c r="N18" s="92">
        <v>0.011472728737232</v>
      </c>
      <c r="O18" s="92">
        <v>0</v>
      </c>
      <c r="P18" s="91">
        <v>7.91530955486146e-5</v>
      </c>
      <c r="Q18" s="91">
        <v>0.000136298986223534</v>
      </c>
      <c r="R18" s="91">
        <v>0.000274680388809153</v>
      </c>
      <c r="S18" s="92">
        <v>5.74858437098104e-6</v>
      </c>
      <c r="T18" s="91">
        <v>0.00373520494966452</v>
      </c>
      <c r="U18" s="91">
        <v>0.00172611952792061</v>
      </c>
      <c r="V18" s="92">
        <v>4.11736355711577e-6</v>
      </c>
      <c r="W18" s="92">
        <v>1.34285418363845e-6</v>
      </c>
      <c r="X18" s="91">
        <v>9.26372799397757e-5</v>
      </c>
      <c r="Y18" s="91">
        <v>0.000192014106489844</v>
      </c>
      <c r="Z18" s="92">
        <v>0</v>
      </c>
      <c r="AA18" s="92">
        <v>0</v>
      </c>
      <c r="AB18" s="91">
        <v>0.000121832536254774</v>
      </c>
      <c r="AC18" s="92">
        <v>9.2611766694796e-5</v>
      </c>
      <c r="AD18" s="91">
        <v>0.00147581139101088</v>
      </c>
      <c r="AE18" s="91">
        <v>0.000311470302159775</v>
      </c>
      <c r="AF18" s="92">
        <v>0.000220880600258692</v>
      </c>
      <c r="AG18" s="92">
        <v>8.39655217009109e-5</v>
      </c>
      <c r="AH18" s="91">
        <v>8.2461815316341e-5</v>
      </c>
      <c r="AI18" s="92">
        <v>0.000150918186187487</v>
      </c>
      <c r="AJ18" s="92">
        <v>0.000145312219739945</v>
      </c>
      <c r="AK18" s="91">
        <v>0.000142217622570765</v>
      </c>
      <c r="AL18" s="91">
        <v>0</v>
      </c>
      <c r="AM18" s="91">
        <v>0.00122225241026519</v>
      </c>
      <c r="AN18" s="91">
        <v>5.87339558840813e-5</v>
      </c>
      <c r="AO18" s="91">
        <v>4.81702652073744e-5</v>
      </c>
      <c r="AP18" s="91">
        <v>0.000706073396559722</v>
      </c>
      <c r="AQ18" s="91">
        <v>0.00343281233091427</v>
      </c>
      <c r="AR18" s="91">
        <v>0.00302924223415914</v>
      </c>
      <c r="AS18" s="92">
        <v>0.00288720908251437</v>
      </c>
      <c r="AT18" s="92">
        <v>0.000111774888698711</v>
      </c>
      <c r="AU18" s="91">
        <v>0.0314975474801033</v>
      </c>
    </row>
    <row r="19" spans="1:47">
      <c r="A19" t="s">
        <v>418</v>
      </c>
      <c r="B19" s="91">
        <v>0</v>
      </c>
      <c r="C19" s="91">
        <v>4.53096091819326e-6</v>
      </c>
      <c r="D19" s="92">
        <v>0.000329795379936374</v>
      </c>
      <c r="E19" s="92">
        <v>2.78971903042471e-5</v>
      </c>
      <c r="F19" s="91">
        <v>1.2872139163666e-5</v>
      </c>
      <c r="G19" s="91">
        <v>0.000196814341781123</v>
      </c>
      <c r="H19" s="91">
        <v>0.000135249723503948</v>
      </c>
      <c r="I19" s="91">
        <v>0</v>
      </c>
      <c r="J19" s="91">
        <v>0.0240757472874268</v>
      </c>
      <c r="K19" s="92">
        <v>0.00299208979185059</v>
      </c>
      <c r="L19" s="92">
        <v>0.00592482020116866</v>
      </c>
      <c r="M19" s="91">
        <v>0.0027553256736268</v>
      </c>
      <c r="N19" s="92">
        <v>0.00374195316409228</v>
      </c>
      <c r="O19" s="92">
        <v>0.00187801281091808</v>
      </c>
      <c r="P19" s="91">
        <v>0.000601807189877985</v>
      </c>
      <c r="Q19" s="91">
        <v>0.000397024914100449</v>
      </c>
      <c r="R19" s="91">
        <v>0.000176507762730069</v>
      </c>
      <c r="S19" s="92">
        <v>0.00051408457605529</v>
      </c>
      <c r="T19" s="91">
        <v>0.00159768246071831</v>
      </c>
      <c r="U19" s="91">
        <v>0.00122346014209252</v>
      </c>
      <c r="V19" s="92">
        <v>4.23482930100445e-5</v>
      </c>
      <c r="W19" s="92">
        <v>0.000472308347807474</v>
      </c>
      <c r="X19" s="91">
        <v>3.07958212921833e-5</v>
      </c>
      <c r="Y19" s="91">
        <v>0.000505320385063455</v>
      </c>
      <c r="Z19" s="92">
        <v>0.000136778976874243</v>
      </c>
      <c r="AA19" s="92">
        <v>4.63104499652599e-5</v>
      </c>
      <c r="AB19" s="91">
        <v>0.000693673332514567</v>
      </c>
      <c r="AC19" s="92">
        <v>0.00376565828524</v>
      </c>
      <c r="AD19" s="91">
        <v>0.00122624544838702</v>
      </c>
      <c r="AE19" s="91">
        <v>0.000351747084452511</v>
      </c>
      <c r="AF19" s="92">
        <v>8.38760786859983e-5</v>
      </c>
      <c r="AG19" s="92">
        <v>0.000638697211224819</v>
      </c>
      <c r="AH19" s="91">
        <v>0.000155530324709927</v>
      </c>
      <c r="AI19" s="92">
        <v>0</v>
      </c>
      <c r="AJ19" s="92">
        <v>1.9727160167639e-5</v>
      </c>
      <c r="AK19" s="91">
        <v>8.94663445990359e-5</v>
      </c>
      <c r="AL19" s="91">
        <v>0</v>
      </c>
      <c r="AM19" s="91">
        <v>0.000576338650981651</v>
      </c>
      <c r="AN19" s="91">
        <v>0.000285597513042648</v>
      </c>
      <c r="AO19" s="91">
        <v>0.000831095190682153</v>
      </c>
      <c r="AP19" s="91">
        <v>0.00882298157520108</v>
      </c>
      <c r="AQ19" s="91">
        <v>0.00239190094754304</v>
      </c>
      <c r="AR19" s="91">
        <v>0.00339164057859236</v>
      </c>
      <c r="AS19" s="92">
        <v>0.00457621425914406</v>
      </c>
      <c r="AT19" s="92">
        <v>0.00012804918600919</v>
      </c>
      <c r="AU19" s="91">
        <v>0.00595176676524609</v>
      </c>
    </row>
    <row r="20" spans="1:47">
      <c r="A20" s="202" t="s">
        <v>419</v>
      </c>
      <c r="B20" s="91">
        <v>0.03477047029854</v>
      </c>
      <c r="C20" s="91">
        <v>0.14443828353457</v>
      </c>
      <c r="D20" s="92">
        <v>3.62788443783142</v>
      </c>
      <c r="E20" s="92">
        <v>4.89671130509378</v>
      </c>
      <c r="F20" s="91">
        <v>0.493948055830266</v>
      </c>
      <c r="G20" s="91">
        <v>0.283084603596036</v>
      </c>
      <c r="H20" s="91">
        <v>0.200794459837085</v>
      </c>
      <c r="I20" s="91">
        <v>0.0109469094198093</v>
      </c>
      <c r="J20" s="91">
        <v>0.00864280809320143</v>
      </c>
      <c r="K20" s="92">
        <v>2.02830752302462</v>
      </c>
      <c r="L20" s="92">
        <v>1.80592975716076</v>
      </c>
      <c r="M20" s="91">
        <v>0.00709737996180818</v>
      </c>
      <c r="N20" s="92">
        <v>106.61229510324</v>
      </c>
      <c r="O20" s="92">
        <v>115.132016397305</v>
      </c>
      <c r="P20" s="91">
        <v>0.240897372831564</v>
      </c>
      <c r="Q20" s="91">
        <v>0.237436389752184</v>
      </c>
      <c r="R20" s="91">
        <v>0.32469981271628</v>
      </c>
      <c r="S20" s="92">
        <v>4.69818782504431</v>
      </c>
      <c r="T20" s="91">
        <v>0.0228205362851865</v>
      </c>
      <c r="U20" s="91">
        <v>0.043975674562835</v>
      </c>
      <c r="V20" s="92">
        <v>1.56376992370509</v>
      </c>
      <c r="W20" s="92">
        <v>3.93629500648362</v>
      </c>
      <c r="X20" s="91">
        <v>0.112001488889251</v>
      </c>
      <c r="Y20" s="91">
        <v>0.031614948078017</v>
      </c>
      <c r="Z20" s="92">
        <v>5.19193472023206</v>
      </c>
      <c r="AA20" s="92">
        <v>13.9354564986083</v>
      </c>
      <c r="AB20" s="91">
        <v>0.0291334146886996</v>
      </c>
      <c r="AC20" s="92">
        <v>1.65114990196436</v>
      </c>
      <c r="AD20" s="91">
        <v>0.0281240039276177</v>
      </c>
      <c r="AE20" s="91">
        <v>0.170337685025494</v>
      </c>
      <c r="AF20" s="92">
        <v>10.1629548827925</v>
      </c>
      <c r="AG20" s="92">
        <v>52.468413709473</v>
      </c>
      <c r="AH20" s="91">
        <v>0.083624806124461</v>
      </c>
      <c r="AI20" s="92">
        <v>1.0478006057107</v>
      </c>
      <c r="AJ20" s="92">
        <v>1.60397515801492</v>
      </c>
      <c r="AK20" s="91">
        <v>0.933074826052809</v>
      </c>
      <c r="AL20" s="91">
        <v>0.261623845156275</v>
      </c>
      <c r="AM20" s="91">
        <v>0.0909386822432405</v>
      </c>
      <c r="AN20" s="91">
        <v>0.110906862778818</v>
      </c>
      <c r="AO20" s="91">
        <v>0.00493446522038905</v>
      </c>
      <c r="AP20" s="91">
        <v>0.00955930063333079</v>
      </c>
      <c r="AQ20" s="91">
        <v>0.0567354644767786</v>
      </c>
      <c r="AR20" s="91">
        <v>0.0965813040964203</v>
      </c>
      <c r="AS20" s="92">
        <v>15.8419782962348</v>
      </c>
      <c r="AT20" s="92">
        <v>7.14670034142539</v>
      </c>
      <c r="AU20" s="91">
        <v>0.00152808347787264</v>
      </c>
    </row>
    <row r="21" spans="2:47"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</row>
    <row r="22" ht="17.6" spans="1:37">
      <c r="A22" s="88" t="s">
        <v>420</v>
      </c>
      <c r="B22" s="93" t="s">
        <v>421</v>
      </c>
      <c r="C22" s="93" t="s">
        <v>422</v>
      </c>
      <c r="D22" s="93" t="s">
        <v>423</v>
      </c>
      <c r="E22" s="93" t="s">
        <v>424</v>
      </c>
      <c r="F22" t="s">
        <v>425</v>
      </c>
      <c r="G22" t="s">
        <v>426</v>
      </c>
      <c r="H22" s="93" t="s">
        <v>427</v>
      </c>
      <c r="I22" s="93" t="s">
        <v>428</v>
      </c>
      <c r="J22" t="s">
        <v>429</v>
      </c>
      <c r="K22" t="s">
        <v>430</v>
      </c>
      <c r="L22" s="93" t="s">
        <v>431</v>
      </c>
      <c r="M22" s="93" t="s">
        <v>432</v>
      </c>
      <c r="N22" s="93" t="s">
        <v>433</v>
      </c>
      <c r="O22" s="93" t="s">
        <v>434</v>
      </c>
      <c r="P22" t="s">
        <v>435</v>
      </c>
      <c r="Q22" t="s">
        <v>436</v>
      </c>
      <c r="R22" t="s">
        <v>437</v>
      </c>
      <c r="S22" t="s">
        <v>438</v>
      </c>
      <c r="T22" t="s">
        <v>439</v>
      </c>
      <c r="U22" t="s">
        <v>440</v>
      </c>
      <c r="V22" t="s">
        <v>441</v>
      </c>
      <c r="W22" t="s">
        <v>442</v>
      </c>
      <c r="X22" t="s">
        <v>443</v>
      </c>
      <c r="Y22" t="s">
        <v>444</v>
      </c>
      <c r="Z22" s="93" t="s">
        <v>445</v>
      </c>
      <c r="AA22" s="93" t="s">
        <v>446</v>
      </c>
      <c r="AB22" t="s">
        <v>447</v>
      </c>
      <c r="AC22" t="s">
        <v>448</v>
      </c>
      <c r="AD22" t="s">
        <v>449</v>
      </c>
      <c r="AE22" t="s">
        <v>450</v>
      </c>
      <c r="AF22" t="s">
        <v>451</v>
      </c>
      <c r="AG22" t="s">
        <v>452</v>
      </c>
      <c r="AH22" t="s">
        <v>453</v>
      </c>
      <c r="AI22" t="s">
        <v>454</v>
      </c>
      <c r="AJ22" t="s">
        <v>455</v>
      </c>
      <c r="AK22" t="s">
        <v>456</v>
      </c>
    </row>
    <row r="23" spans="1:37">
      <c r="A23" t="s">
        <v>401</v>
      </c>
      <c r="B23" s="91">
        <v>0.14833273695354</v>
      </c>
      <c r="C23" s="91">
        <v>0.130001686176976</v>
      </c>
      <c r="D23" s="91">
        <v>0.0870991987179789</v>
      </c>
      <c r="E23" s="91">
        <v>0.134340430624933</v>
      </c>
      <c r="F23" s="92">
        <v>0.745740442921355</v>
      </c>
      <c r="G23" s="92">
        <v>0.730137517414029</v>
      </c>
      <c r="H23" s="91">
        <v>0.0987104927181552</v>
      </c>
      <c r="I23" s="91">
        <v>0.0858953198833376</v>
      </c>
      <c r="J23" s="92">
        <v>0.176584461876717</v>
      </c>
      <c r="K23" s="92">
        <v>0.410265545371357</v>
      </c>
      <c r="L23" s="91">
        <v>0.456417067851845</v>
      </c>
      <c r="M23" s="91">
        <v>0.447440439346615</v>
      </c>
      <c r="N23" s="91">
        <v>0.369101103132214</v>
      </c>
      <c r="O23" s="91">
        <v>0.209794079586179</v>
      </c>
      <c r="P23" s="92">
        <v>0.141835566917001</v>
      </c>
      <c r="Q23" s="92">
        <v>0.167551576165593</v>
      </c>
      <c r="R23" s="92">
        <v>0.170502813550284</v>
      </c>
      <c r="S23" s="92">
        <v>0.208192409272573</v>
      </c>
      <c r="T23" s="92">
        <v>0.605262656388463</v>
      </c>
      <c r="U23" s="92">
        <v>0.598262014406829</v>
      </c>
      <c r="V23" s="92">
        <v>0.164161575109264</v>
      </c>
      <c r="W23" s="92">
        <v>0.135788261603703</v>
      </c>
      <c r="X23" s="92">
        <v>0.283818345026867</v>
      </c>
      <c r="Y23" s="92">
        <v>0.186395314442326</v>
      </c>
      <c r="Z23" s="91">
        <v>0.314556152944363</v>
      </c>
      <c r="AA23" s="91">
        <v>0.395099456103133</v>
      </c>
      <c r="AB23" s="92">
        <v>0.185122200796196</v>
      </c>
      <c r="AC23" s="92">
        <v>0.358664726952036</v>
      </c>
      <c r="AD23" s="92">
        <v>0.200238834361001</v>
      </c>
      <c r="AE23" s="92">
        <v>0.294382289082447</v>
      </c>
      <c r="AF23" s="92">
        <v>0.697395006366162</v>
      </c>
      <c r="AG23" s="92">
        <v>0.570780744602551</v>
      </c>
      <c r="AH23" s="92">
        <v>0.358945616576304</v>
      </c>
      <c r="AI23" s="92">
        <v>0.827791006233932</v>
      </c>
      <c r="AJ23" s="92">
        <v>0.235295832716063</v>
      </c>
      <c r="AK23" s="92">
        <v>0.237462047767111</v>
      </c>
    </row>
    <row r="24" spans="1:37">
      <c r="A24" t="s">
        <v>402</v>
      </c>
      <c r="B24" s="91">
        <v>1</v>
      </c>
      <c r="C24" s="91">
        <v>1</v>
      </c>
      <c r="D24" s="91">
        <v>1</v>
      </c>
      <c r="E24" s="91">
        <v>1</v>
      </c>
      <c r="F24" s="92">
        <v>1</v>
      </c>
      <c r="G24" s="92">
        <v>1</v>
      </c>
      <c r="H24" s="91">
        <v>1</v>
      </c>
      <c r="I24" s="91">
        <v>1</v>
      </c>
      <c r="J24" s="92">
        <v>1</v>
      </c>
      <c r="K24" s="92">
        <v>1</v>
      </c>
      <c r="L24" s="91">
        <v>1</v>
      </c>
      <c r="M24" s="91">
        <v>1</v>
      </c>
      <c r="N24" s="91">
        <v>1</v>
      </c>
      <c r="O24" s="91">
        <v>1</v>
      </c>
      <c r="P24" s="92">
        <v>1</v>
      </c>
      <c r="Q24" s="92">
        <v>1</v>
      </c>
      <c r="R24" s="92">
        <v>1</v>
      </c>
      <c r="S24" s="92">
        <v>1</v>
      </c>
      <c r="T24" s="92">
        <v>1</v>
      </c>
      <c r="U24" s="92">
        <v>1</v>
      </c>
      <c r="V24" s="92">
        <v>1</v>
      </c>
      <c r="W24" s="92">
        <v>1</v>
      </c>
      <c r="X24" s="92">
        <v>1</v>
      </c>
      <c r="Y24" s="92">
        <v>1</v>
      </c>
      <c r="Z24" s="91">
        <v>1</v>
      </c>
      <c r="AA24" s="91">
        <v>1</v>
      </c>
      <c r="AB24" s="92">
        <v>1</v>
      </c>
      <c r="AC24" s="92">
        <v>1</v>
      </c>
      <c r="AD24" s="92">
        <v>1</v>
      </c>
      <c r="AE24" s="92">
        <v>1</v>
      </c>
      <c r="AF24" s="92">
        <v>1</v>
      </c>
      <c r="AG24" s="92">
        <v>1</v>
      </c>
      <c r="AH24" s="92">
        <v>1</v>
      </c>
      <c r="AI24" s="92">
        <v>1</v>
      </c>
      <c r="AJ24" s="92">
        <v>1</v>
      </c>
      <c r="AK24" s="92">
        <v>1</v>
      </c>
    </row>
    <row r="25" spans="1:37">
      <c r="A25" t="s">
        <v>403</v>
      </c>
      <c r="B25" s="91">
        <v>0.0610349389218924</v>
      </c>
      <c r="C25" s="91">
        <v>0.0358751687538993</v>
      </c>
      <c r="D25" s="91">
        <v>0.0738493308476797</v>
      </c>
      <c r="E25" s="91">
        <v>0.0547606548930158</v>
      </c>
      <c r="F25" s="92">
        <v>0.424254329093478</v>
      </c>
      <c r="G25" s="92">
        <v>0.312639457917682</v>
      </c>
      <c r="H25" s="91">
        <v>0.00322762001335342</v>
      </c>
      <c r="I25" s="91">
        <v>0.0233066010296029</v>
      </c>
      <c r="J25" s="92">
        <v>0.0441600539830589</v>
      </c>
      <c r="K25" s="92">
        <v>0.0327620941204303</v>
      </c>
      <c r="L25" s="91">
        <v>0.0862545728449653</v>
      </c>
      <c r="M25" s="91">
        <v>0.0566522197025927</v>
      </c>
      <c r="N25" s="91">
        <v>0.0525624551132945</v>
      </c>
      <c r="O25" s="91">
        <v>0.0416867663164238</v>
      </c>
      <c r="P25" s="92">
        <v>0.0414986379619243</v>
      </c>
      <c r="Q25" s="92">
        <v>0.0475129521046136</v>
      </c>
      <c r="R25" s="92">
        <v>0.0475749250951027</v>
      </c>
      <c r="S25" s="92">
        <v>0.0624469956279427</v>
      </c>
      <c r="T25" s="92">
        <v>0.394053115455347</v>
      </c>
      <c r="U25" s="92">
        <v>0.391710630466397</v>
      </c>
      <c r="V25" s="92">
        <v>0.0415101688939448</v>
      </c>
      <c r="W25" s="92">
        <v>0.032661637905814</v>
      </c>
      <c r="X25" s="92">
        <v>0.040943214579277</v>
      </c>
      <c r="Y25" s="92">
        <v>0.0390092721900571</v>
      </c>
      <c r="Z25" s="91">
        <v>0.0554378831237459</v>
      </c>
      <c r="AA25" s="91">
        <v>0.0636951109228578</v>
      </c>
      <c r="AB25" s="92">
        <v>0.0441771210320566</v>
      </c>
      <c r="AC25" s="92">
        <v>0.0413915046178567</v>
      </c>
      <c r="AD25" s="92">
        <v>0.0387303163377197</v>
      </c>
      <c r="AE25" s="92">
        <v>0.0366522099535989</v>
      </c>
      <c r="AF25" s="92">
        <v>0.360489067683901</v>
      </c>
      <c r="AG25" s="92">
        <v>0.297163700146982</v>
      </c>
      <c r="AH25" s="92">
        <v>0.139039054956846</v>
      </c>
      <c r="AI25" s="92">
        <v>0.147823278625348</v>
      </c>
      <c r="AJ25" s="92">
        <v>0.0483198422403766</v>
      </c>
      <c r="AK25" s="92">
        <v>0.038804693726687</v>
      </c>
    </row>
    <row r="26" spans="1:37">
      <c r="A26" t="s">
        <v>404</v>
      </c>
      <c r="B26" s="91">
        <v>0.0154123735596483</v>
      </c>
      <c r="C26" s="91">
        <v>0.0406026930810785</v>
      </c>
      <c r="D26" s="91">
        <v>0.0780355690986011</v>
      </c>
      <c r="E26" s="91">
        <v>0.0458305945807549</v>
      </c>
      <c r="F26" s="92">
        <v>0.305804729939963</v>
      </c>
      <c r="G26" s="92">
        <v>0.192849817060426</v>
      </c>
      <c r="H26" s="91">
        <v>1.58107594566471e-5</v>
      </c>
      <c r="I26" s="91">
        <v>0.0151088343255448</v>
      </c>
      <c r="J26" s="92">
        <v>0.0380144160213827</v>
      </c>
      <c r="K26" s="92">
        <v>0.0279546169716954</v>
      </c>
      <c r="L26" s="91">
        <v>0.0622755089136939</v>
      </c>
      <c r="M26" s="91">
        <v>0.0555105611596693</v>
      </c>
      <c r="N26" s="91">
        <v>0.0403815558781415</v>
      </c>
      <c r="O26" s="91">
        <v>0.042959356083733</v>
      </c>
      <c r="P26" s="92">
        <v>0.0385242621142303</v>
      </c>
      <c r="Q26" s="92">
        <v>0.0402547752381319</v>
      </c>
      <c r="R26" s="92">
        <v>0.0363083212603528</v>
      </c>
      <c r="S26" s="92">
        <v>0.0437534481820137</v>
      </c>
      <c r="T26" s="92">
        <v>0.278519798638287</v>
      </c>
      <c r="U26" s="92">
        <v>0.278144282595932</v>
      </c>
      <c r="V26" s="92">
        <v>0.0289049777973553</v>
      </c>
      <c r="W26" s="92">
        <v>0.0256521694716711</v>
      </c>
      <c r="X26" s="92">
        <v>0.0312912937759743</v>
      </c>
      <c r="Y26" s="92">
        <v>0.0334344933075085</v>
      </c>
      <c r="Z26" s="91">
        <v>0.0391252983155401</v>
      </c>
      <c r="AA26" s="91">
        <v>0.0448838283658524</v>
      </c>
      <c r="AB26" s="92">
        <v>0.0295637115610685</v>
      </c>
      <c r="AC26" s="92">
        <v>0.032706331453816</v>
      </c>
      <c r="AD26" s="92">
        <v>0.0262213484544528</v>
      </c>
      <c r="AE26" s="92">
        <v>0.032282557057914</v>
      </c>
      <c r="AF26" s="92">
        <v>0.252137870693423</v>
      </c>
      <c r="AG26" s="92">
        <v>0.201949445951002</v>
      </c>
      <c r="AH26" s="92">
        <v>0.084429265326496</v>
      </c>
      <c r="AI26" s="92">
        <v>0.102601186437214</v>
      </c>
      <c r="AJ26" s="92">
        <v>0.0239544760730803</v>
      </c>
      <c r="AK26" s="92">
        <v>0.0277402855903937</v>
      </c>
    </row>
    <row r="27" spans="1:37">
      <c r="A27" t="s">
        <v>405</v>
      </c>
      <c r="B27" s="91">
        <v>0</v>
      </c>
      <c r="C27" s="91">
        <v>0.000552655475912263</v>
      </c>
      <c r="D27" s="91">
        <v>0.0233804592593647</v>
      </c>
      <c r="E27" s="91">
        <v>0.0206888610975504</v>
      </c>
      <c r="F27" s="92">
        <v>0.082002949083967</v>
      </c>
      <c r="G27" s="92">
        <v>0.0450667356494025</v>
      </c>
      <c r="H27" s="91">
        <v>0</v>
      </c>
      <c r="I27" s="91">
        <v>0.000316504548294336</v>
      </c>
      <c r="J27" s="92">
        <v>0.0150481254269499</v>
      </c>
      <c r="K27" s="92">
        <v>0.0164934353837724</v>
      </c>
      <c r="L27" s="91">
        <v>0.00691746286891165</v>
      </c>
      <c r="M27" s="91">
        <v>0.0146494050676774</v>
      </c>
      <c r="N27" s="91">
        <v>0.00343210251993739</v>
      </c>
      <c r="O27" s="91">
        <v>0.0131293673211302</v>
      </c>
      <c r="P27" s="92">
        <v>0.0127607521759894</v>
      </c>
      <c r="Q27" s="92">
        <v>0.0116793773382793</v>
      </c>
      <c r="R27" s="92">
        <v>0.0121399401420856</v>
      </c>
      <c r="S27" s="92">
        <v>0.0156001375616357</v>
      </c>
      <c r="T27" s="92">
        <v>0.107348416160245</v>
      </c>
      <c r="U27" s="92">
        <v>0.11427370875765</v>
      </c>
      <c r="V27" s="92">
        <v>0.0105827801003285</v>
      </c>
      <c r="W27" s="92">
        <v>0.0111192139793919</v>
      </c>
      <c r="X27" s="92">
        <v>0.0131497352342659</v>
      </c>
      <c r="Y27" s="92">
        <v>0.0128675716039206</v>
      </c>
      <c r="Z27" s="91">
        <v>0.0138747689184547</v>
      </c>
      <c r="AA27" s="91">
        <v>0.0180738651018638</v>
      </c>
      <c r="AB27" s="92">
        <v>0.0117988943039798</v>
      </c>
      <c r="AC27" s="92">
        <v>0.0117639391098127</v>
      </c>
      <c r="AD27" s="92">
        <v>0.00733356303177151</v>
      </c>
      <c r="AE27" s="92">
        <v>0.00946161995737214</v>
      </c>
      <c r="AF27" s="92">
        <v>0.0881714738608368</v>
      </c>
      <c r="AG27" s="92">
        <v>0.0868708480091</v>
      </c>
      <c r="AH27" s="92">
        <v>0.0338022246877815</v>
      </c>
      <c r="AI27" s="92">
        <v>0.034862693470733</v>
      </c>
      <c r="AJ27" s="92">
        <v>0.00410547380112697</v>
      </c>
      <c r="AK27" s="92">
        <v>0.00614494985679493</v>
      </c>
    </row>
    <row r="28" spans="1:37">
      <c r="A28" t="s">
        <v>406</v>
      </c>
      <c r="B28" s="91">
        <v>0</v>
      </c>
      <c r="C28" s="91">
        <v>3.72381759715627e-5</v>
      </c>
      <c r="D28" s="91">
        <v>0</v>
      </c>
      <c r="E28" s="91">
        <v>7.69235714408437e-6</v>
      </c>
      <c r="F28" s="92">
        <v>0</v>
      </c>
      <c r="G28" s="92">
        <v>0</v>
      </c>
      <c r="H28" s="91">
        <v>0</v>
      </c>
      <c r="I28" s="91">
        <v>0.000127645082620495</v>
      </c>
      <c r="J28" s="92">
        <v>0</v>
      </c>
      <c r="K28" s="92">
        <v>0</v>
      </c>
      <c r="L28" s="91">
        <v>0.000926462449521167</v>
      </c>
      <c r="M28" s="91">
        <v>0.00021409319586962</v>
      </c>
      <c r="N28" s="91">
        <v>0</v>
      </c>
      <c r="O28" s="91">
        <v>0</v>
      </c>
      <c r="P28" s="92">
        <v>0.000155694103380659</v>
      </c>
      <c r="Q28" s="92">
        <v>6.03429597018544e-9</v>
      </c>
      <c r="R28" s="92">
        <v>0</v>
      </c>
      <c r="S28" s="92">
        <v>0</v>
      </c>
      <c r="T28" s="92">
        <v>0</v>
      </c>
      <c r="U28" s="92">
        <v>0</v>
      </c>
      <c r="V28" s="92">
        <v>5.1840022031292e-5</v>
      </c>
      <c r="W28" s="92">
        <v>0</v>
      </c>
      <c r="X28" s="92">
        <v>0</v>
      </c>
      <c r="Y28" s="92">
        <v>0</v>
      </c>
      <c r="Z28" s="91">
        <v>2.90958743762939e-5</v>
      </c>
      <c r="AA28" s="91">
        <v>0</v>
      </c>
      <c r="AB28" s="92">
        <v>0</v>
      </c>
      <c r="AC28" s="92">
        <v>0</v>
      </c>
      <c r="AD28" s="92">
        <v>3.41150869955447e-5</v>
      </c>
      <c r="AE28" s="92">
        <v>0</v>
      </c>
      <c r="AF28" s="92">
        <v>0.00102948666044941</v>
      </c>
      <c r="AG28" s="92">
        <v>0.00226467563757304</v>
      </c>
      <c r="AH28" s="92">
        <v>0</v>
      </c>
      <c r="AI28" s="92">
        <v>0</v>
      </c>
      <c r="AJ28" s="92">
        <v>1.45316224935473e-7</v>
      </c>
      <c r="AK28" s="92">
        <v>9.96507651434576e-6</v>
      </c>
    </row>
    <row r="29" spans="1:37">
      <c r="A29" t="s">
        <v>407</v>
      </c>
      <c r="B29" s="91">
        <v>0</v>
      </c>
      <c r="C29" s="91">
        <v>2.0706866335894e-5</v>
      </c>
      <c r="D29" s="91">
        <v>5.15840767056663e-6</v>
      </c>
      <c r="E29" s="91">
        <v>2.26370916132436e-6</v>
      </c>
      <c r="F29" s="92">
        <v>0</v>
      </c>
      <c r="G29" s="92">
        <v>0</v>
      </c>
      <c r="H29" s="91">
        <v>0</v>
      </c>
      <c r="I29" s="91">
        <v>0</v>
      </c>
      <c r="J29" s="92">
        <v>0</v>
      </c>
      <c r="K29" s="92">
        <v>0</v>
      </c>
      <c r="L29" s="91">
        <v>6.40979574203181e-5</v>
      </c>
      <c r="M29" s="91">
        <v>0</v>
      </c>
      <c r="N29" s="91">
        <v>1.42673050745028e-5</v>
      </c>
      <c r="O29" s="91">
        <v>2.0572009662674e-5</v>
      </c>
      <c r="P29" s="92">
        <v>0</v>
      </c>
      <c r="Q29" s="92">
        <v>3.87170395592026e-6</v>
      </c>
      <c r="R29" s="92">
        <v>0</v>
      </c>
      <c r="S29" s="92">
        <v>0</v>
      </c>
      <c r="T29" s="92">
        <v>0</v>
      </c>
      <c r="U29" s="92">
        <v>0</v>
      </c>
      <c r="V29" s="92">
        <v>4.77828188190103e-7</v>
      </c>
      <c r="W29" s="92">
        <v>0</v>
      </c>
      <c r="X29" s="92">
        <v>0</v>
      </c>
      <c r="Y29" s="92">
        <v>6.2915473399895e-7</v>
      </c>
      <c r="Z29" s="91">
        <v>0</v>
      </c>
      <c r="AA29" s="91">
        <v>5.07754316603358e-6</v>
      </c>
      <c r="AB29" s="92">
        <v>0</v>
      </c>
      <c r="AC29" s="92">
        <v>8.87894377433534e-8</v>
      </c>
      <c r="AD29" s="92">
        <v>3.23113243200795e-6</v>
      </c>
      <c r="AE29" s="92">
        <v>0</v>
      </c>
      <c r="AF29" s="92">
        <v>0</v>
      </c>
      <c r="AG29" s="92">
        <v>0</v>
      </c>
      <c r="AH29" s="92">
        <v>4.35592412193117e-6</v>
      </c>
      <c r="AI29" s="92">
        <v>0</v>
      </c>
      <c r="AJ29" s="92">
        <v>0</v>
      </c>
      <c r="AK29" s="92">
        <v>0</v>
      </c>
    </row>
    <row r="30" spans="1:37">
      <c r="A30" t="s">
        <v>408</v>
      </c>
      <c r="B30" s="91">
        <v>0</v>
      </c>
      <c r="C30" s="91">
        <v>0</v>
      </c>
      <c r="D30" s="91">
        <v>3.77282443458031e-5</v>
      </c>
      <c r="E30" s="91">
        <v>0</v>
      </c>
      <c r="F30" s="92">
        <v>0</v>
      </c>
      <c r="G30" s="92">
        <v>0</v>
      </c>
      <c r="H30" s="91">
        <v>0</v>
      </c>
      <c r="I30" s="91">
        <v>0</v>
      </c>
      <c r="J30" s="92">
        <v>0</v>
      </c>
      <c r="K30" s="92">
        <v>0</v>
      </c>
      <c r="L30" s="91">
        <v>5.24808969631706e-5</v>
      </c>
      <c r="M30" s="91">
        <v>0</v>
      </c>
      <c r="N30" s="91">
        <v>7.30253295104093e-6</v>
      </c>
      <c r="O30" s="91">
        <v>0</v>
      </c>
      <c r="P30" s="92">
        <v>0</v>
      </c>
      <c r="Q30" s="92">
        <v>0</v>
      </c>
      <c r="R30" s="92">
        <v>0</v>
      </c>
      <c r="S30" s="92">
        <v>0</v>
      </c>
      <c r="T30" s="92">
        <v>0</v>
      </c>
      <c r="U30" s="92">
        <v>0</v>
      </c>
      <c r="V30" s="92">
        <v>0</v>
      </c>
      <c r="W30" s="92">
        <v>0</v>
      </c>
      <c r="X30" s="92">
        <v>0</v>
      </c>
      <c r="Y30" s="92">
        <v>0</v>
      </c>
      <c r="Z30" s="91">
        <v>1.11853672306079e-5</v>
      </c>
      <c r="AA30" s="91">
        <v>5.09213643579852e-5</v>
      </c>
      <c r="AB30" s="92">
        <v>0</v>
      </c>
      <c r="AC30" s="92">
        <v>1.68599760761073e-6</v>
      </c>
      <c r="AD30" s="92">
        <v>2.48274134860073e-6</v>
      </c>
      <c r="AE30" s="92">
        <v>0</v>
      </c>
      <c r="AF30" s="92">
        <v>0</v>
      </c>
      <c r="AG30" s="92">
        <v>0</v>
      </c>
      <c r="AH30" s="92">
        <v>0</v>
      </c>
      <c r="AI30" s="92">
        <v>4.35393867989364e-6</v>
      </c>
      <c r="AJ30" s="92">
        <v>0</v>
      </c>
      <c r="AK30" s="92">
        <v>0</v>
      </c>
    </row>
    <row r="31" spans="1:37">
      <c r="A31" t="s">
        <v>409</v>
      </c>
      <c r="B31" s="91">
        <v>0.00647670267675814</v>
      </c>
      <c r="C31" s="91">
        <v>0.000933831498570038</v>
      </c>
      <c r="D31" s="91">
        <v>0.0605112252736447</v>
      </c>
      <c r="E31" s="91">
        <v>0.0441594782221615</v>
      </c>
      <c r="F31" s="92">
        <v>0.109672974015852</v>
      </c>
      <c r="G31" s="92">
        <v>0.201270456871092</v>
      </c>
      <c r="H31" s="91">
        <v>0.000412294703574564</v>
      </c>
      <c r="I31" s="91">
        <v>0.00801700739699239</v>
      </c>
      <c r="J31" s="92">
        <v>0.0350086157728211</v>
      </c>
      <c r="K31" s="92">
        <v>0.063956677104368</v>
      </c>
      <c r="L31" s="91">
        <v>0.202776756795194</v>
      </c>
      <c r="M31" s="91">
        <v>0.0620454460993846</v>
      </c>
      <c r="N31" s="91">
        <v>0.0276520716741316</v>
      </c>
      <c r="O31" s="91">
        <v>0.0104541161294233</v>
      </c>
      <c r="P31" s="92">
        <v>0.0216270364477131</v>
      </c>
      <c r="Q31" s="92">
        <v>0.026665634203905</v>
      </c>
      <c r="R31" s="92">
        <v>0.041305598347591</v>
      </c>
      <c r="S31" s="92">
        <v>0.0571193989235415</v>
      </c>
      <c r="T31" s="92">
        <v>0.101990436931169</v>
      </c>
      <c r="U31" s="92">
        <v>0.197043250687248</v>
      </c>
      <c r="V31" s="92">
        <v>0.0248573677079183</v>
      </c>
      <c r="W31" s="92">
        <v>0.0224610119093283</v>
      </c>
      <c r="X31" s="92">
        <v>0.0278676276581917</v>
      </c>
      <c r="Y31" s="92">
        <v>0.0277402714930306</v>
      </c>
      <c r="Z31" s="91">
        <v>0.0434904627046895</v>
      </c>
      <c r="AA31" s="91">
        <v>0.0442272876422104</v>
      </c>
      <c r="AB31" s="92">
        <v>0.0176006683217964</v>
      </c>
      <c r="AC31" s="92">
        <v>0.0462526448659887</v>
      </c>
      <c r="AD31" s="92">
        <v>0.0228106870923347</v>
      </c>
      <c r="AE31" s="92">
        <v>0.0453673192113538</v>
      </c>
      <c r="AF31" s="92">
        <v>0.0560562279868896</v>
      </c>
      <c r="AG31" s="92">
        <v>0.119049032583059</v>
      </c>
      <c r="AH31" s="92">
        <v>0.0316985307816178</v>
      </c>
      <c r="AI31" s="92">
        <v>0.0750879448364052</v>
      </c>
      <c r="AJ31" s="92">
        <v>0.046072527624455</v>
      </c>
      <c r="AK31" s="92">
        <v>0.0117681587020527</v>
      </c>
    </row>
    <row r="32" spans="1:37">
      <c r="A32" t="s">
        <v>410</v>
      </c>
      <c r="B32" s="91">
        <v>0.000504626554899755</v>
      </c>
      <c r="C32" s="91">
        <v>0.0226035564830761</v>
      </c>
      <c r="D32" s="91">
        <v>0.0453304836984098</v>
      </c>
      <c r="E32" s="91">
        <v>0.0081285505072142</v>
      </c>
      <c r="F32" s="92">
        <v>0.132063931272033</v>
      </c>
      <c r="G32" s="92">
        <v>0.115406647205947</v>
      </c>
      <c r="H32" s="91">
        <v>0.0534113924670064</v>
      </c>
      <c r="I32" s="91">
        <v>0.192318714274852</v>
      </c>
      <c r="J32" s="92">
        <v>0.00427615060225736</v>
      </c>
      <c r="K32" s="92">
        <v>0.00673402357328112</v>
      </c>
      <c r="L32" s="91">
        <v>2.78795283079226</v>
      </c>
      <c r="M32" s="91">
        <v>0.975252324128875</v>
      </c>
      <c r="N32" s="91">
        <v>0.811365894041689</v>
      </c>
      <c r="O32" s="91">
        <v>0.358910005437379</v>
      </c>
      <c r="P32" s="92">
        <v>0.00861432413548556</v>
      </c>
      <c r="Q32" s="92">
        <v>0.0301105303671176</v>
      </c>
      <c r="R32" s="92">
        <v>0.00640142494051755</v>
      </c>
      <c r="S32" s="92">
        <v>0.000395397628701532</v>
      </c>
      <c r="T32" s="92">
        <v>0.023749302303507</v>
      </c>
      <c r="U32" s="92">
        <v>0.0606263787831917</v>
      </c>
      <c r="V32" s="92">
        <v>0.039335056220672</v>
      </c>
      <c r="W32" s="92">
        <v>0.0194144959229092</v>
      </c>
      <c r="X32" s="92">
        <v>0.0195954720189709</v>
      </c>
      <c r="Y32" s="92">
        <v>0.044239242428604</v>
      </c>
      <c r="Z32" s="91">
        <v>1.03048638913541</v>
      </c>
      <c r="AA32" s="91">
        <v>1.28655429838645</v>
      </c>
      <c r="AB32" s="92">
        <v>0.0571109038571331</v>
      </c>
      <c r="AC32" s="92">
        <v>0.024252060594492</v>
      </c>
      <c r="AD32" s="92">
        <v>0.00887107503289801</v>
      </c>
      <c r="AE32" s="92">
        <v>0.00963582381177962</v>
      </c>
      <c r="AF32" s="92">
        <v>0.0157869849379433</v>
      </c>
      <c r="AG32" s="92">
        <v>0.059896376384937</v>
      </c>
      <c r="AH32" s="92">
        <v>0.0168671211481226</v>
      </c>
      <c r="AI32" s="92">
        <v>0.0496224778279748</v>
      </c>
      <c r="AJ32" s="92">
        <v>2.12366151970995</v>
      </c>
      <c r="AK32" s="92">
        <v>0.942288858082905</v>
      </c>
    </row>
    <row r="33" spans="1:37">
      <c r="A33" t="s">
        <v>411</v>
      </c>
      <c r="B33" s="91">
        <v>0.000473924250565016</v>
      </c>
      <c r="C33" s="91">
        <v>0.00128133507255114</v>
      </c>
      <c r="D33" s="91">
        <v>0.0224982486804471</v>
      </c>
      <c r="E33" s="91">
        <v>0.000545053308656097</v>
      </c>
      <c r="F33" s="92">
        <v>0.0360629757842986</v>
      </c>
      <c r="G33" s="92">
        <v>0.0361853039190016</v>
      </c>
      <c r="H33" s="91">
        <v>0.110145102201905</v>
      </c>
      <c r="I33" s="91">
        <v>0.00397794667402624</v>
      </c>
      <c r="J33" s="92">
        <v>0.00237905082158051</v>
      </c>
      <c r="K33" s="92">
        <v>0.00403868862819401</v>
      </c>
      <c r="L33" s="91">
        <v>0.0180702659914485</v>
      </c>
      <c r="M33" s="91">
        <v>0.00788882299819274</v>
      </c>
      <c r="N33" s="91">
        <v>0.0141932153820785</v>
      </c>
      <c r="O33" s="91">
        <v>0.00916380824440998</v>
      </c>
      <c r="P33" s="92">
        <v>0.00203368996192888</v>
      </c>
      <c r="Q33" s="92">
        <v>0.00563410772327627</v>
      </c>
      <c r="R33" s="92">
        <v>0.00118485587547371</v>
      </c>
      <c r="S33" s="92">
        <v>0.00222846360600792</v>
      </c>
      <c r="T33" s="92">
        <v>0.00855577295517664</v>
      </c>
      <c r="U33" s="92">
        <v>0.0287011706636058</v>
      </c>
      <c r="V33" s="92">
        <v>0.00229239313741156</v>
      </c>
      <c r="W33" s="92">
        <v>0.00416381598519682</v>
      </c>
      <c r="X33" s="92">
        <v>0.00164280401954353</v>
      </c>
      <c r="Y33" s="92">
        <v>0.00218059858789947</v>
      </c>
      <c r="Z33" s="91">
        <v>0.0299731240456599</v>
      </c>
      <c r="AA33" s="91">
        <v>0.0713777749447762</v>
      </c>
      <c r="AB33" s="92">
        <v>0.0101889616676409</v>
      </c>
      <c r="AC33" s="92">
        <v>0.00832537153158221</v>
      </c>
      <c r="AD33" s="92">
        <v>0.00290171357961355</v>
      </c>
      <c r="AE33" s="92">
        <v>0.00326967780389537</v>
      </c>
      <c r="AF33" s="92">
        <v>0.00330229899962637</v>
      </c>
      <c r="AG33" s="92">
        <v>0.0173237133438544</v>
      </c>
      <c r="AH33" s="92">
        <v>0.00301962016164535</v>
      </c>
      <c r="AI33" s="92">
        <v>0.00914240125806308</v>
      </c>
      <c r="AJ33" s="92">
        <v>0.0217041656807551</v>
      </c>
      <c r="AK33" s="92">
        <v>0.0141805524697716</v>
      </c>
    </row>
    <row r="34" spans="1:37">
      <c r="A34" t="s">
        <v>412</v>
      </c>
      <c r="B34" s="91">
        <v>0.0795945797864334</v>
      </c>
      <c r="C34" s="91">
        <v>0.104330137885926</v>
      </c>
      <c r="D34" s="91">
        <v>0.25829678357749</v>
      </c>
      <c r="E34" s="91">
        <v>0.103840246583536</v>
      </c>
      <c r="F34" s="92">
        <v>0.221848785240245</v>
      </c>
      <c r="G34" s="92">
        <v>0.307665921803336</v>
      </c>
      <c r="H34" s="91">
        <v>0.0679665352275106</v>
      </c>
      <c r="I34" s="91">
        <v>0.132710041090437</v>
      </c>
      <c r="J34" s="92">
        <v>0.113111833180509</v>
      </c>
      <c r="K34" s="92">
        <v>0.203578823482336</v>
      </c>
      <c r="L34" s="91">
        <v>0.281136106891154</v>
      </c>
      <c r="M34" s="91">
        <v>0.113377131422626</v>
      </c>
      <c r="N34" s="91">
        <v>0.133051963985374</v>
      </c>
      <c r="O34" s="91">
        <v>0.0862253065174266</v>
      </c>
      <c r="P34" s="92">
        <v>0.0985158328229722</v>
      </c>
      <c r="Q34" s="92">
        <v>0.126617661685644</v>
      </c>
      <c r="R34" s="92">
        <v>0.0977688075203824</v>
      </c>
      <c r="S34" s="92">
        <v>0.142264978548331</v>
      </c>
      <c r="T34" s="92">
        <v>0.0707463694128392</v>
      </c>
      <c r="U34" s="92">
        <v>0.267246381955172</v>
      </c>
      <c r="V34" s="92">
        <v>0.0549221959567078</v>
      </c>
      <c r="W34" s="92">
        <v>0.071210342763762</v>
      </c>
      <c r="X34" s="92">
        <v>0.060018616663149</v>
      </c>
      <c r="Y34" s="92">
        <v>0.0605518698696381</v>
      </c>
      <c r="Z34" s="91">
        <v>0.0822247075683017</v>
      </c>
      <c r="AA34" s="91">
        <v>0.151617549419445</v>
      </c>
      <c r="AB34" s="92">
        <v>0.0611563969553774</v>
      </c>
      <c r="AC34" s="92">
        <v>0.130663538906072</v>
      </c>
      <c r="AD34" s="92">
        <v>0.0564819593457613</v>
      </c>
      <c r="AE34" s="92">
        <v>0.142535026052283</v>
      </c>
      <c r="AF34" s="92">
        <v>0.0155610360257963</v>
      </c>
      <c r="AG34" s="92">
        <v>0.196539789280455</v>
      </c>
      <c r="AH34" s="92">
        <v>0.018932718723069</v>
      </c>
      <c r="AI34" s="92">
        <v>0.14752743265794</v>
      </c>
      <c r="AJ34" s="92">
        <v>0.117816780325925</v>
      </c>
      <c r="AK34" s="92">
        <v>0.0801098646342845</v>
      </c>
    </row>
    <row r="35" spans="1:37">
      <c r="A35" t="s">
        <v>413</v>
      </c>
      <c r="B35" s="91">
        <v>0</v>
      </c>
      <c r="C35" s="91">
        <v>3.86883021860246e-5</v>
      </c>
      <c r="D35" s="91">
        <v>0.00370817661001195</v>
      </c>
      <c r="E35" s="91">
        <v>0.00359937368477395</v>
      </c>
      <c r="F35" s="92">
        <v>0.0405097282451671</v>
      </c>
      <c r="G35" s="92">
        <v>0.036891273813418</v>
      </c>
      <c r="H35" s="91">
        <v>0.000304562783750144</v>
      </c>
      <c r="I35" s="91">
        <v>0.00267336133216844</v>
      </c>
      <c r="J35" s="92">
        <v>0.00656573742582501</v>
      </c>
      <c r="K35" s="92">
        <v>0.009249703489019</v>
      </c>
      <c r="L35" s="91">
        <v>0.00211178345081356</v>
      </c>
      <c r="M35" s="91">
        <v>0.00432583426166735</v>
      </c>
      <c r="N35" s="91">
        <v>0.00123520798913145</v>
      </c>
      <c r="O35" s="91">
        <v>0.000371421960788382</v>
      </c>
      <c r="P35" s="92">
        <v>0.00484785370356504</v>
      </c>
      <c r="Q35" s="92">
        <v>0.00469748887684007</v>
      </c>
      <c r="R35" s="92">
        <v>0.00755294504502373</v>
      </c>
      <c r="S35" s="92">
        <v>0.00666454941317389</v>
      </c>
      <c r="T35" s="92">
        <v>0.0207603393764325</v>
      </c>
      <c r="U35" s="92">
        <v>0.0330290851482922</v>
      </c>
      <c r="V35" s="92">
        <v>0.00577436219443739</v>
      </c>
      <c r="W35" s="92">
        <v>0.00678181601474519</v>
      </c>
      <c r="X35" s="92">
        <v>0.00305559184742</v>
      </c>
      <c r="Y35" s="92">
        <v>0.00248266029498072</v>
      </c>
      <c r="Z35" s="91">
        <v>0.000461434742437301</v>
      </c>
      <c r="AA35" s="91">
        <v>0.000791833104226244</v>
      </c>
      <c r="AB35" s="92">
        <v>0.00646741627492644</v>
      </c>
      <c r="AC35" s="92">
        <v>0.00944520383774582</v>
      </c>
      <c r="AD35" s="92">
        <v>0.00546300503460984</v>
      </c>
      <c r="AE35" s="92">
        <v>0.00802579495802078</v>
      </c>
      <c r="AF35" s="92">
        <v>0.0121826873891141</v>
      </c>
      <c r="AG35" s="92">
        <v>0.0303572185254619</v>
      </c>
      <c r="AH35" s="92">
        <v>0.00655624621642917</v>
      </c>
      <c r="AI35" s="92">
        <v>0.0137715140279282</v>
      </c>
      <c r="AJ35" s="92">
        <v>0.00651490467031895</v>
      </c>
      <c r="AK35" s="92">
        <v>0.0032951380221972</v>
      </c>
    </row>
    <row r="36" spans="1:37">
      <c r="A36" t="s">
        <v>414</v>
      </c>
      <c r="B36" s="91">
        <v>0</v>
      </c>
      <c r="C36" s="91">
        <v>0</v>
      </c>
      <c r="D36" s="91">
        <v>0.00140719692755785</v>
      </c>
      <c r="E36" s="91">
        <v>0.00261685921416337</v>
      </c>
      <c r="F36" s="92">
        <v>0.0222399598902526</v>
      </c>
      <c r="G36" s="92">
        <v>0.0254763096360089</v>
      </c>
      <c r="H36" s="91">
        <v>0</v>
      </c>
      <c r="I36" s="91">
        <v>5.23082227321499e-5</v>
      </c>
      <c r="J36" s="92">
        <v>0.00572440485538951</v>
      </c>
      <c r="K36" s="92">
        <v>0.00738656710923644</v>
      </c>
      <c r="L36" s="91">
        <v>0.00191486233890912</v>
      </c>
      <c r="M36" s="91">
        <v>0.00176529342448515</v>
      </c>
      <c r="N36" s="91">
        <v>7.64233449898225e-5</v>
      </c>
      <c r="O36" s="91">
        <v>3.99038012557724e-5</v>
      </c>
      <c r="P36" s="92">
        <v>0.00380899240854127</v>
      </c>
      <c r="Q36" s="92">
        <v>0.00257520903596348</v>
      </c>
      <c r="R36" s="92">
        <v>0.00379367867254369</v>
      </c>
      <c r="S36" s="92">
        <v>0.00411093692090521</v>
      </c>
      <c r="T36" s="92">
        <v>0.0112458298547765</v>
      </c>
      <c r="U36" s="92">
        <v>0.024235716450256</v>
      </c>
      <c r="V36" s="92">
        <v>0.00343481211232644</v>
      </c>
      <c r="W36" s="92">
        <v>0.0042136547437886</v>
      </c>
      <c r="X36" s="92">
        <v>0.00201067686714202</v>
      </c>
      <c r="Y36" s="92">
        <v>0.00187073283529364</v>
      </c>
      <c r="Z36" s="91">
        <v>0.000256182394671896</v>
      </c>
      <c r="AA36" s="91">
        <v>0.000745553290294304</v>
      </c>
      <c r="AB36" s="92">
        <v>0.00315469832810396</v>
      </c>
      <c r="AC36" s="92">
        <v>0.00552661055647518</v>
      </c>
      <c r="AD36" s="92">
        <v>0.00249929915872057</v>
      </c>
      <c r="AE36" s="92">
        <v>0.00396452606523645</v>
      </c>
      <c r="AF36" s="92">
        <v>0.00515247926373415</v>
      </c>
      <c r="AG36" s="92">
        <v>0.0223341447583339</v>
      </c>
      <c r="AH36" s="92">
        <v>0.00284630947285808</v>
      </c>
      <c r="AI36" s="92">
        <v>0.00976511227609922</v>
      </c>
      <c r="AJ36" s="92">
        <v>0.00207901447896098</v>
      </c>
      <c r="AK36" s="92">
        <v>0.00150574036451732</v>
      </c>
    </row>
    <row r="37" spans="1:37">
      <c r="A37" t="s">
        <v>415</v>
      </c>
      <c r="B37" s="91">
        <v>0</v>
      </c>
      <c r="C37" s="91">
        <v>0.00165858655587515</v>
      </c>
      <c r="D37" s="91">
        <v>0.00396583622898346</v>
      </c>
      <c r="E37" s="91">
        <v>0.00495352021865867</v>
      </c>
      <c r="F37" s="92">
        <v>0.0387996445661336</v>
      </c>
      <c r="G37" s="92">
        <v>0.0323080528182173</v>
      </c>
      <c r="H37" s="91">
        <v>0</v>
      </c>
      <c r="I37" s="91">
        <v>0.000155407907769567</v>
      </c>
      <c r="J37" s="92">
        <v>0.00361082339889954</v>
      </c>
      <c r="K37" s="92">
        <v>0.00729477780893917</v>
      </c>
      <c r="L37" s="91">
        <v>0.00454002850558357</v>
      </c>
      <c r="M37" s="91">
        <v>0.00131483062192301</v>
      </c>
      <c r="N37" s="91">
        <v>0.00204311998049707</v>
      </c>
      <c r="O37" s="91">
        <v>0.00354762187901512</v>
      </c>
      <c r="P37" s="92">
        <v>0.00499247478897972</v>
      </c>
      <c r="Q37" s="92">
        <v>0.00502542430230569</v>
      </c>
      <c r="R37" s="92">
        <v>0.00758734551045264</v>
      </c>
      <c r="S37" s="92">
        <v>0.00901009948386775</v>
      </c>
      <c r="T37" s="92">
        <v>0.0411078925552898</v>
      </c>
      <c r="U37" s="92">
        <v>0.0511742436005435</v>
      </c>
      <c r="V37" s="92">
        <v>0.00415952117206505</v>
      </c>
      <c r="W37" s="92">
        <v>0.00167860879838002</v>
      </c>
      <c r="X37" s="92">
        <v>0.00552373978423884</v>
      </c>
      <c r="Y37" s="92">
        <v>0.00397447919623371</v>
      </c>
      <c r="Z37" s="91">
        <v>0.00218802813700557</v>
      </c>
      <c r="AA37" s="91">
        <v>0.00163918981468472</v>
      </c>
      <c r="AB37" s="92">
        <v>0.00348310000367749</v>
      </c>
      <c r="AC37" s="92">
        <v>0.00836535648418321</v>
      </c>
      <c r="AD37" s="92">
        <v>0.00288488740734532</v>
      </c>
      <c r="AE37" s="92">
        <v>0.00867676880726762</v>
      </c>
      <c r="AF37" s="92">
        <v>0.0172349702166053</v>
      </c>
      <c r="AG37" s="92">
        <v>0.0345664002963378</v>
      </c>
      <c r="AH37" s="92">
        <v>0.00617068180724296</v>
      </c>
      <c r="AI37" s="92">
        <v>0.0158615058976383</v>
      </c>
      <c r="AJ37" s="92">
        <v>0.000862199022377621</v>
      </c>
      <c r="AK37" s="92">
        <v>0.000912381600577957</v>
      </c>
    </row>
    <row r="38" spans="1:37">
      <c r="A38" t="s">
        <v>416</v>
      </c>
      <c r="B38" s="91">
        <v>0</v>
      </c>
      <c r="C38" s="91">
        <v>0.000971488454848788</v>
      </c>
      <c r="D38" s="91">
        <v>0.00257356826650924</v>
      </c>
      <c r="E38" s="91">
        <v>0.00417988417428311</v>
      </c>
      <c r="F38" s="92">
        <v>0.0210294016355784</v>
      </c>
      <c r="G38" s="92">
        <v>0.0123836741873</v>
      </c>
      <c r="H38" s="91">
        <v>0</v>
      </c>
      <c r="I38" s="91">
        <v>0</v>
      </c>
      <c r="J38" s="92">
        <v>0.00385977568675863</v>
      </c>
      <c r="K38" s="92">
        <v>0.00461284794190315</v>
      </c>
      <c r="L38" s="91">
        <v>0.000341880554187275</v>
      </c>
      <c r="M38" s="91">
        <v>0.000637425911195307</v>
      </c>
      <c r="N38" s="91">
        <v>0.0034961797180102</v>
      </c>
      <c r="O38" s="91">
        <v>0.0027615197006238</v>
      </c>
      <c r="P38" s="92">
        <v>0.0043432816932323</v>
      </c>
      <c r="Q38" s="92">
        <v>0.00454388435296813</v>
      </c>
      <c r="R38" s="92">
        <v>0.00535654165769789</v>
      </c>
      <c r="S38" s="92">
        <v>0.00690947140679644</v>
      </c>
      <c r="T38" s="92">
        <v>0.0224991337202441</v>
      </c>
      <c r="U38" s="92">
        <v>0.0319049033535795</v>
      </c>
      <c r="V38" s="92">
        <v>0.00221746263254177</v>
      </c>
      <c r="W38" s="92">
        <v>0.00180768257145929</v>
      </c>
      <c r="X38" s="92">
        <v>0.0058875337305015</v>
      </c>
      <c r="Y38" s="92">
        <v>0.00428964545895057</v>
      </c>
      <c r="Z38" s="91">
        <v>0.00150461618171096</v>
      </c>
      <c r="AA38" s="91">
        <v>0.00270583933113375</v>
      </c>
      <c r="AB38" s="92">
        <v>0.00215195558812234</v>
      </c>
      <c r="AC38" s="92">
        <v>0.00612926454977413</v>
      </c>
      <c r="AD38" s="92">
        <v>0.00251528432533132</v>
      </c>
      <c r="AE38" s="92">
        <v>0.00703219366962285</v>
      </c>
      <c r="AF38" s="92">
        <v>0.0104609672692816</v>
      </c>
      <c r="AG38" s="92">
        <v>0.0192044850277125</v>
      </c>
      <c r="AH38" s="92">
        <v>0.00500936932983028</v>
      </c>
      <c r="AI38" s="92">
        <v>0.011869929897157</v>
      </c>
      <c r="AJ38" s="92">
        <v>0.00065613553382915</v>
      </c>
      <c r="AK38" s="92">
        <v>0.0013000512185686</v>
      </c>
    </row>
    <row r="39" spans="1:37">
      <c r="A39" t="s">
        <v>417</v>
      </c>
      <c r="B39" s="91">
        <v>0</v>
      </c>
      <c r="C39" s="91">
        <v>0</v>
      </c>
      <c r="D39" s="91">
        <v>0.00035048984476245</v>
      </c>
      <c r="E39" s="91">
        <v>0.000283238855671028</v>
      </c>
      <c r="F39" s="92">
        <v>0.00427199853948873</v>
      </c>
      <c r="G39" s="92">
        <v>0.00992696973261064</v>
      </c>
      <c r="H39" s="91">
        <v>0</v>
      </c>
      <c r="I39" s="91">
        <v>0</v>
      </c>
      <c r="J39" s="92">
        <v>0.000775203606448057</v>
      </c>
      <c r="K39" s="92">
        <v>0.00150558778738925</v>
      </c>
      <c r="L39" s="91">
        <v>0.0162098183939347</v>
      </c>
      <c r="M39" s="91">
        <v>0.00673822782607334</v>
      </c>
      <c r="N39" s="91">
        <v>4.61597885329725e-5</v>
      </c>
      <c r="O39" s="91">
        <v>0</v>
      </c>
      <c r="P39" s="92">
        <v>0.00126992499143448</v>
      </c>
      <c r="Q39" s="92">
        <v>0.000932447518751902</v>
      </c>
      <c r="R39" s="92">
        <v>0.00146012299873396</v>
      </c>
      <c r="S39" s="92">
        <v>0.00163975679366305</v>
      </c>
      <c r="T39" s="92">
        <v>0.00281362545361725</v>
      </c>
      <c r="U39" s="92">
        <v>0.0095003323412436</v>
      </c>
      <c r="V39" s="92">
        <v>0.000707603812974015</v>
      </c>
      <c r="W39" s="92">
        <v>0.000450127168538736</v>
      </c>
      <c r="X39" s="92">
        <v>0.000281321672305492</v>
      </c>
      <c r="Y39" s="92">
        <v>1.71131633619327e-5</v>
      </c>
      <c r="Z39" s="91">
        <v>0</v>
      </c>
      <c r="AA39" s="91">
        <v>0</v>
      </c>
      <c r="AB39" s="92">
        <v>8.68024168717061e-5</v>
      </c>
      <c r="AC39" s="92">
        <v>0.000522624574623868</v>
      </c>
      <c r="AD39" s="92">
        <v>0.000343671963157752</v>
      </c>
      <c r="AE39" s="92">
        <v>0.00187648725556521</v>
      </c>
      <c r="AF39" s="92">
        <v>0.000691488355618241</v>
      </c>
      <c r="AG39" s="92">
        <v>0.00310157536278599</v>
      </c>
      <c r="AH39" s="92">
        <v>0.000752999478287334</v>
      </c>
      <c r="AI39" s="92">
        <v>0.0039483230588849</v>
      </c>
      <c r="AJ39" s="92">
        <v>0.001352890033988</v>
      </c>
      <c r="AK39" s="92">
        <v>0.000128934575175487</v>
      </c>
    </row>
    <row r="40" spans="1:37">
      <c r="A40" t="s">
        <v>418</v>
      </c>
      <c r="B40" s="91">
        <v>0</v>
      </c>
      <c r="C40" s="91">
        <v>0</v>
      </c>
      <c r="D40" s="91">
        <v>0.000632073261016638</v>
      </c>
      <c r="E40" s="91">
        <v>0.000531940525946279</v>
      </c>
      <c r="F40" s="92">
        <v>0.000901336649040081</v>
      </c>
      <c r="G40" s="92">
        <v>0.00312254735829273</v>
      </c>
      <c r="H40" s="91">
        <v>0</v>
      </c>
      <c r="I40" s="91">
        <v>0</v>
      </c>
      <c r="J40" s="92">
        <v>0.00449378559212017</v>
      </c>
      <c r="K40" s="92">
        <v>0.00779843953088962</v>
      </c>
      <c r="L40" s="91">
        <v>0.00195139864724655</v>
      </c>
      <c r="M40" s="91">
        <v>0.00215365523382062</v>
      </c>
      <c r="N40" s="91">
        <v>0.00078029417844063</v>
      </c>
      <c r="O40" s="91">
        <v>0.00025396771782306</v>
      </c>
      <c r="P40" s="92">
        <v>0.00186023958866521</v>
      </c>
      <c r="Q40" s="92">
        <v>0.00254899874831365</v>
      </c>
      <c r="R40" s="92">
        <v>0.00109404421465526</v>
      </c>
      <c r="S40" s="92">
        <v>0.000981718222406477</v>
      </c>
      <c r="T40" s="92">
        <v>0.000670340866539044</v>
      </c>
      <c r="U40" s="92">
        <v>0.00263292675296676</v>
      </c>
      <c r="V40" s="92">
        <v>0.0019610465789547</v>
      </c>
      <c r="W40" s="92">
        <v>0.000480935614442226</v>
      </c>
      <c r="X40" s="92">
        <v>0.000520364263430367</v>
      </c>
      <c r="Y40" s="92">
        <v>0.000765217338162704</v>
      </c>
      <c r="Z40" s="91">
        <v>0.000458253257654565</v>
      </c>
      <c r="AA40" s="91">
        <v>0.000553130491200079</v>
      </c>
      <c r="AB40" s="92">
        <v>0.000651122946734277</v>
      </c>
      <c r="AC40" s="92">
        <v>0.00138123511004062</v>
      </c>
      <c r="AD40" s="92">
        <v>0.000582831159564602</v>
      </c>
      <c r="AE40" s="92">
        <v>0.00116153887336128</v>
      </c>
      <c r="AF40" s="92">
        <v>0.000555658214624834</v>
      </c>
      <c r="AG40" s="92">
        <v>0.00284751243853321</v>
      </c>
      <c r="AH40" s="92">
        <v>0.000438233177061572</v>
      </c>
      <c r="AI40" s="92">
        <v>0.00134740075288511</v>
      </c>
      <c r="AJ40" s="92">
        <v>0.000396691760338798</v>
      </c>
      <c r="AK40" s="92">
        <v>0.000385106045500359</v>
      </c>
    </row>
    <row r="41" spans="1:37">
      <c r="A41" s="202" t="s">
        <v>419</v>
      </c>
      <c r="B41" s="91">
        <v>0.67939954996109</v>
      </c>
      <c r="C41" s="91">
        <v>3.48555707931519</v>
      </c>
      <c r="D41" s="91">
        <v>1.49003529548645</v>
      </c>
      <c r="E41" s="91">
        <v>0.98235547542572</v>
      </c>
      <c r="F41" s="92">
        <v>0.0219982881098986</v>
      </c>
      <c r="G41" s="92">
        <v>0.00491453567519784</v>
      </c>
      <c r="H41" s="91">
        <v>39.2502212524414</v>
      </c>
      <c r="I41" s="91">
        <v>27.7793083190918</v>
      </c>
      <c r="J41" s="92">
        <v>0.035086628049612</v>
      </c>
      <c r="K41" s="92">
        <v>0.28559136390686</v>
      </c>
      <c r="L41" s="91">
        <v>20.4271068572998</v>
      </c>
      <c r="M41" s="91">
        <v>6.52657651901245</v>
      </c>
      <c r="N41" s="91">
        <v>9.68185043334961</v>
      </c>
      <c r="O41" s="91">
        <v>32.7252807617188</v>
      </c>
      <c r="P41" s="92">
        <v>0.144269004464149</v>
      </c>
      <c r="Q41" s="92">
        <v>0.839070856571198</v>
      </c>
      <c r="R41" s="92">
        <v>0.0118061332032084</v>
      </c>
      <c r="S41" s="92">
        <v>0.0959475412964821</v>
      </c>
      <c r="T41" s="92">
        <v>0.005996098741889</v>
      </c>
      <c r="U41" s="92">
        <v>0.00481966231018305</v>
      </c>
      <c r="V41" s="92">
        <v>0.0789846777915955</v>
      </c>
      <c r="W41" s="92">
        <v>0.0486471392214298</v>
      </c>
      <c r="X41" s="92">
        <v>0.05200381482505</v>
      </c>
      <c r="Y41" s="92">
        <v>0.0740670580190964</v>
      </c>
      <c r="Z41" s="91">
        <v>27.1187953948975</v>
      </c>
      <c r="AA41" s="91">
        <v>50.8172569274902</v>
      </c>
      <c r="AB41" s="92">
        <v>0.0327533707022667</v>
      </c>
      <c r="AC41" s="92">
        <v>0.0627991333603859</v>
      </c>
      <c r="AD41" s="92">
        <v>0.132032856345177</v>
      </c>
      <c r="AE41" s="92">
        <v>0.37491711974144</v>
      </c>
      <c r="AF41" s="92">
        <v>0.0219391919672489</v>
      </c>
      <c r="AG41" s="92">
        <v>0.00807690806686878</v>
      </c>
      <c r="AH41" s="92">
        <v>0.00492031313478947</v>
      </c>
      <c r="AI41" s="92">
        <v>0.00665068347007036</v>
      </c>
      <c r="AJ41" s="92">
        <v>14.287239074707</v>
      </c>
      <c r="AK41" s="92">
        <v>11.2824754714966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39"/>
  <sheetViews>
    <sheetView topLeftCell="A2" workbookViewId="0">
      <selection activeCell="A32" sqref="A32"/>
    </sheetView>
  </sheetViews>
  <sheetFormatPr defaultColWidth="9" defaultRowHeight="14" outlineLevelCol="4"/>
  <cols>
    <col min="1" max="1" width="26.7265625" customWidth="1"/>
    <col min="2" max="2" width="9.546875" customWidth="1"/>
  </cols>
  <sheetData>
    <row r="2" spans="1:4">
      <c r="A2" s="73" t="s">
        <v>177</v>
      </c>
      <c r="B2" s="74" t="s">
        <v>178</v>
      </c>
      <c r="C2" s="74" t="s">
        <v>192</v>
      </c>
      <c r="D2" s="74" t="s">
        <v>192</v>
      </c>
    </row>
    <row r="3" spans="1:4">
      <c r="A3" s="75"/>
      <c r="B3" s="14"/>
      <c r="C3" s="14"/>
      <c r="D3" s="14"/>
    </row>
    <row r="4" spans="1:5">
      <c r="A4" s="14" t="s">
        <v>226</v>
      </c>
      <c r="B4" s="14">
        <v>50</v>
      </c>
      <c r="C4" s="14" t="s">
        <v>230</v>
      </c>
      <c r="D4" s="76">
        <v>0.175</v>
      </c>
      <c r="E4">
        <v>3</v>
      </c>
    </row>
    <row r="5" spans="1:5">
      <c r="A5" s="14" t="s">
        <v>267</v>
      </c>
      <c r="B5" s="14">
        <v>51</v>
      </c>
      <c r="C5" s="38">
        <v>0.5</v>
      </c>
      <c r="D5" s="38">
        <v>0.5</v>
      </c>
      <c r="E5">
        <v>3</v>
      </c>
    </row>
    <row r="6" spans="1:5">
      <c r="A6" s="14" t="s">
        <v>282</v>
      </c>
      <c r="B6" s="14">
        <v>45</v>
      </c>
      <c r="C6" s="38">
        <v>0.2</v>
      </c>
      <c r="D6" s="38">
        <v>0.2</v>
      </c>
      <c r="E6">
        <v>3</v>
      </c>
    </row>
    <row r="7" spans="1:5">
      <c r="A7" s="14" t="s">
        <v>292</v>
      </c>
      <c r="B7" s="14">
        <v>44</v>
      </c>
      <c r="C7" s="14" t="s">
        <v>293</v>
      </c>
      <c r="D7" s="76">
        <v>0.075</v>
      </c>
      <c r="E7">
        <v>3</v>
      </c>
    </row>
    <row r="8" spans="1:5">
      <c r="A8" s="14" t="s">
        <v>303</v>
      </c>
      <c r="B8" s="14">
        <v>41</v>
      </c>
      <c r="C8" s="38">
        <v>0.6</v>
      </c>
      <c r="D8" s="38">
        <v>0.6</v>
      </c>
      <c r="E8">
        <v>3</v>
      </c>
    </row>
    <row r="9" spans="1:5">
      <c r="A9" s="14" t="s">
        <v>317</v>
      </c>
      <c r="B9" s="14">
        <v>51</v>
      </c>
      <c r="C9" s="14" t="s">
        <v>319</v>
      </c>
      <c r="D9" s="38">
        <v>0.15</v>
      </c>
      <c r="E9">
        <v>3</v>
      </c>
    </row>
    <row r="10" spans="1:5">
      <c r="A10" s="15" t="s">
        <v>236</v>
      </c>
      <c r="B10" s="15">
        <v>64</v>
      </c>
      <c r="C10" s="39">
        <v>0.3</v>
      </c>
      <c r="D10" s="39">
        <v>0.3</v>
      </c>
      <c r="E10">
        <v>2</v>
      </c>
    </row>
    <row r="11" spans="1:5">
      <c r="A11" s="15" t="s">
        <v>247</v>
      </c>
      <c r="B11" s="15">
        <v>41</v>
      </c>
      <c r="C11" s="15" t="s">
        <v>244</v>
      </c>
      <c r="D11" s="77">
        <v>0.025</v>
      </c>
      <c r="E11">
        <v>2</v>
      </c>
    </row>
    <row r="12" spans="1:5">
      <c r="A12" s="15" t="s">
        <v>252</v>
      </c>
      <c r="B12" s="15">
        <v>66</v>
      </c>
      <c r="C12" s="39">
        <v>0.15</v>
      </c>
      <c r="D12" s="39">
        <v>0.15</v>
      </c>
      <c r="E12">
        <v>2</v>
      </c>
    </row>
    <row r="13" spans="1:5">
      <c r="A13" s="16" t="s">
        <v>263</v>
      </c>
      <c r="B13" s="16">
        <v>58</v>
      </c>
      <c r="C13" s="78">
        <v>0.2</v>
      </c>
      <c r="D13" s="78">
        <v>0.2</v>
      </c>
      <c r="E13">
        <v>2</v>
      </c>
    </row>
    <row r="14" spans="1:5">
      <c r="A14" s="15" t="s">
        <v>278</v>
      </c>
      <c r="B14" s="15">
        <v>71</v>
      </c>
      <c r="C14" s="39">
        <v>0.25</v>
      </c>
      <c r="D14" s="39">
        <v>0.25</v>
      </c>
      <c r="E14">
        <v>2</v>
      </c>
    </row>
    <row r="15" spans="1:5">
      <c r="A15" s="15" t="s">
        <v>287</v>
      </c>
      <c r="B15" s="15">
        <v>40</v>
      </c>
      <c r="C15" s="39">
        <v>0.01</v>
      </c>
      <c r="D15" s="39">
        <v>0.01</v>
      </c>
      <c r="E15">
        <v>2</v>
      </c>
    </row>
    <row r="16" spans="1:5">
      <c r="A16" s="15" t="s">
        <v>297</v>
      </c>
      <c r="B16" s="15">
        <v>46</v>
      </c>
      <c r="C16" s="15" t="s">
        <v>299</v>
      </c>
      <c r="D16" s="77">
        <v>0.065</v>
      </c>
      <c r="E16">
        <v>2</v>
      </c>
    </row>
    <row r="17" spans="1:5">
      <c r="A17" s="17" t="s">
        <v>329</v>
      </c>
      <c r="B17" s="15">
        <v>33</v>
      </c>
      <c r="C17" s="37">
        <v>0.2</v>
      </c>
      <c r="D17" s="37">
        <v>0.2</v>
      </c>
      <c r="E17">
        <v>2</v>
      </c>
    </row>
    <row r="18" spans="1:5">
      <c r="A18" s="17" t="s">
        <v>332</v>
      </c>
      <c r="B18" s="15">
        <v>57</v>
      </c>
      <c r="C18" s="36" t="s">
        <v>335</v>
      </c>
      <c r="D18" s="79">
        <v>0.125</v>
      </c>
      <c r="E18">
        <v>2</v>
      </c>
    </row>
    <row r="19" spans="1:5">
      <c r="A19" s="17" t="s">
        <v>337</v>
      </c>
      <c r="B19" s="15">
        <v>41</v>
      </c>
      <c r="C19" s="37">
        <v>0.15</v>
      </c>
      <c r="D19" s="37">
        <v>0.15</v>
      </c>
      <c r="E19">
        <v>2</v>
      </c>
    </row>
    <row r="20" spans="1:5">
      <c r="A20" s="17" t="s">
        <v>340</v>
      </c>
      <c r="B20" s="15">
        <v>44</v>
      </c>
      <c r="C20" s="37">
        <v>0.15</v>
      </c>
      <c r="D20" s="37">
        <v>0.15</v>
      </c>
      <c r="E20">
        <v>2</v>
      </c>
    </row>
    <row r="21" spans="1:5">
      <c r="A21" s="17" t="s">
        <v>347</v>
      </c>
      <c r="B21" s="15">
        <v>65</v>
      </c>
      <c r="C21" s="36" t="s">
        <v>335</v>
      </c>
      <c r="D21" s="79">
        <v>0.125</v>
      </c>
      <c r="E21">
        <v>2</v>
      </c>
    </row>
    <row r="22" spans="1:5">
      <c r="A22" s="17" t="s">
        <v>349</v>
      </c>
      <c r="B22" s="15">
        <v>56</v>
      </c>
      <c r="C22" s="37">
        <v>0.1</v>
      </c>
      <c r="D22" s="37">
        <v>0.1</v>
      </c>
      <c r="E22">
        <v>2</v>
      </c>
    </row>
    <row r="23" spans="1:5">
      <c r="A23" s="18" t="s">
        <v>241</v>
      </c>
      <c r="B23" s="18">
        <v>48</v>
      </c>
      <c r="C23" s="18" t="s">
        <v>244</v>
      </c>
      <c r="D23" s="80">
        <v>0.025</v>
      </c>
      <c r="E23">
        <v>1</v>
      </c>
    </row>
    <row r="24" spans="1:5">
      <c r="A24" s="18" t="s">
        <v>258</v>
      </c>
      <c r="B24" s="18">
        <v>70</v>
      </c>
      <c r="C24" s="18" t="s">
        <v>244</v>
      </c>
      <c r="D24" s="80">
        <v>0.025</v>
      </c>
      <c r="E24">
        <v>1</v>
      </c>
    </row>
    <row r="25" spans="1:5">
      <c r="A25" s="18" t="s">
        <v>272</v>
      </c>
      <c r="B25" s="18">
        <v>64</v>
      </c>
      <c r="C25" s="81">
        <v>0.15</v>
      </c>
      <c r="D25" s="81">
        <v>0.15</v>
      </c>
      <c r="E25">
        <v>1</v>
      </c>
    </row>
    <row r="26" spans="1:5">
      <c r="A26" s="18" t="s">
        <v>308</v>
      </c>
      <c r="B26" s="18">
        <v>56</v>
      </c>
      <c r="C26" s="18" t="s">
        <v>244</v>
      </c>
      <c r="D26" s="80">
        <v>0.025</v>
      </c>
      <c r="E26">
        <v>1</v>
      </c>
    </row>
    <row r="27" spans="1:5">
      <c r="A27" s="19" t="s">
        <v>322</v>
      </c>
      <c r="B27" s="18">
        <v>62</v>
      </c>
      <c r="C27" s="60">
        <v>0.05</v>
      </c>
      <c r="D27" s="60">
        <v>0.05</v>
      </c>
      <c r="E27">
        <v>1</v>
      </c>
    </row>
    <row r="28" spans="1:5">
      <c r="A28" s="20" t="s">
        <v>325</v>
      </c>
      <c r="B28" s="21">
        <v>60</v>
      </c>
      <c r="C28" s="82" t="s">
        <v>326</v>
      </c>
      <c r="D28" s="83">
        <v>0.015</v>
      </c>
      <c r="E28">
        <v>1</v>
      </c>
    </row>
    <row r="29" spans="1:5">
      <c r="A29" s="19" t="s">
        <v>344</v>
      </c>
      <c r="B29" s="18">
        <v>47</v>
      </c>
      <c r="C29" s="60">
        <v>0.2</v>
      </c>
      <c r="D29" s="60">
        <v>0.2</v>
      </c>
      <c r="E29">
        <v>1</v>
      </c>
    </row>
    <row r="30" spans="1:5">
      <c r="A30" s="19" t="s">
        <v>351</v>
      </c>
      <c r="B30" s="18">
        <v>42</v>
      </c>
      <c r="C30" s="82" t="s">
        <v>299</v>
      </c>
      <c r="D30" s="83">
        <v>0.065</v>
      </c>
      <c r="E30">
        <v>1</v>
      </c>
    </row>
    <row r="31" spans="1:4">
      <c r="A31" s="18" t="s">
        <v>207</v>
      </c>
      <c r="B31" s="18">
        <v>43</v>
      </c>
      <c r="C31" s="84" t="s">
        <v>213</v>
      </c>
      <c r="D31" s="84" t="s">
        <v>213</v>
      </c>
    </row>
    <row r="32" spans="1:4">
      <c r="A32" s="18" t="s">
        <v>221</v>
      </c>
      <c r="B32" s="18">
        <v>63</v>
      </c>
      <c r="C32" s="18" t="s">
        <v>213</v>
      </c>
      <c r="D32" s="18" t="s">
        <v>213</v>
      </c>
    </row>
    <row r="33" spans="4:5">
      <c r="D33" s="85" t="s">
        <v>457</v>
      </c>
      <c r="E33" s="87">
        <f>CORREL(D4:D30,E4:E30)</f>
        <v>0.549432478603053</v>
      </c>
    </row>
    <row r="34" spans="4:5">
      <c r="D34" s="85" t="s">
        <v>458</v>
      </c>
      <c r="E34" s="87">
        <f>E33*SQRT(COUNTA(E4:E30)-2)/SQRT(1-(E33^2))</f>
        <v>3.28789593716858</v>
      </c>
    </row>
    <row r="35" spans="4:5">
      <c r="D35" s="85" t="s">
        <v>459</v>
      </c>
      <c r="E35" s="87">
        <f>_xlfn.T.DIST.2T(ABS(E34),COUNTA(E4:E30)-2)</f>
        <v>0.00299340428899336</v>
      </c>
    </row>
    <row r="37" spans="4:5">
      <c r="D37" s="86">
        <f>_xlfn.T.TEST(C4:C9,C10:C22,2,3)</f>
        <v>0.151466389821913</v>
      </c>
      <c r="E37" s="86">
        <f>_xlfn.T.TEST(D4:D9,D10:D22,2,3)</f>
        <v>0.170634855801377</v>
      </c>
    </row>
    <row r="38" spans="4:5">
      <c r="D38" s="86">
        <f>_xlfn.T.TEST(C10:C22,C23:C30,2,3)</f>
        <v>0.547788008155748</v>
      </c>
      <c r="E38" s="86">
        <f>_xlfn.T.TEST(D10:D22,D23:D30,2,3)</f>
        <v>0.0433006395719132</v>
      </c>
    </row>
    <row r="39" spans="4:5">
      <c r="D39" s="86">
        <f>_xlfn.T.TEST(C4:C9,C23:C30,2,3)</f>
        <v>0.11709361965044</v>
      </c>
      <c r="E39" s="86">
        <f>_xlfn.T.TEST(D4:D9,D23:D30,2,3)</f>
        <v>0.0571776113108114</v>
      </c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36"/>
  <sheetViews>
    <sheetView zoomScale="85" zoomScaleNormal="85" workbookViewId="0">
      <selection activeCell="AA14" sqref="AA14"/>
    </sheetView>
  </sheetViews>
  <sheetFormatPr defaultColWidth="9" defaultRowHeight="14"/>
  <cols>
    <col min="1" max="1" width="26.7265625" customWidth="1"/>
    <col min="2" max="2" width="9.546875" customWidth="1"/>
    <col min="11" max="11" width="9.2734375" customWidth="1"/>
    <col min="12" max="12" width="10" customWidth="1"/>
    <col min="15" max="15" width="10" customWidth="1"/>
    <col min="16" max="16" width="9.546875" customWidth="1"/>
  </cols>
  <sheetData>
    <row r="2" spans="1:23">
      <c r="A2" s="30" t="s">
        <v>177</v>
      </c>
      <c r="B2" s="31" t="s">
        <v>178</v>
      </c>
      <c r="C2" s="31" t="s">
        <v>192</v>
      </c>
      <c r="D2" s="31" t="s">
        <v>192</v>
      </c>
      <c r="E2" s="203" t="s">
        <v>460</v>
      </c>
      <c r="F2" s="45" t="s">
        <v>461</v>
      </c>
      <c r="G2" s="45" t="s">
        <v>462</v>
      </c>
      <c r="H2" s="45" t="s">
        <v>463</v>
      </c>
      <c r="I2" s="45" t="s">
        <v>464</v>
      </c>
      <c r="J2" s="45" t="s">
        <v>465</v>
      </c>
      <c r="K2" s="45" t="s">
        <v>466</v>
      </c>
      <c r="L2" s="45" t="s">
        <v>467</v>
      </c>
      <c r="M2" s="203" t="s">
        <v>468</v>
      </c>
      <c r="N2" s="45" t="s">
        <v>469</v>
      </c>
      <c r="O2" s="45" t="s">
        <v>470</v>
      </c>
      <c r="P2" s="45" t="s">
        <v>471</v>
      </c>
      <c r="Q2" s="45" t="s">
        <v>472</v>
      </c>
      <c r="R2" s="203" t="s">
        <v>473</v>
      </c>
      <c r="S2" s="203" t="s">
        <v>474</v>
      </c>
      <c r="T2" s="203" t="s">
        <v>475</v>
      </c>
      <c r="U2" s="45" t="s">
        <v>476</v>
      </c>
      <c r="V2" s="45" t="s">
        <v>477</v>
      </c>
      <c r="W2" s="45" t="s">
        <v>478</v>
      </c>
    </row>
    <row r="3" spans="1:25">
      <c r="A3" s="62" t="s">
        <v>308</v>
      </c>
      <c r="B3" s="62">
        <v>56</v>
      </c>
      <c r="C3" s="62" t="s">
        <v>244</v>
      </c>
      <c r="D3" s="63">
        <v>0.025</v>
      </c>
      <c r="E3" s="71">
        <v>0.21641091099901</v>
      </c>
      <c r="F3" s="71">
        <v>2.68297685554897</v>
      </c>
      <c r="G3" s="71">
        <v>0.118920595340214</v>
      </c>
      <c r="H3" s="71">
        <v>0.101887176973691</v>
      </c>
      <c r="I3" s="71">
        <v>0.029731567172579</v>
      </c>
      <c r="J3" s="71">
        <v>0.00296513012402676</v>
      </c>
      <c r="K3" s="71">
        <v>0.00082696367631743</v>
      </c>
      <c r="L3" s="71">
        <v>0.000673042199508187</v>
      </c>
      <c r="M3" s="71">
        <v>0.00388740564396766</v>
      </c>
      <c r="N3" s="71">
        <v>0.0722323086209546</v>
      </c>
      <c r="O3" s="71">
        <v>0.0751095746259935</v>
      </c>
      <c r="P3" s="71">
        <v>0.00233991075125564</v>
      </c>
      <c r="Q3" s="71">
        <v>0.0905653226278599</v>
      </c>
      <c r="R3" s="71">
        <v>0.0131774058405259</v>
      </c>
      <c r="S3" s="71">
        <v>0.00828997024695085</v>
      </c>
      <c r="T3" s="71">
        <v>0.000937240506910782</v>
      </c>
      <c r="U3" s="71">
        <f t="shared" ref="U3:U18" si="0">(S3/R3)</f>
        <v>0.62910487445532</v>
      </c>
      <c r="V3" s="71">
        <v>4.72694515765855</v>
      </c>
      <c r="W3" s="71">
        <v>0.00150000587582562</v>
      </c>
      <c r="Y3" s="18" t="s">
        <v>479</v>
      </c>
    </row>
    <row r="4" spans="1:25">
      <c r="A4" s="16" t="s">
        <v>247</v>
      </c>
      <c r="B4" s="16">
        <v>41</v>
      </c>
      <c r="C4" s="16" t="s">
        <v>244</v>
      </c>
      <c r="D4" s="64">
        <v>0.025</v>
      </c>
      <c r="E4" s="71">
        <v>0.0897950706119182</v>
      </c>
      <c r="F4" s="71">
        <v>0.481828858550395</v>
      </c>
      <c r="G4" s="71">
        <v>0.0472170421838135</v>
      </c>
      <c r="H4" s="71">
        <v>0.0388763100554601</v>
      </c>
      <c r="I4" s="71">
        <v>0.0105132709976867</v>
      </c>
      <c r="J4" s="71">
        <v>0.00307040837921815</v>
      </c>
      <c r="K4" s="71">
        <v>0.000868161713765341</v>
      </c>
      <c r="L4" s="71">
        <v>0.00048120469406996</v>
      </c>
      <c r="M4" s="71">
        <v>0.00816599143010874</v>
      </c>
      <c r="N4" s="71">
        <v>0.0165528970685514</v>
      </c>
      <c r="O4" s="71">
        <v>0.105321271493235</v>
      </c>
      <c r="P4" s="71">
        <v>0.0255381683815713</v>
      </c>
      <c r="Q4" s="71">
        <v>0.015783556592627</v>
      </c>
      <c r="R4" s="71">
        <v>0.000835904381418065</v>
      </c>
      <c r="S4" s="71">
        <v>0.000203694421300402</v>
      </c>
      <c r="T4" s="71">
        <v>0.000610697543713468</v>
      </c>
      <c r="U4" s="71">
        <f t="shared" si="0"/>
        <v>0.243681485380954</v>
      </c>
      <c r="V4" s="71">
        <v>0.553865282304155</v>
      </c>
      <c r="W4" s="71">
        <v>0.0013493664078353</v>
      </c>
      <c r="Y4" s="15" t="s">
        <v>480</v>
      </c>
    </row>
    <row r="5" spans="1:25">
      <c r="A5" s="62" t="s">
        <v>241</v>
      </c>
      <c r="B5" s="62">
        <v>48</v>
      </c>
      <c r="C5" s="62" t="s">
        <v>244</v>
      </c>
      <c r="D5" s="63">
        <v>0.025</v>
      </c>
      <c r="E5" s="71">
        <v>0.251629072500883</v>
      </c>
      <c r="F5" s="71">
        <v>0.3646083169027</v>
      </c>
      <c r="G5" s="71">
        <v>0.027350366347658</v>
      </c>
      <c r="H5" s="71">
        <v>0.0170625297595756</v>
      </c>
      <c r="I5" s="71">
        <v>0.00496457514430542</v>
      </c>
      <c r="J5" s="71">
        <v>0.000876727232606396</v>
      </c>
      <c r="K5" s="71">
        <v>0.000148600914160544</v>
      </c>
      <c r="L5" s="71">
        <v>7.90234514076146e-5</v>
      </c>
      <c r="M5" s="71">
        <v>0.00518579217861749</v>
      </c>
      <c r="N5" s="71">
        <v>0.0154337180833722</v>
      </c>
      <c r="O5" s="71">
        <v>0.000570059923953018</v>
      </c>
      <c r="P5" s="71">
        <v>0.00220854746984755</v>
      </c>
      <c r="Q5" s="71">
        <v>0.0237140631820102</v>
      </c>
      <c r="R5" s="71">
        <v>0.000912906422620694</v>
      </c>
      <c r="S5" s="71">
        <v>0.000268395362277868</v>
      </c>
      <c r="T5" s="71">
        <v>2.29286568887588e-5</v>
      </c>
      <c r="U5" s="71">
        <f t="shared" si="0"/>
        <v>0.294000957411803</v>
      </c>
      <c r="V5" s="71">
        <v>0.092711994018139</v>
      </c>
      <c r="W5" s="71">
        <v>0.000227624365568159</v>
      </c>
      <c r="Y5" s="14" t="s">
        <v>481</v>
      </c>
    </row>
    <row r="6" spans="1:23">
      <c r="A6" s="62" t="s">
        <v>322</v>
      </c>
      <c r="B6" s="62">
        <v>62</v>
      </c>
      <c r="C6" s="65">
        <v>0.05</v>
      </c>
      <c r="D6" s="63">
        <v>0.05</v>
      </c>
      <c r="E6" s="71">
        <v>0.304848406001575</v>
      </c>
      <c r="F6" s="71">
        <v>1.22420958231694</v>
      </c>
      <c r="G6" s="71">
        <v>0.0912473821693358</v>
      </c>
      <c r="H6" s="71">
        <v>0.0417084905859525</v>
      </c>
      <c r="I6" s="71">
        <v>0.0044663674795194</v>
      </c>
      <c r="J6" s="71">
        <v>0.000423234796622196</v>
      </c>
      <c r="K6" s="71">
        <v>0.000195076191752384</v>
      </c>
      <c r="L6" s="71">
        <v>7.34607219665137e-5</v>
      </c>
      <c r="M6" s="71">
        <v>0.0168369666748962</v>
      </c>
      <c r="N6" s="71">
        <v>0.0996958390870009</v>
      </c>
      <c r="O6" s="71">
        <v>0.0732848805175826</v>
      </c>
      <c r="P6" s="71">
        <v>0.0343816517191201</v>
      </c>
      <c r="Q6" s="71">
        <v>0.0420099359702802</v>
      </c>
      <c r="R6" s="71">
        <v>0.000407607182536878</v>
      </c>
      <c r="S6" s="71">
        <v>0.00020991579649438</v>
      </c>
      <c r="T6" s="71">
        <v>9.23777448383069e-5</v>
      </c>
      <c r="U6" s="71">
        <f t="shared" si="0"/>
        <v>0.514995332486291</v>
      </c>
      <c r="V6" s="71">
        <v>0.752934256208042</v>
      </c>
      <c r="W6" s="71">
        <v>0.000268536913718898</v>
      </c>
    </row>
    <row r="7" spans="1:25">
      <c r="A7" s="32" t="s">
        <v>297</v>
      </c>
      <c r="B7" s="15">
        <v>46</v>
      </c>
      <c r="C7" s="15" t="s">
        <v>299</v>
      </c>
      <c r="D7" s="33">
        <v>0.065</v>
      </c>
      <c r="E7" s="46">
        <v>0.0670540493954034</v>
      </c>
      <c r="F7" s="46">
        <v>0.249703153968665</v>
      </c>
      <c r="G7" s="46">
        <v>6.78685217714962e-5</v>
      </c>
      <c r="H7" s="46">
        <v>0.0030163485855297</v>
      </c>
      <c r="I7" s="46">
        <v>0.000104643034012365</v>
      </c>
      <c r="J7" s="46">
        <v>7.30890468858526e-5</v>
      </c>
      <c r="K7" s="46">
        <v>0</v>
      </c>
      <c r="L7" s="46">
        <v>0</v>
      </c>
      <c r="M7" s="46">
        <v>6.34105547089317e-5</v>
      </c>
      <c r="N7" s="46">
        <v>0.00761254678640995</v>
      </c>
      <c r="O7" s="46">
        <v>0.141839822086686</v>
      </c>
      <c r="P7" s="46">
        <v>0.00101033632488802</v>
      </c>
      <c r="Q7" s="46">
        <v>0.0216368279637383</v>
      </c>
      <c r="R7" s="46">
        <v>0.00153821484335289</v>
      </c>
      <c r="S7" s="46">
        <v>0.00112641768079685</v>
      </c>
      <c r="T7" s="46">
        <v>0.0001349963331714</v>
      </c>
      <c r="U7" s="47">
        <f t="shared" si="0"/>
        <v>0.732288916378915</v>
      </c>
      <c r="V7" s="47">
        <v>0.0798820918004633</v>
      </c>
      <c r="W7" s="46">
        <v>0</v>
      </c>
      <c r="Y7" s="52" t="s">
        <v>482</v>
      </c>
    </row>
    <row r="8" spans="1:25">
      <c r="A8" s="34" t="s">
        <v>292</v>
      </c>
      <c r="B8" s="14">
        <v>44</v>
      </c>
      <c r="C8" s="14" t="s">
        <v>293</v>
      </c>
      <c r="D8" s="35">
        <v>0.075</v>
      </c>
      <c r="E8" s="46">
        <v>0.00241356157827212</v>
      </c>
      <c r="F8" s="46">
        <v>0.116972279471876</v>
      </c>
      <c r="G8" s="46">
        <v>0.00760937995052794</v>
      </c>
      <c r="H8" s="46">
        <v>0.00439703451707696</v>
      </c>
      <c r="I8" s="46">
        <v>0.000556923472189313</v>
      </c>
      <c r="J8" s="46">
        <v>0.000196174678302091</v>
      </c>
      <c r="K8" s="46">
        <v>0.000207135128373635</v>
      </c>
      <c r="L8" s="46">
        <v>0.000149929591772807</v>
      </c>
      <c r="M8" s="46">
        <v>0.00560945569686262</v>
      </c>
      <c r="N8" s="46">
        <v>0.0140756937529886</v>
      </c>
      <c r="O8" s="46">
        <v>0.21121349113386</v>
      </c>
      <c r="P8" s="46">
        <v>0.00272595594540605</v>
      </c>
      <c r="Q8" s="46">
        <v>0.10724085779139</v>
      </c>
      <c r="R8" s="46">
        <v>0.0005160516305004</v>
      </c>
      <c r="S8" s="46">
        <v>2.56008455440881e-5</v>
      </c>
      <c r="T8" s="46">
        <v>0.000198300685051167</v>
      </c>
      <c r="U8" s="47">
        <f t="shared" si="0"/>
        <v>0.0496090779119595</v>
      </c>
      <c r="V8" s="47">
        <v>0.135737374399097</v>
      </c>
      <c r="W8" s="46">
        <v>0.000357064720146442</v>
      </c>
      <c r="Y8" s="53" t="s">
        <v>483</v>
      </c>
    </row>
    <row r="9" spans="1:25">
      <c r="A9" s="32" t="s">
        <v>332</v>
      </c>
      <c r="B9" s="15">
        <v>57</v>
      </c>
      <c r="C9" s="36" t="s">
        <v>335</v>
      </c>
      <c r="D9" s="33">
        <v>0.125</v>
      </c>
      <c r="E9" s="46">
        <v>0.312129035984237</v>
      </c>
      <c r="F9" s="46">
        <v>0.570415553804195</v>
      </c>
      <c r="G9" s="46">
        <v>0.0283835187243717</v>
      </c>
      <c r="H9" s="46">
        <v>0.014278310559548</v>
      </c>
      <c r="I9" s="46">
        <v>0.00156528231430395</v>
      </c>
      <c r="J9" s="46">
        <v>1.33894758079764e-5</v>
      </c>
      <c r="K9" s="46">
        <v>0</v>
      </c>
      <c r="L9" s="46">
        <v>0</v>
      </c>
      <c r="M9" s="46">
        <v>0.00254351216488602</v>
      </c>
      <c r="N9" s="46">
        <v>0.00395642845724182</v>
      </c>
      <c r="O9" s="46">
        <v>0.0609146218058122</v>
      </c>
      <c r="P9" s="46">
        <v>0.00154691610363487</v>
      </c>
      <c r="Q9" s="46">
        <v>0.0176112153403757</v>
      </c>
      <c r="R9" s="46">
        <v>0.000554526826517402</v>
      </c>
      <c r="S9" s="46">
        <v>0.000215805525261123</v>
      </c>
      <c r="T9" s="46">
        <v>0.000234510555033927</v>
      </c>
      <c r="U9" s="47">
        <f t="shared" si="0"/>
        <v>0.389170577402806</v>
      </c>
      <c r="V9" s="47">
        <v>0.517964418532406</v>
      </c>
      <c r="W9" s="46">
        <v>0</v>
      </c>
      <c r="Y9" s="53" t="s">
        <v>484</v>
      </c>
    </row>
    <row r="10" spans="1:25">
      <c r="A10" s="32" t="s">
        <v>337</v>
      </c>
      <c r="B10" s="15">
        <v>41</v>
      </c>
      <c r="C10" s="37">
        <v>0.15</v>
      </c>
      <c r="D10" s="33">
        <v>0.15</v>
      </c>
      <c r="E10" s="46">
        <v>0.0729222707097266</v>
      </c>
      <c r="F10" s="46">
        <v>0.642436319792452</v>
      </c>
      <c r="G10" s="46">
        <v>0.0141134111133395</v>
      </c>
      <c r="H10" s="46">
        <v>0.0152959900712229</v>
      </c>
      <c r="I10" s="46">
        <v>0.00369453783188784</v>
      </c>
      <c r="J10" s="46">
        <v>0</v>
      </c>
      <c r="K10" s="46">
        <v>1.60633374181713e-5</v>
      </c>
      <c r="L10" s="46">
        <v>9.73711476687997e-7</v>
      </c>
      <c r="M10" s="46">
        <v>0.000262556541016514</v>
      </c>
      <c r="N10" s="46">
        <v>0.00154214415405615</v>
      </c>
      <c r="O10" s="46">
        <v>0.0329140048824282</v>
      </c>
      <c r="P10" s="46">
        <v>0.00436633317239876</v>
      </c>
      <c r="Q10" s="46">
        <v>0.00692786628018624</v>
      </c>
      <c r="R10" s="46">
        <v>0.00158919377135733</v>
      </c>
      <c r="S10" s="46">
        <v>0.000292494378930334</v>
      </c>
      <c r="T10" s="46">
        <v>5.86368442452961e-5</v>
      </c>
      <c r="U10" s="47">
        <f t="shared" si="0"/>
        <v>0.184052054697216</v>
      </c>
      <c r="V10" s="47">
        <v>0.248387346294083</v>
      </c>
      <c r="W10" s="46">
        <v>1.70370488948593e-5</v>
      </c>
      <c r="Y10" s="53" t="s">
        <v>485</v>
      </c>
    </row>
    <row r="11" spans="1:25">
      <c r="A11" s="32" t="s">
        <v>340</v>
      </c>
      <c r="B11" s="15">
        <v>44</v>
      </c>
      <c r="C11" s="37">
        <v>0.15</v>
      </c>
      <c r="D11" s="33">
        <v>0.15</v>
      </c>
      <c r="E11" s="46">
        <v>0.085998910204815</v>
      </c>
      <c r="F11" s="46">
        <v>0.496103090140057</v>
      </c>
      <c r="G11" s="46">
        <v>0.00974113240272362</v>
      </c>
      <c r="H11" s="46">
        <v>0.00413261417056804</v>
      </c>
      <c r="I11" s="46">
        <v>7.07824549353827e-5</v>
      </c>
      <c r="J11" s="46">
        <v>5.45489989350554e-6</v>
      </c>
      <c r="K11" s="46">
        <v>1.5949116512663e-6</v>
      </c>
      <c r="L11" s="46">
        <v>0</v>
      </c>
      <c r="M11" s="46">
        <v>0.000536898056604326</v>
      </c>
      <c r="N11" s="46">
        <v>0.00771691958133871</v>
      </c>
      <c r="O11" s="46">
        <v>0.0177316530832668</v>
      </c>
      <c r="P11" s="46">
        <v>0.000900739255936624</v>
      </c>
      <c r="Q11" s="46">
        <v>0.0225740949273557</v>
      </c>
      <c r="R11" s="46">
        <v>0.000610582462320592</v>
      </c>
      <c r="S11" s="46">
        <v>0.000408046116743084</v>
      </c>
      <c r="T11" s="46">
        <v>5.26302302947448e-5</v>
      </c>
      <c r="U11" s="47">
        <f t="shared" si="0"/>
        <v>0.66828993940025</v>
      </c>
      <c r="V11" s="47">
        <v>0.188407592344213</v>
      </c>
      <c r="W11" s="46">
        <v>1.5949116512663e-6</v>
      </c>
      <c r="Y11" s="53" t="s">
        <v>486</v>
      </c>
    </row>
    <row r="12" spans="1:25">
      <c r="A12" s="34" t="s">
        <v>317</v>
      </c>
      <c r="B12" s="14">
        <v>51</v>
      </c>
      <c r="C12" s="14" t="s">
        <v>319</v>
      </c>
      <c r="D12" s="35">
        <v>0.15</v>
      </c>
      <c r="E12" s="46">
        <v>0.190877635591204</v>
      </c>
      <c r="F12" s="46">
        <v>0.357549379694916</v>
      </c>
      <c r="G12" s="46">
        <v>0.000767589263727236</v>
      </c>
      <c r="H12" s="46">
        <v>0.002205282230864</v>
      </c>
      <c r="I12" s="46">
        <v>0.000755674894180121</v>
      </c>
      <c r="J12" s="46">
        <v>2.64656918935834e-5</v>
      </c>
      <c r="K12" s="46">
        <v>0</v>
      </c>
      <c r="L12" s="46">
        <v>0</v>
      </c>
      <c r="M12" s="46">
        <v>0.00182136763308522</v>
      </c>
      <c r="N12" s="46">
        <v>0.0174562280516646</v>
      </c>
      <c r="O12" s="46">
        <v>0</v>
      </c>
      <c r="P12" s="46">
        <v>0.0199514367437261</v>
      </c>
      <c r="Q12" s="46">
        <v>0.0242886750269204</v>
      </c>
      <c r="R12" s="46">
        <v>0.000947827962950786</v>
      </c>
      <c r="S12" s="46">
        <v>0.000232933787042547</v>
      </c>
      <c r="T12" s="46">
        <v>0.000157346368938676</v>
      </c>
      <c r="U12" s="47">
        <f t="shared" si="0"/>
        <v>0.245755343952267</v>
      </c>
      <c r="V12" s="47">
        <v>0.387129787317245</v>
      </c>
      <c r="W12" s="46">
        <v>0</v>
      </c>
      <c r="Y12" s="53" t="s">
        <v>487</v>
      </c>
    </row>
    <row r="13" spans="1:25">
      <c r="A13" s="34" t="s">
        <v>226</v>
      </c>
      <c r="B13" s="14">
        <v>50</v>
      </c>
      <c r="C13" s="14" t="s">
        <v>230</v>
      </c>
      <c r="D13" s="35">
        <v>0.175</v>
      </c>
      <c r="E13" s="46">
        <v>0.00211307842500991</v>
      </c>
      <c r="F13" s="46">
        <v>0.170179417390243</v>
      </c>
      <c r="G13" s="46">
        <v>0.0087636958333875</v>
      </c>
      <c r="H13" s="46">
        <v>0.00515038428831891</v>
      </c>
      <c r="I13" s="46">
        <v>0</v>
      </c>
      <c r="J13" s="46">
        <v>0</v>
      </c>
      <c r="K13" s="46">
        <v>0</v>
      </c>
      <c r="L13" s="46">
        <v>0</v>
      </c>
      <c r="M13" s="46">
        <v>0.000200190419565408</v>
      </c>
      <c r="N13" s="46">
        <v>0.00263714882117825</v>
      </c>
      <c r="O13" s="46">
        <v>0.0644629003329506</v>
      </c>
      <c r="P13" s="46">
        <v>0.00347722194105438</v>
      </c>
      <c r="Q13" s="46">
        <v>0.00476909823909395</v>
      </c>
      <c r="R13" s="46">
        <v>3.77534330951526e-5</v>
      </c>
      <c r="S13" s="46">
        <v>1.04894235044586e-5</v>
      </c>
      <c r="T13" s="46">
        <v>0</v>
      </c>
      <c r="U13" s="47">
        <f t="shared" si="0"/>
        <v>0.27784025569334</v>
      </c>
      <c r="V13" s="47">
        <v>0.0144305141128779</v>
      </c>
      <c r="W13" s="46">
        <v>0</v>
      </c>
      <c r="Y13" s="53" t="s">
        <v>488</v>
      </c>
    </row>
    <row r="14" spans="1:25">
      <c r="A14" s="32" t="s">
        <v>329</v>
      </c>
      <c r="B14" s="15">
        <v>33</v>
      </c>
      <c r="C14" s="37">
        <v>0.2</v>
      </c>
      <c r="D14" s="33">
        <v>0.2</v>
      </c>
      <c r="E14" s="46">
        <v>0.154607488289646</v>
      </c>
      <c r="F14" s="46">
        <v>1.66212620784109</v>
      </c>
      <c r="G14" s="46">
        <v>0.0483205417091175</v>
      </c>
      <c r="H14" s="46">
        <v>0.0403043466034196</v>
      </c>
      <c r="I14" s="46">
        <v>0.0179006895521696</v>
      </c>
      <c r="J14" s="46">
        <v>0</v>
      </c>
      <c r="K14" s="46">
        <v>0</v>
      </c>
      <c r="L14" s="46">
        <v>1.84698701083405e-6</v>
      </c>
      <c r="M14" s="46">
        <v>0.000128599306206431</v>
      </c>
      <c r="N14" s="46">
        <v>0.00738872636531615</v>
      </c>
      <c r="O14" s="46">
        <v>0.0246814835386454</v>
      </c>
      <c r="P14" s="46">
        <v>0.00405237954550527</v>
      </c>
      <c r="Q14" s="46">
        <v>0.0496389031372893</v>
      </c>
      <c r="R14" s="46">
        <v>0.000551228916295447</v>
      </c>
      <c r="S14" s="46">
        <v>0.00120919168465901</v>
      </c>
      <c r="T14" s="46">
        <v>0.000115507558283797</v>
      </c>
      <c r="U14" s="47">
        <f t="shared" si="0"/>
        <v>2.19362890609118</v>
      </c>
      <c r="V14" s="47">
        <v>2.11153671705615</v>
      </c>
      <c r="W14" s="46">
        <v>1.84698701083405e-6</v>
      </c>
      <c r="Y14" s="53" t="s">
        <v>489</v>
      </c>
    </row>
    <row r="15" spans="1:25">
      <c r="A15" s="34" t="s">
        <v>282</v>
      </c>
      <c r="B15" s="14">
        <v>45</v>
      </c>
      <c r="C15" s="38">
        <v>0.2</v>
      </c>
      <c r="D15" s="35">
        <v>0.2</v>
      </c>
      <c r="E15" s="46">
        <v>0.030435609804587</v>
      </c>
      <c r="F15" s="46">
        <v>0.186782214963145</v>
      </c>
      <c r="G15" s="46">
        <v>0.00494028821139268</v>
      </c>
      <c r="H15" s="46">
        <v>0.000260384378718324</v>
      </c>
      <c r="I15" s="46">
        <v>4.37466440132082e-5</v>
      </c>
      <c r="J15" s="46">
        <v>0.00667388496596094</v>
      </c>
      <c r="K15" s="46">
        <v>0.000132517836316635</v>
      </c>
      <c r="L15" s="46">
        <v>6.69782363643788e-6</v>
      </c>
      <c r="M15" s="46">
        <v>0.000849363587398771</v>
      </c>
      <c r="N15" s="46">
        <v>0.0133270568670307</v>
      </c>
      <c r="O15" s="46">
        <v>0.0271090135093798</v>
      </c>
      <c r="P15" s="46">
        <v>0.0071580312381718</v>
      </c>
      <c r="Q15" s="46">
        <v>0.00242898823722172</v>
      </c>
      <c r="R15" s="46">
        <v>0.000589758896111219</v>
      </c>
      <c r="S15" s="46">
        <v>7.98795374804158e-5</v>
      </c>
      <c r="T15" s="46">
        <v>6.74902729635939e-5</v>
      </c>
      <c r="U15" s="47">
        <f t="shared" si="0"/>
        <v>0.13544439601866</v>
      </c>
      <c r="V15" s="47">
        <v>0.0184482237462586</v>
      </c>
      <c r="W15" s="46">
        <v>0.000139215659953073</v>
      </c>
      <c r="Y15" s="53" t="s">
        <v>490</v>
      </c>
    </row>
    <row r="16" spans="1:25">
      <c r="A16" s="32" t="s">
        <v>278</v>
      </c>
      <c r="B16" s="15">
        <v>71</v>
      </c>
      <c r="C16" s="39">
        <v>0.25</v>
      </c>
      <c r="D16" s="33">
        <v>0.25</v>
      </c>
      <c r="E16" s="46">
        <v>0.48838106314907</v>
      </c>
      <c r="F16" s="46">
        <v>3.1760629897069</v>
      </c>
      <c r="G16" s="46">
        <v>0.109452617524805</v>
      </c>
      <c r="H16" s="46">
        <v>0.0986173484320232</v>
      </c>
      <c r="I16" s="46">
        <v>0.0255568753620058</v>
      </c>
      <c r="J16" s="46">
        <v>0.00860052124704413</v>
      </c>
      <c r="K16" s="46">
        <v>0.00275740427009218</v>
      </c>
      <c r="L16" s="46">
        <v>0.00187165309906158</v>
      </c>
      <c r="M16" s="46">
        <v>0.00857287220262927</v>
      </c>
      <c r="N16" s="46">
        <v>0.24545733537589</v>
      </c>
      <c r="O16" s="46">
        <v>0.00021515981819059</v>
      </c>
      <c r="P16" s="46">
        <v>0.0723776143886727</v>
      </c>
      <c r="Q16" s="46">
        <v>0.615996771916639</v>
      </c>
      <c r="R16" s="46">
        <v>0.0157157330831397</v>
      </c>
      <c r="S16" s="46">
        <v>0.0131648394892412</v>
      </c>
      <c r="T16" s="46">
        <v>0.00314327702084716</v>
      </c>
      <c r="U16" s="47">
        <f t="shared" si="0"/>
        <v>0.83768535769832</v>
      </c>
      <c r="V16" s="47">
        <v>5.95999517295748</v>
      </c>
      <c r="W16" s="46">
        <v>0.00462905736915376</v>
      </c>
      <c r="Y16" s="53" t="s">
        <v>491</v>
      </c>
    </row>
    <row r="17" spans="1:25">
      <c r="A17" s="32" t="s">
        <v>236</v>
      </c>
      <c r="B17" s="15">
        <v>64</v>
      </c>
      <c r="C17" s="39">
        <v>0.3</v>
      </c>
      <c r="D17" s="33">
        <v>0.3</v>
      </c>
      <c r="E17" s="47">
        <v>0.502405397278053</v>
      </c>
      <c r="F17" s="47">
        <v>4.35965302003318</v>
      </c>
      <c r="G17" s="47">
        <v>0.116539279658047</v>
      </c>
      <c r="H17" s="47">
        <v>0.0715819875107548</v>
      </c>
      <c r="I17" s="47">
        <v>0.0100282282827263</v>
      </c>
      <c r="J17" s="47">
        <v>0.00301148967358431</v>
      </c>
      <c r="K17" s="47">
        <v>0.00038705259669184</v>
      </c>
      <c r="L17" s="47">
        <v>0.0002324336807276</v>
      </c>
      <c r="M17" s="47">
        <v>0.0159325679899883</v>
      </c>
      <c r="N17" s="47">
        <v>0.0240866234908208</v>
      </c>
      <c r="O17" s="47">
        <v>0.114739916629609</v>
      </c>
      <c r="P17" s="47">
        <v>0.00861598556620023</v>
      </c>
      <c r="Q17" s="47">
        <v>0.0919560659986209</v>
      </c>
      <c r="R17" s="47">
        <v>0.00589535277681373</v>
      </c>
      <c r="S17" s="47">
        <v>0.000465152009905983</v>
      </c>
      <c r="T17" s="47">
        <v>0.000750582864199438</v>
      </c>
      <c r="U17" s="47">
        <f t="shared" si="0"/>
        <v>0.0789014716363394</v>
      </c>
      <c r="V17" s="47">
        <v>8.64923881368962</v>
      </c>
      <c r="W17" s="46">
        <v>0.00061948627741944</v>
      </c>
      <c r="Y17" s="53" t="s">
        <v>492</v>
      </c>
    </row>
    <row r="18" spans="1:23">
      <c r="A18" s="66" t="s">
        <v>303</v>
      </c>
      <c r="B18" s="66">
        <v>41</v>
      </c>
      <c r="C18" s="67">
        <v>0.6</v>
      </c>
      <c r="D18" s="68">
        <v>0.6</v>
      </c>
      <c r="E18" s="71">
        <v>0.00823302324681066</v>
      </c>
      <c r="F18" s="71">
        <v>0.201755588741925</v>
      </c>
      <c r="G18" s="71">
        <v>0.00875616580749585</v>
      </c>
      <c r="H18" s="71">
        <v>0.0064887265393045</v>
      </c>
      <c r="I18" s="71">
        <v>0.00118712142892844</v>
      </c>
      <c r="J18" s="71">
        <v>0.000414681628193923</v>
      </c>
      <c r="K18" s="71">
        <v>1.13684555232544e-5</v>
      </c>
      <c r="L18" s="71">
        <v>0</v>
      </c>
      <c r="M18" s="71">
        <v>0.000701353639211342</v>
      </c>
      <c r="N18" s="71">
        <v>0.0116559754907821</v>
      </c>
      <c r="O18" s="71">
        <v>0.0980780686597536</v>
      </c>
      <c r="P18" s="71">
        <v>0.00371448425546781</v>
      </c>
      <c r="Q18" s="71">
        <v>0.0557383017584646</v>
      </c>
      <c r="R18" s="71">
        <v>0.000149893770263209</v>
      </c>
      <c r="S18" s="71">
        <v>0.00012456647665712</v>
      </c>
      <c r="T18" s="71">
        <v>0.000348219033089554</v>
      </c>
      <c r="U18" s="71">
        <f t="shared" si="0"/>
        <v>0.831031712914986</v>
      </c>
      <c r="V18" s="71">
        <v>0.18379244456097</v>
      </c>
      <c r="W18" s="71">
        <v>1.13684555232544e-5</v>
      </c>
    </row>
    <row r="19" spans="1:25">
      <c r="A19" s="10"/>
      <c r="B19" s="10"/>
      <c r="C19" s="69"/>
      <c r="D19" s="70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Y19" s="53"/>
    </row>
    <row r="20" spans="1:23">
      <c r="A20" s="43" t="s">
        <v>457</v>
      </c>
      <c r="B20" s="43"/>
      <c r="C20" s="43"/>
      <c r="D20" s="43"/>
      <c r="E20" s="49">
        <f>CORREL(D3:D18,E3:E18)</f>
        <v>-0.0153385580751767</v>
      </c>
      <c r="F20" s="49">
        <f>CORREL(D3:D18,F3:F18)</f>
        <v>0.137410823522926</v>
      </c>
      <c r="G20" s="49">
        <f>CORREL(D3:D18,G3:G18)</f>
        <v>-0.0631534177973377</v>
      </c>
      <c r="H20" s="49">
        <f>CORREL(D3:D18,H3:H18)</f>
        <v>-0.0540027120170837</v>
      </c>
      <c r="I20" s="49">
        <f>CORREL(D3:D18,I3:I18)</f>
        <v>-0.0898460946748</v>
      </c>
      <c r="J20" s="49">
        <f>CORREL(D3:D18,J3:J18)</f>
        <v>0.111797445352977</v>
      </c>
      <c r="K20" s="49">
        <f>CORREL(D3:D18,K3:K18)</f>
        <v>0.0150711843251618</v>
      </c>
      <c r="L20" s="49">
        <f>CORREL(D3:D18,L3:L18)</f>
        <v>0.0124260562073093</v>
      </c>
      <c r="M20" s="49">
        <f>CORREL(D3:D18,M3:M18)</f>
        <v>-0.123376254278187</v>
      </c>
      <c r="N20" s="49">
        <f>CORREL(D3:D18,N3:N18)</f>
        <v>0.0293315975770608</v>
      </c>
      <c r="O20" s="49">
        <f>CORREL(D3:D18,O3:O18)</f>
        <v>-0.0365431957823387</v>
      </c>
      <c r="P20" s="49">
        <f>CORREL(D3:D18,P3:P18)</f>
        <v>0.0324660855524995</v>
      </c>
      <c r="Q20" s="49">
        <f>CORREL(D3:D18,Q3:Q18)</f>
        <v>0.1885215788168</v>
      </c>
      <c r="R20" s="49">
        <f>CORREL(D3:D18,R3:R18)</f>
        <v>0.00363043189054142</v>
      </c>
      <c r="S20" s="49">
        <f>CORREL(D3:D18,S3:S18)</f>
        <v>0.00205067784418964</v>
      </c>
      <c r="T20" s="49">
        <f>CORREL(D3:D18,T3:T18)</f>
        <v>0.170051640257719</v>
      </c>
      <c r="U20" s="49">
        <f>CORREL(D3:D18,U3:U18)</f>
        <v>0.209777821663084</v>
      </c>
      <c r="V20" s="49">
        <f>CORREL(D3:D18,V3:V18)</f>
        <v>0.18853139471504</v>
      </c>
      <c r="W20" s="49">
        <f>CORREL(D3:D18,W3:W18)</f>
        <v>0.0140109812340288</v>
      </c>
    </row>
    <row r="21" spans="1:25">
      <c r="A21" s="43" t="s">
        <v>458</v>
      </c>
      <c r="B21" s="43"/>
      <c r="C21" s="43"/>
      <c r="D21" s="43"/>
      <c r="E21" s="49">
        <f t="shared" ref="E21:W21" si="1">E20*SQRT(COUNTA(E3:E18)-2)/SQRT(1-(E20^2))</f>
        <v>-0.057398381619399</v>
      </c>
      <c r="F21" s="49">
        <f t="shared" si="1"/>
        <v>0.519068028447326</v>
      </c>
      <c r="G21" s="49">
        <f t="shared" si="1"/>
        <v>-0.236771087409433</v>
      </c>
      <c r="H21" s="49">
        <f t="shared" si="1"/>
        <v>-0.202354924877294</v>
      </c>
      <c r="I21" s="49">
        <f t="shared" si="1"/>
        <v>-0.337538423522394</v>
      </c>
      <c r="J21" s="49">
        <f t="shared" si="1"/>
        <v>0.420946645211862</v>
      </c>
      <c r="K21" s="49">
        <f t="shared" si="1"/>
        <v>0.0563976136152408</v>
      </c>
      <c r="L21" s="49">
        <f t="shared" si="1"/>
        <v>0.0464976349123305</v>
      </c>
      <c r="M21" s="49">
        <f t="shared" si="1"/>
        <v>-0.465185708325238</v>
      </c>
      <c r="N21" s="49">
        <f t="shared" si="1"/>
        <v>0.109796030005059</v>
      </c>
      <c r="O21" s="49">
        <f t="shared" si="1"/>
        <v>-0.13682350636355</v>
      </c>
      <c r="P21" s="49">
        <f t="shared" si="1"/>
        <v>0.121541040682376</v>
      </c>
      <c r="Q21" s="49">
        <f t="shared" si="1"/>
        <v>0.718262284760623</v>
      </c>
      <c r="R21" s="49">
        <f t="shared" si="1"/>
        <v>0.0135839218190063</v>
      </c>
      <c r="S21" s="49">
        <f t="shared" si="1"/>
        <v>0.00767295003707299</v>
      </c>
      <c r="T21" s="49">
        <f t="shared" si="1"/>
        <v>0.645679194956683</v>
      </c>
      <c r="U21" s="49">
        <f t="shared" si="1"/>
        <v>0.802779313426686</v>
      </c>
      <c r="V21" s="49">
        <f t="shared" si="1"/>
        <v>0.718301061317625</v>
      </c>
      <c r="W21" s="49">
        <f t="shared" si="1"/>
        <v>0.0524294378312644</v>
      </c>
      <c r="Y21" t="s">
        <v>493</v>
      </c>
    </row>
    <row r="22" spans="1:23">
      <c r="A22" s="43" t="s">
        <v>459</v>
      </c>
      <c r="B22" s="43"/>
      <c r="C22" s="43"/>
      <c r="D22" s="43"/>
      <c r="E22" s="49">
        <f>_xlfn.T.DIST.2T(ABS(E21),COUNTA(E3:E18)-2)</f>
        <v>0.9550390394983</v>
      </c>
      <c r="F22" s="49">
        <f>_xlfn.T.DIST.2T(ABS(F21),COUNTA(F3:F18)-2)</f>
        <v>0.611820990156168</v>
      </c>
      <c r="G22" s="49">
        <f>_xlfn.T.DIST.2T(ABS(G21),COUNTA(G3:G18)-2)</f>
        <v>0.816263721534412</v>
      </c>
      <c r="H22" s="49">
        <f>_xlfn.T.DIST.2T(ABS(H21),COUNTA(H3:H18)-2)</f>
        <v>0.842550391514139</v>
      </c>
      <c r="I22" s="49">
        <f>_xlfn.T.DIST.2T(ABS(I21),COUNTA(I3:I18)-2)</f>
        <v>0.740718542858524</v>
      </c>
      <c r="J22" s="49">
        <f>_xlfn.T.DIST.2T(ABS(J21),COUNTA(J3:J18)-2)</f>
        <v>0.68018465956325</v>
      </c>
      <c r="K22" s="49">
        <f>_xlfn.T.DIST.2T(ABS(K21),COUNTA(K3:K18)-2)</f>
        <v>0.955822057299279</v>
      </c>
      <c r="L22" s="49">
        <f>_xlfn.T.DIST.2T(ABS(L21),COUNTA(L3:L18)-2)</f>
        <v>0.963570384827903</v>
      </c>
      <c r="M22" s="49">
        <f>_xlfn.T.DIST.2T(ABS(M21),COUNTA(M3:M18)-2)</f>
        <v>0.64895168060919</v>
      </c>
      <c r="N22" s="49">
        <f>_xlfn.T.DIST.2T(ABS(N21),COUNTA(N3:N18)-2)</f>
        <v>0.914129472455263</v>
      </c>
      <c r="O22" s="49">
        <f>_xlfn.T.DIST.2T(ABS(O21),COUNTA(O3:O18)-2)</f>
        <v>0.893118446629168</v>
      </c>
      <c r="P22" s="49">
        <f>_xlfn.T.DIST.2T(ABS(P21),COUNTA(P3:P18)-2)</f>
        <v>0.904989795315841</v>
      </c>
      <c r="Q22" s="49">
        <f>_xlfn.T.DIST.2T(ABS(Q21),COUNTA(Q3:Q18)-2)</f>
        <v>0.484410676316245</v>
      </c>
      <c r="R22" s="49">
        <f>_xlfn.T.DIST.2T(ABS(R21),COUNTA(R3:R18)-2)</f>
        <v>0.989353613681103</v>
      </c>
      <c r="S22" s="49">
        <f>_xlfn.T.DIST.2T(ABS(S21),COUNTA(S3:S18)-2)</f>
        <v>0.993986197487653</v>
      </c>
      <c r="T22" s="49">
        <f>_xlfn.T.DIST.2T(ABS(T21),COUNTA(T3:T18)-2)</f>
        <v>0.528928613163095</v>
      </c>
      <c r="U22" s="49">
        <f>_xlfn.T.DIST.2T(ABS(U21),COUNTA(U3:U18)-2)</f>
        <v>0.435519511660132</v>
      </c>
      <c r="V22" s="49">
        <f>_xlfn.T.DIST.2T(ABS(V21),COUNTA(V3:V18)-2)</f>
        <v>0.484387508521129</v>
      </c>
      <c r="W22" s="49">
        <f>_xlfn.T.DIST.2T(ABS(W21),COUNTA(W3:W18)-2)</f>
        <v>0.958927282974408</v>
      </c>
    </row>
    <row r="23" spans="1:5">
      <c r="A23" s="40"/>
      <c r="B23" s="40"/>
      <c r="C23" s="40"/>
      <c r="D23" s="44"/>
      <c r="E23" s="50"/>
    </row>
    <row r="24" spans="1:5">
      <c r="A24" s="40"/>
      <c r="B24" s="40"/>
      <c r="C24" s="40"/>
      <c r="D24" s="44"/>
      <c r="E24" s="50"/>
    </row>
    <row r="25" spans="1:5">
      <c r="A25" s="40"/>
      <c r="B25" s="40"/>
      <c r="C25" s="40"/>
      <c r="D25" s="44"/>
      <c r="E25" s="50"/>
    </row>
    <row r="26" spans="1:5">
      <c r="A26" s="40"/>
      <c r="B26" s="40"/>
      <c r="C26" s="40"/>
      <c r="D26" s="44"/>
      <c r="E26" s="50"/>
    </row>
    <row r="27" spans="1:5">
      <c r="A27" s="40"/>
      <c r="B27" s="40"/>
      <c r="C27" s="40"/>
      <c r="D27" s="44"/>
      <c r="E27" s="50"/>
    </row>
    <row r="28" spans="1:5">
      <c r="A28" s="40"/>
      <c r="B28" s="40"/>
      <c r="C28" s="40"/>
      <c r="D28" s="44"/>
      <c r="E28" s="50"/>
    </row>
    <row r="29" spans="1:5">
      <c r="A29" s="40"/>
      <c r="B29" s="40"/>
      <c r="C29" s="40"/>
      <c r="D29" s="44"/>
      <c r="E29" s="50"/>
    </row>
    <row r="30" spans="1:5">
      <c r="A30" s="40"/>
      <c r="B30" s="40"/>
      <c r="C30" s="40"/>
      <c r="D30" s="44"/>
      <c r="E30" s="50"/>
    </row>
    <row r="31" spans="1:5">
      <c r="A31" s="40"/>
      <c r="B31" s="40"/>
      <c r="C31" s="40"/>
      <c r="D31" s="44"/>
      <c r="E31" s="50"/>
    </row>
    <row r="32" spans="1:5">
      <c r="A32" s="40"/>
      <c r="B32" s="40"/>
      <c r="C32" s="40"/>
      <c r="D32" s="44"/>
      <c r="E32" s="50"/>
    </row>
    <row r="33" spans="1:5">
      <c r="A33" s="40"/>
      <c r="B33" s="40"/>
      <c r="C33" s="40"/>
      <c r="D33" s="44"/>
      <c r="E33" s="50"/>
    </row>
    <row r="34" spans="1:5">
      <c r="A34" s="40"/>
      <c r="B34" s="40"/>
      <c r="C34" s="40"/>
      <c r="D34" s="44"/>
      <c r="E34" s="50"/>
    </row>
    <row r="35" spans="1:5">
      <c r="A35" s="40"/>
      <c r="B35" s="40"/>
      <c r="C35" s="40"/>
      <c r="D35" s="44"/>
      <c r="E35" s="50"/>
    </row>
    <row r="36" spans="1:5">
      <c r="A36" s="40"/>
      <c r="B36" s="40"/>
      <c r="C36" s="40"/>
      <c r="D36" s="44"/>
      <c r="E36" s="50"/>
    </row>
  </sheetData>
  <sortState ref="A3:W22">
    <sortCondition ref="D3:D22"/>
  </sortState>
  <mergeCells count="3">
    <mergeCell ref="A20:D20"/>
    <mergeCell ref="A21:D21"/>
    <mergeCell ref="A22:D22"/>
  </mergeCells>
  <conditionalFormatting sqref="E20:W20">
    <cfRule type="cellIs" dxfId="0" priority="2" operator="lessThan">
      <formula>-0.8</formula>
    </cfRule>
    <cfRule type="cellIs" dxfId="0" priority="3" operator="greaterThan">
      <formula>0.8</formula>
    </cfRule>
    <cfRule type="cellIs" dxfId="1" priority="4" operator="between">
      <formula>-0.2</formula>
      <formula>0.2</formula>
    </cfRule>
    <cfRule type="cellIs" dxfId="2" priority="5" operator="between">
      <formula>-1</formula>
      <formula>-0.6</formula>
    </cfRule>
    <cfRule type="cellIs" dxfId="2" priority="6" operator="between">
      <formula>0.6</formula>
      <formula>1</formula>
    </cfRule>
    <cfRule type="cellIs" dxfId="3" priority="7" operator="between">
      <formula>-0.6</formula>
      <formula>-0.4</formula>
    </cfRule>
    <cfRule type="cellIs" dxfId="3" priority="8" operator="between">
      <formula>0.4</formula>
      <formula>0.6</formula>
    </cfRule>
    <cfRule type="cellIs" dxfId="4" priority="9" stopIfTrue="1" operator="between">
      <formula>-0.4</formula>
      <formula>-0.2</formula>
    </cfRule>
    <cfRule type="cellIs" dxfId="4" priority="10" stopIfTrue="1" operator="between">
      <formula>0.2</formula>
      <formula>0.4</formula>
    </cfRule>
  </conditionalFormatting>
  <conditionalFormatting sqref="E22:W22">
    <cfRule type="cellIs" dxfId="5" priority="1" operator="lessThan">
      <formula>0.01</formula>
    </cfRule>
    <cfRule type="cellIs" dxfId="2" priority="11" operator="lessThan">
      <formula>0.05</formula>
    </cfRule>
  </conditionalFormatting>
  <pageMargins left="0.7" right="0.7" top="0.75" bottom="0.75" header="0.3" footer="0.3"/>
  <pageSetup paperSize="1" orientation="portrait" horizontalDpi="1200" verticalDpi="1200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D32"/>
  <sheetViews>
    <sheetView zoomScale="85" zoomScaleNormal="85" workbookViewId="0">
      <selection activeCell="AA14" sqref="AA14"/>
    </sheetView>
  </sheetViews>
  <sheetFormatPr defaultColWidth="9" defaultRowHeight="14"/>
  <cols>
    <col min="1" max="1" width="26.7265625" customWidth="1"/>
    <col min="2" max="2" width="9.546875" customWidth="1"/>
    <col min="11" max="11" width="9.2734375" customWidth="1"/>
    <col min="12" max="12" width="10" customWidth="1"/>
    <col min="15" max="15" width="10" customWidth="1"/>
    <col min="16" max="16" width="9.546875" customWidth="1"/>
  </cols>
  <sheetData>
    <row r="2" spans="1:25">
      <c r="A2" s="30" t="s">
        <v>177</v>
      </c>
      <c r="B2" s="31" t="s">
        <v>178</v>
      </c>
      <c r="C2" s="31" t="s">
        <v>192</v>
      </c>
      <c r="D2" s="31" t="s">
        <v>192</v>
      </c>
      <c r="E2" s="203" t="s">
        <v>460</v>
      </c>
      <c r="F2" s="45" t="s">
        <v>461</v>
      </c>
      <c r="G2" s="45" t="s">
        <v>462</v>
      </c>
      <c r="H2" s="45" t="s">
        <v>463</v>
      </c>
      <c r="I2" s="45" t="s">
        <v>464</v>
      </c>
      <c r="J2" s="45" t="s">
        <v>465</v>
      </c>
      <c r="K2" s="45" t="s">
        <v>466</v>
      </c>
      <c r="L2" s="45" t="s">
        <v>467</v>
      </c>
      <c r="M2" s="203" t="s">
        <v>468</v>
      </c>
      <c r="N2" s="45" t="s">
        <v>469</v>
      </c>
      <c r="O2" s="45" t="s">
        <v>470</v>
      </c>
      <c r="P2" s="45" t="s">
        <v>471</v>
      </c>
      <c r="Q2" s="45" t="s">
        <v>472</v>
      </c>
      <c r="R2" s="203" t="s">
        <v>473</v>
      </c>
      <c r="S2" s="203" t="s">
        <v>474</v>
      </c>
      <c r="T2" s="203" t="s">
        <v>475</v>
      </c>
      <c r="U2" s="45" t="s">
        <v>476</v>
      </c>
      <c r="V2" s="45" t="s">
        <v>477</v>
      </c>
      <c r="W2" s="45" t="s">
        <v>478</v>
      </c>
      <c r="Y2" s="52" t="s">
        <v>494</v>
      </c>
    </row>
    <row r="3" spans="1:25">
      <c r="A3" s="59" t="s">
        <v>322</v>
      </c>
      <c r="B3" s="18">
        <v>62</v>
      </c>
      <c r="C3" s="60">
        <v>0.05</v>
      </c>
      <c r="D3" s="61">
        <v>0.05</v>
      </c>
      <c r="E3" s="46">
        <v>0.304848406001575</v>
      </c>
      <c r="F3" s="46">
        <v>1.22420958231694</v>
      </c>
      <c r="G3" s="46">
        <v>0.0912473821693358</v>
      </c>
      <c r="H3" s="46">
        <v>0.0417084905859525</v>
      </c>
      <c r="I3" s="46">
        <v>0.0044663674795194</v>
      </c>
      <c r="J3" s="46">
        <v>0.000423234796622196</v>
      </c>
      <c r="K3" s="46">
        <v>0.000195076191752384</v>
      </c>
      <c r="L3" s="46">
        <v>7.34607219665137e-5</v>
      </c>
      <c r="M3" s="46">
        <v>0.0168369666748962</v>
      </c>
      <c r="N3" s="46">
        <v>0.0996958390870009</v>
      </c>
      <c r="O3" s="46">
        <v>0.0732848805175826</v>
      </c>
      <c r="P3" s="46">
        <v>0.0343816517191201</v>
      </c>
      <c r="Q3" s="46">
        <v>0.0420099359702802</v>
      </c>
      <c r="R3" s="46">
        <v>0.000407607182536878</v>
      </c>
      <c r="S3" s="46">
        <v>0.00020991579649438</v>
      </c>
      <c r="T3" s="46">
        <v>9.23777448383069e-5</v>
      </c>
      <c r="U3" s="47">
        <f t="shared" ref="U3:U14" si="0">(S3/R3)</f>
        <v>0.514995332486291</v>
      </c>
      <c r="V3" s="47">
        <v>0.752934256208042</v>
      </c>
      <c r="W3" s="46">
        <v>0.000268536913718898</v>
      </c>
      <c r="Y3" s="53" t="s">
        <v>495</v>
      </c>
    </row>
    <row r="4" spans="1:25">
      <c r="A4" s="32" t="s">
        <v>297</v>
      </c>
      <c r="B4" s="15">
        <v>46</v>
      </c>
      <c r="C4" s="15" t="s">
        <v>299</v>
      </c>
      <c r="D4" s="33">
        <v>0.065</v>
      </c>
      <c r="E4" s="46">
        <v>0.0670540493954034</v>
      </c>
      <c r="F4" s="46">
        <v>0.249703153968665</v>
      </c>
      <c r="G4" s="46">
        <v>6.78685217714962e-5</v>
      </c>
      <c r="H4" s="46">
        <v>0.0030163485855297</v>
      </c>
      <c r="I4" s="46">
        <v>0.000104643034012365</v>
      </c>
      <c r="J4" s="46">
        <v>7.30890468858526e-5</v>
      </c>
      <c r="K4" s="46">
        <v>0</v>
      </c>
      <c r="L4" s="46">
        <v>0</v>
      </c>
      <c r="M4" s="46">
        <v>6.34105547089317e-5</v>
      </c>
      <c r="N4" s="46">
        <v>0.00761254678640995</v>
      </c>
      <c r="O4" s="46">
        <v>0.141839822086686</v>
      </c>
      <c r="P4" s="46">
        <v>0.00101033632488802</v>
      </c>
      <c r="Q4" s="46">
        <v>0.0216368279637383</v>
      </c>
      <c r="R4" s="46">
        <v>0.00153821484335289</v>
      </c>
      <c r="S4" s="46">
        <v>0.00112641768079685</v>
      </c>
      <c r="T4" s="46">
        <v>0.0001349963331714</v>
      </c>
      <c r="U4" s="47">
        <f t="shared" si="0"/>
        <v>0.732288916378915</v>
      </c>
      <c r="V4" s="47">
        <v>0.0798820918004633</v>
      </c>
      <c r="W4" s="46">
        <v>0</v>
      </c>
      <c r="Y4" s="53" t="s">
        <v>496</v>
      </c>
    </row>
    <row r="5" spans="1:25">
      <c r="A5" s="34" t="s">
        <v>292</v>
      </c>
      <c r="B5" s="14">
        <v>44</v>
      </c>
      <c r="C5" s="14" t="s">
        <v>293</v>
      </c>
      <c r="D5" s="35">
        <v>0.075</v>
      </c>
      <c r="E5" s="46">
        <v>0.00241356157827212</v>
      </c>
      <c r="F5" s="46">
        <v>0.116972279471876</v>
      </c>
      <c r="G5" s="46">
        <v>0.00760937995052794</v>
      </c>
      <c r="H5" s="46">
        <v>0.00439703451707696</v>
      </c>
      <c r="I5" s="46">
        <v>0.000556923472189313</v>
      </c>
      <c r="J5" s="46">
        <v>0.000196174678302091</v>
      </c>
      <c r="K5" s="46">
        <v>0.000207135128373635</v>
      </c>
      <c r="L5" s="46">
        <v>0.000149929591772807</v>
      </c>
      <c r="M5" s="46">
        <v>0.00560945569686262</v>
      </c>
      <c r="N5" s="46">
        <v>0.0140756937529886</v>
      </c>
      <c r="O5" s="46">
        <v>0.21121349113386</v>
      </c>
      <c r="P5" s="46">
        <v>0.00272595594540605</v>
      </c>
      <c r="Q5" s="46">
        <v>0.10724085779139</v>
      </c>
      <c r="R5" s="46">
        <v>0.0005160516305004</v>
      </c>
      <c r="S5" s="46">
        <v>2.56008455440881e-5</v>
      </c>
      <c r="T5" s="46">
        <v>0.000198300685051167</v>
      </c>
      <c r="U5" s="47">
        <f t="shared" si="0"/>
        <v>0.0496090779119595</v>
      </c>
      <c r="V5" s="47">
        <v>0.135737374399097</v>
      </c>
      <c r="W5" s="46">
        <v>0.000357064720146442</v>
      </c>
      <c r="Y5" s="53" t="s">
        <v>497</v>
      </c>
    </row>
    <row r="6" spans="1:29">
      <c r="A6" s="32" t="s">
        <v>332</v>
      </c>
      <c r="B6" s="15">
        <v>57</v>
      </c>
      <c r="C6" s="36" t="s">
        <v>335</v>
      </c>
      <c r="D6" s="33">
        <v>0.125</v>
      </c>
      <c r="E6" s="46">
        <v>0.312129035984237</v>
      </c>
      <c r="F6" s="46">
        <v>0.570415553804195</v>
      </c>
      <c r="G6" s="46">
        <v>0.0283835187243717</v>
      </c>
      <c r="H6" s="46">
        <v>0.014278310559548</v>
      </c>
      <c r="I6" s="46">
        <v>0.00156528231430395</v>
      </c>
      <c r="J6" s="46">
        <v>1.33894758079764e-5</v>
      </c>
      <c r="K6" s="46">
        <v>0</v>
      </c>
      <c r="L6" s="46">
        <v>0</v>
      </c>
      <c r="M6" s="46">
        <v>0.00254351216488602</v>
      </c>
      <c r="N6" s="46">
        <v>0.00395642845724182</v>
      </c>
      <c r="O6" s="46">
        <v>0.0609146218058122</v>
      </c>
      <c r="P6" s="46">
        <v>0.00154691610363487</v>
      </c>
      <c r="Q6" s="46">
        <v>0.0176112153403757</v>
      </c>
      <c r="R6" s="46">
        <v>0.000554526826517402</v>
      </c>
      <c r="S6" s="46">
        <v>0.000215805525261123</v>
      </c>
      <c r="T6" s="46">
        <v>0.000234510555033927</v>
      </c>
      <c r="U6" s="47">
        <f t="shared" si="0"/>
        <v>0.389170577402806</v>
      </c>
      <c r="V6" s="47">
        <v>0.517964418532406</v>
      </c>
      <c r="W6" s="46">
        <v>0</v>
      </c>
      <c r="Y6" s="53" t="s">
        <v>498</v>
      </c>
      <c r="AC6" s="52" t="s">
        <v>499</v>
      </c>
    </row>
    <row r="7" spans="1:30">
      <c r="A7" s="32" t="s">
        <v>337</v>
      </c>
      <c r="B7" s="15">
        <v>41</v>
      </c>
      <c r="C7" s="37">
        <v>0.15</v>
      </c>
      <c r="D7" s="33">
        <v>0.15</v>
      </c>
      <c r="E7" s="46">
        <v>0.0729222707097266</v>
      </c>
      <c r="F7" s="46">
        <v>0.642436319792452</v>
      </c>
      <c r="G7" s="46">
        <v>0.0141134111133395</v>
      </c>
      <c r="H7" s="46">
        <v>0.0152959900712229</v>
      </c>
      <c r="I7" s="46">
        <v>0.00369453783188784</v>
      </c>
      <c r="J7" s="46">
        <v>0</v>
      </c>
      <c r="K7" s="46">
        <v>1.60633374181713e-5</v>
      </c>
      <c r="L7" s="46">
        <v>9.73711476687997e-7</v>
      </c>
      <c r="M7" s="46">
        <v>0.000262556541016514</v>
      </c>
      <c r="N7" s="46">
        <v>0.00154214415405615</v>
      </c>
      <c r="O7" s="46">
        <v>0.0329140048824282</v>
      </c>
      <c r="P7" s="46">
        <v>0.00436633317239876</v>
      </c>
      <c r="Q7" s="46">
        <v>0.00692786628018624</v>
      </c>
      <c r="R7" s="46">
        <v>0.00158919377135733</v>
      </c>
      <c r="S7" s="46">
        <v>0.000292494378930334</v>
      </c>
      <c r="T7" s="46">
        <v>5.86368442452961e-5</v>
      </c>
      <c r="U7" s="47">
        <f t="shared" si="0"/>
        <v>0.184052054697216</v>
      </c>
      <c r="V7" s="47">
        <v>0.248387346294083</v>
      </c>
      <c r="W7" s="46">
        <v>1.70370488948593e-5</v>
      </c>
      <c r="Y7" s="53" t="s">
        <v>500</v>
      </c>
      <c r="AC7" s="54" t="s">
        <v>501</v>
      </c>
      <c r="AD7" t="s">
        <v>502</v>
      </c>
    </row>
    <row r="8" spans="1:30">
      <c r="A8" s="32" t="s">
        <v>340</v>
      </c>
      <c r="B8" s="15">
        <v>44</v>
      </c>
      <c r="C8" s="37">
        <v>0.15</v>
      </c>
      <c r="D8" s="33">
        <v>0.15</v>
      </c>
      <c r="E8" s="46">
        <v>0.085998910204815</v>
      </c>
      <c r="F8" s="46">
        <v>0.496103090140057</v>
      </c>
      <c r="G8" s="46">
        <v>0.00974113240272362</v>
      </c>
      <c r="H8" s="46">
        <v>0.00413261417056804</v>
      </c>
      <c r="I8" s="46">
        <v>7.07824549353827e-5</v>
      </c>
      <c r="J8" s="46">
        <v>5.45489989350554e-6</v>
      </c>
      <c r="K8" s="46">
        <v>1.5949116512663e-6</v>
      </c>
      <c r="L8" s="46">
        <v>0</v>
      </c>
      <c r="M8" s="46">
        <v>0.000536898056604326</v>
      </c>
      <c r="N8" s="46">
        <v>0.00771691958133871</v>
      </c>
      <c r="O8" s="46">
        <v>0.0177316530832668</v>
      </c>
      <c r="P8" s="46">
        <v>0.000900739255936624</v>
      </c>
      <c r="Q8" s="46">
        <v>0.0225740949273557</v>
      </c>
      <c r="R8" s="46">
        <v>0.000610582462320592</v>
      </c>
      <c r="S8" s="46">
        <v>0.000408046116743084</v>
      </c>
      <c r="T8" s="46">
        <v>5.26302302947448e-5</v>
      </c>
      <c r="U8" s="47">
        <f t="shared" si="0"/>
        <v>0.66828993940025</v>
      </c>
      <c r="V8" s="47">
        <v>0.188407592344213</v>
      </c>
      <c r="W8" s="46">
        <v>1.5949116512663e-6</v>
      </c>
      <c r="Y8" s="53" t="s">
        <v>503</v>
      </c>
      <c r="AC8" s="55" t="s">
        <v>501</v>
      </c>
      <c r="AD8" t="s">
        <v>504</v>
      </c>
    </row>
    <row r="9" spans="1:30">
      <c r="A9" s="34" t="s">
        <v>317</v>
      </c>
      <c r="B9" s="14">
        <v>51</v>
      </c>
      <c r="C9" s="14" t="s">
        <v>319</v>
      </c>
      <c r="D9" s="35">
        <v>0.15</v>
      </c>
      <c r="E9" s="46">
        <v>0.190877635591204</v>
      </c>
      <c r="F9" s="46">
        <v>0.357549379694916</v>
      </c>
      <c r="G9" s="46">
        <v>0.000767589263727236</v>
      </c>
      <c r="H9" s="46">
        <v>0.002205282230864</v>
      </c>
      <c r="I9" s="46">
        <v>0.000755674894180121</v>
      </c>
      <c r="J9" s="46">
        <v>2.64656918935834e-5</v>
      </c>
      <c r="K9" s="46">
        <v>0</v>
      </c>
      <c r="L9" s="46">
        <v>0</v>
      </c>
      <c r="M9" s="46">
        <v>0.00182136763308522</v>
      </c>
      <c r="N9" s="46">
        <v>0.0174562280516646</v>
      </c>
      <c r="O9" s="46">
        <v>0</v>
      </c>
      <c r="P9" s="46">
        <v>0.0199514367437261</v>
      </c>
      <c r="Q9" s="46">
        <v>0.0242886750269204</v>
      </c>
      <c r="R9" s="46">
        <v>0.000947827962950786</v>
      </c>
      <c r="S9" s="46">
        <v>0.000232933787042547</v>
      </c>
      <c r="T9" s="46">
        <v>0.000157346368938676</v>
      </c>
      <c r="U9" s="47">
        <f t="shared" si="0"/>
        <v>0.245755343952267</v>
      </c>
      <c r="V9" s="47">
        <v>0.387129787317245</v>
      </c>
      <c r="W9" s="46">
        <v>0</v>
      </c>
      <c r="Y9" s="53" t="s">
        <v>488</v>
      </c>
      <c r="AC9" s="56" t="s">
        <v>501</v>
      </c>
      <c r="AD9" t="s">
        <v>505</v>
      </c>
    </row>
    <row r="10" spans="1:30">
      <c r="A10" s="34" t="s">
        <v>226</v>
      </c>
      <c r="B10" s="14">
        <v>50</v>
      </c>
      <c r="C10" s="14" t="s">
        <v>230</v>
      </c>
      <c r="D10" s="35">
        <v>0.175</v>
      </c>
      <c r="E10" s="46">
        <v>0.00211307842500991</v>
      </c>
      <c r="F10" s="46">
        <v>0.170179417390243</v>
      </c>
      <c r="G10" s="46">
        <v>0.0087636958333875</v>
      </c>
      <c r="H10" s="46">
        <v>0.00515038428831891</v>
      </c>
      <c r="I10" s="46">
        <v>0</v>
      </c>
      <c r="J10" s="46">
        <v>0</v>
      </c>
      <c r="K10" s="46">
        <v>0</v>
      </c>
      <c r="L10" s="46">
        <v>0</v>
      </c>
      <c r="M10" s="46">
        <v>0.000200190419565408</v>
      </c>
      <c r="N10" s="46">
        <v>0.00263714882117825</v>
      </c>
      <c r="O10" s="46">
        <v>0.0644629003329506</v>
      </c>
      <c r="P10" s="46">
        <v>0.00347722194105438</v>
      </c>
      <c r="Q10" s="46">
        <v>0.00476909823909395</v>
      </c>
      <c r="R10" s="46">
        <v>3.77534330951526e-5</v>
      </c>
      <c r="S10" s="46">
        <v>1.04894235044586e-5</v>
      </c>
      <c r="T10" s="46">
        <v>0</v>
      </c>
      <c r="U10" s="47">
        <f t="shared" si="0"/>
        <v>0.27784025569334</v>
      </c>
      <c r="V10" s="47">
        <v>0.0144305141128779</v>
      </c>
      <c r="W10" s="46">
        <v>0</v>
      </c>
      <c r="Y10" s="53" t="s">
        <v>506</v>
      </c>
      <c r="AC10" s="57" t="s">
        <v>501</v>
      </c>
      <c r="AD10" t="s">
        <v>507</v>
      </c>
    </row>
    <row r="11" spans="1:30">
      <c r="A11" s="32" t="s">
        <v>329</v>
      </c>
      <c r="B11" s="15">
        <v>33</v>
      </c>
      <c r="C11" s="37">
        <v>0.2</v>
      </c>
      <c r="D11" s="33">
        <v>0.2</v>
      </c>
      <c r="E11" s="46">
        <v>0.154607488289646</v>
      </c>
      <c r="F11" s="46">
        <v>1.66212620784109</v>
      </c>
      <c r="G11" s="46">
        <v>0.0483205417091175</v>
      </c>
      <c r="H11" s="46">
        <v>0.0403043466034196</v>
      </c>
      <c r="I11" s="46">
        <v>0.0179006895521696</v>
      </c>
      <c r="J11" s="46">
        <v>0</v>
      </c>
      <c r="K11" s="46">
        <v>0</v>
      </c>
      <c r="L11" s="46">
        <v>1.84698701083405e-6</v>
      </c>
      <c r="M11" s="46">
        <v>0.000128599306206431</v>
      </c>
      <c r="N11" s="46">
        <v>0.00738872636531615</v>
      </c>
      <c r="O11" s="46">
        <v>0.0246814835386454</v>
      </c>
      <c r="P11" s="46">
        <v>0.00405237954550527</v>
      </c>
      <c r="Q11" s="46">
        <v>0.0496389031372893</v>
      </c>
      <c r="R11" s="46">
        <v>0.000551228916295447</v>
      </c>
      <c r="S11" s="46">
        <v>0.00120919168465901</v>
      </c>
      <c r="T11" s="46">
        <v>0.000115507558283797</v>
      </c>
      <c r="U11" s="47">
        <f t="shared" si="0"/>
        <v>2.19362890609118</v>
      </c>
      <c r="V11" s="47">
        <v>2.11153671705615</v>
      </c>
      <c r="W11" s="46">
        <v>1.84698701083405e-6</v>
      </c>
      <c r="Y11" s="53" t="s">
        <v>508</v>
      </c>
      <c r="AC11" s="58" t="s">
        <v>501</v>
      </c>
      <c r="AD11" t="s">
        <v>509</v>
      </c>
    </row>
    <row r="12" spans="1:25">
      <c r="A12" s="34" t="s">
        <v>282</v>
      </c>
      <c r="B12" s="14">
        <v>45</v>
      </c>
      <c r="C12" s="38">
        <v>0.2</v>
      </c>
      <c r="D12" s="35">
        <v>0.2</v>
      </c>
      <c r="E12" s="46">
        <v>0.030435609804587</v>
      </c>
      <c r="F12" s="46">
        <v>0.186782214963145</v>
      </c>
      <c r="G12" s="46">
        <v>0.00494028821139268</v>
      </c>
      <c r="H12" s="46">
        <v>0.000260384378718324</v>
      </c>
      <c r="I12" s="46">
        <v>4.37466440132082e-5</v>
      </c>
      <c r="J12" s="46">
        <v>0.00667388496596094</v>
      </c>
      <c r="K12" s="46">
        <v>0.000132517836316635</v>
      </c>
      <c r="L12" s="46">
        <v>6.69782363643788e-6</v>
      </c>
      <c r="M12" s="46">
        <v>0.000849363587398771</v>
      </c>
      <c r="N12" s="46">
        <v>0.0133270568670307</v>
      </c>
      <c r="O12" s="46">
        <v>0.0271090135093798</v>
      </c>
      <c r="P12" s="46">
        <v>0.0071580312381718</v>
      </c>
      <c r="Q12" s="46">
        <v>0.00242898823722172</v>
      </c>
      <c r="R12" s="46">
        <v>0.000589758896111219</v>
      </c>
      <c r="S12" s="46">
        <v>7.98795374804158e-5</v>
      </c>
      <c r="T12" s="46">
        <v>6.74902729635939e-5</v>
      </c>
      <c r="U12" s="47">
        <f t="shared" si="0"/>
        <v>0.13544439601866</v>
      </c>
      <c r="V12" s="47">
        <v>0.0184482237462586</v>
      </c>
      <c r="W12" s="46">
        <v>0.000139215659953073</v>
      </c>
      <c r="Y12" s="53" t="s">
        <v>510</v>
      </c>
    </row>
    <row r="13" spans="1:25">
      <c r="A13" s="32" t="s">
        <v>278</v>
      </c>
      <c r="B13" s="15">
        <v>71</v>
      </c>
      <c r="C13" s="39">
        <v>0.25</v>
      </c>
      <c r="D13" s="33">
        <v>0.25</v>
      </c>
      <c r="E13" s="46">
        <v>0.48838106314907</v>
      </c>
      <c r="F13" s="46">
        <v>3.1760629897069</v>
      </c>
      <c r="G13" s="46">
        <v>0.109452617524805</v>
      </c>
      <c r="H13" s="46">
        <v>0.0986173484320232</v>
      </c>
      <c r="I13" s="46">
        <v>0.0255568753620058</v>
      </c>
      <c r="J13" s="46">
        <v>0.00860052124704413</v>
      </c>
      <c r="K13" s="46">
        <v>0.00275740427009218</v>
      </c>
      <c r="L13" s="46">
        <v>0.00187165309906158</v>
      </c>
      <c r="M13" s="46">
        <v>0.00857287220262927</v>
      </c>
      <c r="N13" s="46">
        <v>0.24545733537589</v>
      </c>
      <c r="O13" s="46">
        <v>0.00021515981819059</v>
      </c>
      <c r="P13" s="46">
        <v>0.0723776143886727</v>
      </c>
      <c r="Q13" s="46">
        <v>0.615996771916639</v>
      </c>
      <c r="R13" s="46">
        <v>0.0157157330831397</v>
      </c>
      <c r="S13" s="46">
        <v>0.0131648394892412</v>
      </c>
      <c r="T13" s="46">
        <v>0.00314327702084716</v>
      </c>
      <c r="U13" s="47">
        <f t="shared" si="0"/>
        <v>0.83768535769832</v>
      </c>
      <c r="V13" s="47">
        <v>5.95999517295748</v>
      </c>
      <c r="W13" s="46">
        <v>0.00462905736915376</v>
      </c>
      <c r="Y13" s="53" t="s">
        <v>490</v>
      </c>
    </row>
    <row r="14" spans="1:25">
      <c r="A14" s="32" t="s">
        <v>236</v>
      </c>
      <c r="B14" s="15">
        <v>64</v>
      </c>
      <c r="C14" s="39">
        <v>0.3</v>
      </c>
      <c r="D14" s="33">
        <v>0.3</v>
      </c>
      <c r="E14" s="47">
        <v>0.502405397278053</v>
      </c>
      <c r="F14" s="47">
        <v>4.35965302003318</v>
      </c>
      <c r="G14" s="47">
        <v>0.116539279658047</v>
      </c>
      <c r="H14" s="47">
        <v>0.0715819875107548</v>
      </c>
      <c r="I14" s="47">
        <v>0.0100282282827263</v>
      </c>
      <c r="J14" s="47">
        <v>0.00301148967358431</v>
      </c>
      <c r="K14" s="47">
        <v>0.00038705259669184</v>
      </c>
      <c r="L14" s="47">
        <v>0.0002324336807276</v>
      </c>
      <c r="M14" s="47">
        <v>0.0159325679899883</v>
      </c>
      <c r="N14" s="47">
        <v>0.0240866234908208</v>
      </c>
      <c r="O14" s="47">
        <v>0.114739916629609</v>
      </c>
      <c r="P14" s="47">
        <v>0.00861598556620023</v>
      </c>
      <c r="Q14" s="47">
        <v>0.0919560659986209</v>
      </c>
      <c r="R14" s="47">
        <v>0.00589535277681373</v>
      </c>
      <c r="S14" s="47">
        <v>0.000465152009905983</v>
      </c>
      <c r="T14" s="47">
        <v>0.000750582864199438</v>
      </c>
      <c r="U14" s="47">
        <f t="shared" si="0"/>
        <v>0.0789014716363394</v>
      </c>
      <c r="V14" s="47">
        <v>8.64923881368962</v>
      </c>
      <c r="W14" s="46">
        <v>0.00061948627741944</v>
      </c>
      <c r="Y14" s="53" t="s">
        <v>491</v>
      </c>
    </row>
    <row r="15" spans="1:25">
      <c r="A15" s="3"/>
      <c r="B15" s="40"/>
      <c r="C15" s="41"/>
      <c r="D15" s="42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51"/>
      <c r="Y15" s="53" t="s">
        <v>492</v>
      </c>
    </row>
    <row r="16" spans="1:23">
      <c r="A16" s="43" t="s">
        <v>457</v>
      </c>
      <c r="B16" s="43"/>
      <c r="C16" s="43"/>
      <c r="D16" s="43"/>
      <c r="E16" s="49">
        <f>CORREL(D3:D14,E3:E14)</f>
        <v>0.497188723222175</v>
      </c>
      <c r="F16" s="49">
        <f>CORREL(D3:D14,F3:F14)</f>
        <v>0.725886249136858</v>
      </c>
      <c r="G16" s="49">
        <f>CORREL(D3:D14,G3:G14)</f>
        <v>0.487911746241777</v>
      </c>
      <c r="H16" s="49">
        <f>CORREL(D3:D14,H3:H14)</f>
        <v>0.589472385962622</v>
      </c>
      <c r="I16" s="49">
        <f>CORREL(D3:D14,I3:I14)</f>
        <v>0.577622952518834</v>
      </c>
      <c r="J16" s="49">
        <f>CORREL(D3:D14,J3:J14)</f>
        <v>0.590068764680762</v>
      </c>
      <c r="K16" s="49">
        <f>CORREL(D3:D14,K3:K14)</f>
        <v>0.434160399601271</v>
      </c>
      <c r="L16" s="49">
        <f>CORREL(D3:D14,L3:L14)</f>
        <v>0.426718160707831</v>
      </c>
      <c r="M16" s="49">
        <f>CORREL(D3:D14,M3:M14)</f>
        <v>0.144515167800536</v>
      </c>
      <c r="N16" s="49">
        <f>CORREL(D3:D14,N3:N14)</f>
        <v>0.244150869518598</v>
      </c>
      <c r="O16" s="49">
        <f>CORREL(D3:D14,O3:O14)</f>
        <v>-0.40455283436851</v>
      </c>
      <c r="P16" s="49">
        <f>CORREL(D3:D14,P3:P14)</f>
        <v>0.244568371508786</v>
      </c>
      <c r="Q16" s="49">
        <f>CORREL(D3:D14,Q3:Q14)</f>
        <v>0.400673705079252</v>
      </c>
      <c r="R16" s="49">
        <f>CORREL(D3:D14,R3:R14)</f>
        <v>0.566856495993944</v>
      </c>
      <c r="S16" s="49">
        <f>CORREL(D3:D14,S3:S14)</f>
        <v>0.393942174494948</v>
      </c>
      <c r="T16" s="49">
        <f>CORREL(D3:D14,T3:T14)</f>
        <v>0.495453261197682</v>
      </c>
      <c r="U16" s="49">
        <f>CORREL(D3:D14,U3:U14)</f>
        <v>0.0925350441807744</v>
      </c>
      <c r="V16" s="49">
        <f>CORREL(D3:D14,V3:V14)</f>
        <v>0.767159758528239</v>
      </c>
      <c r="W16" s="49">
        <f>CORREL(D3:D14,W3:W14)</f>
        <v>0.431289880362273</v>
      </c>
    </row>
    <row r="17" spans="1:23">
      <c r="A17" s="43" t="s">
        <v>458</v>
      </c>
      <c r="B17" s="43"/>
      <c r="C17" s="43"/>
      <c r="D17" s="43"/>
      <c r="E17" s="49">
        <f t="shared" ref="E17:W17" si="1">E16*SQRT(COUNTA(E3:E14)-2)/SQRT(1-(E16^2))</f>
        <v>1.81209303668662</v>
      </c>
      <c r="F17" s="49">
        <f t="shared" si="1"/>
        <v>3.33731402776529</v>
      </c>
      <c r="G17" s="49">
        <f t="shared" si="1"/>
        <v>1.76758489025873</v>
      </c>
      <c r="H17" s="49">
        <f t="shared" si="1"/>
        <v>2.3076279155858</v>
      </c>
      <c r="I17" s="49">
        <f t="shared" si="1"/>
        <v>2.23765268594449</v>
      </c>
      <c r="J17" s="49">
        <f t="shared" si="1"/>
        <v>2.31120871795438</v>
      </c>
      <c r="K17" s="49">
        <f t="shared" si="1"/>
        <v>1.52406916273187</v>
      </c>
      <c r="L17" s="49">
        <f t="shared" si="1"/>
        <v>1.49206567521757</v>
      </c>
      <c r="M17" s="49">
        <f t="shared" si="1"/>
        <v>0.461845268005899</v>
      </c>
      <c r="N17" s="49">
        <f t="shared" si="1"/>
        <v>0.796167036628455</v>
      </c>
      <c r="O17" s="49">
        <f t="shared" si="1"/>
        <v>-1.39889330557185</v>
      </c>
      <c r="P17" s="49">
        <f t="shared" si="1"/>
        <v>0.797615031295742</v>
      </c>
      <c r="Q17" s="49">
        <f t="shared" si="1"/>
        <v>1.3828997177104</v>
      </c>
      <c r="R17" s="49">
        <f t="shared" si="1"/>
        <v>2.17591844608819</v>
      </c>
      <c r="S17" s="49">
        <f t="shared" si="1"/>
        <v>1.35535501517906</v>
      </c>
      <c r="T17" s="49">
        <f t="shared" si="1"/>
        <v>1.80370524266635</v>
      </c>
      <c r="U17" s="49">
        <f t="shared" si="1"/>
        <v>0.293882426619378</v>
      </c>
      <c r="V17" s="49">
        <f t="shared" si="1"/>
        <v>3.7819770284464</v>
      </c>
      <c r="W17" s="49">
        <f t="shared" si="1"/>
        <v>1.51168042616818</v>
      </c>
    </row>
    <row r="18" spans="1:23">
      <c r="A18" s="43" t="s">
        <v>459</v>
      </c>
      <c r="B18" s="43"/>
      <c r="C18" s="43"/>
      <c r="D18" s="43"/>
      <c r="E18" s="49">
        <f>_xlfn.T.DIST.2T(ABS(E17),COUNTA(E3:E14)-2)</f>
        <v>0.100060072907973</v>
      </c>
      <c r="F18" s="49">
        <f>_xlfn.T.DIST.2T(ABS(F17),COUNTA(F3:F14)-2)</f>
        <v>0.00752449683727508</v>
      </c>
      <c r="G18" s="49">
        <f>_xlfn.T.DIST.2T(ABS(G17),COUNTA(G3:G14)-2)</f>
        <v>0.107573019114349</v>
      </c>
      <c r="H18" s="49">
        <f>_xlfn.T.DIST.2T(ABS(H17),COUNTA(H3:H14)-2)</f>
        <v>0.0436834574108395</v>
      </c>
      <c r="I18" s="49">
        <f>_xlfn.T.DIST.2T(ABS(I17),COUNTA(I3:I14)-2)</f>
        <v>0.0491997664155953</v>
      </c>
      <c r="J18" s="49">
        <f>_xlfn.T.DIST.2T(ABS(J17),COUNTA(J3:J14)-2)</f>
        <v>0.0434179553204889</v>
      </c>
      <c r="K18" s="49">
        <f>_xlfn.T.DIST.2T(ABS(K17),COUNTA(K3:K14)-2)</f>
        <v>0.158471055181039</v>
      </c>
      <c r="L18" s="49">
        <f>_xlfn.T.DIST.2T(ABS(L17),COUNTA(L3:L14)-2)</f>
        <v>0.166540536272741</v>
      </c>
      <c r="M18" s="49">
        <f>_xlfn.T.DIST.2T(ABS(M17),COUNTA(M3:M14)-2)</f>
        <v>0.654076196661853</v>
      </c>
      <c r="N18" s="49">
        <f>_xlfn.T.DIST.2T(ABS(N17),COUNTA(N3:N14)-2)</f>
        <v>0.44442436721959</v>
      </c>
      <c r="O18" s="49">
        <f>_xlfn.T.DIST.2T(ABS(O17),COUNTA(O3:O14)-2)</f>
        <v>0.192087396955208</v>
      </c>
      <c r="P18" s="49">
        <f>_xlfn.T.DIST.2T(ABS(P17),COUNTA(P3:P14)-2)</f>
        <v>0.443621204786638</v>
      </c>
      <c r="Q18" s="49">
        <f>_xlfn.T.DIST.2T(ABS(Q17),COUNTA(Q3:Q14)-2)</f>
        <v>0.196792935287054</v>
      </c>
      <c r="R18" s="49">
        <f>_xlfn.T.DIST.2T(ABS(R17),COUNTA(R3:R14)-2)</f>
        <v>0.0546210006847833</v>
      </c>
      <c r="S18" s="49">
        <f>_xlfn.T.DIST.2T(ABS(S17),COUNTA(S3:S14)-2)</f>
        <v>0.205125251944167</v>
      </c>
      <c r="T18" s="49">
        <f>_xlfn.T.DIST.2T(ABS(T17),COUNTA(T3:T14)-2)</f>
        <v>0.101438014259707</v>
      </c>
      <c r="U18" s="49">
        <f>_xlfn.T.DIST.2T(ABS(U17),COUNTA(U3:U14)-2)</f>
        <v>0.774856993481984</v>
      </c>
      <c r="V18" s="49">
        <f>_xlfn.T.DIST.2T(ABS(V17),COUNTA(V3:V14)-2)</f>
        <v>0.00359029852102903</v>
      </c>
      <c r="W18" s="49">
        <f>_xlfn.T.DIST.2T(ABS(W17),COUNTA(W3:W14)-2)</f>
        <v>0.16155344301999</v>
      </c>
    </row>
    <row r="19" spans="1:5">
      <c r="A19" s="40"/>
      <c r="B19" s="40"/>
      <c r="C19" s="40"/>
      <c r="D19" s="44"/>
      <c r="E19" s="50"/>
    </row>
    <row r="20" spans="1:5">
      <c r="A20" s="40"/>
      <c r="B20" s="40"/>
      <c r="C20" s="40"/>
      <c r="D20" s="44"/>
      <c r="E20" s="50"/>
    </row>
    <row r="21" spans="1:5">
      <c r="A21" s="40"/>
      <c r="B21" s="40"/>
      <c r="C21" s="40"/>
      <c r="D21" s="44"/>
      <c r="E21" s="50"/>
    </row>
    <row r="22" spans="1:5">
      <c r="A22" s="40"/>
      <c r="B22" s="40"/>
      <c r="C22" s="40"/>
      <c r="D22" s="44"/>
      <c r="E22" s="50"/>
    </row>
    <row r="23" spans="1:5">
      <c r="A23" s="40"/>
      <c r="B23" s="40"/>
      <c r="C23" s="40"/>
      <c r="D23" s="44"/>
      <c r="E23" s="50"/>
    </row>
    <row r="24" spans="1:5">
      <c r="A24" s="40"/>
      <c r="B24" s="40"/>
      <c r="C24" s="40"/>
      <c r="D24" s="44"/>
      <c r="E24" s="50"/>
    </row>
    <row r="25" spans="1:5">
      <c r="A25" s="40"/>
      <c r="B25" s="40"/>
      <c r="C25" s="40"/>
      <c r="D25" s="44"/>
      <c r="E25" s="50"/>
    </row>
    <row r="26" spans="1:5">
      <c r="A26" s="40"/>
      <c r="B26" s="40"/>
      <c r="C26" s="40"/>
      <c r="D26" s="44"/>
      <c r="E26" s="50"/>
    </row>
    <row r="27" spans="1:5">
      <c r="A27" s="40"/>
      <c r="B27" s="40"/>
      <c r="C27" s="40"/>
      <c r="D27" s="44"/>
      <c r="E27" s="50"/>
    </row>
    <row r="28" spans="1:5">
      <c r="A28" s="40"/>
      <c r="B28" s="40"/>
      <c r="C28" s="40"/>
      <c r="D28" s="44"/>
      <c r="E28" s="50"/>
    </row>
    <row r="29" spans="1:5">
      <c r="A29" s="40"/>
      <c r="B29" s="40"/>
      <c r="C29" s="40"/>
      <c r="D29" s="44"/>
      <c r="E29" s="50"/>
    </row>
    <row r="30" spans="1:5">
      <c r="A30" s="40"/>
      <c r="B30" s="40"/>
      <c r="C30" s="40"/>
      <c r="D30" s="44"/>
      <c r="E30" s="50"/>
    </row>
    <row r="31" spans="1:5">
      <c r="A31" s="40"/>
      <c r="B31" s="40"/>
      <c r="C31" s="40"/>
      <c r="D31" s="44"/>
      <c r="E31" s="50"/>
    </row>
    <row r="32" spans="1:5">
      <c r="A32" s="40"/>
      <c r="B32" s="40"/>
      <c r="C32" s="40"/>
      <c r="D32" s="44"/>
      <c r="E32" s="50"/>
    </row>
  </sheetData>
  <mergeCells count="3">
    <mergeCell ref="A16:D16"/>
    <mergeCell ref="A17:D17"/>
    <mergeCell ref="A18:D18"/>
  </mergeCells>
  <conditionalFormatting sqref="E16:W16">
    <cfRule type="cellIs" dxfId="0" priority="20" operator="lessThan">
      <formula>-0.8</formula>
    </cfRule>
    <cfRule type="cellIs" dxfId="0" priority="21" operator="greaterThan">
      <formula>0.8</formula>
    </cfRule>
    <cfRule type="cellIs" dxfId="1" priority="22" operator="between">
      <formula>-0.2</formula>
      <formula>0.2</formula>
    </cfRule>
    <cfRule type="cellIs" dxfId="2" priority="23" operator="between">
      <formula>-1</formula>
      <formula>-0.6</formula>
    </cfRule>
    <cfRule type="cellIs" dxfId="2" priority="24" operator="between">
      <formula>0.6</formula>
      <formula>1</formula>
    </cfRule>
    <cfRule type="cellIs" dxfId="3" priority="25" operator="between">
      <formula>-0.6</formula>
      <formula>-0.4</formula>
    </cfRule>
    <cfRule type="cellIs" dxfId="3" priority="26" operator="between">
      <formula>0.4</formula>
      <formula>0.6</formula>
    </cfRule>
    <cfRule type="cellIs" dxfId="4" priority="27" stopIfTrue="1" operator="between">
      <formula>-0.4</formula>
      <formula>-0.2</formula>
    </cfRule>
    <cfRule type="cellIs" dxfId="4" priority="28" stopIfTrue="1" operator="between">
      <formula>0.2</formula>
      <formula>0.4</formula>
    </cfRule>
  </conditionalFormatting>
  <conditionalFormatting sqref="E18:W18">
    <cfRule type="cellIs" dxfId="5" priority="19" operator="lessThan">
      <formula>0.01</formula>
    </cfRule>
    <cfRule type="cellIs" dxfId="2" priority="29" operator="lessThan">
      <formula>0.05</formula>
    </cfRule>
  </conditionalFormatting>
  <pageMargins left="0.7" right="0.7" top="0.75" bottom="0.75" header="0.3" footer="0.3"/>
  <pageSetup paperSize="1" orientation="portrait" horizontalDpi="1200" verticalDpi="1200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D31"/>
  <sheetViews>
    <sheetView zoomScale="85" zoomScaleNormal="85" workbookViewId="0">
      <selection activeCell="U7" sqref="U7"/>
    </sheetView>
  </sheetViews>
  <sheetFormatPr defaultColWidth="9" defaultRowHeight="14"/>
  <cols>
    <col min="1" max="1" width="26.7265625" customWidth="1"/>
    <col min="2" max="2" width="9.546875" customWidth="1"/>
    <col min="11" max="11" width="9.2734375" customWidth="1"/>
    <col min="12" max="12" width="10" customWidth="1"/>
    <col min="15" max="15" width="10" customWidth="1"/>
    <col min="16" max="16" width="9.546875" customWidth="1"/>
  </cols>
  <sheetData>
    <row r="2" spans="1:25">
      <c r="A2" s="30" t="s">
        <v>177</v>
      </c>
      <c r="B2" s="31" t="s">
        <v>178</v>
      </c>
      <c r="C2" s="31" t="s">
        <v>192</v>
      </c>
      <c r="D2" s="31" t="s">
        <v>192</v>
      </c>
      <c r="E2" s="203" t="s">
        <v>460</v>
      </c>
      <c r="F2" s="45" t="s">
        <v>461</v>
      </c>
      <c r="G2" s="45" t="s">
        <v>462</v>
      </c>
      <c r="H2" s="45" t="s">
        <v>463</v>
      </c>
      <c r="I2" s="45" t="s">
        <v>464</v>
      </c>
      <c r="J2" s="45" t="s">
        <v>465</v>
      </c>
      <c r="K2" s="45" t="s">
        <v>466</v>
      </c>
      <c r="L2" s="45" t="s">
        <v>467</v>
      </c>
      <c r="M2" s="203" t="s">
        <v>468</v>
      </c>
      <c r="N2" s="45" t="s">
        <v>469</v>
      </c>
      <c r="O2" s="45" t="s">
        <v>470</v>
      </c>
      <c r="P2" s="45" t="s">
        <v>471</v>
      </c>
      <c r="Q2" s="45" t="s">
        <v>472</v>
      </c>
      <c r="R2" s="203" t="s">
        <v>473</v>
      </c>
      <c r="S2" s="203" t="s">
        <v>474</v>
      </c>
      <c r="T2" s="203" t="s">
        <v>475</v>
      </c>
      <c r="U2" s="45" t="s">
        <v>476</v>
      </c>
      <c r="V2" s="45" t="s">
        <v>477</v>
      </c>
      <c r="W2" s="45" t="s">
        <v>478</v>
      </c>
      <c r="Y2" s="52" t="s">
        <v>494</v>
      </c>
    </row>
    <row r="3" spans="1:25">
      <c r="A3" s="32" t="s">
        <v>297</v>
      </c>
      <c r="B3" s="15">
        <v>46</v>
      </c>
      <c r="C3" s="15" t="s">
        <v>299</v>
      </c>
      <c r="D3" s="33">
        <v>0.065</v>
      </c>
      <c r="E3" s="46">
        <v>0.0670540493954034</v>
      </c>
      <c r="F3" s="46">
        <v>0.249703153968665</v>
      </c>
      <c r="G3" s="46">
        <v>6.78685217714962e-5</v>
      </c>
      <c r="H3" s="46">
        <v>0.0030163485855297</v>
      </c>
      <c r="I3" s="46">
        <v>0.000104643034012365</v>
      </c>
      <c r="J3" s="46">
        <v>7.30890468858526e-5</v>
      </c>
      <c r="K3" s="46">
        <v>0</v>
      </c>
      <c r="L3" s="46">
        <v>0</v>
      </c>
      <c r="M3" s="46">
        <v>6.34105547089317e-5</v>
      </c>
      <c r="N3" s="46">
        <v>0.00761254678640995</v>
      </c>
      <c r="O3" s="46">
        <v>0.141839822086686</v>
      </c>
      <c r="P3" s="46">
        <v>0.00101033632488802</v>
      </c>
      <c r="Q3" s="46">
        <v>0.0216368279637383</v>
      </c>
      <c r="R3" s="46">
        <v>0.00153821484335289</v>
      </c>
      <c r="S3" s="46">
        <v>0.00112641768079685</v>
      </c>
      <c r="T3" s="46">
        <v>0.0001349963331714</v>
      </c>
      <c r="U3" s="47">
        <f t="shared" ref="U3:U13" si="0">(S3/R3)</f>
        <v>0.732288916378915</v>
      </c>
      <c r="V3" s="47">
        <v>0.0798820918004633</v>
      </c>
      <c r="W3" s="46">
        <v>0</v>
      </c>
      <c r="Y3" s="53" t="s">
        <v>495</v>
      </c>
    </row>
    <row r="4" spans="1:25">
      <c r="A4" s="34" t="s">
        <v>292</v>
      </c>
      <c r="B4" s="14">
        <v>44</v>
      </c>
      <c r="C4" s="14" t="s">
        <v>293</v>
      </c>
      <c r="D4" s="35">
        <v>0.075</v>
      </c>
      <c r="E4" s="46">
        <v>0.00241356157827212</v>
      </c>
      <c r="F4" s="46">
        <v>0.116972279471876</v>
      </c>
      <c r="G4" s="46">
        <v>0.00760937995052794</v>
      </c>
      <c r="H4" s="46">
        <v>0.00439703451707696</v>
      </c>
      <c r="I4" s="46">
        <v>0.000556923472189313</v>
      </c>
      <c r="J4" s="46">
        <v>0.000196174678302091</v>
      </c>
      <c r="K4" s="46">
        <v>0.000207135128373635</v>
      </c>
      <c r="L4" s="46">
        <v>0.000149929591772807</v>
      </c>
      <c r="M4" s="46">
        <v>0.00560945569686262</v>
      </c>
      <c r="N4" s="46">
        <v>0.0140756937529886</v>
      </c>
      <c r="O4" s="46">
        <v>0.21121349113386</v>
      </c>
      <c r="P4" s="46">
        <v>0.00272595594540605</v>
      </c>
      <c r="Q4" s="46">
        <v>0.10724085779139</v>
      </c>
      <c r="R4" s="46">
        <v>0.0005160516305004</v>
      </c>
      <c r="S4" s="46">
        <v>2.56008455440881e-5</v>
      </c>
      <c r="T4" s="46">
        <v>0.000198300685051167</v>
      </c>
      <c r="U4" s="47">
        <f t="shared" si="0"/>
        <v>0.0496090779119595</v>
      </c>
      <c r="V4" s="47">
        <v>0.135737374399097</v>
      </c>
      <c r="W4" s="46">
        <v>0.000357064720146442</v>
      </c>
      <c r="Y4" s="53" t="s">
        <v>496</v>
      </c>
    </row>
    <row r="5" spans="1:25">
      <c r="A5" s="32" t="s">
        <v>332</v>
      </c>
      <c r="B5" s="15">
        <v>57</v>
      </c>
      <c r="C5" s="36" t="s">
        <v>335</v>
      </c>
      <c r="D5" s="33">
        <v>0.125</v>
      </c>
      <c r="E5" s="46">
        <v>0.312129035984237</v>
      </c>
      <c r="F5" s="46">
        <v>0.570415553804195</v>
      </c>
      <c r="G5" s="46">
        <v>0.0283835187243717</v>
      </c>
      <c r="H5" s="46">
        <v>0.014278310559548</v>
      </c>
      <c r="I5" s="46">
        <v>0.00156528231430395</v>
      </c>
      <c r="J5" s="46">
        <v>1.33894758079764e-5</v>
      </c>
      <c r="K5" s="46">
        <v>0</v>
      </c>
      <c r="L5" s="46">
        <v>0</v>
      </c>
      <c r="M5" s="46">
        <v>0.00254351216488602</v>
      </c>
      <c r="N5" s="46">
        <v>0.00395642845724182</v>
      </c>
      <c r="O5" s="46">
        <v>0.0609146218058122</v>
      </c>
      <c r="P5" s="46">
        <v>0.00154691610363487</v>
      </c>
      <c r="Q5" s="46">
        <v>0.0176112153403757</v>
      </c>
      <c r="R5" s="46">
        <v>0.000554526826517402</v>
      </c>
      <c r="S5" s="46">
        <v>0.000215805525261123</v>
      </c>
      <c r="T5" s="46">
        <v>0.000234510555033927</v>
      </c>
      <c r="U5" s="47">
        <f t="shared" si="0"/>
        <v>0.389170577402806</v>
      </c>
      <c r="V5" s="47">
        <v>0.517964418532406</v>
      </c>
      <c r="W5" s="46">
        <v>0</v>
      </c>
      <c r="Y5" s="53" t="s">
        <v>497</v>
      </c>
    </row>
    <row r="6" spans="1:29">
      <c r="A6" s="32" t="s">
        <v>337</v>
      </c>
      <c r="B6" s="15">
        <v>41</v>
      </c>
      <c r="C6" s="37">
        <v>0.15</v>
      </c>
      <c r="D6" s="33">
        <v>0.15</v>
      </c>
      <c r="E6" s="46">
        <v>0.0729222707097266</v>
      </c>
      <c r="F6" s="46">
        <v>0.642436319792452</v>
      </c>
      <c r="G6" s="46">
        <v>0.0141134111133395</v>
      </c>
      <c r="H6" s="46">
        <v>0.0152959900712229</v>
      </c>
      <c r="I6" s="46">
        <v>0.00369453783188784</v>
      </c>
      <c r="J6" s="46">
        <v>0</v>
      </c>
      <c r="K6" s="46">
        <v>1.60633374181713e-5</v>
      </c>
      <c r="L6" s="46">
        <v>9.73711476687997e-7</v>
      </c>
      <c r="M6" s="46">
        <v>0.000262556541016514</v>
      </c>
      <c r="N6" s="46">
        <v>0.00154214415405615</v>
      </c>
      <c r="O6" s="46">
        <v>0.0329140048824282</v>
      </c>
      <c r="P6" s="46">
        <v>0.00436633317239876</v>
      </c>
      <c r="Q6" s="46">
        <v>0.00692786628018624</v>
      </c>
      <c r="R6" s="46">
        <v>0.00158919377135733</v>
      </c>
      <c r="S6" s="46">
        <v>0.000292494378930334</v>
      </c>
      <c r="T6" s="46">
        <v>5.86368442452961e-5</v>
      </c>
      <c r="U6" s="47">
        <f t="shared" si="0"/>
        <v>0.184052054697216</v>
      </c>
      <c r="V6" s="47">
        <v>0.248387346294083</v>
      </c>
      <c r="W6" s="46">
        <v>1.70370488948593e-5</v>
      </c>
      <c r="Y6" s="53" t="s">
        <v>498</v>
      </c>
      <c r="AC6" s="52" t="s">
        <v>499</v>
      </c>
    </row>
    <row r="7" spans="1:30">
      <c r="A7" s="32" t="s">
        <v>340</v>
      </c>
      <c r="B7" s="15">
        <v>44</v>
      </c>
      <c r="C7" s="37">
        <v>0.15</v>
      </c>
      <c r="D7" s="33">
        <v>0.15</v>
      </c>
      <c r="E7" s="46">
        <v>0.085998910204815</v>
      </c>
      <c r="F7" s="46">
        <v>0.496103090140057</v>
      </c>
      <c r="G7" s="46">
        <v>0.00974113240272362</v>
      </c>
      <c r="H7" s="46">
        <v>0.00413261417056804</v>
      </c>
      <c r="I7" s="46">
        <v>7.07824549353827e-5</v>
      </c>
      <c r="J7" s="46">
        <v>5.45489989350554e-6</v>
      </c>
      <c r="K7" s="46">
        <v>1.5949116512663e-6</v>
      </c>
      <c r="L7" s="46">
        <v>0</v>
      </c>
      <c r="M7" s="46">
        <v>0.000536898056604326</v>
      </c>
      <c r="N7" s="46">
        <v>0.00771691958133871</v>
      </c>
      <c r="O7" s="46">
        <v>0.0177316530832668</v>
      </c>
      <c r="P7" s="46">
        <v>0.000900739255936624</v>
      </c>
      <c r="Q7" s="46">
        <v>0.0225740949273557</v>
      </c>
      <c r="R7" s="46">
        <v>0.000610582462320592</v>
      </c>
      <c r="S7" s="46">
        <v>0.000408046116743084</v>
      </c>
      <c r="T7" s="46">
        <v>5.26302302947448e-5</v>
      </c>
      <c r="U7" s="47">
        <f t="shared" si="0"/>
        <v>0.66828993940025</v>
      </c>
      <c r="V7" s="47">
        <v>0.188407592344213</v>
      </c>
      <c r="W7" s="46">
        <v>1.5949116512663e-6</v>
      </c>
      <c r="Y7" s="53" t="s">
        <v>500</v>
      </c>
      <c r="AC7" s="54" t="s">
        <v>501</v>
      </c>
      <c r="AD7" t="s">
        <v>502</v>
      </c>
    </row>
    <row r="8" spans="1:30">
      <c r="A8" s="34" t="s">
        <v>317</v>
      </c>
      <c r="B8" s="14">
        <v>51</v>
      </c>
      <c r="C8" s="14" t="s">
        <v>319</v>
      </c>
      <c r="D8" s="35">
        <v>0.15</v>
      </c>
      <c r="E8" s="46">
        <v>0.190877635591204</v>
      </c>
      <c r="F8" s="46">
        <v>0.357549379694916</v>
      </c>
      <c r="G8" s="46">
        <v>0.000767589263727236</v>
      </c>
      <c r="H8" s="46">
        <v>0.002205282230864</v>
      </c>
      <c r="I8" s="46">
        <v>0.000755674894180121</v>
      </c>
      <c r="J8" s="46">
        <v>2.64656918935834e-5</v>
      </c>
      <c r="K8" s="46">
        <v>0</v>
      </c>
      <c r="L8" s="46">
        <v>0</v>
      </c>
      <c r="M8" s="46">
        <v>0.00182136763308522</v>
      </c>
      <c r="N8" s="46">
        <v>0.0174562280516646</v>
      </c>
      <c r="O8" s="46">
        <v>0</v>
      </c>
      <c r="P8" s="46">
        <v>0.0199514367437261</v>
      </c>
      <c r="Q8" s="46">
        <v>0.0242886750269204</v>
      </c>
      <c r="R8" s="46">
        <v>0.000947827962950786</v>
      </c>
      <c r="S8" s="46">
        <v>0.000232933787042547</v>
      </c>
      <c r="T8" s="46">
        <v>0.000157346368938676</v>
      </c>
      <c r="U8" s="47">
        <f t="shared" si="0"/>
        <v>0.245755343952267</v>
      </c>
      <c r="V8" s="47">
        <v>0.387129787317245</v>
      </c>
      <c r="W8" s="46">
        <v>0</v>
      </c>
      <c r="Y8" s="53" t="s">
        <v>503</v>
      </c>
      <c r="AC8" s="55" t="s">
        <v>501</v>
      </c>
      <c r="AD8" t="s">
        <v>504</v>
      </c>
    </row>
    <row r="9" spans="1:30">
      <c r="A9" s="34" t="s">
        <v>226</v>
      </c>
      <c r="B9" s="14">
        <v>50</v>
      </c>
      <c r="C9" s="14" t="s">
        <v>230</v>
      </c>
      <c r="D9" s="35">
        <v>0.175</v>
      </c>
      <c r="E9" s="46">
        <v>0.00211307842500991</v>
      </c>
      <c r="F9" s="46">
        <v>0.170179417390243</v>
      </c>
      <c r="G9" s="46">
        <v>0.0087636958333875</v>
      </c>
      <c r="H9" s="46">
        <v>0.00515038428831891</v>
      </c>
      <c r="I9" s="46">
        <v>0</v>
      </c>
      <c r="J9" s="46">
        <v>0</v>
      </c>
      <c r="K9" s="46">
        <v>0</v>
      </c>
      <c r="L9" s="46">
        <v>0</v>
      </c>
      <c r="M9" s="46">
        <v>0.000200190419565408</v>
      </c>
      <c r="N9" s="46">
        <v>0.00263714882117825</v>
      </c>
      <c r="O9" s="46">
        <v>0.0644629003329506</v>
      </c>
      <c r="P9" s="46">
        <v>0.00347722194105438</v>
      </c>
      <c r="Q9" s="46">
        <v>0.00476909823909395</v>
      </c>
      <c r="R9" s="46">
        <v>3.77534330951526e-5</v>
      </c>
      <c r="S9" s="46">
        <v>1.04894235044586e-5</v>
      </c>
      <c r="T9" s="46">
        <v>0</v>
      </c>
      <c r="U9" s="47">
        <f t="shared" si="0"/>
        <v>0.27784025569334</v>
      </c>
      <c r="V9" s="47">
        <v>0.0144305141128779</v>
      </c>
      <c r="W9" s="46">
        <v>0</v>
      </c>
      <c r="Y9" s="53" t="s">
        <v>488</v>
      </c>
      <c r="AC9" s="56" t="s">
        <v>501</v>
      </c>
      <c r="AD9" t="s">
        <v>505</v>
      </c>
    </row>
    <row r="10" spans="1:30">
      <c r="A10" s="32" t="s">
        <v>329</v>
      </c>
      <c r="B10" s="15">
        <v>33</v>
      </c>
      <c r="C10" s="37">
        <v>0.2</v>
      </c>
      <c r="D10" s="33">
        <v>0.2</v>
      </c>
      <c r="E10" s="46">
        <v>0.154607488289646</v>
      </c>
      <c r="F10" s="46">
        <v>1.66212620784109</v>
      </c>
      <c r="G10" s="46">
        <v>0.0483205417091175</v>
      </c>
      <c r="H10" s="46">
        <v>0.0403043466034196</v>
      </c>
      <c r="I10" s="46">
        <v>0.0179006895521696</v>
      </c>
      <c r="J10" s="46">
        <v>0</v>
      </c>
      <c r="K10" s="46">
        <v>0</v>
      </c>
      <c r="L10" s="46">
        <v>1.84698701083405e-6</v>
      </c>
      <c r="M10" s="46">
        <v>0.000128599306206431</v>
      </c>
      <c r="N10" s="46">
        <v>0.00738872636531615</v>
      </c>
      <c r="O10" s="46">
        <v>0.0246814835386454</v>
      </c>
      <c r="P10" s="46">
        <v>0.00405237954550527</v>
      </c>
      <c r="Q10" s="46">
        <v>0.0496389031372893</v>
      </c>
      <c r="R10" s="46">
        <v>0.000551228916295447</v>
      </c>
      <c r="S10" s="46">
        <v>0.00120919168465901</v>
      </c>
      <c r="T10" s="46">
        <v>0.000115507558283797</v>
      </c>
      <c r="U10" s="47">
        <f t="shared" si="0"/>
        <v>2.19362890609118</v>
      </c>
      <c r="V10" s="47">
        <v>2.11153671705615</v>
      </c>
      <c r="W10" s="46">
        <v>1.84698701083405e-6</v>
      </c>
      <c r="Y10" s="53" t="s">
        <v>506</v>
      </c>
      <c r="AC10" s="57" t="s">
        <v>501</v>
      </c>
      <c r="AD10" t="s">
        <v>507</v>
      </c>
    </row>
    <row r="11" spans="1:30">
      <c r="A11" s="34" t="s">
        <v>282</v>
      </c>
      <c r="B11" s="14">
        <v>45</v>
      </c>
      <c r="C11" s="38">
        <v>0.2</v>
      </c>
      <c r="D11" s="35">
        <v>0.2</v>
      </c>
      <c r="E11" s="46">
        <v>0.030435609804587</v>
      </c>
      <c r="F11" s="46">
        <v>0.186782214963145</v>
      </c>
      <c r="G11" s="46">
        <v>0.00494028821139268</v>
      </c>
      <c r="H11" s="46">
        <v>0.000260384378718324</v>
      </c>
      <c r="I11" s="46">
        <v>4.37466440132082e-5</v>
      </c>
      <c r="J11" s="46">
        <v>0.00667388496596094</v>
      </c>
      <c r="K11" s="46">
        <v>0.000132517836316635</v>
      </c>
      <c r="L11" s="46">
        <v>6.69782363643788e-6</v>
      </c>
      <c r="M11" s="46">
        <v>0.000849363587398771</v>
      </c>
      <c r="N11" s="46">
        <v>0.0133270568670307</v>
      </c>
      <c r="O11" s="46">
        <v>0.0271090135093798</v>
      </c>
      <c r="P11" s="46">
        <v>0.0071580312381718</v>
      </c>
      <c r="Q11" s="46">
        <v>0.00242898823722172</v>
      </c>
      <c r="R11" s="46">
        <v>0.000589758896111219</v>
      </c>
      <c r="S11" s="46">
        <v>7.98795374804158e-5</v>
      </c>
      <c r="T11" s="46">
        <v>6.74902729635939e-5</v>
      </c>
      <c r="U11" s="47">
        <f t="shared" si="0"/>
        <v>0.13544439601866</v>
      </c>
      <c r="V11" s="47">
        <v>0.0184482237462586</v>
      </c>
      <c r="W11" s="46">
        <v>0.000139215659953073</v>
      </c>
      <c r="Y11" s="53" t="s">
        <v>508</v>
      </c>
      <c r="AC11" s="58" t="s">
        <v>501</v>
      </c>
      <c r="AD11" t="s">
        <v>509</v>
      </c>
    </row>
    <row r="12" spans="1:25">
      <c r="A12" s="32" t="s">
        <v>278</v>
      </c>
      <c r="B12" s="15">
        <v>71</v>
      </c>
      <c r="C12" s="39">
        <v>0.25</v>
      </c>
      <c r="D12" s="33">
        <v>0.25</v>
      </c>
      <c r="E12" s="46">
        <v>0.48838106314907</v>
      </c>
      <c r="F12" s="46">
        <v>3.1760629897069</v>
      </c>
      <c r="G12" s="46">
        <v>0.109452617524805</v>
      </c>
      <c r="H12" s="46">
        <v>0.0986173484320232</v>
      </c>
      <c r="I12" s="46">
        <v>0.0255568753620058</v>
      </c>
      <c r="J12" s="46">
        <v>0.00860052124704413</v>
      </c>
      <c r="K12" s="46">
        <v>0.00275740427009218</v>
      </c>
      <c r="L12" s="46">
        <v>0.00187165309906158</v>
      </c>
      <c r="M12" s="46">
        <v>0.00857287220262927</v>
      </c>
      <c r="N12" s="46">
        <v>0.24545733537589</v>
      </c>
      <c r="O12" s="46">
        <v>0.00021515981819059</v>
      </c>
      <c r="P12" s="46">
        <v>0.0723776143886727</v>
      </c>
      <c r="Q12" s="46">
        <v>0.615996771916639</v>
      </c>
      <c r="R12" s="46">
        <v>0.0157157330831397</v>
      </c>
      <c r="S12" s="46">
        <v>0.0131648394892412</v>
      </c>
      <c r="T12" s="46">
        <v>0.00314327702084716</v>
      </c>
      <c r="U12" s="47">
        <f t="shared" si="0"/>
        <v>0.83768535769832</v>
      </c>
      <c r="V12" s="47">
        <v>5.95999517295748</v>
      </c>
      <c r="W12" s="46">
        <v>0.00462905736915376</v>
      </c>
      <c r="Y12" s="53" t="s">
        <v>510</v>
      </c>
    </row>
    <row r="13" spans="1:25">
      <c r="A13" s="32" t="s">
        <v>236</v>
      </c>
      <c r="B13" s="15">
        <v>64</v>
      </c>
      <c r="C13" s="39">
        <v>0.3</v>
      </c>
      <c r="D13" s="33">
        <v>0.3</v>
      </c>
      <c r="E13" s="47">
        <v>0.502405397278053</v>
      </c>
      <c r="F13" s="47">
        <v>4.35965302003318</v>
      </c>
      <c r="G13" s="47">
        <v>0.116539279658047</v>
      </c>
      <c r="H13" s="47">
        <v>0.0715819875107548</v>
      </c>
      <c r="I13" s="47">
        <v>0.0100282282827263</v>
      </c>
      <c r="J13" s="47">
        <v>0.00301148967358431</v>
      </c>
      <c r="K13" s="47">
        <v>0.00038705259669184</v>
      </c>
      <c r="L13" s="47">
        <v>0.0002324336807276</v>
      </c>
      <c r="M13" s="47">
        <v>0.0159325679899883</v>
      </c>
      <c r="N13" s="47">
        <v>0.0240866234908208</v>
      </c>
      <c r="O13" s="47">
        <v>0.114739916629609</v>
      </c>
      <c r="P13" s="47">
        <v>0.00861598556620023</v>
      </c>
      <c r="Q13" s="47">
        <v>0.0919560659986209</v>
      </c>
      <c r="R13" s="47">
        <v>0.00589535277681373</v>
      </c>
      <c r="S13" s="47">
        <v>0.000465152009905983</v>
      </c>
      <c r="T13" s="47">
        <v>0.000750582864199438</v>
      </c>
      <c r="U13" s="47">
        <f t="shared" si="0"/>
        <v>0.0789014716363394</v>
      </c>
      <c r="V13" s="47">
        <v>8.64923881368962</v>
      </c>
      <c r="W13" s="46">
        <v>0.00061948627741944</v>
      </c>
      <c r="Y13" s="53" t="s">
        <v>511</v>
      </c>
    </row>
    <row r="14" spans="1:25">
      <c r="A14" s="3"/>
      <c r="B14" s="40"/>
      <c r="C14" s="41"/>
      <c r="D14" s="42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51"/>
      <c r="Y14" s="53" t="s">
        <v>490</v>
      </c>
    </row>
    <row r="15" spans="1:25">
      <c r="A15" s="43" t="s">
        <v>457</v>
      </c>
      <c r="B15" s="43"/>
      <c r="C15" s="43"/>
      <c r="D15" s="43"/>
      <c r="E15" s="49">
        <f>CORREL(D3:D13,E3:E13)</f>
        <v>0.682138907465461</v>
      </c>
      <c r="F15" s="49">
        <f>CORREL(D3:D13,F3:F13)</f>
        <v>0.830117290611028</v>
      </c>
      <c r="G15" s="49">
        <f>CORREL(D3:D13,G3:G13)</f>
        <v>0.811486176526102</v>
      </c>
      <c r="H15" s="49">
        <f>CORREL(D3:D13,H3:H13)</f>
        <v>0.756095361479877</v>
      </c>
      <c r="I15" s="49">
        <f>CORREL(D3:D13,I3:I13)</f>
        <v>0.631048722514527</v>
      </c>
      <c r="J15" s="49">
        <f>CORREL(D3:D13,J3:J13)</f>
        <v>0.604426112311582</v>
      </c>
      <c r="K15" s="49">
        <f>CORREL(D3:D13,K3:K13)</f>
        <v>0.464735675019014</v>
      </c>
      <c r="L15" s="49">
        <f>CORREL(D3:D13,L3:L13)</f>
        <v>0.443726330155544</v>
      </c>
      <c r="M15" s="49">
        <f>CORREL(D3:D13,M3:M13)</f>
        <v>0.629316124124855</v>
      </c>
      <c r="N15" s="49">
        <f>CORREL(D3:D13,N3:N13)</f>
        <v>0.433565541491619</v>
      </c>
      <c r="O15" s="49">
        <f>CORREL(D3:D13,O3:O13)</f>
        <v>-0.431492145019886</v>
      </c>
      <c r="P15" s="49">
        <f>CORREL(D3:D13,P3:P13)</f>
        <v>0.458755018072373</v>
      </c>
      <c r="Q15" s="49">
        <f>CORREL(D3:D13,Q3:Q13)</f>
        <v>0.411685331130959</v>
      </c>
      <c r="R15" s="49">
        <f>CORREL(D3:D13,R3:R13)</f>
        <v>0.570032704754507</v>
      </c>
      <c r="S15" s="49">
        <f>CORREL(D3:D13,S3:S13)</f>
        <v>0.390611379390503</v>
      </c>
      <c r="T15" s="49">
        <f>CORREL(D3:D13,T3:T13)</f>
        <v>0.500394548373047</v>
      </c>
      <c r="U15" s="49">
        <f>CORREL(D3:D13,U3:U13)</f>
        <v>0.100995263447945</v>
      </c>
      <c r="V15" s="49">
        <f>CORREL(D3:D13,V3:V13)</f>
        <v>0.816900725626479</v>
      </c>
      <c r="W15" s="49">
        <f>CORREL(D3:D13,W3:W13)</f>
        <v>0.456339499583385</v>
      </c>
      <c r="Y15" s="53" t="s">
        <v>491</v>
      </c>
    </row>
    <row r="16" spans="1:25">
      <c r="A16" s="43" t="s">
        <v>458</v>
      </c>
      <c r="B16" s="43"/>
      <c r="C16" s="43"/>
      <c r="D16" s="43"/>
      <c r="E16" s="49">
        <f t="shared" ref="E16:W16" si="1">E15*SQRT(COUNTA(E3:E13)-2)/SQRT(1-(E15^2))</f>
        <v>2.79862340660124</v>
      </c>
      <c r="F16" s="49">
        <f t="shared" si="1"/>
        <v>4.46628737160913</v>
      </c>
      <c r="G16" s="49">
        <f t="shared" si="1"/>
        <v>4.16594246523814</v>
      </c>
      <c r="H16" s="49">
        <f t="shared" si="1"/>
        <v>3.46588182576339</v>
      </c>
      <c r="I16" s="49">
        <f t="shared" si="1"/>
        <v>2.44042896093528</v>
      </c>
      <c r="J16" s="49">
        <f t="shared" si="1"/>
        <v>2.27609720002878</v>
      </c>
      <c r="K16" s="49">
        <f t="shared" si="1"/>
        <v>1.57457549252844</v>
      </c>
      <c r="L16" s="49">
        <f t="shared" si="1"/>
        <v>1.48542170039104</v>
      </c>
      <c r="M16" s="49">
        <f t="shared" si="1"/>
        <v>2.42932482704534</v>
      </c>
      <c r="N16" s="49">
        <f t="shared" si="1"/>
        <v>1.44341895386088</v>
      </c>
      <c r="O16" s="49">
        <f t="shared" si="1"/>
        <v>-1.4349323588748</v>
      </c>
      <c r="P16" s="49">
        <f t="shared" si="1"/>
        <v>1.54886640346989</v>
      </c>
      <c r="Q16" s="49">
        <f t="shared" si="1"/>
        <v>1.35522953554486</v>
      </c>
      <c r="R16" s="49">
        <f t="shared" si="1"/>
        <v>2.08136844972968</v>
      </c>
      <c r="S16" s="49">
        <f t="shared" si="1"/>
        <v>1.27296389597097</v>
      </c>
      <c r="T16" s="49">
        <f t="shared" si="1"/>
        <v>1.73387386795025</v>
      </c>
      <c r="U16" s="49">
        <f t="shared" si="1"/>
        <v>0.304542946900602</v>
      </c>
      <c r="V16" s="49">
        <f t="shared" si="1"/>
        <v>4.24895005149695</v>
      </c>
      <c r="W16" s="49">
        <f t="shared" si="1"/>
        <v>1.53855884701826</v>
      </c>
      <c r="Y16" s="53" t="s">
        <v>492</v>
      </c>
    </row>
    <row r="17" spans="1:23">
      <c r="A17" s="43" t="s">
        <v>459</v>
      </c>
      <c r="B17" s="43"/>
      <c r="C17" s="43"/>
      <c r="D17" s="43"/>
      <c r="E17" s="49">
        <f>_xlfn.T.DIST.2T(ABS(E16),COUNTA(E3:E13)-2)</f>
        <v>0.0207592692794648</v>
      </c>
      <c r="F17" s="49">
        <f>_xlfn.T.DIST.2T(ABS(F16),COUNTA(F3:F13)-2)</f>
        <v>0.00156301196995122</v>
      </c>
      <c r="G17" s="49">
        <f>_xlfn.T.DIST.2T(ABS(G16),COUNTA(G3:G13)-2)</f>
        <v>0.00242619515118209</v>
      </c>
      <c r="H17" s="49">
        <f>_xlfn.T.DIST.2T(ABS(H16),COUNTA(H3:H13)-2)</f>
        <v>0.00709468346184392</v>
      </c>
      <c r="I17" s="49">
        <f>_xlfn.T.DIST.2T(ABS(I16),COUNTA(I3:I13)-2)</f>
        <v>0.037338354831863</v>
      </c>
      <c r="J17" s="49">
        <f>_xlfn.T.DIST.2T(ABS(J16),COUNTA(J3:J13)-2)</f>
        <v>0.0488734086845759</v>
      </c>
      <c r="K17" s="49">
        <f>_xlfn.T.DIST.2T(ABS(K16),COUNTA(K3:K13)-2)</f>
        <v>0.149806840209185</v>
      </c>
      <c r="L17" s="49">
        <f>_xlfn.T.DIST.2T(ABS(L16),COUNTA(L3:L13)-2)</f>
        <v>0.171594148953507</v>
      </c>
      <c r="M17" s="49">
        <f>_xlfn.T.DIST.2T(ABS(M16),COUNTA(M3:M13)-2)</f>
        <v>0.0380246398889209</v>
      </c>
      <c r="N17" s="49">
        <f>_xlfn.T.DIST.2T(ABS(N16),COUNTA(N3:N13)-2)</f>
        <v>0.182791630213244</v>
      </c>
      <c r="O17" s="49">
        <f>_xlfn.T.DIST.2T(ABS(O16),COUNTA(O3:O13)-2)</f>
        <v>0.185129765249918</v>
      </c>
      <c r="P17" s="49">
        <f>_xlfn.T.DIST.2T(ABS(P16),COUNTA(P3:P13)-2)</f>
        <v>0.155822472471044</v>
      </c>
      <c r="Q17" s="49">
        <f>_xlfn.T.DIST.2T(ABS(Q16),COUNTA(Q3:Q13)-2)</f>
        <v>0.20837741482744</v>
      </c>
      <c r="R17" s="49">
        <f>_xlfn.T.DIST.2T(ABS(R16),COUNTA(R3:R13)-2)</f>
        <v>0.067116133114098</v>
      </c>
      <c r="S17" s="49">
        <f>_xlfn.T.DIST.2T(ABS(S16),COUNTA(S3:S13)-2)</f>
        <v>0.23492818122854</v>
      </c>
      <c r="T17" s="49">
        <f>_xlfn.T.DIST.2T(ABS(T16),COUNTA(T3:T13)-2)</f>
        <v>0.116971500510769</v>
      </c>
      <c r="U17" s="49">
        <f>_xlfn.T.DIST.2T(ABS(U16),COUNTA(U3:U13)-2)</f>
        <v>0.767638700404043</v>
      </c>
      <c r="V17" s="49">
        <f>_xlfn.T.DIST.2T(ABS(V16),COUNTA(V3:V13)-2)</f>
        <v>0.00214578884060536</v>
      </c>
      <c r="W17" s="49">
        <f>_xlfn.T.DIST.2T(ABS(W16),COUNTA(W3:W13)-2)</f>
        <v>0.158294075126825</v>
      </c>
    </row>
    <row r="18" spans="1:5">
      <c r="A18" s="40"/>
      <c r="B18" s="40"/>
      <c r="C18" s="40"/>
      <c r="D18" s="44"/>
      <c r="E18" s="50"/>
    </row>
    <row r="19" spans="1:5">
      <c r="A19" s="40"/>
      <c r="B19" s="40"/>
      <c r="C19" s="40"/>
      <c r="D19" s="44"/>
      <c r="E19" s="50"/>
    </row>
    <row r="20" spans="1:5">
      <c r="A20" s="40"/>
      <c r="B20" s="40"/>
      <c r="C20" s="40"/>
      <c r="D20" s="44"/>
      <c r="E20" s="50"/>
    </row>
    <row r="21" spans="1:5">
      <c r="A21" s="40"/>
      <c r="B21" s="40"/>
      <c r="C21" s="40"/>
      <c r="D21" s="44"/>
      <c r="E21" s="50"/>
    </row>
    <row r="22" spans="1:5">
      <c r="A22" s="40"/>
      <c r="B22" s="40"/>
      <c r="C22" s="40"/>
      <c r="D22" s="44"/>
      <c r="E22" s="50"/>
    </row>
    <row r="23" spans="1:5">
      <c r="A23" s="40"/>
      <c r="B23" s="40"/>
      <c r="C23" s="40"/>
      <c r="D23" s="44"/>
      <c r="E23" s="50"/>
    </row>
    <row r="24" spans="1:5">
      <c r="A24" s="40"/>
      <c r="B24" s="40"/>
      <c r="C24" s="40"/>
      <c r="D24" s="44"/>
      <c r="E24" s="50"/>
    </row>
    <row r="25" spans="1:5">
      <c r="A25" s="40"/>
      <c r="B25" s="40"/>
      <c r="C25" s="40"/>
      <c r="D25" s="44"/>
      <c r="E25" s="50"/>
    </row>
    <row r="26" spans="1:5">
      <c r="A26" s="40"/>
      <c r="B26" s="40"/>
      <c r="C26" s="40"/>
      <c r="D26" s="44"/>
      <c r="E26" s="50"/>
    </row>
    <row r="27" spans="1:5">
      <c r="A27" s="40"/>
      <c r="B27" s="40"/>
      <c r="C27" s="40"/>
      <c r="D27" s="44"/>
      <c r="E27" s="50"/>
    </row>
    <row r="28" spans="1:5">
      <c r="A28" s="40"/>
      <c r="B28" s="40"/>
      <c r="C28" s="40"/>
      <c r="D28" s="44"/>
      <c r="E28" s="50"/>
    </row>
    <row r="29" spans="1:5">
      <c r="A29" s="40"/>
      <c r="B29" s="40"/>
      <c r="C29" s="40"/>
      <c r="D29" s="44"/>
      <c r="E29" s="50"/>
    </row>
    <row r="30" spans="1:5">
      <c r="A30" s="40"/>
      <c r="B30" s="40"/>
      <c r="C30" s="40"/>
      <c r="D30" s="44"/>
      <c r="E30" s="50"/>
    </row>
    <row r="31" spans="1:5">
      <c r="A31" s="40"/>
      <c r="B31" s="40"/>
      <c r="C31" s="40"/>
      <c r="D31" s="44"/>
      <c r="E31" s="50"/>
    </row>
  </sheetData>
  <mergeCells count="3">
    <mergeCell ref="A15:D15"/>
    <mergeCell ref="A16:D16"/>
    <mergeCell ref="A17:D17"/>
  </mergeCells>
  <conditionalFormatting sqref="E15:W15">
    <cfRule type="cellIs" dxfId="0" priority="2" operator="lessThan">
      <formula>-0.8</formula>
    </cfRule>
    <cfRule type="cellIs" dxfId="0" priority="3" operator="greaterThan">
      <formula>0.8</formula>
    </cfRule>
    <cfRule type="cellIs" dxfId="1" priority="4" operator="between">
      <formula>-0.2</formula>
      <formula>0.2</formula>
    </cfRule>
    <cfRule type="cellIs" dxfId="2" priority="5" operator="between">
      <formula>-1</formula>
      <formula>-0.6</formula>
    </cfRule>
    <cfRule type="cellIs" dxfId="2" priority="6" operator="between">
      <formula>0.6</formula>
      <formula>1</formula>
    </cfRule>
    <cfRule type="cellIs" dxfId="3" priority="7" operator="between">
      <formula>-0.6</formula>
      <formula>-0.4</formula>
    </cfRule>
    <cfRule type="cellIs" dxfId="3" priority="8" operator="between">
      <formula>0.4</formula>
      <formula>0.6</formula>
    </cfRule>
    <cfRule type="cellIs" dxfId="4" priority="9" stopIfTrue="1" operator="between">
      <formula>-0.4</formula>
      <formula>-0.2</formula>
    </cfRule>
    <cfRule type="cellIs" dxfId="4" priority="10" stopIfTrue="1" operator="between">
      <formula>0.2</formula>
      <formula>0.4</formula>
    </cfRule>
  </conditionalFormatting>
  <conditionalFormatting sqref="E17:W17">
    <cfRule type="cellIs" dxfId="5" priority="1" operator="lessThan">
      <formula>0.01</formula>
    </cfRule>
    <cfRule type="cellIs" dxfId="2" priority="11" operator="lessThan">
      <formula>0.05</formula>
    </cfRule>
  </conditionalFormatting>
  <pageMargins left="0.7" right="0.7" top="0.75" bottom="0.75" header="0.3" footer="0.3"/>
  <pageSetup paperSize="1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Sheet5</vt:lpstr>
      <vt:lpstr>Sheet6</vt:lpstr>
      <vt:lpstr>Sheet7</vt:lpstr>
      <vt:lpstr>Sheet8</vt:lpstr>
      <vt:lpstr>Correlation with Ki-67</vt:lpstr>
      <vt:lpstr>Corr Ki-67 outliers&lt;5%,60%</vt:lpstr>
      <vt:lpstr>Corr Ki-67_outliers&lt;=5%,60%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linlin</cp:lastModifiedBy>
  <dcterms:created xsi:type="dcterms:W3CDTF">2015-06-04T10:17:00Z</dcterms:created>
  <dcterms:modified xsi:type="dcterms:W3CDTF">2023-04-03T13:54:52Z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1033-5.0.0.7908</vt:lpwstr>
  </property>
</Properties>
</file>