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F3CB3C62-EFD0-4DD0-BCCE-D8ABB5EEE734}" xr6:coauthVersionLast="47" xr6:coauthVersionMax="47" xr10:uidLastSave="{00000000-0000-0000-0000-000000000000}"/>
  <bookViews>
    <workbookView xWindow="-120" yWindow="-120" windowWidth="20730" windowHeight="11160" xr2:uid="{DAF518D2-602F-4E07-A92C-4FBB0D8483C4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E7" i="3"/>
  <c r="E8" i="3"/>
  <c r="E9" i="3"/>
  <c r="E10" i="3"/>
  <c r="E11" i="3"/>
  <c r="E12" i="3"/>
  <c r="E13" i="3"/>
  <c r="E6" i="3"/>
  <c r="G14" i="3"/>
  <c r="F7" i="3"/>
  <c r="F8" i="3"/>
  <c r="F9" i="3"/>
  <c r="F10" i="3"/>
  <c r="F11" i="3"/>
  <c r="F12" i="3"/>
  <c r="F14" i="3" s="1"/>
  <c r="F13" i="3"/>
  <c r="F6" i="3"/>
  <c r="G7" i="3"/>
  <c r="G8" i="3"/>
  <c r="G9" i="3"/>
  <c r="G10" i="3"/>
  <c r="G11" i="3"/>
  <c r="G12" i="3"/>
  <c r="G13" i="3"/>
  <c r="G6" i="3"/>
  <c r="D14" i="3"/>
  <c r="E11" i="2"/>
  <c r="D2" i="2"/>
  <c r="D7" i="2"/>
  <c r="C7" i="2"/>
  <c r="C6" i="2"/>
  <c r="C5" i="2"/>
  <c r="C4" i="2"/>
  <c r="C3" i="2"/>
  <c r="D3" i="2"/>
  <c r="D4" i="2"/>
  <c r="D5" i="2"/>
  <c r="D6" i="2"/>
  <c r="F6" i="1"/>
  <c r="G6" i="1"/>
  <c r="K6" i="1"/>
  <c r="K7" i="1"/>
  <c r="K8" i="1"/>
  <c r="K9" i="1"/>
  <c r="K10" i="1"/>
  <c r="K11" i="1"/>
  <c r="K12" i="1"/>
  <c r="K13" i="1"/>
  <c r="K14" i="1"/>
  <c r="K15" i="1"/>
  <c r="K16" i="1"/>
  <c r="K17" i="1"/>
  <c r="I6" i="1"/>
  <c r="J7" i="1"/>
  <c r="J8" i="1"/>
  <c r="J9" i="1"/>
  <c r="J10" i="1"/>
  <c r="J11" i="1"/>
  <c r="J12" i="1"/>
  <c r="J13" i="1"/>
  <c r="J14" i="1"/>
  <c r="J15" i="1"/>
  <c r="J16" i="1"/>
  <c r="J17" i="1"/>
  <c r="J6" i="1"/>
  <c r="I7" i="1"/>
  <c r="I8" i="1"/>
  <c r="I9" i="1"/>
  <c r="I10" i="1"/>
  <c r="I11" i="1"/>
  <c r="I12" i="1"/>
  <c r="I13" i="1"/>
  <c r="I14" i="1"/>
  <c r="I15" i="1"/>
  <c r="I16" i="1"/>
  <c r="I17" i="1"/>
  <c r="H7" i="1"/>
  <c r="H8" i="1"/>
  <c r="H9" i="1"/>
  <c r="H10" i="1"/>
  <c r="H11" i="1"/>
  <c r="H12" i="1"/>
  <c r="H13" i="1"/>
  <c r="H14" i="1"/>
  <c r="H15" i="1"/>
  <c r="H16" i="1"/>
  <c r="H17" i="1"/>
  <c r="H6" i="1"/>
  <c r="G14" i="1"/>
  <c r="G7" i="1"/>
  <c r="G8" i="1"/>
  <c r="G9" i="1"/>
  <c r="G10" i="1"/>
  <c r="G11" i="1"/>
  <c r="G12" i="1"/>
  <c r="G13" i="1"/>
  <c r="G15" i="1"/>
  <c r="G16" i="1"/>
  <c r="G17" i="1"/>
  <c r="E7" i="1"/>
  <c r="D7" i="1"/>
  <c r="D6" i="1"/>
  <c r="E8" i="1"/>
  <c r="E9" i="1"/>
  <c r="E10" i="1"/>
  <c r="E11" i="1"/>
  <c r="E12" i="1"/>
  <c r="E13" i="1"/>
  <c r="E14" i="1"/>
  <c r="E15" i="1"/>
  <c r="E16" i="1"/>
  <c r="E17" i="1"/>
  <c r="E6" i="1"/>
  <c r="F7" i="1"/>
  <c r="F8" i="1"/>
  <c r="F9" i="1"/>
  <c r="F10" i="1"/>
  <c r="F11" i="1"/>
  <c r="F12" i="1"/>
  <c r="F13" i="1"/>
  <c r="F14" i="1"/>
  <c r="F15" i="1"/>
  <c r="F16" i="1"/>
  <c r="F17" i="1"/>
  <c r="D8" i="1"/>
  <c r="D9" i="1"/>
  <c r="D10" i="1"/>
  <c r="D11" i="1"/>
  <c r="D12" i="1"/>
  <c r="D13" i="1"/>
  <c r="D14" i="1"/>
  <c r="D15" i="1"/>
  <c r="D16" i="1"/>
  <c r="D17" i="1"/>
  <c r="E14" i="3" l="1"/>
</calcChain>
</file>

<file path=xl/sharedStrings.xml><?xml version="1.0" encoding="utf-8"?>
<sst xmlns="http://schemas.openxmlformats.org/spreadsheetml/2006/main" count="60" uniqueCount="60">
  <si>
    <t>Clave</t>
  </si>
  <si>
    <t>Nombre</t>
  </si>
  <si>
    <t>Salario diario</t>
  </si>
  <si>
    <t>Salario quincenal</t>
  </si>
  <si>
    <t>Canasta basica</t>
  </si>
  <si>
    <t>Pasajes</t>
  </si>
  <si>
    <t>Total de percepciones</t>
  </si>
  <si>
    <t>ISR</t>
  </si>
  <si>
    <t>IMSS</t>
  </si>
  <si>
    <t>Total de deducciones</t>
  </si>
  <si>
    <t>Sueldo a cobrar</t>
  </si>
  <si>
    <t>Roca - Bola Company De Mexico S.A de C.V</t>
  </si>
  <si>
    <t>Calculo de salario por trabajador</t>
  </si>
  <si>
    <t>Lopez Castro Juan</t>
  </si>
  <si>
    <t>Vina Fabela Antonio</t>
  </si>
  <si>
    <t>Finisterre Larios Omar</t>
  </si>
  <si>
    <t>Torres Londeros Gilberto</t>
  </si>
  <si>
    <t>Torres Androide Fabiola</t>
  </si>
  <si>
    <t>Guzman Aguilar Gabriela</t>
  </si>
  <si>
    <t>Campos Luna Sonia</t>
  </si>
  <si>
    <t>Guzman Tinajeros lidia</t>
  </si>
  <si>
    <t>Soriano Fernandez Alma</t>
  </si>
  <si>
    <t>Amado Perez Veronica</t>
  </si>
  <si>
    <t>Jimenez Alejandro Pamela</t>
  </si>
  <si>
    <t>Gotica Sanchez Esther</t>
  </si>
  <si>
    <t>Perez Lopez Miguel</t>
  </si>
  <si>
    <t>Nombres</t>
  </si>
  <si>
    <t>Fecha de nacimiento</t>
  </si>
  <si>
    <t>Edad</t>
  </si>
  <si>
    <t>Edad 2</t>
  </si>
  <si>
    <t>Walter</t>
  </si>
  <si>
    <t>Clever</t>
  </si>
  <si>
    <t>Patricia</t>
  </si>
  <si>
    <t>Maria</t>
  </si>
  <si>
    <t>Richard</t>
  </si>
  <si>
    <t>Jessica</t>
  </si>
  <si>
    <t>30/02/1979</t>
  </si>
  <si>
    <t>Cual es la diferencia de edad entre Walter y Clever</t>
  </si>
  <si>
    <t>Cuantos anos tendra Jessica el 25/12/2009</t>
  </si>
  <si>
    <t>Por cuantos anos Richard es mayor que maria</t>
  </si>
  <si>
    <t>Cuantos dias faltan para fiestas patrias</t>
  </si>
  <si>
    <t>Cauntos dias han pasdo de navidad</t>
  </si>
  <si>
    <t>11 anos</t>
  </si>
  <si>
    <t>Practica de funciones principales en excel</t>
  </si>
  <si>
    <t>Principales paises provedores de hardware 1998</t>
  </si>
  <si>
    <t>N*</t>
  </si>
  <si>
    <t>Pais</t>
  </si>
  <si>
    <t>Precio en US$</t>
  </si>
  <si>
    <t>Sin decimales</t>
  </si>
  <si>
    <t>Redondear a 4 decimales</t>
  </si>
  <si>
    <t>Truncar a 4 decimales</t>
  </si>
  <si>
    <t>Total=</t>
  </si>
  <si>
    <t>Singapur</t>
  </si>
  <si>
    <t>Taiwan</t>
  </si>
  <si>
    <t>Alemania</t>
  </si>
  <si>
    <t>Brasil</t>
  </si>
  <si>
    <t>Japon</t>
  </si>
  <si>
    <t>Mexico</t>
  </si>
  <si>
    <t>EE.UU</t>
  </si>
  <si>
    <t>Otros paises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</si>
</sst>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6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3" borderId="0" xfId="0" applyFill="1"/>
    <xf numFmtId="9" fontId="0" fillId="3" borderId="0" xfId="0" applyNumberFormat="1" applyFill="1"/>
    <xf numFmtId="10" fontId="0" fillId="3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0" fillId="0" borderId="0" xfId="0" quotePrefix="1"/>
    <xf numFmtId="0" fontId="0" fillId="4" borderId="1" xfId="0" quotePrefix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32FAA-94F2-4627-9E8E-D380CD7996AB}">
  <dimension ref="A1:K17"/>
  <sheetViews>
    <sheetView tabSelected="1" workbookViewId="0">
      <selection activeCell="F7" sqref="F7"/>
    </sheetView>
  </sheetViews>
  <sheetFormatPr baseColWidth="10" defaultRowHeight="15" x14ac:dyDescent="0.25"/>
  <cols>
    <col min="2" max="2" width="23.85546875" customWidth="1"/>
    <col min="6" max="6" width="14.42578125" customWidth="1"/>
    <col min="7" max="7" width="19.28515625" customWidth="1"/>
    <col min="10" max="10" width="14.7109375" customWidth="1"/>
    <col min="11" max="11" width="13.28515625" customWidth="1"/>
  </cols>
  <sheetData>
    <row r="1" spans="1:11" x14ac:dyDescent="0.25">
      <c r="A1" s="24" t="s">
        <v>11</v>
      </c>
      <c r="B1" s="25"/>
      <c r="C1" s="25"/>
      <c r="D1" s="25"/>
      <c r="E1" s="25"/>
      <c r="F1" s="25"/>
      <c r="G1" s="25"/>
      <c r="H1" s="25"/>
      <c r="I1" s="25"/>
      <c r="J1" s="25"/>
      <c r="K1" s="26"/>
    </row>
    <row r="2" spans="1:11" x14ac:dyDescent="0.25">
      <c r="A2" s="24" t="s">
        <v>12</v>
      </c>
      <c r="B2" s="25"/>
      <c r="C2" s="25"/>
      <c r="D2" s="25"/>
      <c r="E2" s="25"/>
      <c r="F2" s="25"/>
      <c r="G2" s="25"/>
      <c r="H2" s="25"/>
      <c r="I2" s="25"/>
      <c r="J2" s="25"/>
      <c r="K2" s="26"/>
    </row>
    <row r="3" spans="1:11" s="4" customFormat="1" ht="30" x14ac:dyDescent="0.25">
      <c r="A3" s="2" t="s">
        <v>0</v>
      </c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</row>
    <row r="4" spans="1:11" x14ac:dyDescent="0.25">
      <c r="A4" s="5"/>
      <c r="B4" s="5"/>
      <c r="C4" s="5"/>
      <c r="D4" s="5"/>
      <c r="E4" s="6">
        <v>0.12</v>
      </c>
      <c r="F4" s="6">
        <v>7.0000000000000007E-2</v>
      </c>
      <c r="G4" s="5"/>
      <c r="H4" s="7">
        <v>6.5000000000000002E-2</v>
      </c>
      <c r="I4" s="6">
        <v>0.04</v>
      </c>
      <c r="J4" s="5"/>
      <c r="K4" s="5"/>
    </row>
    <row r="5" spans="1:11" x14ac:dyDescent="0.25">
      <c r="A5" s="1">
        <v>50026</v>
      </c>
      <c r="B5" s="1" t="s">
        <v>13</v>
      </c>
      <c r="C5" s="1">
        <v>57</v>
      </c>
      <c r="D5" s="1">
        <v>855</v>
      </c>
      <c r="E5" s="1">
        <v>102.6</v>
      </c>
      <c r="F5" s="1">
        <v>59.85</v>
      </c>
      <c r="G5" s="1">
        <v>1017.45</v>
      </c>
      <c r="H5" s="1">
        <v>55.575000000000003</v>
      </c>
      <c r="I5" s="1">
        <v>34.200000000000003</v>
      </c>
      <c r="J5" s="1">
        <v>89.775000000000006</v>
      </c>
      <c r="K5" s="1">
        <v>927.68</v>
      </c>
    </row>
    <row r="6" spans="1:11" x14ac:dyDescent="0.25">
      <c r="A6" s="1">
        <v>50027</v>
      </c>
      <c r="B6" s="1" t="s">
        <v>14</v>
      </c>
      <c r="C6" s="1">
        <v>80.23</v>
      </c>
      <c r="D6" s="1">
        <f>C6*15</f>
        <v>1203.45</v>
      </c>
      <c r="E6" s="1">
        <f>D6*$E$4</f>
        <v>144.41399999999999</v>
      </c>
      <c r="F6" s="1">
        <f>D6*$F$4</f>
        <v>84.241500000000016</v>
      </c>
      <c r="G6" s="1">
        <f>D6+E6+F6</f>
        <v>1432.1055000000001</v>
      </c>
      <c r="H6" s="1">
        <f>D6*$H$4</f>
        <v>78.224250000000012</v>
      </c>
      <c r="I6" s="1">
        <f>D6*$I$4</f>
        <v>48.138000000000005</v>
      </c>
      <c r="J6" s="1">
        <f>H6+I6</f>
        <v>126.36225000000002</v>
      </c>
      <c r="K6" s="1">
        <f>G6-J6</f>
        <v>1305.74325</v>
      </c>
    </row>
    <row r="7" spans="1:11" x14ac:dyDescent="0.25">
      <c r="A7" s="1">
        <v>50028</v>
      </c>
      <c r="B7" s="1" t="s">
        <v>15</v>
      </c>
      <c r="C7" s="1">
        <v>27.3</v>
      </c>
      <c r="D7" s="1">
        <f>C7*15</f>
        <v>409.5</v>
      </c>
      <c r="E7" s="1">
        <f>D7*$E$4</f>
        <v>49.14</v>
      </c>
      <c r="F7" s="1">
        <f t="shared" ref="F7:F17" si="0">D7*$F$4</f>
        <v>28.665000000000003</v>
      </c>
      <c r="G7" s="1">
        <f t="shared" ref="G7:G17" si="1">D7+E7+F7</f>
        <v>487.30500000000001</v>
      </c>
      <c r="H7" s="1">
        <f t="shared" ref="H7:H17" si="2">D7*$H$4</f>
        <v>26.6175</v>
      </c>
      <c r="I7" s="1">
        <f t="shared" ref="I7:I17" si="3">D7*$I$4</f>
        <v>16.38</v>
      </c>
      <c r="J7" s="1">
        <f t="shared" ref="J7:J17" si="4">H7+I7</f>
        <v>42.997500000000002</v>
      </c>
      <c r="K7" s="1">
        <f t="shared" ref="K7:K17" si="5">G7-J7</f>
        <v>444.3075</v>
      </c>
    </row>
    <row r="8" spans="1:11" x14ac:dyDescent="0.25">
      <c r="A8" s="1">
        <v>50029</v>
      </c>
      <c r="B8" s="1" t="s">
        <v>16</v>
      </c>
      <c r="C8" s="1">
        <v>45.6</v>
      </c>
      <c r="D8" s="1">
        <f t="shared" ref="D8:D17" si="6">C8*15</f>
        <v>684</v>
      </c>
      <c r="E8" s="1">
        <f t="shared" ref="E8:E17" si="7">D8*$E$4</f>
        <v>82.08</v>
      </c>
      <c r="F8" s="1">
        <f t="shared" si="0"/>
        <v>47.88</v>
      </c>
      <c r="G8" s="1">
        <f t="shared" si="1"/>
        <v>813.96</v>
      </c>
      <c r="H8" s="1">
        <f t="shared" si="2"/>
        <v>44.46</v>
      </c>
      <c r="I8" s="1">
        <f t="shared" si="3"/>
        <v>27.36</v>
      </c>
      <c r="J8" s="1">
        <f t="shared" si="4"/>
        <v>71.819999999999993</v>
      </c>
      <c r="K8" s="1">
        <f t="shared" si="5"/>
        <v>742.1400000000001</v>
      </c>
    </row>
    <row r="9" spans="1:11" x14ac:dyDescent="0.25">
      <c r="A9" s="1">
        <v>50030</v>
      </c>
      <c r="B9" s="1" t="s">
        <v>17</v>
      </c>
      <c r="C9" s="1">
        <v>75.599999999999994</v>
      </c>
      <c r="D9" s="1">
        <f t="shared" si="6"/>
        <v>1134</v>
      </c>
      <c r="E9" s="1">
        <f t="shared" si="7"/>
        <v>136.07999999999998</v>
      </c>
      <c r="F9" s="1">
        <f t="shared" si="0"/>
        <v>79.38000000000001</v>
      </c>
      <c r="G9" s="1">
        <f t="shared" si="1"/>
        <v>1349.46</v>
      </c>
      <c r="H9" s="1">
        <f t="shared" si="2"/>
        <v>73.710000000000008</v>
      </c>
      <c r="I9" s="1">
        <f t="shared" si="3"/>
        <v>45.36</v>
      </c>
      <c r="J9" s="1">
        <f t="shared" si="4"/>
        <v>119.07000000000001</v>
      </c>
      <c r="K9" s="1">
        <f t="shared" si="5"/>
        <v>1230.3900000000001</v>
      </c>
    </row>
    <row r="10" spans="1:11" x14ac:dyDescent="0.25">
      <c r="A10" s="1">
        <v>50031</v>
      </c>
      <c r="B10" s="1" t="s">
        <v>18</v>
      </c>
      <c r="C10" s="1">
        <v>60.2</v>
      </c>
      <c r="D10" s="1">
        <f t="shared" si="6"/>
        <v>903</v>
      </c>
      <c r="E10" s="1">
        <f t="shared" si="7"/>
        <v>108.36</v>
      </c>
      <c r="F10" s="1">
        <f t="shared" si="0"/>
        <v>63.210000000000008</v>
      </c>
      <c r="G10" s="1">
        <f t="shared" si="1"/>
        <v>1074.57</v>
      </c>
      <c r="H10" s="1">
        <f t="shared" si="2"/>
        <v>58.695</v>
      </c>
      <c r="I10" s="1">
        <f t="shared" si="3"/>
        <v>36.119999999999997</v>
      </c>
      <c r="J10" s="1">
        <f t="shared" si="4"/>
        <v>94.814999999999998</v>
      </c>
      <c r="K10" s="1">
        <f t="shared" si="5"/>
        <v>979.75499999999988</v>
      </c>
    </row>
    <row r="11" spans="1:11" x14ac:dyDescent="0.25">
      <c r="A11" s="1">
        <v>50032</v>
      </c>
      <c r="B11" s="1" t="s">
        <v>19</v>
      </c>
      <c r="C11" s="1">
        <v>45.2</v>
      </c>
      <c r="D11" s="1">
        <f t="shared" si="6"/>
        <v>678</v>
      </c>
      <c r="E11" s="1">
        <f t="shared" si="7"/>
        <v>81.36</v>
      </c>
      <c r="F11" s="1">
        <f t="shared" si="0"/>
        <v>47.460000000000008</v>
      </c>
      <c r="G11" s="1">
        <f t="shared" si="1"/>
        <v>806.82</v>
      </c>
      <c r="H11" s="1">
        <f t="shared" si="2"/>
        <v>44.07</v>
      </c>
      <c r="I11" s="1">
        <f t="shared" si="3"/>
        <v>27.12</v>
      </c>
      <c r="J11" s="1">
        <f t="shared" si="4"/>
        <v>71.19</v>
      </c>
      <c r="K11" s="1">
        <f t="shared" si="5"/>
        <v>735.63000000000011</v>
      </c>
    </row>
    <row r="12" spans="1:11" x14ac:dyDescent="0.25">
      <c r="A12" s="1">
        <v>50033</v>
      </c>
      <c r="B12" s="1" t="s">
        <v>20</v>
      </c>
      <c r="C12" s="1">
        <v>25.6</v>
      </c>
      <c r="D12" s="1">
        <f t="shared" si="6"/>
        <v>384</v>
      </c>
      <c r="E12" s="1">
        <f t="shared" si="7"/>
        <v>46.08</v>
      </c>
      <c r="F12" s="1">
        <f t="shared" si="0"/>
        <v>26.880000000000003</v>
      </c>
      <c r="G12" s="1">
        <f t="shared" si="1"/>
        <v>456.96</v>
      </c>
      <c r="H12" s="1">
        <f t="shared" si="2"/>
        <v>24.96</v>
      </c>
      <c r="I12" s="1">
        <f t="shared" si="3"/>
        <v>15.36</v>
      </c>
      <c r="J12" s="1">
        <f t="shared" si="4"/>
        <v>40.32</v>
      </c>
      <c r="K12" s="1">
        <f t="shared" si="5"/>
        <v>416.64</v>
      </c>
    </row>
    <row r="13" spans="1:11" x14ac:dyDescent="0.25">
      <c r="A13" s="1">
        <v>50034</v>
      </c>
      <c r="B13" s="1" t="s">
        <v>21</v>
      </c>
      <c r="C13" s="1">
        <v>48.9</v>
      </c>
      <c r="D13" s="1">
        <f t="shared" si="6"/>
        <v>733.5</v>
      </c>
      <c r="E13" s="1">
        <f t="shared" si="7"/>
        <v>88.02</v>
      </c>
      <c r="F13" s="1">
        <f t="shared" si="0"/>
        <v>51.345000000000006</v>
      </c>
      <c r="G13" s="1">
        <f t="shared" si="1"/>
        <v>872.86500000000001</v>
      </c>
      <c r="H13" s="1">
        <f t="shared" si="2"/>
        <v>47.677500000000002</v>
      </c>
      <c r="I13" s="1">
        <f t="shared" si="3"/>
        <v>29.34</v>
      </c>
      <c r="J13" s="1">
        <f t="shared" si="4"/>
        <v>77.017499999999998</v>
      </c>
      <c r="K13" s="1">
        <f t="shared" si="5"/>
        <v>795.84749999999997</v>
      </c>
    </row>
    <row r="14" spans="1:11" x14ac:dyDescent="0.25">
      <c r="A14" s="1">
        <v>50035</v>
      </c>
      <c r="B14" s="1" t="s">
        <v>22</v>
      </c>
      <c r="C14" s="1">
        <v>78.900000000000006</v>
      </c>
      <c r="D14" s="1">
        <f t="shared" si="6"/>
        <v>1183.5</v>
      </c>
      <c r="E14" s="1">
        <f t="shared" si="7"/>
        <v>142.01999999999998</v>
      </c>
      <c r="F14" s="1">
        <f t="shared" si="0"/>
        <v>82.845000000000013</v>
      </c>
      <c r="G14" s="1">
        <f>D14+E14+F14</f>
        <v>1408.365</v>
      </c>
      <c r="H14" s="1">
        <f t="shared" si="2"/>
        <v>76.927500000000009</v>
      </c>
      <c r="I14" s="1">
        <f t="shared" si="3"/>
        <v>47.34</v>
      </c>
      <c r="J14" s="1">
        <f t="shared" si="4"/>
        <v>124.26750000000001</v>
      </c>
      <c r="K14" s="1">
        <f t="shared" si="5"/>
        <v>1284.0975000000001</v>
      </c>
    </row>
    <row r="15" spans="1:11" x14ac:dyDescent="0.25">
      <c r="A15" s="1">
        <v>50036</v>
      </c>
      <c r="B15" s="1" t="s">
        <v>23</v>
      </c>
      <c r="C15" s="1">
        <v>86.3</v>
      </c>
      <c r="D15" s="1">
        <f t="shared" si="6"/>
        <v>1294.5</v>
      </c>
      <c r="E15" s="1">
        <f t="shared" si="7"/>
        <v>155.34</v>
      </c>
      <c r="F15" s="1">
        <f t="shared" si="0"/>
        <v>90.615000000000009</v>
      </c>
      <c r="G15" s="1">
        <f t="shared" si="1"/>
        <v>1540.4549999999999</v>
      </c>
      <c r="H15" s="1">
        <f t="shared" si="2"/>
        <v>84.142499999999998</v>
      </c>
      <c r="I15" s="1">
        <f t="shared" si="3"/>
        <v>51.78</v>
      </c>
      <c r="J15" s="1">
        <f t="shared" si="4"/>
        <v>135.92250000000001</v>
      </c>
      <c r="K15" s="1">
        <f t="shared" si="5"/>
        <v>1404.5324999999998</v>
      </c>
    </row>
    <row r="16" spans="1:11" x14ac:dyDescent="0.25">
      <c r="A16" s="1">
        <v>50037</v>
      </c>
      <c r="B16" s="1" t="s">
        <v>24</v>
      </c>
      <c r="C16" s="1">
        <v>78.5</v>
      </c>
      <c r="D16" s="1">
        <f t="shared" si="6"/>
        <v>1177.5</v>
      </c>
      <c r="E16" s="1">
        <f t="shared" si="7"/>
        <v>141.29999999999998</v>
      </c>
      <c r="F16" s="1">
        <f t="shared" si="0"/>
        <v>82.425000000000011</v>
      </c>
      <c r="G16" s="1">
        <f t="shared" si="1"/>
        <v>1401.2249999999999</v>
      </c>
      <c r="H16" s="1">
        <f t="shared" si="2"/>
        <v>76.537500000000009</v>
      </c>
      <c r="I16" s="1">
        <f t="shared" si="3"/>
        <v>47.1</v>
      </c>
      <c r="J16" s="1">
        <f t="shared" si="4"/>
        <v>123.63750000000002</v>
      </c>
      <c r="K16" s="1">
        <f t="shared" si="5"/>
        <v>1277.5874999999999</v>
      </c>
    </row>
    <row r="17" spans="1:11" x14ac:dyDescent="0.25">
      <c r="A17" s="1">
        <v>50038</v>
      </c>
      <c r="B17" s="1" t="s">
        <v>25</v>
      </c>
      <c r="C17" s="1">
        <v>45.8</v>
      </c>
      <c r="D17" s="1">
        <f t="shared" si="6"/>
        <v>687</v>
      </c>
      <c r="E17" s="1">
        <f t="shared" si="7"/>
        <v>82.44</v>
      </c>
      <c r="F17" s="1">
        <f t="shared" si="0"/>
        <v>48.09</v>
      </c>
      <c r="G17" s="1">
        <f t="shared" si="1"/>
        <v>817.53000000000009</v>
      </c>
      <c r="H17" s="1">
        <f t="shared" si="2"/>
        <v>44.655000000000001</v>
      </c>
      <c r="I17" s="1">
        <f t="shared" si="3"/>
        <v>27.48</v>
      </c>
      <c r="J17" s="1">
        <f t="shared" si="4"/>
        <v>72.135000000000005</v>
      </c>
      <c r="K17" s="1">
        <f t="shared" si="5"/>
        <v>745.3950000000001</v>
      </c>
    </row>
  </sheetData>
  <mergeCells count="2">
    <mergeCell ref="A1:K1"/>
    <mergeCell ref="A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51B26-5F53-4B92-A155-CBDA5873CD1A}">
  <dimension ref="A1:I14"/>
  <sheetViews>
    <sheetView workbookViewId="0">
      <selection activeCell="C3" sqref="C3"/>
    </sheetView>
  </sheetViews>
  <sheetFormatPr baseColWidth="10" defaultRowHeight="15" x14ac:dyDescent="0.25"/>
  <cols>
    <col min="1" max="1" width="14.140625" customWidth="1"/>
    <col min="2" max="2" width="20.28515625" customWidth="1"/>
    <col min="4" max="4" width="14.85546875" customWidth="1"/>
  </cols>
  <sheetData>
    <row r="1" spans="1:9" x14ac:dyDescent="0.25">
      <c r="A1" s="8" t="s">
        <v>26</v>
      </c>
      <c r="B1" s="8" t="s">
        <v>27</v>
      </c>
      <c r="C1" s="8" t="s">
        <v>28</v>
      </c>
      <c r="D1" s="8" t="s">
        <v>29</v>
      </c>
      <c r="F1" s="11">
        <v>2001</v>
      </c>
    </row>
    <row r="2" spans="1:9" x14ac:dyDescent="0.25">
      <c r="A2" s="9" t="s">
        <v>30</v>
      </c>
      <c r="B2" s="10">
        <v>26795</v>
      </c>
      <c r="C2" s="23">
        <f>YEAR(H2)-YEAR(F2)</f>
        <v>0</v>
      </c>
      <c r="D2" s="9">
        <f>$F$1-F2</f>
        <v>28</v>
      </c>
      <c r="F2" s="11">
        <v>1973</v>
      </c>
      <c r="H2">
        <v>2025</v>
      </c>
    </row>
    <row r="3" spans="1:9" x14ac:dyDescent="0.25">
      <c r="A3" s="9" t="s">
        <v>31</v>
      </c>
      <c r="B3" s="10">
        <v>23642</v>
      </c>
      <c r="C3" s="9">
        <f>2024-1964</f>
        <v>60</v>
      </c>
      <c r="D3" s="9">
        <f t="shared" ref="D3:D7" si="0">$F$1-F3</f>
        <v>37</v>
      </c>
      <c r="F3" s="11">
        <v>1964</v>
      </c>
    </row>
    <row r="4" spans="1:9" x14ac:dyDescent="0.25">
      <c r="A4" s="9" t="s">
        <v>32</v>
      </c>
      <c r="B4" s="10">
        <v>30290</v>
      </c>
      <c r="C4" s="9">
        <f>2024-1982</f>
        <v>42</v>
      </c>
      <c r="D4" s="9">
        <f t="shared" si="0"/>
        <v>19</v>
      </c>
      <c r="F4" s="11">
        <v>1982</v>
      </c>
    </row>
    <row r="5" spans="1:9" x14ac:dyDescent="0.25">
      <c r="A5" s="9" t="s">
        <v>33</v>
      </c>
      <c r="B5" s="10">
        <v>31853</v>
      </c>
      <c r="C5" s="9">
        <f>2024-1987</f>
        <v>37</v>
      </c>
      <c r="D5" s="9">
        <f t="shared" si="0"/>
        <v>14</v>
      </c>
      <c r="F5" s="11">
        <v>1987</v>
      </c>
    </row>
    <row r="6" spans="1:9" x14ac:dyDescent="0.25">
      <c r="A6" s="9" t="s">
        <v>34</v>
      </c>
      <c r="B6" s="10" t="s">
        <v>36</v>
      </c>
      <c r="C6" s="9">
        <f>2024-1979</f>
        <v>45</v>
      </c>
      <c r="D6" s="9">
        <f t="shared" si="0"/>
        <v>22</v>
      </c>
      <c r="F6" s="11">
        <v>1979</v>
      </c>
    </row>
    <row r="7" spans="1:9" x14ac:dyDescent="0.25">
      <c r="A7" s="9" t="s">
        <v>35</v>
      </c>
      <c r="B7" s="10">
        <v>35111</v>
      </c>
      <c r="C7" s="9">
        <f>2024-1996</f>
        <v>28</v>
      </c>
      <c r="D7" s="9">
        <f t="shared" si="0"/>
        <v>5</v>
      </c>
      <c r="F7" s="11">
        <v>1996</v>
      </c>
    </row>
    <row r="8" spans="1:9" x14ac:dyDescent="0.25">
      <c r="I8" s="22"/>
    </row>
    <row r="10" spans="1:9" x14ac:dyDescent="0.25">
      <c r="A10" s="27" t="s">
        <v>37</v>
      </c>
      <c r="B10" s="28"/>
      <c r="C10" s="28"/>
      <c r="D10" s="29"/>
      <c r="E10" s="12" t="s">
        <v>42</v>
      </c>
    </row>
    <row r="11" spans="1:9" x14ac:dyDescent="0.25">
      <c r="A11" s="27" t="s">
        <v>38</v>
      </c>
      <c r="B11" s="28"/>
      <c r="C11" s="28"/>
      <c r="D11" s="29"/>
      <c r="E11" s="12">
        <f>2009-F7</f>
        <v>13</v>
      </c>
    </row>
    <row r="12" spans="1:9" x14ac:dyDescent="0.25">
      <c r="A12" s="27" t="s">
        <v>39</v>
      </c>
      <c r="B12" s="28"/>
      <c r="C12" s="28"/>
      <c r="D12" s="29"/>
      <c r="E12" s="12">
        <v>8</v>
      </c>
    </row>
    <row r="13" spans="1:9" x14ac:dyDescent="0.25">
      <c r="A13" s="27" t="s">
        <v>40</v>
      </c>
      <c r="B13" s="28"/>
      <c r="C13" s="28"/>
      <c r="D13" s="29"/>
      <c r="E13" s="12"/>
    </row>
    <row r="14" spans="1:9" x14ac:dyDescent="0.25">
      <c r="A14" s="27" t="s">
        <v>41</v>
      </c>
      <c r="B14" s="28"/>
      <c r="C14" s="28"/>
      <c r="D14" s="29"/>
      <c r="E14" s="12"/>
    </row>
  </sheetData>
  <mergeCells count="5">
    <mergeCell ref="A10:D10"/>
    <mergeCell ref="A11:D11"/>
    <mergeCell ref="A12:D12"/>
    <mergeCell ref="A13:D13"/>
    <mergeCell ref="A14:D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B135D-3409-402E-9B30-C8A0E5E2ACA0}">
  <dimension ref="A1:G14"/>
  <sheetViews>
    <sheetView topLeftCell="A3" workbookViewId="0">
      <selection activeCell="J9" sqref="J9"/>
    </sheetView>
  </sheetViews>
  <sheetFormatPr baseColWidth="10" defaultRowHeight="15" x14ac:dyDescent="0.25"/>
  <cols>
    <col min="3" max="3" width="14" customWidth="1"/>
    <col min="4" max="4" width="15.7109375" customWidth="1"/>
    <col min="5" max="5" width="13.5703125" customWidth="1"/>
    <col min="6" max="6" width="15.140625" customWidth="1"/>
    <col min="7" max="7" width="14" customWidth="1"/>
  </cols>
  <sheetData>
    <row r="1" spans="1:7" ht="15.75" x14ac:dyDescent="0.25">
      <c r="A1" s="30" t="s">
        <v>43</v>
      </c>
      <c r="B1" s="30"/>
      <c r="C1" s="30"/>
      <c r="D1" s="30"/>
    </row>
    <row r="3" spans="1:7" ht="15.75" x14ac:dyDescent="0.25">
      <c r="C3" s="31" t="s">
        <v>44</v>
      </c>
      <c r="D3" s="31"/>
      <c r="E3" s="31"/>
      <c r="F3" s="31"/>
    </row>
    <row r="5" spans="1:7" ht="30" x14ac:dyDescent="0.25">
      <c r="B5" s="13" t="s">
        <v>45</v>
      </c>
      <c r="C5" s="13" t="s">
        <v>46</v>
      </c>
      <c r="D5" s="13" t="s">
        <v>47</v>
      </c>
      <c r="E5" s="14" t="s">
        <v>48</v>
      </c>
      <c r="F5" s="14" t="s">
        <v>49</v>
      </c>
      <c r="G5" s="14" t="s">
        <v>50</v>
      </c>
    </row>
    <row r="6" spans="1:7" x14ac:dyDescent="0.25">
      <c r="B6" s="16">
        <v>1</v>
      </c>
      <c r="C6" s="16" t="s">
        <v>52</v>
      </c>
      <c r="D6" s="17">
        <v>12.2615803815</v>
      </c>
      <c r="E6" s="18">
        <f>ROUNDDOWN(D6,0)</f>
        <v>12</v>
      </c>
      <c r="F6" s="19">
        <f>ROUND(D6,4)</f>
        <v>12.2616</v>
      </c>
      <c r="G6" s="17">
        <f>TRUNC(D6,4)</f>
        <v>12.2615</v>
      </c>
    </row>
    <row r="7" spans="1:7" x14ac:dyDescent="0.25">
      <c r="B7" s="16">
        <v>2</v>
      </c>
      <c r="C7" s="16" t="s">
        <v>53</v>
      </c>
      <c r="D7" s="17">
        <v>22.972972973000001</v>
      </c>
      <c r="E7" s="18">
        <f t="shared" ref="E7:E13" si="0">ROUNDDOWN(D7,0)</f>
        <v>22</v>
      </c>
      <c r="F7" s="19">
        <f t="shared" ref="F7:F13" si="1">ROUND(D7,4)</f>
        <v>22.972999999999999</v>
      </c>
      <c r="G7" s="17">
        <f t="shared" ref="G7:G13" si="2">TRUNC(D7,4)</f>
        <v>22.972899999999999</v>
      </c>
    </row>
    <row r="8" spans="1:7" x14ac:dyDescent="0.25">
      <c r="B8" s="16">
        <v>3</v>
      </c>
      <c r="C8" s="16" t="s">
        <v>54</v>
      </c>
      <c r="D8" s="17">
        <v>10.6175514626</v>
      </c>
      <c r="E8" s="18">
        <f t="shared" si="0"/>
        <v>10</v>
      </c>
      <c r="F8" s="19">
        <f t="shared" si="1"/>
        <v>10.617599999999999</v>
      </c>
      <c r="G8" s="17">
        <f t="shared" si="2"/>
        <v>10.6175</v>
      </c>
    </row>
    <row r="9" spans="1:7" x14ac:dyDescent="0.25">
      <c r="B9" s="16">
        <v>4</v>
      </c>
      <c r="C9" s="16" t="s">
        <v>55</v>
      </c>
      <c r="D9" s="17">
        <v>12.125984252</v>
      </c>
      <c r="E9" s="18">
        <f t="shared" si="0"/>
        <v>12</v>
      </c>
      <c r="F9" s="19">
        <f t="shared" si="1"/>
        <v>12.125999999999999</v>
      </c>
      <c r="G9" s="17">
        <f t="shared" si="2"/>
        <v>12.1259</v>
      </c>
    </row>
    <row r="10" spans="1:7" x14ac:dyDescent="0.25">
      <c r="B10" s="16">
        <v>5</v>
      </c>
      <c r="C10" s="16" t="s">
        <v>56</v>
      </c>
      <c r="D10" s="17">
        <v>6.5217391304000003</v>
      </c>
      <c r="E10" s="18">
        <f t="shared" si="0"/>
        <v>6</v>
      </c>
      <c r="F10" s="19">
        <f t="shared" si="1"/>
        <v>6.5217000000000001</v>
      </c>
      <c r="G10" s="17">
        <f t="shared" si="2"/>
        <v>6.5217000000000001</v>
      </c>
    </row>
    <row r="11" spans="1:7" x14ac:dyDescent="0.25">
      <c r="B11" s="16">
        <v>6</v>
      </c>
      <c r="C11" s="16" t="s">
        <v>57</v>
      </c>
      <c r="D11" s="17">
        <v>7.4626865671999996</v>
      </c>
      <c r="E11" s="18">
        <f t="shared" si="0"/>
        <v>7</v>
      </c>
      <c r="F11" s="19">
        <f t="shared" si="1"/>
        <v>7.4626999999999999</v>
      </c>
      <c r="G11" s="17">
        <f t="shared" si="2"/>
        <v>7.4626000000000001</v>
      </c>
    </row>
    <row r="12" spans="1:7" x14ac:dyDescent="0.25">
      <c r="B12" s="16">
        <v>7</v>
      </c>
      <c r="C12" s="16" t="s">
        <v>58</v>
      </c>
      <c r="D12" s="17">
        <v>22.661870503599999</v>
      </c>
      <c r="E12" s="18">
        <f t="shared" si="0"/>
        <v>22</v>
      </c>
      <c r="F12" s="19">
        <f t="shared" si="1"/>
        <v>22.661899999999999</v>
      </c>
      <c r="G12" s="17">
        <f t="shared" si="2"/>
        <v>22.661799999999999</v>
      </c>
    </row>
    <row r="13" spans="1:7" x14ac:dyDescent="0.25">
      <c r="B13" s="16">
        <v>8</v>
      </c>
      <c r="C13" s="16" t="s">
        <v>59</v>
      </c>
      <c r="D13" s="17">
        <v>7.3212034785000002</v>
      </c>
      <c r="E13" s="18">
        <f t="shared" si="0"/>
        <v>7</v>
      </c>
      <c r="F13" s="19">
        <f t="shared" si="1"/>
        <v>7.3212000000000002</v>
      </c>
      <c r="G13" s="17">
        <f t="shared" si="2"/>
        <v>7.3212000000000002</v>
      </c>
    </row>
    <row r="14" spans="1:7" x14ac:dyDescent="0.25">
      <c r="B14" s="32" t="s">
        <v>51</v>
      </c>
      <c r="C14" s="33"/>
      <c r="D14" s="15">
        <f>SUM(D6:D13)</f>
        <v>101.94558874879999</v>
      </c>
      <c r="E14" s="20">
        <f>SUM(E6:E13)</f>
        <v>98</v>
      </c>
      <c r="F14" s="21">
        <f>SUM(F6:F13)</f>
        <v>101.9457</v>
      </c>
      <c r="G14" s="21">
        <f>SUM(G6:G13)</f>
        <v>101.9451</v>
      </c>
    </row>
  </sheetData>
  <mergeCells count="3">
    <mergeCell ref="A1:D1"/>
    <mergeCell ref="C3:F3"/>
    <mergeCell ref="B14:C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a96ff8e-ad23-4f22-b209-63ea94dea30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85DFD13E0D234E856B2EAE7F4DE066" ma:contentTypeVersion="6" ma:contentTypeDescription="Crear nuevo documento." ma:contentTypeScope="" ma:versionID="971b11616b6c9f42855bcf8bc502648c">
  <xsd:schema xmlns:xsd="http://www.w3.org/2001/XMLSchema" xmlns:xs="http://www.w3.org/2001/XMLSchema" xmlns:p="http://schemas.microsoft.com/office/2006/metadata/properties" xmlns:ns3="2a96ff8e-ad23-4f22-b209-63ea94dea308" targetNamespace="http://schemas.microsoft.com/office/2006/metadata/properties" ma:root="true" ma:fieldsID="1a21b118ddb1414f0f58b1f96ca22168" ns3:_="">
    <xsd:import namespace="2a96ff8e-ad23-4f22-b209-63ea94dea3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96ff8e-ad23-4f22-b209-63ea94dea3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0CE49C-96EC-43F7-A3B6-2B39C8E6C7A1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dcmitype/"/>
    <ds:schemaRef ds:uri="http://purl.org/dc/terms/"/>
    <ds:schemaRef ds:uri="2a96ff8e-ad23-4f22-b209-63ea94dea308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083694B-2E08-4761-B880-287D9FE501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96ff8e-ad23-4f22-b209-63ea94dea3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75A918-A922-47D7-AA28-E21DE4F783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YOSELIN OLIVARES JIMENEZ</dc:creator>
  <cp:lastModifiedBy>YOSELIN OLIVARES JIMENEZ</cp:lastModifiedBy>
  <dcterms:created xsi:type="dcterms:W3CDTF">2025-04-01T18:04:17Z</dcterms:created>
  <dcterms:modified xsi:type="dcterms:W3CDTF">2025-05-15T19:07:50Z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0x010100F485DFD13E0D234E856B2EAE7F4DE066</vt:lpwstr>
  </property>
</Properties>
</file>