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7"/>
  <workbookPr/>
  <mc:AlternateContent xmlns:mc="http://schemas.openxmlformats.org/markup-compatibility/2006">
    <mc:Choice Requires="x15">
      <x15ac:absPath xmlns:x15ac="http://schemas.microsoft.com/office/spreadsheetml/2010/11/ac" url="C:\Users\irma\Desktop\logaritmos\"/>
    </mc:Choice>
  </mc:AlternateContent>
  <xr:revisionPtr revIDLastSave="0" documentId="11_9DCA045F1091F0CB288C5596024B5001A0B4DDDB" xr6:coauthVersionLast="47" xr6:coauthVersionMax="47" xr10:uidLastSave="{00000000-0000-0000-0000-000000000000}"/>
  <bookViews>
    <workbookView xWindow="0" yWindow="0" windowWidth="20490" windowHeight="6345" firstSheet="2" activeTab="2" xr2:uid="{00000000-000D-0000-FFFF-FFFF00000000}"/>
  </bookViews>
  <sheets>
    <sheet name="Hoja1" sheetId="1" r:id="rId1"/>
    <sheet name="Hoja2" sheetId="2" r:id="rId2"/>
    <sheet name="Hoja3" sheetId="3" r:id="rId3"/>
  </sheets>
  <calcPr calcId="152511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19" i="2"/>
  <c r="C18" i="2"/>
  <c r="I6" i="2"/>
  <c r="I7" i="2"/>
  <c r="I8" i="2"/>
  <c r="I9" i="2"/>
  <c r="I10" i="2"/>
  <c r="I11" i="2"/>
  <c r="I12" i="2"/>
  <c r="I13" i="2"/>
  <c r="I14" i="2"/>
  <c r="I15" i="2"/>
  <c r="I5" i="2"/>
  <c r="H6" i="2"/>
  <c r="H7" i="2"/>
  <c r="H8" i="2"/>
  <c r="H9" i="2"/>
  <c r="H10" i="2"/>
  <c r="H11" i="2"/>
  <c r="H12" i="2"/>
  <c r="H13" i="2"/>
  <c r="H14" i="2"/>
  <c r="H15" i="2"/>
  <c r="H5" i="2"/>
  <c r="G6" i="2"/>
  <c r="G7" i="2"/>
  <c r="G8" i="2"/>
  <c r="G9" i="2"/>
  <c r="G10" i="2"/>
  <c r="G11" i="2"/>
  <c r="G12" i="2"/>
  <c r="G13" i="2"/>
  <c r="G14" i="2"/>
  <c r="G15" i="2"/>
  <c r="G5" i="2"/>
  <c r="F7" i="2"/>
  <c r="F8" i="2"/>
  <c r="F9" i="2"/>
  <c r="F10" i="2"/>
  <c r="F11" i="2"/>
  <c r="F12" i="2"/>
  <c r="F13" i="2"/>
  <c r="F14" i="2"/>
  <c r="F15" i="2"/>
  <c r="F6" i="2"/>
  <c r="F5" i="2"/>
  <c r="E6" i="2"/>
  <c r="E7" i="2"/>
  <c r="E8" i="2"/>
  <c r="E9" i="2"/>
  <c r="E10" i="2"/>
  <c r="E11" i="2"/>
  <c r="E12" i="2"/>
  <c r="E13" i="2"/>
  <c r="E14" i="2"/>
  <c r="E15" i="2"/>
  <c r="E5" i="2"/>
  <c r="D16" i="2"/>
  <c r="D6" i="2"/>
  <c r="D7" i="2"/>
  <c r="D8" i="2"/>
  <c r="D9" i="2"/>
  <c r="D10" i="2"/>
  <c r="D11" i="2"/>
  <c r="D12" i="2"/>
  <c r="D13" i="2"/>
  <c r="D14" i="2"/>
  <c r="D15" i="2"/>
  <c r="D5" i="2"/>
  <c r="C16" i="2" l="1"/>
  <c r="E24" i="3"/>
  <c r="E23" i="3"/>
  <c r="E22" i="3"/>
  <c r="C24" i="3"/>
  <c r="C23" i="3"/>
  <c r="C22" i="3"/>
  <c r="D19" i="3"/>
  <c r="E19" i="3"/>
  <c r="C19" i="3"/>
  <c r="E18" i="3" l="1"/>
  <c r="D18" i="3"/>
  <c r="C18" i="3"/>
  <c r="D17" i="3"/>
  <c r="E17" i="3"/>
  <c r="C17" i="3"/>
  <c r="D16" i="3"/>
  <c r="E16" i="3"/>
  <c r="C16" i="3"/>
  <c r="G9" i="3"/>
  <c r="G10" i="3"/>
  <c r="G11" i="3"/>
  <c r="G12" i="3"/>
  <c r="G13" i="3"/>
  <c r="G14" i="3"/>
  <c r="G8" i="3"/>
  <c r="F8" i="3"/>
  <c r="F9" i="3"/>
  <c r="F10" i="3"/>
  <c r="F11" i="3"/>
  <c r="F12" i="3"/>
  <c r="F13" i="3"/>
  <c r="F14" i="3"/>
  <c r="C3" i="3" l="1"/>
  <c r="C13" i="1"/>
  <c r="C12" i="1"/>
  <c r="C2" i="1"/>
  <c r="E10" i="1" l="1"/>
  <c r="E9" i="1"/>
  <c r="E8" i="1"/>
  <c r="E7" i="1"/>
  <c r="E6" i="1"/>
</calcChain>
</file>

<file path=xl/sharedStrings.xml><?xml version="1.0" encoding="utf-8"?>
<sst xmlns="http://schemas.openxmlformats.org/spreadsheetml/2006/main" count="63" uniqueCount="62">
  <si>
    <t>EJERCICIO 1.</t>
  </si>
  <si>
    <t xml:space="preserve">NOTAS DE INFORMATICA </t>
  </si>
  <si>
    <t xml:space="preserve">ALUMNOS </t>
  </si>
  <si>
    <t xml:space="preserve">TRABAJOS PRACTICOS </t>
  </si>
  <si>
    <t xml:space="preserve">EVALUACION </t>
  </si>
  <si>
    <t>PROMEDIO</t>
  </si>
  <si>
    <t xml:space="preserve">ALBALSAMO, Elena </t>
  </si>
  <si>
    <t>ALETOTO, Emiliano</t>
  </si>
  <si>
    <t>MARTINEZ, Fernando</t>
  </si>
  <si>
    <t>VARANGOT, Juan</t>
  </si>
  <si>
    <t xml:space="preserve">VIDELA, Fernanda </t>
  </si>
  <si>
    <t xml:space="preserve">Mayor promedio </t>
  </si>
  <si>
    <t>Menor promedio</t>
  </si>
  <si>
    <t>EJERCICIO 2</t>
  </si>
  <si>
    <t>AUTOMOVILES</t>
  </si>
  <si>
    <t>MARCA</t>
  </si>
  <si>
    <t>PRECIO</t>
  </si>
  <si>
    <t>IVA 21%</t>
  </si>
  <si>
    <t>PRECIO CONTADO</t>
  </si>
  <si>
    <t>INTERES 10%</t>
  </si>
  <si>
    <t xml:space="preserve">PRECIO CON INTERESES </t>
  </si>
  <si>
    <t xml:space="preserve">VALOR EN 24 CUOTAS </t>
  </si>
  <si>
    <t xml:space="preserve">VALOR EN 36 CUOTAS </t>
  </si>
  <si>
    <t>Chevrolet Corsa City</t>
  </si>
  <si>
    <t>Citroen C4</t>
  </si>
  <si>
    <t xml:space="preserve">Fiat Palio Weekend </t>
  </si>
  <si>
    <t xml:space="preserve">Fiat Siena </t>
  </si>
  <si>
    <t>Ford Explorer XLT 4X4</t>
  </si>
  <si>
    <t>Ford Ranger XLT 4x4</t>
  </si>
  <si>
    <t>Peugeot 360</t>
  </si>
  <si>
    <t xml:space="preserve">Renault Laguna </t>
  </si>
  <si>
    <t>Suzuki Fun</t>
  </si>
  <si>
    <t>Volkswagen Gol</t>
  </si>
  <si>
    <t xml:space="preserve">Volkswagen Suran </t>
  </si>
  <si>
    <t>TOTALES</t>
  </si>
  <si>
    <t xml:space="preserve">Mayor precio con interes </t>
  </si>
  <si>
    <t xml:space="preserve">Promedio valor en 24 cuotas </t>
  </si>
  <si>
    <t xml:space="preserve">Promedio valor en 36 cuotas </t>
  </si>
  <si>
    <t>EJERCICIO 3</t>
  </si>
  <si>
    <t>TURISMO EN VACACIONES 2009</t>
  </si>
  <si>
    <t>CIUDADES</t>
  </si>
  <si>
    <t>MES DE ENERO</t>
  </si>
  <si>
    <t>MES DE FEBRERO</t>
  </si>
  <si>
    <t>MES DE MARZO</t>
  </si>
  <si>
    <t xml:space="preserve">TOTAL POR CIUDAD </t>
  </si>
  <si>
    <t xml:space="preserve">PROMEDIO POR CIUDAD </t>
  </si>
  <si>
    <t xml:space="preserve">MAR DEL PLATA </t>
  </si>
  <si>
    <t>PINAMAR</t>
  </si>
  <si>
    <t>MIRAMAR</t>
  </si>
  <si>
    <t>PUNTA DEL ESTE</t>
  </si>
  <si>
    <t xml:space="preserve">COLONIA </t>
  </si>
  <si>
    <t>CAMBORIOU</t>
  </si>
  <si>
    <t>BUZIOS</t>
  </si>
  <si>
    <t xml:space="preserve">TOTAL MENSUA </t>
  </si>
  <si>
    <t xml:space="preserve">MAXIMO </t>
  </si>
  <si>
    <t>MINIMO</t>
  </si>
  <si>
    <t xml:space="preserve">TOTAL DE TURISTAS EN ARGENTINA </t>
  </si>
  <si>
    <t>PROMEDIO ARGENTINA</t>
  </si>
  <si>
    <t>TOTAL DE TURISTAS EN URUGUAY</t>
  </si>
  <si>
    <t>PROMEDIO URUGUAY</t>
  </si>
  <si>
    <t>TOTAL DE TURISTAS EN BRASIL</t>
  </si>
  <si>
    <t>PROMEDIO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</si>
</sst>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XDR&quot;* #,##0.00_-;\-&quot;XDR&quot;* #,##0.00_-;_-&quot;XDR&quot;* &quot;-&quot;??_-;_-@_-"/>
    <numFmt numFmtId="165" formatCode="[$-F800]dddd\,\ mmmm\ dd\,\ yyyy"/>
    <numFmt numFmtId="166" formatCode="_-[$XDR-580A]* #,##0.00_-;\-[$XDR-580A]* #,##0.00_-;_-[$XDR-580A]* &quot;-&quot;??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4" fontId="0" fillId="0" borderId="0" xfId="0" applyNumberFormat="1"/>
    <xf numFmtId="165" fontId="0" fillId="0" borderId="0" xfId="0" applyNumberFormat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4" borderId="1" xfId="0" applyNumberFormat="1" applyFill="1" applyBorder="1"/>
    <xf numFmtId="166" fontId="0" fillId="0" borderId="0" xfId="0" applyNumberFormat="1"/>
    <xf numFmtId="2" fontId="0" fillId="4" borderId="1" xfId="1" applyNumberFormat="1" applyFont="1" applyFill="1" applyBorder="1"/>
    <xf numFmtId="0" fontId="0" fillId="0" borderId="0" xfId="0" applyNumberFormat="1" applyBorder="1" applyAlignment="1">
      <alignment horizontal="right"/>
    </xf>
    <xf numFmtId="4" fontId="0" fillId="4" borderId="1" xfId="0" applyNumberFormat="1" applyFill="1" applyBorder="1"/>
    <xf numFmtId="2" fontId="0" fillId="4" borderId="1" xfId="0" applyNumberFormat="1" applyFill="1" applyBorder="1"/>
    <xf numFmtId="2" fontId="0" fillId="0" borderId="1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C14" sqref="C14"/>
    </sheetView>
  </sheetViews>
  <sheetFormatPr defaultColWidth="11.42578125" defaultRowHeight="15"/>
  <cols>
    <col min="1" max="1" width="11.7109375" bestFit="1" customWidth="1"/>
    <col min="2" max="2" width="19.7109375" bestFit="1" customWidth="1"/>
    <col min="3" max="3" width="13" customWidth="1"/>
    <col min="4" max="4" width="12.85546875" customWidth="1"/>
    <col min="5" max="5" width="17.5703125" customWidth="1"/>
  </cols>
  <sheetData>
    <row r="1" spans="1:5">
      <c r="A1" s="1" t="s">
        <v>0</v>
      </c>
    </row>
    <row r="2" spans="1:5">
      <c r="C2" s="6">
        <f ca="1">TODAY()</f>
        <v>45721</v>
      </c>
    </row>
    <row r="4" spans="1:5">
      <c r="B4" s="22" t="s">
        <v>1</v>
      </c>
      <c r="C4" s="22"/>
      <c r="D4" s="22"/>
      <c r="E4" s="22"/>
    </row>
    <row r="5" spans="1:5" ht="30">
      <c r="B5" s="3" t="s">
        <v>2</v>
      </c>
      <c r="C5" s="4" t="s">
        <v>3</v>
      </c>
      <c r="D5" s="4" t="s">
        <v>4</v>
      </c>
      <c r="E5" s="4" t="s">
        <v>5</v>
      </c>
    </row>
    <row r="6" spans="1:5">
      <c r="B6" s="2" t="s">
        <v>6</v>
      </c>
      <c r="C6" s="2">
        <v>7</v>
      </c>
      <c r="D6" s="2">
        <v>7</v>
      </c>
      <c r="E6" s="5">
        <f>AVERAGE(C6,D6)</f>
        <v>7</v>
      </c>
    </row>
    <row r="7" spans="1:5">
      <c r="B7" s="2" t="s">
        <v>7</v>
      </c>
      <c r="C7" s="2">
        <v>8</v>
      </c>
      <c r="D7" s="2">
        <v>7</v>
      </c>
      <c r="E7" s="2">
        <f>AVERAGE(C7,D7)</f>
        <v>7.5</v>
      </c>
    </row>
    <row r="8" spans="1:5">
      <c r="B8" s="2" t="s">
        <v>8</v>
      </c>
      <c r="C8" s="2">
        <v>8</v>
      </c>
      <c r="D8" s="2">
        <v>4</v>
      </c>
      <c r="E8" s="2">
        <f>AVERAGE(C8,D8)</f>
        <v>6</v>
      </c>
    </row>
    <row r="9" spans="1:5">
      <c r="B9" s="2" t="s">
        <v>9</v>
      </c>
      <c r="C9" s="2">
        <v>6</v>
      </c>
      <c r="D9" s="2">
        <v>4</v>
      </c>
      <c r="E9" s="2">
        <f>AVERAGE(C9,D9)</f>
        <v>5</v>
      </c>
    </row>
    <row r="10" spans="1:5">
      <c r="B10" s="2" t="s">
        <v>10</v>
      </c>
      <c r="C10" s="2">
        <v>9</v>
      </c>
      <c r="D10" s="2">
        <v>8</v>
      </c>
      <c r="E10" s="2">
        <f>AVERAGE(C10,D10)</f>
        <v>8.5</v>
      </c>
    </row>
    <row r="12" spans="1:5">
      <c r="B12" s="2" t="s">
        <v>11</v>
      </c>
      <c r="C12" s="2">
        <f>MAX(E6,E7,E8,E9,E10)</f>
        <v>8.5</v>
      </c>
    </row>
    <row r="13" spans="1:5">
      <c r="B13" s="2" t="s">
        <v>12</v>
      </c>
      <c r="C13" s="2">
        <f>MIN(E6,E7,E8,E9,E10)</f>
        <v>5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opLeftCell="A4" zoomScale="75" zoomScaleNormal="75" workbookViewId="0">
      <selection activeCell="F19" sqref="F19"/>
    </sheetView>
  </sheetViews>
  <sheetFormatPr defaultColWidth="11.42578125" defaultRowHeight="15"/>
  <cols>
    <col min="2" max="2" width="20" bestFit="1" customWidth="1"/>
    <col min="5" max="5" width="12.28515625" customWidth="1"/>
  </cols>
  <sheetData>
    <row r="1" spans="1:11">
      <c r="A1" s="10" t="s">
        <v>13</v>
      </c>
    </row>
    <row r="3" spans="1:11" ht="21">
      <c r="B3" s="23" t="s">
        <v>14</v>
      </c>
      <c r="C3" s="24"/>
      <c r="D3" s="24"/>
      <c r="E3" s="24"/>
      <c r="F3" s="24"/>
      <c r="G3" s="24"/>
      <c r="H3" s="24"/>
      <c r="I3" s="25"/>
    </row>
    <row r="4" spans="1:11" ht="45">
      <c r="B4" s="13" t="s">
        <v>15</v>
      </c>
      <c r="C4" s="13" t="s">
        <v>16</v>
      </c>
      <c r="D4" s="13" t="s">
        <v>17</v>
      </c>
      <c r="E4" s="13" t="s">
        <v>18</v>
      </c>
      <c r="F4" s="13" t="s">
        <v>19</v>
      </c>
      <c r="G4" s="13" t="s">
        <v>20</v>
      </c>
      <c r="H4" s="13" t="s">
        <v>21</v>
      </c>
      <c r="I4" s="13" t="s">
        <v>22</v>
      </c>
    </row>
    <row r="5" spans="1:11">
      <c r="B5" s="2" t="s">
        <v>23</v>
      </c>
      <c r="C5" s="21">
        <v>39450</v>
      </c>
      <c r="D5" s="20">
        <f>C5*0.21</f>
        <v>8284.5</v>
      </c>
      <c r="E5" s="20">
        <f>C5+D5</f>
        <v>47734.5</v>
      </c>
      <c r="F5" s="20">
        <f>E5*10%</f>
        <v>4773.45</v>
      </c>
      <c r="G5" s="20">
        <f>E5+F5</f>
        <v>52507.95</v>
      </c>
      <c r="H5" s="20">
        <f>G5/24</f>
        <v>2187.8312499999997</v>
      </c>
      <c r="I5" s="20">
        <f>G5/36</f>
        <v>1458.5541666666666</v>
      </c>
      <c r="K5" s="18"/>
    </row>
    <row r="6" spans="1:11">
      <c r="B6" s="2" t="s">
        <v>24</v>
      </c>
      <c r="C6" s="21">
        <v>63000</v>
      </c>
      <c r="D6" s="20">
        <f t="shared" ref="D6:D16" si="0">C6*0.21</f>
        <v>13230</v>
      </c>
      <c r="E6" s="20">
        <f t="shared" ref="E6:E15" si="1">C6+D6</f>
        <v>76230</v>
      </c>
      <c r="F6" s="20">
        <f>E6*10%</f>
        <v>7623</v>
      </c>
      <c r="G6" s="20">
        <f t="shared" ref="G6:G15" si="2">E6+F6</f>
        <v>83853</v>
      </c>
      <c r="H6" s="20">
        <f t="shared" ref="H6:H15" si="3">G6/24</f>
        <v>3493.875</v>
      </c>
      <c r="I6" s="20">
        <f t="shared" ref="I6:I15" si="4">G6/36</f>
        <v>2329.25</v>
      </c>
      <c r="K6" s="18"/>
    </row>
    <row r="7" spans="1:11">
      <c r="B7" s="2" t="s">
        <v>25</v>
      </c>
      <c r="C7" s="21">
        <v>54400</v>
      </c>
      <c r="D7" s="20">
        <f t="shared" si="0"/>
        <v>11424</v>
      </c>
      <c r="E7" s="20">
        <f t="shared" si="1"/>
        <v>65824</v>
      </c>
      <c r="F7" s="20">
        <f t="shared" ref="F7:F15" si="5">E7*10%</f>
        <v>6582.4000000000005</v>
      </c>
      <c r="G7" s="20">
        <f t="shared" si="2"/>
        <v>72406.399999999994</v>
      </c>
      <c r="H7" s="20">
        <f t="shared" si="3"/>
        <v>3016.9333333333329</v>
      </c>
      <c r="I7" s="20">
        <f t="shared" si="4"/>
        <v>2011.2888888888888</v>
      </c>
      <c r="K7" s="18"/>
    </row>
    <row r="8" spans="1:11">
      <c r="B8" s="2" t="s">
        <v>26</v>
      </c>
      <c r="C8" s="21">
        <v>37200</v>
      </c>
      <c r="D8" s="20">
        <f t="shared" si="0"/>
        <v>7812</v>
      </c>
      <c r="E8" s="20">
        <f t="shared" si="1"/>
        <v>45012</v>
      </c>
      <c r="F8" s="20">
        <f t="shared" si="5"/>
        <v>4501.2</v>
      </c>
      <c r="G8" s="20">
        <f t="shared" si="2"/>
        <v>49513.2</v>
      </c>
      <c r="H8" s="20">
        <f t="shared" si="3"/>
        <v>2063.0499999999997</v>
      </c>
      <c r="I8" s="20">
        <f t="shared" si="4"/>
        <v>1375.3666666666666</v>
      </c>
      <c r="K8" s="18"/>
    </row>
    <row r="9" spans="1:11">
      <c r="B9" s="2" t="s">
        <v>27</v>
      </c>
      <c r="C9" s="21">
        <v>42900</v>
      </c>
      <c r="D9" s="20">
        <f t="shared" si="0"/>
        <v>9009</v>
      </c>
      <c r="E9" s="20">
        <f t="shared" si="1"/>
        <v>51909</v>
      </c>
      <c r="F9" s="20">
        <f t="shared" si="5"/>
        <v>5190.9000000000005</v>
      </c>
      <c r="G9" s="20">
        <f t="shared" si="2"/>
        <v>57099.9</v>
      </c>
      <c r="H9" s="20">
        <f t="shared" si="3"/>
        <v>2379.1624999999999</v>
      </c>
      <c r="I9" s="20">
        <f t="shared" si="4"/>
        <v>1586.1083333333333</v>
      </c>
    </row>
    <row r="10" spans="1:11">
      <c r="B10" s="2" t="s">
        <v>28</v>
      </c>
      <c r="C10" s="21">
        <v>66600</v>
      </c>
      <c r="D10" s="20">
        <f t="shared" si="0"/>
        <v>13986</v>
      </c>
      <c r="E10" s="20">
        <f t="shared" si="1"/>
        <v>80586</v>
      </c>
      <c r="F10" s="20">
        <f t="shared" si="5"/>
        <v>8058.6</v>
      </c>
      <c r="G10" s="20">
        <f t="shared" si="2"/>
        <v>88644.6</v>
      </c>
      <c r="H10" s="20">
        <f t="shared" si="3"/>
        <v>3693.5250000000001</v>
      </c>
      <c r="I10" s="20">
        <f t="shared" si="4"/>
        <v>2462.3500000000004</v>
      </c>
    </row>
    <row r="11" spans="1:11">
      <c r="B11" s="2" t="s">
        <v>29</v>
      </c>
      <c r="C11" s="21">
        <v>25000</v>
      </c>
      <c r="D11" s="20">
        <f t="shared" si="0"/>
        <v>5250</v>
      </c>
      <c r="E11" s="20">
        <f t="shared" si="1"/>
        <v>30250</v>
      </c>
      <c r="F11" s="20">
        <f t="shared" si="5"/>
        <v>3025</v>
      </c>
      <c r="G11" s="20">
        <f t="shared" si="2"/>
        <v>33275</v>
      </c>
      <c r="H11" s="20">
        <f t="shared" si="3"/>
        <v>1386.4583333333333</v>
      </c>
      <c r="I11" s="20">
        <f t="shared" si="4"/>
        <v>924.30555555555554</v>
      </c>
    </row>
    <row r="12" spans="1:11">
      <c r="B12" s="2" t="s">
        <v>30</v>
      </c>
      <c r="C12" s="21">
        <v>29500</v>
      </c>
      <c r="D12" s="20">
        <f t="shared" si="0"/>
        <v>6195</v>
      </c>
      <c r="E12" s="20">
        <f t="shared" si="1"/>
        <v>35695</v>
      </c>
      <c r="F12" s="20">
        <f t="shared" si="5"/>
        <v>3569.5</v>
      </c>
      <c r="G12" s="20">
        <f t="shared" si="2"/>
        <v>39264.5</v>
      </c>
      <c r="H12" s="20">
        <f t="shared" si="3"/>
        <v>1636.0208333333333</v>
      </c>
      <c r="I12" s="20">
        <f t="shared" si="4"/>
        <v>1090.6805555555557</v>
      </c>
      <c r="K12" s="18"/>
    </row>
    <row r="13" spans="1:11">
      <c r="B13" s="2" t="s">
        <v>31</v>
      </c>
      <c r="C13" s="21">
        <v>32590</v>
      </c>
      <c r="D13" s="20">
        <f t="shared" si="0"/>
        <v>6843.9</v>
      </c>
      <c r="E13" s="20">
        <f t="shared" si="1"/>
        <v>39433.9</v>
      </c>
      <c r="F13" s="20">
        <f t="shared" si="5"/>
        <v>3943.3900000000003</v>
      </c>
      <c r="G13" s="20">
        <f t="shared" si="2"/>
        <v>43377.29</v>
      </c>
      <c r="H13" s="20">
        <f t="shared" si="3"/>
        <v>1807.3870833333333</v>
      </c>
      <c r="I13" s="20">
        <f t="shared" si="4"/>
        <v>1204.9247222222223</v>
      </c>
      <c r="K13" s="18"/>
    </row>
    <row r="14" spans="1:11">
      <c r="B14" s="2" t="s">
        <v>32</v>
      </c>
      <c r="C14" s="21">
        <v>39800</v>
      </c>
      <c r="D14" s="20">
        <f t="shared" si="0"/>
        <v>8358</v>
      </c>
      <c r="E14" s="20">
        <f t="shared" si="1"/>
        <v>48158</v>
      </c>
      <c r="F14" s="20">
        <f t="shared" si="5"/>
        <v>4815.8</v>
      </c>
      <c r="G14" s="20">
        <f t="shared" si="2"/>
        <v>52973.8</v>
      </c>
      <c r="H14" s="20">
        <f t="shared" si="3"/>
        <v>2207.2416666666668</v>
      </c>
      <c r="I14" s="20">
        <f t="shared" si="4"/>
        <v>1471.4944444444445</v>
      </c>
      <c r="K14" s="18"/>
    </row>
    <row r="15" spans="1:11">
      <c r="B15" s="2" t="s">
        <v>33</v>
      </c>
      <c r="C15" s="21">
        <v>13320</v>
      </c>
      <c r="D15" s="20">
        <f t="shared" si="0"/>
        <v>2797.2</v>
      </c>
      <c r="E15" s="20">
        <f t="shared" si="1"/>
        <v>16117.2</v>
      </c>
      <c r="F15" s="20">
        <f t="shared" si="5"/>
        <v>1611.7200000000003</v>
      </c>
      <c r="G15" s="20">
        <f t="shared" si="2"/>
        <v>17728.920000000002</v>
      </c>
      <c r="H15" s="20">
        <f t="shared" si="3"/>
        <v>738.70500000000004</v>
      </c>
      <c r="I15" s="20">
        <f t="shared" si="4"/>
        <v>492.47</v>
      </c>
      <c r="K15" s="18"/>
    </row>
    <row r="16" spans="1:11">
      <c r="B16" s="14" t="s">
        <v>34</v>
      </c>
      <c r="C16" s="17">
        <f>SUM(C5,C6,C7,C8,C9,C10,C11,C12,C13,C14,C15)</f>
        <v>443760</v>
      </c>
      <c r="D16" s="15">
        <f>SUM(D5:D15)</f>
        <v>93189.599999999991</v>
      </c>
      <c r="E16" s="8"/>
      <c r="F16" s="8"/>
      <c r="G16" s="8"/>
      <c r="H16" s="8"/>
      <c r="I16" s="8"/>
    </row>
    <row r="17" spans="2:3">
      <c r="C17" s="16"/>
    </row>
    <row r="18" spans="2:3" ht="30">
      <c r="B18" s="11" t="s">
        <v>35</v>
      </c>
      <c r="C18" s="19">
        <f>MAX(G5,G6,G7,G8,G9,G10,G11,G13,G12,G14,G15)</f>
        <v>88644.6</v>
      </c>
    </row>
    <row r="19" spans="2:3" ht="30">
      <c r="B19" s="12" t="s">
        <v>36</v>
      </c>
      <c r="C19" s="8">
        <f>AVERAGE(H5:H15)</f>
        <v>2237.2900000000004</v>
      </c>
    </row>
    <row r="20" spans="2:3" ht="30">
      <c r="B20" s="12" t="s">
        <v>37</v>
      </c>
      <c r="C20" s="8">
        <f>AVERAGE(I5:I15)</f>
        <v>1491.5266666666669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topLeftCell="A8" zoomScale="80" workbookViewId="0">
      <selection activeCell="E25" sqref="E25"/>
    </sheetView>
  </sheetViews>
  <sheetFormatPr defaultColWidth="11.42578125" defaultRowHeight="15"/>
  <cols>
    <col min="2" max="2" width="18.140625" customWidth="1"/>
    <col min="3" max="3" width="31.28515625" customWidth="1"/>
    <col min="4" max="4" width="21.85546875" bestFit="1" customWidth="1"/>
    <col min="5" max="5" width="14.42578125" bestFit="1" customWidth="1"/>
    <col min="6" max="6" width="18.5703125" bestFit="1" customWidth="1"/>
    <col min="7" max="7" width="22.5703125" customWidth="1"/>
  </cols>
  <sheetData>
    <row r="1" spans="1:7">
      <c r="A1" s="1" t="s">
        <v>38</v>
      </c>
    </row>
    <row r="3" spans="1:7">
      <c r="C3" s="7">
        <f ca="1">TODAY()</f>
        <v>45721</v>
      </c>
    </row>
    <row r="5" spans="1:7" ht="15" customHeight="1"/>
    <row r="6" spans="1:7">
      <c r="B6" s="26" t="s">
        <v>39</v>
      </c>
      <c r="C6" s="26"/>
      <c r="D6" s="26"/>
      <c r="E6" s="26"/>
      <c r="F6" s="26"/>
      <c r="G6" s="26"/>
    </row>
    <row r="7" spans="1:7" ht="30">
      <c r="B7" s="9" t="s">
        <v>40</v>
      </c>
      <c r="C7" s="9" t="s">
        <v>41</v>
      </c>
      <c r="D7" s="9" t="s">
        <v>42</v>
      </c>
      <c r="E7" s="9" t="s">
        <v>43</v>
      </c>
      <c r="F7" s="9" t="s">
        <v>44</v>
      </c>
      <c r="G7" s="9" t="s">
        <v>45</v>
      </c>
    </row>
    <row r="8" spans="1:7">
      <c r="B8" s="2" t="s">
        <v>46</v>
      </c>
      <c r="C8" s="2">
        <v>1370500</v>
      </c>
      <c r="D8" s="2">
        <v>1100600</v>
      </c>
      <c r="E8" s="2">
        <v>8000670</v>
      </c>
      <c r="F8" s="2">
        <f>C8+D8+E8</f>
        <v>10471770</v>
      </c>
      <c r="G8" s="2">
        <f>AVERAGE(C8,D8,E8)</f>
        <v>3490590</v>
      </c>
    </row>
    <row r="9" spans="1:7">
      <c r="B9" s="2" t="s">
        <v>47</v>
      </c>
      <c r="C9" s="2">
        <v>650460</v>
      </c>
      <c r="D9" s="2">
        <v>550340</v>
      </c>
      <c r="E9" s="2">
        <v>300420</v>
      </c>
      <c r="F9" s="2">
        <f t="shared" ref="F9:F14" si="0">C9+D9+E9</f>
        <v>1501220</v>
      </c>
      <c r="G9" s="2">
        <f t="shared" ref="G9:G14" si="1">AVERAGE(C9,D9,E9)</f>
        <v>500406.66666666669</v>
      </c>
    </row>
    <row r="10" spans="1:7">
      <c r="B10" s="2" t="s">
        <v>48</v>
      </c>
      <c r="C10" s="2">
        <v>200320</v>
      </c>
      <c r="D10" s="2">
        <v>290760</v>
      </c>
      <c r="E10" s="2">
        <v>50600</v>
      </c>
      <c r="F10" s="2">
        <f t="shared" si="0"/>
        <v>541680</v>
      </c>
      <c r="G10" s="2">
        <f t="shared" si="1"/>
        <v>180560</v>
      </c>
    </row>
    <row r="11" spans="1:7">
      <c r="B11" s="2" t="s">
        <v>49</v>
      </c>
      <c r="C11" s="2">
        <v>1100530</v>
      </c>
      <c r="D11" s="2">
        <v>1000800</v>
      </c>
      <c r="E11" s="2">
        <v>500880</v>
      </c>
      <c r="F11" s="2">
        <f t="shared" si="0"/>
        <v>2602210</v>
      </c>
      <c r="G11" s="2">
        <f t="shared" si="1"/>
        <v>867403.33333333337</v>
      </c>
    </row>
    <row r="12" spans="1:7">
      <c r="B12" s="2" t="s">
        <v>50</v>
      </c>
      <c r="C12" s="2">
        <v>650880</v>
      </c>
      <c r="D12" s="2">
        <v>490850</v>
      </c>
      <c r="E12" s="2">
        <v>100950</v>
      </c>
      <c r="F12" s="2">
        <f t="shared" si="0"/>
        <v>1242680</v>
      </c>
      <c r="G12" s="2">
        <f t="shared" si="1"/>
        <v>414226.66666666669</v>
      </c>
    </row>
    <row r="13" spans="1:7">
      <c r="B13" s="2" t="s">
        <v>51</v>
      </c>
      <c r="C13" s="2">
        <v>1210300</v>
      </c>
      <c r="D13" s="2">
        <v>1150150</v>
      </c>
      <c r="E13" s="2">
        <v>1090850</v>
      </c>
      <c r="F13" s="2">
        <f t="shared" si="0"/>
        <v>3451300</v>
      </c>
      <c r="G13" s="2">
        <f t="shared" si="1"/>
        <v>1150433.3333333333</v>
      </c>
    </row>
    <row r="14" spans="1:7">
      <c r="B14" s="2" t="s">
        <v>52</v>
      </c>
      <c r="C14" s="2">
        <v>1120890</v>
      </c>
      <c r="D14" s="2">
        <v>9000740</v>
      </c>
      <c r="E14" s="2">
        <v>600980</v>
      </c>
      <c r="F14" s="2">
        <f t="shared" si="0"/>
        <v>10722610</v>
      </c>
      <c r="G14" s="2">
        <f t="shared" si="1"/>
        <v>3574203.3333333335</v>
      </c>
    </row>
    <row r="16" spans="1:7">
      <c r="B16" s="2" t="s">
        <v>53</v>
      </c>
      <c r="C16" s="8">
        <f>SUM(C8:C14)</f>
        <v>6303880</v>
      </c>
      <c r="D16" s="8">
        <f t="shared" ref="D16:E16" si="2">SUM(D8:D14)</f>
        <v>13584240</v>
      </c>
      <c r="E16" s="8">
        <f t="shared" si="2"/>
        <v>10645350</v>
      </c>
    </row>
    <row r="17" spans="2:5">
      <c r="B17" s="2" t="s">
        <v>5</v>
      </c>
      <c r="C17" s="8">
        <f>AVERAGE(C8,C9,C10,C11,C12,C13,C14)</f>
        <v>900554.28571428568</v>
      </c>
      <c r="D17" s="8">
        <f t="shared" ref="D17:E17" si="3">AVERAGE(D8,D9,D10,D11,D12,D13,D14)</f>
        <v>1940605.7142857143</v>
      </c>
      <c r="E17" s="8">
        <f t="shared" si="3"/>
        <v>1520764.2857142857</v>
      </c>
    </row>
    <row r="18" spans="2:5">
      <c r="B18" s="2" t="s">
        <v>54</v>
      </c>
      <c r="C18" s="8">
        <f>MAX(C8,C9,C10,C11,C12,C13,C14)</f>
        <v>1370500</v>
      </c>
      <c r="D18" s="8">
        <f>MAX(D8,D9,D10,D11,D12,D13,D14)</f>
        <v>9000740</v>
      </c>
      <c r="E18" s="8">
        <f>MAX(E8,E9,E10,E11,E12,E13,E14)</f>
        <v>8000670</v>
      </c>
    </row>
    <row r="19" spans="2:5">
      <c r="B19" s="2" t="s">
        <v>55</v>
      </c>
      <c r="C19" s="8">
        <f>MIN(C8,C9,C10,C11,C12,C13,C14)</f>
        <v>200320</v>
      </c>
      <c r="D19" s="8">
        <f t="shared" ref="D19:E19" si="4">MIN(D8,D9,D10,D11,D12,D13,D14)</f>
        <v>290760</v>
      </c>
      <c r="E19" s="8">
        <f t="shared" si="4"/>
        <v>50600</v>
      </c>
    </row>
    <row r="22" spans="2:5" ht="30">
      <c r="B22" s="4" t="s">
        <v>56</v>
      </c>
      <c r="C22" s="8">
        <f>SUM(F8,F9,F10)</f>
        <v>12514670</v>
      </c>
      <c r="D22" s="4" t="s">
        <v>57</v>
      </c>
      <c r="E22" s="8">
        <f>AVERAGE(F8,F9,F10)</f>
        <v>4171556.6666666665</v>
      </c>
    </row>
    <row r="23" spans="2:5" ht="30">
      <c r="B23" s="4" t="s">
        <v>58</v>
      </c>
      <c r="C23" s="8">
        <f>SUM(F11,F12)</f>
        <v>3844890</v>
      </c>
      <c r="D23" s="4" t="s">
        <v>59</v>
      </c>
      <c r="E23" s="8">
        <f>AVERAGE(F11,F12)</f>
        <v>1922445</v>
      </c>
    </row>
    <row r="24" spans="2:5" ht="30">
      <c r="B24" s="4" t="s">
        <v>60</v>
      </c>
      <c r="C24" s="8">
        <f>SUM(F13,F14)</f>
        <v>14173910</v>
      </c>
      <c r="D24" s="4" t="s">
        <v>61</v>
      </c>
      <c r="E24" s="8">
        <f>AVERAGE(F13,F14)</f>
        <v>7086955</v>
      </c>
    </row>
  </sheetData>
  <mergeCells count="1">
    <mergeCell ref="B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DEREK MARQUEZ</dc:creator>
  <cp:keywords/>
  <dc:description/>
  <cp:lastModifiedBy>☭ ッ</cp:lastModifiedBy>
  <cp:revision/>
  <dcterms:created xsi:type="dcterms:W3CDTF">2025-03-04T17:21:47Z</dcterms:created>
  <dcterms:modified xsi:type="dcterms:W3CDTF">2025-03-05T18:14:19Z</dcterms:modified>
  <cp:category/>
  <cp:contentStatus/>
</cp:coreProperties>
</file>