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2P\Documents\000_TTU_UT\Euroteq\Distributed &amp; Parallel Computing\apm\experiments\"/>
    </mc:Choice>
  </mc:AlternateContent>
  <xr:revisionPtr revIDLastSave="0" documentId="13_ncr:1_{13D37D34-B732-4AB4-A60A-3AE1593CE172}" xr6:coauthVersionLast="47" xr6:coauthVersionMax="47" xr10:uidLastSave="{00000000-0000-0000-0000-000000000000}"/>
  <bookViews>
    <workbookView xWindow="-108" yWindow="-108" windowWidth="23256" windowHeight="12576" xr2:uid="{DE9C4FAA-FE23-4741-8F2C-7B77D437BC47}"/>
  </bookViews>
  <sheets>
    <sheet name="Hybrid - No GP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10" i="1"/>
  <c r="F11" i="1"/>
  <c r="F12" i="1"/>
  <c r="F13" i="1"/>
  <c r="F14" i="1"/>
  <c r="F15" i="1"/>
  <c r="F17" i="1"/>
  <c r="F19" i="1"/>
  <c r="F20" i="1"/>
  <c r="F21" i="1"/>
  <c r="F22" i="1"/>
  <c r="F23" i="1"/>
  <c r="F25" i="1"/>
  <c r="F26" i="1"/>
  <c r="F27" i="1"/>
  <c r="F28" i="1"/>
  <c r="F29" i="1"/>
  <c r="F30" i="1"/>
  <c r="F32" i="1"/>
  <c r="F34" i="1"/>
  <c r="F35" i="1"/>
  <c r="F36" i="1"/>
  <c r="F37" i="1"/>
  <c r="F38" i="1"/>
  <c r="F40" i="1"/>
  <c r="F41" i="1"/>
  <c r="F42" i="1"/>
  <c r="F43" i="1"/>
  <c r="F44" i="1"/>
  <c r="F45" i="1"/>
  <c r="F47" i="1"/>
  <c r="F49" i="1"/>
  <c r="F50" i="1"/>
  <c r="F51" i="1"/>
  <c r="F52" i="1"/>
  <c r="F53" i="1"/>
  <c r="F55" i="1"/>
  <c r="F56" i="1"/>
  <c r="F57" i="1"/>
  <c r="F58" i="1"/>
  <c r="F59" i="1"/>
  <c r="F60" i="1"/>
  <c r="F2" i="1"/>
  <c r="O32" i="1"/>
  <c r="O34" i="1"/>
  <c r="O35" i="1"/>
  <c r="O36" i="1"/>
  <c r="O37" i="1"/>
  <c r="O38" i="1"/>
  <c r="N32" i="1"/>
  <c r="N34" i="1"/>
  <c r="N35" i="1"/>
  <c r="N36" i="1"/>
  <c r="N37" i="1"/>
  <c r="N38" i="1"/>
  <c r="O17" i="1"/>
  <c r="N17" i="1"/>
  <c r="N49" i="1"/>
  <c r="N50" i="1"/>
  <c r="N51" i="1"/>
  <c r="N52" i="1"/>
  <c r="N53" i="1"/>
  <c r="N55" i="1"/>
  <c r="N56" i="1"/>
  <c r="N57" i="1"/>
  <c r="N58" i="1"/>
  <c r="N59" i="1"/>
  <c r="N60" i="1"/>
  <c r="N47" i="1"/>
  <c r="N40" i="1"/>
  <c r="N41" i="1"/>
  <c r="N42" i="1"/>
  <c r="N43" i="1"/>
  <c r="N44" i="1"/>
  <c r="N45" i="1"/>
  <c r="N19" i="1"/>
  <c r="N20" i="1"/>
  <c r="N21" i="1"/>
  <c r="N22" i="1"/>
  <c r="N23" i="1"/>
  <c r="N25" i="1"/>
  <c r="N26" i="1"/>
  <c r="N27" i="1"/>
  <c r="N28" i="1"/>
  <c r="N29" i="1"/>
  <c r="N30" i="1"/>
  <c r="N4" i="1"/>
  <c r="N5" i="1"/>
  <c r="N6" i="1"/>
  <c r="N7" i="1"/>
  <c r="N8" i="1"/>
  <c r="N10" i="1"/>
  <c r="N11" i="1"/>
  <c r="N12" i="1"/>
  <c r="N13" i="1"/>
  <c r="N14" i="1"/>
  <c r="N15" i="1"/>
  <c r="N2" i="1"/>
  <c r="O49" i="1"/>
  <c r="O50" i="1"/>
  <c r="O51" i="1"/>
  <c r="O52" i="1"/>
  <c r="O53" i="1"/>
  <c r="O55" i="1"/>
  <c r="O56" i="1"/>
  <c r="O57" i="1"/>
  <c r="O58" i="1"/>
  <c r="O59" i="1"/>
  <c r="O60" i="1"/>
  <c r="O47" i="1"/>
  <c r="O40" i="1"/>
  <c r="O41" i="1"/>
  <c r="O42" i="1"/>
  <c r="O43" i="1"/>
  <c r="O44" i="1"/>
  <c r="O45" i="1"/>
  <c r="O20" i="1"/>
  <c r="O21" i="1"/>
  <c r="O22" i="1"/>
  <c r="O23" i="1"/>
  <c r="O25" i="1"/>
  <c r="O26" i="1"/>
  <c r="O27" i="1"/>
  <c r="O28" i="1"/>
  <c r="O29" i="1"/>
  <c r="O30" i="1"/>
  <c r="O19" i="1"/>
  <c r="O4" i="1"/>
  <c r="O5" i="1"/>
  <c r="O6" i="1"/>
  <c r="O7" i="1"/>
  <c r="O8" i="1"/>
  <c r="O10" i="1"/>
  <c r="O11" i="1"/>
  <c r="O12" i="1"/>
  <c r="O13" i="1"/>
  <c r="O14" i="1"/>
  <c r="O15" i="1"/>
  <c r="O2" i="1"/>
  <c r="L10" i="1"/>
  <c r="M10" i="1"/>
  <c r="L11" i="1"/>
  <c r="M11" i="1"/>
  <c r="L12" i="1"/>
  <c r="M12" i="1"/>
  <c r="L13" i="1"/>
  <c r="M13" i="1"/>
  <c r="L14" i="1"/>
  <c r="M14" i="1"/>
  <c r="L15" i="1"/>
  <c r="M15" i="1"/>
  <c r="M4" i="1"/>
  <c r="M5" i="1"/>
  <c r="M6" i="1"/>
  <c r="M7" i="1"/>
  <c r="M8" i="1"/>
  <c r="M2" i="1"/>
  <c r="L4" i="1"/>
  <c r="L5" i="1"/>
  <c r="L6" i="1"/>
  <c r="L7" i="1"/>
  <c r="L8" i="1"/>
  <c r="L2" i="1"/>
  <c r="P10" i="1" l="1"/>
  <c r="P11" i="1"/>
  <c r="P8" i="1"/>
  <c r="P7" i="1"/>
  <c r="P6" i="1"/>
  <c r="P14" i="1"/>
  <c r="P5" i="1"/>
  <c r="P4" i="1"/>
  <c r="P13" i="1"/>
  <c r="P12" i="1"/>
  <c r="P15" i="1"/>
  <c r="P2" i="1"/>
</calcChain>
</file>

<file path=xl/sharedStrings.xml><?xml version="1.0" encoding="utf-8"?>
<sst xmlns="http://schemas.openxmlformats.org/spreadsheetml/2006/main" count="22" uniqueCount="22">
  <si>
    <t># Nodes</t>
  </si>
  <si>
    <t># Processes</t>
  </si>
  <si>
    <t>DB size</t>
  </si>
  <si>
    <t># Patterns</t>
  </si>
  <si>
    <t># OMP threads</t>
  </si>
  <si>
    <t>Medium</t>
  </si>
  <si>
    <t>DB Over Ranks (Paolo) [s]</t>
  </si>
  <si>
    <t>Patterns Over Ranks (Lino) [s]</t>
  </si>
  <si>
    <t>Sequential  [s]</t>
  </si>
  <si>
    <t>With Paolo's approach, the time halves because he uses 3x more MPI Ranks</t>
  </si>
  <si>
    <t>? Why does it decrease by 2 seconds</t>
  </si>
  <si>
    <t>Lino's Notes</t>
  </si>
  <si>
    <t>Paolo's Notes</t>
  </si>
  <si>
    <t>Very little overhead</t>
  </si>
  <si>
    <t>We would expect ~0.40 s but overhead of communication begins to affect</t>
  </si>
  <si>
    <t>Big</t>
  </si>
  <si>
    <t>Lino Loss [# threads]</t>
  </si>
  <si>
    <t>Paolo Loss [# threads]</t>
  </si>
  <si>
    <t>Chosen approach</t>
  </si>
  <si>
    <t>Lino's Ratio = active ranks / # patterns</t>
  </si>
  <si>
    <t>Paolo's Ratio = threads / # patterns</t>
  </si>
  <si>
    <t># Active Ranks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</si>
</sst>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150"/>
              <a:t>1</a:t>
            </a:r>
            <a:r>
              <a:rPr lang="en-150" baseline="0"/>
              <a:t> pattern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GPU'!$H$2:$H$8</c:f>
              <c:numCache>
                <c:formatCode>0.00</c:formatCode>
                <c:ptCount val="7"/>
                <c:pt idx="0">
                  <c:v>10.99</c:v>
                </c:pt>
                <c:pt idx="2">
                  <c:v>10.99</c:v>
                </c:pt>
                <c:pt idx="3">
                  <c:v>10.99</c:v>
                </c:pt>
                <c:pt idx="4">
                  <c:v>10.99</c:v>
                </c:pt>
                <c:pt idx="5">
                  <c:v>10.99</c:v>
                </c:pt>
                <c:pt idx="6">
                  <c:v>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C-4801-A398-AADA9A5AF088}"/>
            </c:ext>
          </c:extLst>
        </c:ser>
        <c:ser>
          <c:idx val="1"/>
          <c:order val="1"/>
          <c:tx>
            <c:v>Patterns over ranks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GPU'!$I$2:$I$8</c:f>
              <c:numCache>
                <c:formatCode>0.00</c:formatCode>
                <c:ptCount val="7"/>
                <c:pt idx="0">
                  <c:v>11.21</c:v>
                </c:pt>
                <c:pt idx="2">
                  <c:v>9.9</c:v>
                </c:pt>
                <c:pt idx="3">
                  <c:v>9.92</c:v>
                </c:pt>
                <c:pt idx="4">
                  <c:v>9.91</c:v>
                </c:pt>
                <c:pt idx="5">
                  <c:v>9.92</c:v>
                </c:pt>
                <c:pt idx="6">
                  <c:v>9.92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C-4801-A398-AADA9A5AF088}"/>
            </c:ext>
          </c:extLst>
        </c:ser>
        <c:ser>
          <c:idx val="2"/>
          <c:order val="2"/>
          <c:tx>
            <c:v>DB over ranks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'Hybrid - No GPU'!$D$2:$D$8</c:f>
              <c:numCache>
                <c:formatCode>General</c:formatCode>
                <c:ptCount val="7"/>
                <c:pt idx="0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17</c:v>
                </c:pt>
                <c:pt idx="6">
                  <c:v>33</c:v>
                </c:pt>
              </c:numCache>
            </c:numRef>
          </c:xVal>
          <c:yVal>
            <c:numRef>
              <c:f>'Hybrid - No GPU'!$J$2:$J$8</c:f>
              <c:numCache>
                <c:formatCode>0.00</c:formatCode>
                <c:ptCount val="7"/>
                <c:pt idx="0">
                  <c:v>11.12</c:v>
                </c:pt>
                <c:pt idx="2">
                  <c:v>5.53</c:v>
                </c:pt>
                <c:pt idx="3">
                  <c:v>2.75</c:v>
                </c:pt>
                <c:pt idx="4">
                  <c:v>1.39</c:v>
                </c:pt>
                <c:pt idx="5">
                  <c:v>0.79</c:v>
                </c:pt>
                <c:pt idx="6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0C-4801-A398-AADA9A5AF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411199"/>
        <c:axId val="1072411615"/>
      </c:scatterChart>
      <c:valAx>
        <c:axId val="10724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615"/>
        <c:crosses val="autoZero"/>
        <c:crossBetween val="midCat"/>
      </c:valAx>
      <c:valAx>
        <c:axId val="10724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1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9</xdr:row>
      <xdr:rowOff>76200</xdr:rowOff>
    </xdr:from>
    <xdr:to>
      <xdr:col>23</xdr:col>
      <xdr:colOff>22860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4240E-619E-415B-B601-6C695963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5605-5B40-4E95-A326-20DE76CB0444}">
  <dimension ref="A1:S69"/>
  <sheetViews>
    <sheetView tabSelected="1" workbookViewId="0">
      <pane ySplit="1" topLeftCell="A2" activePane="bottomLeft" state="frozen"/>
      <selection pane="bottomLeft" activeCell="F39" sqref="F39"/>
    </sheetView>
  </sheetViews>
  <sheetFormatPr defaultRowHeight="14.4" x14ac:dyDescent="0.3"/>
  <cols>
    <col min="1" max="1" width="13.109375" style="1" customWidth="1"/>
    <col min="2" max="6" width="14.6640625" style="3" customWidth="1"/>
    <col min="7" max="7" width="3.6640625" style="4" customWidth="1"/>
    <col min="8" max="11" width="11.5546875" style="4" customWidth="1"/>
    <col min="12" max="15" width="16.44140625" style="6" customWidth="1"/>
    <col min="16" max="16" width="10.77734375" style="6" customWidth="1"/>
  </cols>
  <sheetData>
    <row r="1" spans="1:19" ht="43.2" x14ac:dyDescent="0.3">
      <c r="A1" s="1" t="s">
        <v>2</v>
      </c>
      <c r="B1" s="3" t="s">
        <v>3</v>
      </c>
      <c r="C1" s="6" t="s">
        <v>0</v>
      </c>
      <c r="D1" s="6" t="s">
        <v>1</v>
      </c>
      <c r="E1" s="6" t="s">
        <v>4</v>
      </c>
      <c r="F1" s="9" t="s">
        <v>21</v>
      </c>
      <c r="G1" s="7"/>
      <c r="H1" s="8" t="s">
        <v>8</v>
      </c>
      <c r="I1" s="8" t="s">
        <v>7</v>
      </c>
      <c r="J1" s="8" t="s">
        <v>6</v>
      </c>
      <c r="K1" s="8"/>
      <c r="L1" s="8" t="s">
        <v>16</v>
      </c>
      <c r="M1" s="8" t="s">
        <v>17</v>
      </c>
      <c r="N1" s="8" t="s">
        <v>19</v>
      </c>
      <c r="O1" s="8" t="s">
        <v>20</v>
      </c>
      <c r="P1" s="8" t="s">
        <v>18</v>
      </c>
      <c r="Q1" s="2"/>
      <c r="R1" s="2" t="s">
        <v>11</v>
      </c>
      <c r="S1" s="2" t="s">
        <v>12</v>
      </c>
    </row>
    <row r="2" spans="1:19" x14ac:dyDescent="0.3">
      <c r="A2" s="11" t="s">
        <v>5</v>
      </c>
      <c r="B2" s="10">
        <v>1</v>
      </c>
      <c r="C2" s="3">
        <v>2</v>
      </c>
      <c r="D2" s="3">
        <v>2</v>
      </c>
      <c r="E2" s="3">
        <v>1</v>
      </c>
      <c r="F2" s="3">
        <f>D2-1</f>
        <v>1</v>
      </c>
      <c r="H2" s="5">
        <v>10.99</v>
      </c>
      <c r="I2" s="5">
        <v>11.21</v>
      </c>
      <c r="J2" s="5">
        <v>11.12</v>
      </c>
      <c r="K2" s="5"/>
      <c r="L2" s="6">
        <f>((D2-1)-1)*E2</f>
        <v>0</v>
      </c>
      <c r="M2" s="6">
        <f>(D2-1)*(E2-1)</f>
        <v>0</v>
      </c>
      <c r="N2" s="6">
        <f>(D2-1)/$B$2</f>
        <v>1</v>
      </c>
      <c r="O2" s="6">
        <f>E2/$B$2</f>
        <v>1</v>
      </c>
      <c r="P2" s="6" t="str">
        <f>IF(L2&lt;M2, "Lino", "Paolo")</f>
        <v>Paolo</v>
      </c>
    </row>
    <row r="3" spans="1:19" x14ac:dyDescent="0.3">
      <c r="A3" s="11"/>
      <c r="B3" s="10"/>
      <c r="H3" s="5"/>
      <c r="I3" s="5"/>
      <c r="J3" s="5"/>
      <c r="K3" s="5"/>
    </row>
    <row r="4" spans="1:19" x14ac:dyDescent="0.3">
      <c r="A4" s="11"/>
      <c r="B4" s="10"/>
      <c r="C4" s="3">
        <v>2</v>
      </c>
      <c r="D4" s="3">
        <v>3</v>
      </c>
      <c r="E4" s="3">
        <v>1</v>
      </c>
      <c r="F4" s="3">
        <f t="shared" ref="F3:F60" si="0">D4-1</f>
        <v>2</v>
      </c>
      <c r="H4" s="5">
        <v>10.99</v>
      </c>
      <c r="I4" s="5">
        <v>9.9</v>
      </c>
      <c r="J4" s="5">
        <v>5.53</v>
      </c>
      <c r="K4" s="5"/>
      <c r="L4" s="6">
        <f>((D4-1)-1)*E4</f>
        <v>1</v>
      </c>
      <c r="M4" s="6">
        <f>(D4-1)*(E4-1)</f>
        <v>0</v>
      </c>
      <c r="N4" s="6">
        <f>(D4-1)/$B$2</f>
        <v>2</v>
      </c>
      <c r="O4" s="6">
        <f t="shared" ref="O4:O15" si="1">E4/$B$2</f>
        <v>1</v>
      </c>
      <c r="P4" s="6" t="str">
        <f>IF(L4&lt;M4, "Lino", "Paolo")</f>
        <v>Paolo</v>
      </c>
      <c r="R4" t="s">
        <v>10</v>
      </c>
      <c r="S4" t="s">
        <v>9</v>
      </c>
    </row>
    <row r="5" spans="1:19" x14ac:dyDescent="0.3">
      <c r="A5" s="11"/>
      <c r="B5" s="10"/>
      <c r="C5" s="3">
        <v>3</v>
      </c>
      <c r="D5" s="3">
        <v>5</v>
      </c>
      <c r="E5" s="3">
        <v>1</v>
      </c>
      <c r="F5" s="3">
        <f t="shared" si="0"/>
        <v>4</v>
      </c>
      <c r="H5" s="5">
        <v>10.99</v>
      </c>
      <c r="I5" s="5">
        <v>9.92</v>
      </c>
      <c r="J5" s="5">
        <v>2.75</v>
      </c>
      <c r="K5" s="5"/>
      <c r="L5" s="6">
        <f>((D5-1)-1)*E5</f>
        <v>3</v>
      </c>
      <c r="M5" s="6">
        <f>(D5-1)*(E5-1)</f>
        <v>0</v>
      </c>
      <c r="N5" s="6">
        <f>(D5-1)/$B$2</f>
        <v>4</v>
      </c>
      <c r="O5" s="6">
        <f t="shared" si="1"/>
        <v>1</v>
      </c>
      <c r="P5" s="6" t="str">
        <f>IF(L5&lt;M5, "Lino", "Paolo")</f>
        <v>Paolo</v>
      </c>
    </row>
    <row r="6" spans="1:19" x14ac:dyDescent="0.3">
      <c r="A6" s="11"/>
      <c r="B6" s="10"/>
      <c r="C6" s="3">
        <v>5</v>
      </c>
      <c r="D6" s="3">
        <v>9</v>
      </c>
      <c r="E6" s="3">
        <v>1</v>
      </c>
      <c r="F6" s="3">
        <f t="shared" si="0"/>
        <v>8</v>
      </c>
      <c r="H6" s="5">
        <v>10.99</v>
      </c>
      <c r="I6" s="5">
        <v>9.91</v>
      </c>
      <c r="J6" s="5">
        <v>1.39</v>
      </c>
      <c r="K6" s="5"/>
      <c r="L6" s="6">
        <f>((D6-1)-1)*E6</f>
        <v>7</v>
      </c>
      <c r="M6" s="6">
        <f>(D6-1)*(E6-1)</f>
        <v>0</v>
      </c>
      <c r="N6" s="6">
        <f>(D6-1)/$B$2</f>
        <v>8</v>
      </c>
      <c r="O6" s="6">
        <f t="shared" si="1"/>
        <v>1</v>
      </c>
      <c r="P6" s="6" t="str">
        <f>IF(L6&lt;M6, "Lino", "Paolo")</f>
        <v>Paolo</v>
      </c>
    </row>
    <row r="7" spans="1:19" x14ac:dyDescent="0.3">
      <c r="A7" s="11"/>
      <c r="B7" s="10"/>
      <c r="C7" s="3">
        <v>9</v>
      </c>
      <c r="D7" s="3">
        <v>17</v>
      </c>
      <c r="E7" s="3">
        <v>1</v>
      </c>
      <c r="F7" s="3">
        <f t="shared" si="0"/>
        <v>16</v>
      </c>
      <c r="H7" s="5">
        <v>10.99</v>
      </c>
      <c r="I7" s="5">
        <v>9.92</v>
      </c>
      <c r="J7" s="5">
        <v>0.79</v>
      </c>
      <c r="K7" s="5"/>
      <c r="L7" s="6">
        <f>((D7-1)-1)*E7</f>
        <v>15</v>
      </c>
      <c r="M7" s="6">
        <f>(D7-1)*(E7-1)</f>
        <v>0</v>
      </c>
      <c r="N7" s="6">
        <f>(D7-1)/$B$2</f>
        <v>16</v>
      </c>
      <c r="O7" s="6">
        <f t="shared" si="1"/>
        <v>1</v>
      </c>
      <c r="P7" s="6" t="str">
        <f>IF(L7&lt;M7, "Lino", "Paolo")</f>
        <v>Paolo</v>
      </c>
      <c r="S7" t="s">
        <v>13</v>
      </c>
    </row>
    <row r="8" spans="1:19" x14ac:dyDescent="0.3">
      <c r="A8" s="11"/>
      <c r="B8" s="10"/>
      <c r="C8" s="3">
        <v>17</v>
      </c>
      <c r="D8" s="3">
        <v>33</v>
      </c>
      <c r="E8" s="3">
        <v>1</v>
      </c>
      <c r="F8" s="3">
        <f t="shared" si="0"/>
        <v>32</v>
      </c>
      <c r="H8" s="5">
        <v>10.99</v>
      </c>
      <c r="I8" s="5">
        <v>9.92</v>
      </c>
      <c r="J8" s="5">
        <v>0.56000000000000005</v>
      </c>
      <c r="K8" s="5"/>
      <c r="L8" s="6">
        <f>((D8-1)-1)*E8</f>
        <v>31</v>
      </c>
      <c r="M8" s="6">
        <f>(D8-1)*(E8-1)</f>
        <v>0</v>
      </c>
      <c r="N8" s="6">
        <f>(D8-1)/$B$2</f>
        <v>32</v>
      </c>
      <c r="O8" s="6">
        <f t="shared" si="1"/>
        <v>1</v>
      </c>
      <c r="P8" s="6" t="str">
        <f>IF(L8&lt;M8, "Lino", "Paolo")</f>
        <v>Paolo</v>
      </c>
      <c r="S8" t="s">
        <v>14</v>
      </c>
    </row>
    <row r="9" spans="1:19" x14ac:dyDescent="0.3">
      <c r="A9" s="11"/>
      <c r="B9" s="10"/>
      <c r="H9" s="5"/>
      <c r="I9" s="5"/>
      <c r="J9" s="5"/>
      <c r="K9" s="5"/>
    </row>
    <row r="10" spans="1:19" x14ac:dyDescent="0.3">
      <c r="A10" s="11"/>
      <c r="B10" s="10"/>
      <c r="C10" s="3">
        <v>2</v>
      </c>
      <c r="D10" s="3">
        <v>2</v>
      </c>
      <c r="E10" s="3">
        <v>2</v>
      </c>
      <c r="F10" s="3">
        <f t="shared" si="0"/>
        <v>1</v>
      </c>
      <c r="H10" s="5">
        <v>10.99</v>
      </c>
      <c r="I10" s="5">
        <v>5.63</v>
      </c>
      <c r="J10" s="5">
        <v>11.12</v>
      </c>
      <c r="K10" s="5"/>
      <c r="L10" s="6">
        <f>((D10-1)-1)*E10</f>
        <v>0</v>
      </c>
      <c r="M10" s="6">
        <f>(D10-1)*(E10-1)</f>
        <v>1</v>
      </c>
      <c r="N10" s="6">
        <f>(D10-1)/$B$2</f>
        <v>1</v>
      </c>
      <c r="O10" s="6">
        <f t="shared" si="1"/>
        <v>2</v>
      </c>
      <c r="P10" s="6" t="str">
        <f t="shared" ref="P10:P15" si="2">IF(L10&lt;M10, "Lino", "Paolo")</f>
        <v>Lino</v>
      </c>
    </row>
    <row r="11" spans="1:19" x14ac:dyDescent="0.3">
      <c r="A11" s="11"/>
      <c r="B11" s="10"/>
      <c r="C11" s="3">
        <v>2</v>
      </c>
      <c r="D11" s="3">
        <v>2</v>
      </c>
      <c r="E11" s="3">
        <v>4</v>
      </c>
      <c r="F11" s="3">
        <f t="shared" si="0"/>
        <v>1</v>
      </c>
      <c r="H11" s="5">
        <v>10.99</v>
      </c>
      <c r="I11" s="5">
        <v>2.37</v>
      </c>
      <c r="J11" s="5">
        <v>11.17</v>
      </c>
      <c r="K11" s="5"/>
      <c r="L11" s="6">
        <f>((D11-1)-1)*E11</f>
        <v>0</v>
      </c>
      <c r="M11" s="6">
        <f>(D11-1)*(E11-1)</f>
        <v>3</v>
      </c>
      <c r="N11" s="6">
        <f>(D11-1)/$B$2</f>
        <v>1</v>
      </c>
      <c r="O11" s="6">
        <f t="shared" si="1"/>
        <v>4</v>
      </c>
      <c r="P11" s="6" t="str">
        <f t="shared" si="2"/>
        <v>Lino</v>
      </c>
    </row>
    <row r="12" spans="1:19" x14ac:dyDescent="0.3">
      <c r="A12" s="11"/>
      <c r="B12" s="10"/>
      <c r="C12" s="3">
        <v>2</v>
      </c>
      <c r="D12" s="3">
        <v>2</v>
      </c>
      <c r="E12" s="3">
        <v>8</v>
      </c>
      <c r="F12" s="3">
        <f t="shared" si="0"/>
        <v>1</v>
      </c>
      <c r="H12" s="5">
        <v>10.99</v>
      </c>
      <c r="I12" s="5">
        <v>1.21</v>
      </c>
      <c r="J12" s="5">
        <v>11.05</v>
      </c>
      <c r="K12" s="5"/>
      <c r="L12" s="6">
        <f>((D12-1)-1)*E12</f>
        <v>0</v>
      </c>
      <c r="M12" s="6">
        <f>(D12-1)*(E12-1)</f>
        <v>7</v>
      </c>
      <c r="N12" s="6">
        <f>(D12-1)/$B$2</f>
        <v>1</v>
      </c>
      <c r="O12" s="6">
        <f t="shared" si="1"/>
        <v>8</v>
      </c>
      <c r="P12" s="6" t="str">
        <f t="shared" si="2"/>
        <v>Lino</v>
      </c>
    </row>
    <row r="13" spans="1:19" x14ac:dyDescent="0.3">
      <c r="A13" s="11"/>
      <c r="B13" s="10"/>
      <c r="C13" s="3">
        <v>2</v>
      </c>
      <c r="D13" s="3">
        <v>2</v>
      </c>
      <c r="E13" s="3">
        <v>16</v>
      </c>
      <c r="F13" s="3">
        <f t="shared" si="0"/>
        <v>1</v>
      </c>
      <c r="H13" s="5">
        <v>10.99</v>
      </c>
      <c r="I13" s="5">
        <v>0.63</v>
      </c>
      <c r="J13" s="5">
        <v>11.12</v>
      </c>
      <c r="K13" s="5"/>
      <c r="L13" s="6">
        <f>((D13-1)-1)*E13</f>
        <v>0</v>
      </c>
      <c r="M13" s="6">
        <f>(D13-1)*(E13-1)</f>
        <v>15</v>
      </c>
      <c r="N13" s="6">
        <f>(D13-1)/$B$2</f>
        <v>1</v>
      </c>
      <c r="O13" s="6">
        <f t="shared" si="1"/>
        <v>16</v>
      </c>
      <c r="P13" s="6" t="str">
        <f t="shared" si="2"/>
        <v>Lino</v>
      </c>
    </row>
    <row r="14" spans="1:19" x14ac:dyDescent="0.3">
      <c r="A14" s="11"/>
      <c r="B14" s="10"/>
      <c r="C14" s="3">
        <v>2</v>
      </c>
      <c r="D14" s="3">
        <v>2</v>
      </c>
      <c r="E14" s="3">
        <v>24</v>
      </c>
      <c r="F14" s="3">
        <f t="shared" si="0"/>
        <v>1</v>
      </c>
      <c r="H14" s="5">
        <v>10.99</v>
      </c>
      <c r="I14" s="5">
        <v>0.44</v>
      </c>
      <c r="J14" s="5">
        <v>11.15</v>
      </c>
      <c r="K14" s="5"/>
      <c r="L14" s="6">
        <f>((D14-1)-1)*E14</f>
        <v>0</v>
      </c>
      <c r="M14" s="6">
        <f>(D14-1)*(E14-1)</f>
        <v>23</v>
      </c>
      <c r="N14" s="6">
        <f>(D14-1)/$B$2</f>
        <v>1</v>
      </c>
      <c r="O14" s="6">
        <f t="shared" si="1"/>
        <v>24</v>
      </c>
      <c r="P14" s="6" t="str">
        <f t="shared" si="2"/>
        <v>Lino</v>
      </c>
    </row>
    <row r="15" spans="1:19" x14ac:dyDescent="0.3">
      <c r="A15" s="11"/>
      <c r="B15" s="10"/>
      <c r="C15" s="3">
        <v>2</v>
      </c>
      <c r="D15" s="3">
        <v>2</v>
      </c>
      <c r="E15" s="3">
        <v>48</v>
      </c>
      <c r="F15" s="3">
        <f t="shared" si="0"/>
        <v>1</v>
      </c>
      <c r="H15" s="5">
        <v>10.99</v>
      </c>
      <c r="I15" s="5">
        <v>0.25</v>
      </c>
      <c r="J15" s="5">
        <v>11.2</v>
      </c>
      <c r="K15" s="5"/>
      <c r="L15" s="6">
        <f>((D15-1)-1)*E15</f>
        <v>0</v>
      </c>
      <c r="M15" s="6">
        <f>(D15-1)*(E15-1)</f>
        <v>47</v>
      </c>
      <c r="N15" s="6">
        <f>(D15-1)/$B$2</f>
        <v>1</v>
      </c>
      <c r="O15" s="6">
        <f t="shared" si="1"/>
        <v>48</v>
      </c>
      <c r="P15" s="6" t="str">
        <f t="shared" si="2"/>
        <v>Lino</v>
      </c>
    </row>
    <row r="16" spans="1:19" x14ac:dyDescent="0.3">
      <c r="A16" s="11"/>
      <c r="H16" s="5"/>
      <c r="I16" s="5"/>
      <c r="J16" s="5"/>
      <c r="K16" s="5"/>
    </row>
    <row r="17" spans="1:15" x14ac:dyDescent="0.3">
      <c r="A17" s="11"/>
      <c r="B17" s="10">
        <v>2</v>
      </c>
      <c r="C17" s="3">
        <v>2</v>
      </c>
      <c r="D17" s="3">
        <v>2</v>
      </c>
      <c r="E17" s="3">
        <v>1</v>
      </c>
      <c r="F17" s="3">
        <f t="shared" si="0"/>
        <v>1</v>
      </c>
      <c r="H17" s="5">
        <v>22.04</v>
      </c>
      <c r="I17" s="5">
        <v>21.91</v>
      </c>
      <c r="J17" s="5">
        <v>21.85</v>
      </c>
      <c r="K17" s="5"/>
      <c r="N17" s="6">
        <f>(D17-1)/$B$17</f>
        <v>0.5</v>
      </c>
      <c r="O17" s="6">
        <f>E17/$B$17</f>
        <v>0.5</v>
      </c>
    </row>
    <row r="18" spans="1:15" x14ac:dyDescent="0.3">
      <c r="A18" s="11"/>
      <c r="B18" s="10"/>
      <c r="H18" s="5"/>
      <c r="I18" s="5"/>
      <c r="J18" s="5"/>
      <c r="K18" s="5"/>
    </row>
    <row r="19" spans="1:15" x14ac:dyDescent="0.3">
      <c r="A19" s="11"/>
      <c r="B19" s="10"/>
      <c r="C19" s="3">
        <v>2</v>
      </c>
      <c r="D19" s="3">
        <v>3</v>
      </c>
      <c r="E19" s="3">
        <v>1</v>
      </c>
      <c r="F19" s="3">
        <f t="shared" si="0"/>
        <v>2</v>
      </c>
      <c r="H19" s="5">
        <v>22.04</v>
      </c>
      <c r="I19" s="5">
        <v>11.12</v>
      </c>
      <c r="J19" s="5">
        <v>11.17</v>
      </c>
      <c r="K19" s="5"/>
      <c r="N19" s="6">
        <f>(D19-1)/$B$17</f>
        <v>1</v>
      </c>
      <c r="O19" s="6">
        <f>E19/$B$17</f>
        <v>0.5</v>
      </c>
    </row>
    <row r="20" spans="1:15" x14ac:dyDescent="0.3">
      <c r="A20" s="11"/>
      <c r="B20" s="10"/>
      <c r="C20" s="3">
        <v>3</v>
      </c>
      <c r="D20" s="3">
        <v>5</v>
      </c>
      <c r="E20" s="3">
        <v>1</v>
      </c>
      <c r="F20" s="3">
        <f t="shared" si="0"/>
        <v>4</v>
      </c>
      <c r="H20" s="5">
        <v>22.04</v>
      </c>
      <c r="I20" s="5">
        <v>9.91</v>
      </c>
      <c r="J20" s="5">
        <v>5.5209999999999999</v>
      </c>
      <c r="K20" s="5"/>
      <c r="N20" s="6">
        <f>(D20-1)/$B$17</f>
        <v>2</v>
      </c>
      <c r="O20" s="6">
        <f t="shared" ref="O20:O30" si="3">E20/$B$17</f>
        <v>0.5</v>
      </c>
    </row>
    <row r="21" spans="1:15" x14ac:dyDescent="0.3">
      <c r="A21" s="11"/>
      <c r="B21" s="10"/>
      <c r="C21" s="3">
        <v>5</v>
      </c>
      <c r="D21" s="3">
        <v>9</v>
      </c>
      <c r="E21" s="3">
        <v>1</v>
      </c>
      <c r="F21" s="3">
        <f t="shared" si="0"/>
        <v>8</v>
      </c>
      <c r="H21" s="5">
        <v>22.04</v>
      </c>
      <c r="I21" s="5">
        <v>9.92</v>
      </c>
      <c r="J21" s="5">
        <v>2.81</v>
      </c>
      <c r="K21" s="5"/>
      <c r="N21" s="6">
        <f>(D21-1)/$B$17</f>
        <v>4</v>
      </c>
      <c r="O21" s="6">
        <f t="shared" si="3"/>
        <v>0.5</v>
      </c>
    </row>
    <row r="22" spans="1:15" x14ac:dyDescent="0.3">
      <c r="A22" s="11"/>
      <c r="B22" s="10"/>
      <c r="C22" s="3">
        <v>9</v>
      </c>
      <c r="D22" s="3">
        <v>17</v>
      </c>
      <c r="E22" s="3">
        <v>1</v>
      </c>
      <c r="F22" s="3">
        <f t="shared" si="0"/>
        <v>16</v>
      </c>
      <c r="H22" s="5">
        <v>22.04</v>
      </c>
      <c r="I22" s="5">
        <v>9.94</v>
      </c>
      <c r="J22" s="5">
        <v>1.46</v>
      </c>
      <c r="K22" s="5"/>
      <c r="N22" s="6">
        <f>(D22-1)/$B$17</f>
        <v>8</v>
      </c>
      <c r="O22" s="6">
        <f t="shared" si="3"/>
        <v>0.5</v>
      </c>
    </row>
    <row r="23" spans="1:15" x14ac:dyDescent="0.3">
      <c r="A23" s="11"/>
      <c r="B23" s="10"/>
      <c r="C23" s="3">
        <v>17</v>
      </c>
      <c r="D23" s="3">
        <v>33</v>
      </c>
      <c r="E23" s="3">
        <v>1</v>
      </c>
      <c r="F23" s="3">
        <f t="shared" si="0"/>
        <v>32</v>
      </c>
      <c r="H23" s="5">
        <v>22.04</v>
      </c>
      <c r="I23" s="5">
        <v>9.92</v>
      </c>
      <c r="J23" s="5">
        <v>0.89</v>
      </c>
      <c r="K23" s="5"/>
      <c r="N23" s="6">
        <f>(D23-1)/$B$17</f>
        <v>16</v>
      </c>
      <c r="O23" s="6">
        <f t="shared" si="3"/>
        <v>0.5</v>
      </c>
    </row>
    <row r="24" spans="1:15" x14ac:dyDescent="0.3">
      <c r="A24" s="11"/>
      <c r="B24" s="10"/>
      <c r="H24" s="5"/>
      <c r="I24" s="5"/>
      <c r="J24" s="5"/>
      <c r="K24" s="5"/>
    </row>
    <row r="25" spans="1:15" x14ac:dyDescent="0.3">
      <c r="A25" s="11"/>
      <c r="B25" s="10"/>
      <c r="C25" s="3">
        <v>2</v>
      </c>
      <c r="D25" s="3">
        <v>2</v>
      </c>
      <c r="E25" s="3">
        <v>2</v>
      </c>
      <c r="F25" s="3">
        <f t="shared" si="0"/>
        <v>1</v>
      </c>
      <c r="H25" s="5">
        <v>22.04</v>
      </c>
      <c r="I25" s="5">
        <v>11.04</v>
      </c>
      <c r="J25" s="5">
        <v>11</v>
      </c>
      <c r="K25" s="5"/>
      <c r="N25" s="6">
        <f>(D25-1)/$B$17</f>
        <v>0.5</v>
      </c>
      <c r="O25" s="6">
        <f t="shared" si="3"/>
        <v>1</v>
      </c>
    </row>
    <row r="26" spans="1:15" x14ac:dyDescent="0.3">
      <c r="A26" s="11"/>
      <c r="B26" s="10"/>
      <c r="C26" s="3">
        <v>2</v>
      </c>
      <c r="D26" s="3">
        <v>2</v>
      </c>
      <c r="E26" s="3">
        <v>4</v>
      </c>
      <c r="F26" s="3">
        <f t="shared" si="0"/>
        <v>1</v>
      </c>
      <c r="H26" s="5">
        <v>22.04</v>
      </c>
      <c r="I26" s="5">
        <v>4.8</v>
      </c>
      <c r="J26" s="5">
        <v>11.06</v>
      </c>
      <c r="K26" s="5"/>
      <c r="N26" s="6">
        <f>(D26-1)/$B$17</f>
        <v>0.5</v>
      </c>
      <c r="O26" s="6">
        <f t="shared" si="3"/>
        <v>2</v>
      </c>
    </row>
    <row r="27" spans="1:15" x14ac:dyDescent="0.3">
      <c r="A27" s="11"/>
      <c r="B27" s="10"/>
      <c r="C27" s="3">
        <v>2</v>
      </c>
      <c r="D27" s="3">
        <v>2</v>
      </c>
      <c r="E27" s="3">
        <v>8</v>
      </c>
      <c r="F27" s="3">
        <f t="shared" si="0"/>
        <v>1</v>
      </c>
      <c r="H27" s="5">
        <v>22.04</v>
      </c>
      <c r="I27" s="5">
        <v>2.37</v>
      </c>
      <c r="J27" s="5">
        <v>11.08</v>
      </c>
      <c r="K27" s="5"/>
      <c r="N27" s="6">
        <f>(D27-1)/$B$17</f>
        <v>0.5</v>
      </c>
      <c r="O27" s="6">
        <f t="shared" si="3"/>
        <v>4</v>
      </c>
    </row>
    <row r="28" spans="1:15" x14ac:dyDescent="0.3">
      <c r="A28" s="11"/>
      <c r="B28" s="10"/>
      <c r="C28" s="3">
        <v>2</v>
      </c>
      <c r="D28" s="3">
        <v>2</v>
      </c>
      <c r="E28" s="3">
        <v>16</v>
      </c>
      <c r="F28" s="3">
        <f t="shared" si="0"/>
        <v>1</v>
      </c>
      <c r="H28" s="5">
        <v>22.04</v>
      </c>
      <c r="I28" s="5">
        <v>1.24</v>
      </c>
      <c r="J28" s="5">
        <v>11.07</v>
      </c>
      <c r="K28" s="5"/>
      <c r="N28" s="6">
        <f>(D28-1)/$B$17</f>
        <v>0.5</v>
      </c>
      <c r="O28" s="6">
        <f t="shared" si="3"/>
        <v>8</v>
      </c>
    </row>
    <row r="29" spans="1:15" x14ac:dyDescent="0.3">
      <c r="A29" s="11"/>
      <c r="B29" s="10"/>
      <c r="C29" s="3">
        <v>2</v>
      </c>
      <c r="D29" s="3">
        <v>2</v>
      </c>
      <c r="E29" s="3">
        <v>24</v>
      </c>
      <c r="F29" s="3">
        <f t="shared" si="0"/>
        <v>1</v>
      </c>
      <c r="H29" s="5">
        <v>22.04</v>
      </c>
      <c r="I29" s="5">
        <v>0.86</v>
      </c>
      <c r="J29" s="5">
        <v>11.05</v>
      </c>
      <c r="K29" s="5"/>
      <c r="N29" s="6">
        <f>(D29-1)/$B$17</f>
        <v>0.5</v>
      </c>
      <c r="O29" s="6">
        <f t="shared" si="3"/>
        <v>12</v>
      </c>
    </row>
    <row r="30" spans="1:15" x14ac:dyDescent="0.3">
      <c r="A30" s="11"/>
      <c r="B30" s="10"/>
      <c r="C30" s="3">
        <v>2</v>
      </c>
      <c r="D30" s="3">
        <v>2</v>
      </c>
      <c r="E30" s="3">
        <v>48</v>
      </c>
      <c r="F30" s="3">
        <f t="shared" si="0"/>
        <v>1</v>
      </c>
      <c r="H30" s="5">
        <v>22.04</v>
      </c>
      <c r="I30" s="5">
        <v>0.49</v>
      </c>
      <c r="J30" s="5">
        <v>11.07</v>
      </c>
      <c r="K30" s="5"/>
      <c r="N30" s="6">
        <f>(D30-1)/$B$17</f>
        <v>0.5</v>
      </c>
      <c r="O30" s="6">
        <f t="shared" si="3"/>
        <v>24</v>
      </c>
    </row>
    <row r="31" spans="1:15" x14ac:dyDescent="0.3">
      <c r="A31" s="11"/>
      <c r="H31" s="5"/>
      <c r="I31" s="5"/>
      <c r="J31" s="5"/>
      <c r="K31" s="5"/>
    </row>
    <row r="32" spans="1:15" x14ac:dyDescent="0.3">
      <c r="A32" s="11"/>
      <c r="B32" s="10">
        <v>4</v>
      </c>
      <c r="C32" s="3">
        <v>2</v>
      </c>
      <c r="D32" s="3">
        <v>2</v>
      </c>
      <c r="E32" s="3">
        <v>1</v>
      </c>
      <c r="F32" s="3">
        <f t="shared" si="0"/>
        <v>1</v>
      </c>
      <c r="H32" s="5">
        <v>44</v>
      </c>
      <c r="I32" s="5">
        <v>43.18</v>
      </c>
      <c r="J32" s="5">
        <v>43.28</v>
      </c>
      <c r="K32" s="5"/>
      <c r="N32" s="6">
        <f>(D32-1)/$B$32</f>
        <v>0.25</v>
      </c>
      <c r="O32" s="6">
        <f>E32/$B$32</f>
        <v>0.25</v>
      </c>
    </row>
    <row r="33" spans="1:15" x14ac:dyDescent="0.3">
      <c r="A33" s="11"/>
      <c r="B33" s="10"/>
      <c r="H33" s="5"/>
      <c r="I33" s="5"/>
      <c r="J33" s="5"/>
      <c r="K33" s="5"/>
    </row>
    <row r="34" spans="1:15" x14ac:dyDescent="0.3">
      <c r="A34" s="11"/>
      <c r="B34" s="10"/>
      <c r="C34" s="3">
        <v>2</v>
      </c>
      <c r="D34" s="3">
        <v>3</v>
      </c>
      <c r="E34" s="3">
        <v>1</v>
      </c>
      <c r="F34" s="3">
        <f t="shared" si="0"/>
        <v>2</v>
      </c>
      <c r="H34" s="5">
        <v>44</v>
      </c>
      <c r="I34" s="5">
        <v>21.72</v>
      </c>
      <c r="J34" s="5">
        <v>21.61</v>
      </c>
      <c r="K34" s="5"/>
      <c r="N34" s="6">
        <f>(D34-1)/$B$32</f>
        <v>0.5</v>
      </c>
      <c r="O34" s="6">
        <f>E34/$B$32</f>
        <v>0.25</v>
      </c>
    </row>
    <row r="35" spans="1:15" x14ac:dyDescent="0.3">
      <c r="A35" s="11"/>
      <c r="B35" s="10"/>
      <c r="C35" s="3">
        <v>3</v>
      </c>
      <c r="D35" s="3">
        <v>5</v>
      </c>
      <c r="E35" s="3">
        <v>1</v>
      </c>
      <c r="F35" s="3">
        <f t="shared" si="0"/>
        <v>4</v>
      </c>
      <c r="H35" s="5">
        <v>44</v>
      </c>
      <c r="I35" s="5">
        <v>10.8</v>
      </c>
      <c r="J35" s="5">
        <v>10.82</v>
      </c>
      <c r="K35" s="5"/>
      <c r="N35" s="6">
        <f>(D35-1)/$B$32</f>
        <v>1</v>
      </c>
      <c r="O35" s="6">
        <f t="shared" ref="O35:O45" si="4">E35/$B$32</f>
        <v>0.25</v>
      </c>
    </row>
    <row r="36" spans="1:15" x14ac:dyDescent="0.3">
      <c r="A36" s="11"/>
      <c r="B36" s="10"/>
      <c r="C36" s="3">
        <v>5</v>
      </c>
      <c r="D36" s="3">
        <v>9</v>
      </c>
      <c r="E36" s="3">
        <v>1</v>
      </c>
      <c r="F36" s="3">
        <f t="shared" si="0"/>
        <v>8</v>
      </c>
      <c r="H36" s="5">
        <v>44</v>
      </c>
      <c r="I36" s="5">
        <v>10.83</v>
      </c>
      <c r="J36" s="5">
        <v>5.58</v>
      </c>
      <c r="K36" s="5"/>
      <c r="N36" s="6">
        <f>(D36-1)/$B$32</f>
        <v>2</v>
      </c>
      <c r="O36" s="6">
        <f t="shared" si="4"/>
        <v>0.25</v>
      </c>
    </row>
    <row r="37" spans="1:15" x14ac:dyDescent="0.3">
      <c r="A37" s="11"/>
      <c r="B37" s="10"/>
      <c r="C37" s="3">
        <v>9</v>
      </c>
      <c r="D37" s="3">
        <v>17</v>
      </c>
      <c r="E37" s="3">
        <v>1</v>
      </c>
      <c r="F37" s="3">
        <f t="shared" si="0"/>
        <v>16</v>
      </c>
      <c r="H37" s="5">
        <v>44</v>
      </c>
      <c r="I37" s="5">
        <v>10.58</v>
      </c>
      <c r="J37" s="5">
        <v>2.83</v>
      </c>
      <c r="K37" s="5"/>
      <c r="N37" s="6">
        <f>(D37-1)/$B$32</f>
        <v>4</v>
      </c>
      <c r="O37" s="6">
        <f t="shared" si="4"/>
        <v>0.25</v>
      </c>
    </row>
    <row r="38" spans="1:15" x14ac:dyDescent="0.3">
      <c r="A38" s="11"/>
      <c r="B38" s="10"/>
      <c r="C38" s="3">
        <v>17</v>
      </c>
      <c r="D38" s="3">
        <v>33</v>
      </c>
      <c r="E38" s="3">
        <v>1</v>
      </c>
      <c r="F38" s="3">
        <f t="shared" si="0"/>
        <v>32</v>
      </c>
      <c r="H38" s="5">
        <v>44</v>
      </c>
      <c r="I38" s="5">
        <v>10.82</v>
      </c>
      <c r="J38" s="5">
        <v>1.57</v>
      </c>
      <c r="K38" s="5"/>
      <c r="N38" s="6">
        <f>(D38-1)/$B$32</f>
        <v>8</v>
      </c>
      <c r="O38" s="6">
        <f t="shared" si="4"/>
        <v>0.25</v>
      </c>
    </row>
    <row r="39" spans="1:15" x14ac:dyDescent="0.3">
      <c r="A39" s="11"/>
      <c r="B39" s="10"/>
      <c r="H39" s="5"/>
      <c r="I39" s="5"/>
      <c r="J39" s="5"/>
      <c r="K39" s="5"/>
    </row>
    <row r="40" spans="1:15" x14ac:dyDescent="0.3">
      <c r="A40" s="11"/>
      <c r="B40" s="10"/>
      <c r="C40" s="3">
        <v>2</v>
      </c>
      <c r="D40" s="3">
        <v>2</v>
      </c>
      <c r="E40" s="3">
        <v>2</v>
      </c>
      <c r="F40" s="3">
        <f t="shared" si="0"/>
        <v>1</v>
      </c>
      <c r="H40" s="5">
        <v>44</v>
      </c>
      <c r="I40" s="5">
        <v>21.81</v>
      </c>
      <c r="J40" s="5">
        <v>21.77</v>
      </c>
      <c r="K40" s="5"/>
      <c r="N40" s="6">
        <f>(D40-1)/$B$32</f>
        <v>0.25</v>
      </c>
      <c r="O40" s="6">
        <f t="shared" si="4"/>
        <v>0.5</v>
      </c>
    </row>
    <row r="41" spans="1:15" x14ac:dyDescent="0.3">
      <c r="A41" s="11"/>
      <c r="B41" s="10"/>
      <c r="C41" s="3">
        <v>2</v>
      </c>
      <c r="D41" s="3">
        <v>2</v>
      </c>
      <c r="E41" s="3">
        <v>4</v>
      </c>
      <c r="F41" s="3">
        <f t="shared" si="0"/>
        <v>1</v>
      </c>
      <c r="H41" s="5">
        <v>44</v>
      </c>
      <c r="I41" s="5">
        <v>9.48</v>
      </c>
      <c r="J41" s="5">
        <v>9.58</v>
      </c>
      <c r="K41" s="5"/>
      <c r="N41" s="6">
        <f>(D41-1)/$B$32</f>
        <v>0.25</v>
      </c>
      <c r="O41" s="6">
        <f t="shared" si="4"/>
        <v>1</v>
      </c>
    </row>
    <row r="42" spans="1:15" x14ac:dyDescent="0.3">
      <c r="A42" s="11"/>
      <c r="B42" s="10"/>
      <c r="C42" s="3">
        <v>2</v>
      </c>
      <c r="D42" s="3">
        <v>2</v>
      </c>
      <c r="E42" s="3">
        <v>8</v>
      </c>
      <c r="F42" s="3">
        <f t="shared" si="0"/>
        <v>1</v>
      </c>
      <c r="H42" s="5">
        <v>44</v>
      </c>
      <c r="I42" s="5">
        <v>4.7699999999999996</v>
      </c>
      <c r="J42" s="5">
        <v>9.7100000000000009</v>
      </c>
      <c r="K42" s="5"/>
      <c r="N42" s="6">
        <f>(D42-1)/$B$32</f>
        <v>0.25</v>
      </c>
      <c r="O42" s="6">
        <f t="shared" si="4"/>
        <v>2</v>
      </c>
    </row>
    <row r="43" spans="1:15" x14ac:dyDescent="0.3">
      <c r="A43" s="11"/>
      <c r="B43" s="10"/>
      <c r="C43" s="3">
        <v>2</v>
      </c>
      <c r="D43" s="3">
        <v>2</v>
      </c>
      <c r="E43" s="3">
        <v>16</v>
      </c>
      <c r="F43" s="3">
        <f t="shared" si="0"/>
        <v>1</v>
      </c>
      <c r="H43" s="5">
        <v>44</v>
      </c>
      <c r="I43" s="5">
        <v>2.39</v>
      </c>
      <c r="J43" s="5">
        <v>9.68</v>
      </c>
      <c r="K43" s="5"/>
      <c r="N43" s="6">
        <f>(D43-1)/$B$32</f>
        <v>0.25</v>
      </c>
      <c r="O43" s="6">
        <f t="shared" si="4"/>
        <v>4</v>
      </c>
    </row>
    <row r="44" spans="1:15" x14ac:dyDescent="0.3">
      <c r="A44" s="11"/>
      <c r="B44" s="10"/>
      <c r="C44" s="3">
        <v>2</v>
      </c>
      <c r="D44" s="3">
        <v>2</v>
      </c>
      <c r="E44" s="3">
        <v>24</v>
      </c>
      <c r="F44" s="3">
        <f t="shared" si="0"/>
        <v>1</v>
      </c>
      <c r="H44" s="5">
        <v>44</v>
      </c>
      <c r="I44" s="5">
        <v>1.7</v>
      </c>
      <c r="J44" s="5">
        <v>9.51</v>
      </c>
      <c r="K44" s="5"/>
      <c r="N44" s="6">
        <f>(D44-1)/$B$32</f>
        <v>0.25</v>
      </c>
      <c r="O44" s="6">
        <f t="shared" si="4"/>
        <v>6</v>
      </c>
    </row>
    <row r="45" spans="1:15" x14ac:dyDescent="0.3">
      <c r="A45" s="11"/>
      <c r="B45" s="10"/>
      <c r="C45" s="3">
        <v>2</v>
      </c>
      <c r="D45" s="3">
        <v>2</v>
      </c>
      <c r="E45" s="3">
        <v>48</v>
      </c>
      <c r="F45" s="3">
        <f t="shared" si="0"/>
        <v>1</v>
      </c>
      <c r="H45" s="5">
        <v>44</v>
      </c>
      <c r="I45" s="5">
        <v>0.95</v>
      </c>
      <c r="J45" s="5">
        <v>9.68</v>
      </c>
      <c r="K45" s="5"/>
      <c r="N45" s="6">
        <f>(D45-1)/$B$32</f>
        <v>0.25</v>
      </c>
      <c r="O45" s="6">
        <f t="shared" si="4"/>
        <v>12</v>
      </c>
    </row>
    <row r="46" spans="1:15" x14ac:dyDescent="0.3">
      <c r="A46" s="11"/>
      <c r="H46" s="5"/>
      <c r="I46" s="5"/>
      <c r="J46" s="5"/>
      <c r="K46" s="5"/>
    </row>
    <row r="47" spans="1:15" x14ac:dyDescent="0.3">
      <c r="A47" s="11"/>
      <c r="B47" s="10">
        <v>8</v>
      </c>
      <c r="C47" s="3">
        <v>2</v>
      </c>
      <c r="D47" s="3">
        <v>2</v>
      </c>
      <c r="E47" s="3">
        <v>1</v>
      </c>
      <c r="F47" s="3">
        <f t="shared" si="0"/>
        <v>1</v>
      </c>
      <c r="H47" s="5">
        <v>88.02</v>
      </c>
      <c r="I47" s="5">
        <v>86.87</v>
      </c>
      <c r="J47" s="5">
        <v>86.71</v>
      </c>
      <c r="K47" s="5"/>
      <c r="N47" s="6">
        <f>(D47-1)/$B$47</f>
        <v>0.125</v>
      </c>
      <c r="O47" s="6">
        <f>E47/$B$47</f>
        <v>0.125</v>
      </c>
    </row>
    <row r="48" spans="1:15" x14ac:dyDescent="0.3">
      <c r="A48" s="11"/>
      <c r="B48" s="10"/>
      <c r="H48" s="5"/>
      <c r="I48" s="5"/>
      <c r="J48" s="5"/>
      <c r="K48" s="5"/>
    </row>
    <row r="49" spans="1:15" x14ac:dyDescent="0.3">
      <c r="A49" s="11"/>
      <c r="B49" s="10"/>
      <c r="C49" s="3">
        <v>2</v>
      </c>
      <c r="D49" s="3">
        <v>3</v>
      </c>
      <c r="E49" s="3">
        <v>1</v>
      </c>
      <c r="F49" s="3">
        <f t="shared" si="0"/>
        <v>2</v>
      </c>
      <c r="H49" s="5">
        <v>88.02</v>
      </c>
      <c r="I49" s="5">
        <v>43.87</v>
      </c>
      <c r="J49" s="5">
        <v>42.21</v>
      </c>
      <c r="K49" s="5"/>
      <c r="N49" s="6">
        <f>(D49-1)/$B$47</f>
        <v>0.25</v>
      </c>
      <c r="O49" s="6">
        <f t="shared" ref="O49:O60" si="5">E49/$B$47</f>
        <v>0.125</v>
      </c>
    </row>
    <row r="50" spans="1:15" x14ac:dyDescent="0.3">
      <c r="A50" s="11"/>
      <c r="B50" s="10"/>
      <c r="C50" s="3">
        <v>3</v>
      </c>
      <c r="D50" s="3">
        <v>5</v>
      </c>
      <c r="E50" s="3">
        <v>1</v>
      </c>
      <c r="F50" s="3">
        <f t="shared" si="0"/>
        <v>4</v>
      </c>
      <c r="H50" s="5">
        <v>88.02</v>
      </c>
      <c r="I50" s="5">
        <v>21.77</v>
      </c>
      <c r="J50" s="5">
        <v>21.32</v>
      </c>
      <c r="K50" s="5"/>
      <c r="N50" s="6">
        <f>(D50-1)/$B$47</f>
        <v>0.5</v>
      </c>
      <c r="O50" s="6">
        <f t="shared" si="5"/>
        <v>0.125</v>
      </c>
    </row>
    <row r="51" spans="1:15" x14ac:dyDescent="0.3">
      <c r="A51" s="11"/>
      <c r="B51" s="10"/>
      <c r="C51" s="3">
        <v>5</v>
      </c>
      <c r="D51" s="3">
        <v>9</v>
      </c>
      <c r="E51" s="3">
        <v>1</v>
      </c>
      <c r="F51" s="3">
        <f t="shared" si="0"/>
        <v>8</v>
      </c>
      <c r="H51" s="5">
        <v>88.02</v>
      </c>
      <c r="I51" s="5">
        <v>11.15</v>
      </c>
      <c r="J51" s="5">
        <v>11.16</v>
      </c>
      <c r="K51" s="5"/>
      <c r="N51" s="6">
        <f>(D51-1)/$B$47</f>
        <v>1</v>
      </c>
      <c r="O51" s="6">
        <f t="shared" si="5"/>
        <v>0.125</v>
      </c>
    </row>
    <row r="52" spans="1:15" x14ac:dyDescent="0.3">
      <c r="A52" s="11"/>
      <c r="B52" s="10"/>
      <c r="C52" s="3">
        <v>9</v>
      </c>
      <c r="D52" s="3">
        <v>17</v>
      </c>
      <c r="E52" s="3">
        <v>1</v>
      </c>
      <c r="F52" s="3">
        <f t="shared" si="0"/>
        <v>16</v>
      </c>
      <c r="H52" s="5">
        <v>88.02</v>
      </c>
      <c r="I52" s="5">
        <v>11.14</v>
      </c>
      <c r="J52" s="5">
        <v>5.6</v>
      </c>
      <c r="K52" s="5"/>
      <c r="N52" s="6">
        <f>(D52-1)/$B$47</f>
        <v>2</v>
      </c>
      <c r="O52" s="6">
        <f t="shared" si="5"/>
        <v>0.125</v>
      </c>
    </row>
    <row r="53" spans="1:15" x14ac:dyDescent="0.3">
      <c r="A53" s="11"/>
      <c r="B53" s="10"/>
      <c r="C53" s="3">
        <v>17</v>
      </c>
      <c r="D53" s="3">
        <v>33</v>
      </c>
      <c r="E53" s="3">
        <v>1</v>
      </c>
      <c r="F53" s="3">
        <f t="shared" si="0"/>
        <v>32</v>
      </c>
      <c r="H53" s="5">
        <v>88.02</v>
      </c>
      <c r="I53" s="5">
        <v>11.12</v>
      </c>
      <c r="J53" s="5">
        <v>3</v>
      </c>
      <c r="K53" s="5"/>
      <c r="N53" s="6">
        <f>(D53-1)/$B$47</f>
        <v>4</v>
      </c>
      <c r="O53" s="6">
        <f t="shared" si="5"/>
        <v>0.125</v>
      </c>
    </row>
    <row r="54" spans="1:15" x14ac:dyDescent="0.3">
      <c r="A54" s="11"/>
      <c r="B54" s="10"/>
      <c r="H54" s="5"/>
      <c r="I54" s="5"/>
      <c r="J54" s="5"/>
      <c r="K54" s="5"/>
    </row>
    <row r="55" spans="1:15" x14ac:dyDescent="0.3">
      <c r="A55" s="11"/>
      <c r="B55" s="10"/>
      <c r="C55" s="3">
        <v>2</v>
      </c>
      <c r="D55" s="3">
        <v>2</v>
      </c>
      <c r="E55" s="3">
        <v>2</v>
      </c>
      <c r="F55" s="3">
        <f t="shared" si="0"/>
        <v>1</v>
      </c>
      <c r="H55" s="5">
        <v>88.02</v>
      </c>
      <c r="I55" s="5">
        <v>41.6</v>
      </c>
      <c r="J55" s="5">
        <v>41.76</v>
      </c>
      <c r="K55" s="5"/>
      <c r="N55" s="6">
        <f>(D55-1)/$B$47</f>
        <v>0.125</v>
      </c>
      <c r="O55" s="6">
        <f t="shared" si="5"/>
        <v>0.25</v>
      </c>
    </row>
    <row r="56" spans="1:15" x14ac:dyDescent="0.3">
      <c r="A56" s="11"/>
      <c r="B56" s="10"/>
      <c r="C56" s="3">
        <v>2</v>
      </c>
      <c r="D56" s="3">
        <v>2</v>
      </c>
      <c r="E56" s="3">
        <v>4</v>
      </c>
      <c r="F56" s="3">
        <f t="shared" si="0"/>
        <v>1</v>
      </c>
      <c r="H56" s="5">
        <v>88.02</v>
      </c>
      <c r="I56" s="5">
        <v>18.989999999999998</v>
      </c>
      <c r="J56" s="5">
        <v>19.05</v>
      </c>
      <c r="K56" s="5"/>
      <c r="N56" s="6">
        <f>(D56-1)/$B$47</f>
        <v>0.125</v>
      </c>
      <c r="O56" s="6">
        <f t="shared" si="5"/>
        <v>0.5</v>
      </c>
    </row>
    <row r="57" spans="1:15" x14ac:dyDescent="0.3">
      <c r="A57" s="11"/>
      <c r="B57" s="10"/>
      <c r="C57" s="3">
        <v>2</v>
      </c>
      <c r="D57" s="3">
        <v>2</v>
      </c>
      <c r="E57" s="3">
        <v>8</v>
      </c>
      <c r="F57" s="3">
        <f t="shared" si="0"/>
        <v>1</v>
      </c>
      <c r="H57" s="5">
        <v>88.02</v>
      </c>
      <c r="I57" s="5">
        <v>9.4600000000000009</v>
      </c>
      <c r="J57" s="5">
        <v>9.52</v>
      </c>
      <c r="K57" s="5"/>
      <c r="N57" s="6">
        <f>(D57-1)/$B$47</f>
        <v>0.125</v>
      </c>
      <c r="O57" s="6">
        <f t="shared" si="5"/>
        <v>1</v>
      </c>
    </row>
    <row r="58" spans="1:15" x14ac:dyDescent="0.3">
      <c r="A58" s="11"/>
      <c r="B58" s="10"/>
      <c r="C58" s="3">
        <v>2</v>
      </c>
      <c r="D58" s="3">
        <v>2</v>
      </c>
      <c r="E58" s="3">
        <v>16</v>
      </c>
      <c r="F58" s="3">
        <f t="shared" si="0"/>
        <v>1</v>
      </c>
      <c r="H58" s="5">
        <v>88.02</v>
      </c>
      <c r="I58" s="5">
        <v>4.82</v>
      </c>
      <c r="J58" s="5">
        <v>9.39</v>
      </c>
      <c r="K58" s="5"/>
      <c r="N58" s="6">
        <f>(D58-1)/$B$47</f>
        <v>0.125</v>
      </c>
      <c r="O58" s="6">
        <f t="shared" si="5"/>
        <v>2</v>
      </c>
    </row>
    <row r="59" spans="1:15" x14ac:dyDescent="0.3">
      <c r="A59" s="11"/>
      <c r="B59" s="10"/>
      <c r="C59" s="3">
        <v>2</v>
      </c>
      <c r="D59" s="3">
        <v>2</v>
      </c>
      <c r="E59" s="3">
        <v>24</v>
      </c>
      <c r="F59" s="3">
        <f t="shared" si="0"/>
        <v>1</v>
      </c>
      <c r="H59" s="5">
        <v>88.02</v>
      </c>
      <c r="I59" s="5">
        <v>3.37</v>
      </c>
      <c r="J59" s="5">
        <v>9.52</v>
      </c>
      <c r="K59" s="5"/>
      <c r="N59" s="6">
        <f>(D59-1)/$B$47</f>
        <v>0.125</v>
      </c>
      <c r="O59" s="6">
        <f t="shared" si="5"/>
        <v>3</v>
      </c>
    </row>
    <row r="60" spans="1:15" x14ac:dyDescent="0.3">
      <c r="A60" s="11"/>
      <c r="B60" s="10"/>
      <c r="C60" s="3">
        <v>2</v>
      </c>
      <c r="D60" s="3">
        <v>2</v>
      </c>
      <c r="E60" s="3">
        <v>48</v>
      </c>
      <c r="F60" s="3">
        <f t="shared" si="0"/>
        <v>1</v>
      </c>
      <c r="H60" s="5">
        <v>88.02</v>
      </c>
      <c r="I60" s="5">
        <v>1.87</v>
      </c>
      <c r="J60" s="5">
        <v>9.3800000000000008</v>
      </c>
      <c r="K60" s="5"/>
      <c r="N60" s="6">
        <f>(D60-1)/$B$47</f>
        <v>0.125</v>
      </c>
      <c r="O60" s="6">
        <f t="shared" si="5"/>
        <v>6</v>
      </c>
    </row>
    <row r="62" spans="1:15" x14ac:dyDescent="0.3">
      <c r="A62" s="11" t="s">
        <v>15</v>
      </c>
      <c r="B62" s="10">
        <v>4</v>
      </c>
      <c r="H62" s="5"/>
      <c r="I62" s="5"/>
      <c r="J62" s="5"/>
      <c r="K62" s="5"/>
    </row>
    <row r="63" spans="1:15" x14ac:dyDescent="0.3">
      <c r="A63" s="11"/>
      <c r="B63" s="10"/>
    </row>
    <row r="64" spans="1:15" x14ac:dyDescent="0.3">
      <c r="A64" s="11"/>
      <c r="B64" s="10"/>
      <c r="H64" s="5"/>
      <c r="I64" s="5"/>
      <c r="J64" s="5"/>
      <c r="K64" s="5"/>
    </row>
    <row r="65" spans="1:8" x14ac:dyDescent="0.3">
      <c r="A65" s="11"/>
      <c r="B65" s="10"/>
      <c r="H65" s="5"/>
    </row>
    <row r="66" spans="1:8" x14ac:dyDescent="0.3">
      <c r="A66" s="11"/>
      <c r="B66" s="10"/>
    </row>
    <row r="67" spans="1:8" x14ac:dyDescent="0.3">
      <c r="A67" s="11"/>
      <c r="B67" s="10"/>
    </row>
    <row r="68" spans="1:8" x14ac:dyDescent="0.3">
      <c r="A68" s="11"/>
      <c r="B68" s="10"/>
      <c r="H68" s="5"/>
    </row>
    <row r="69" spans="1:8" x14ac:dyDescent="0.3">
      <c r="A69" s="11"/>
      <c r="B69" s="10"/>
      <c r="H69" s="5"/>
    </row>
  </sheetData>
  <mergeCells count="7">
    <mergeCell ref="B62:B69"/>
    <mergeCell ref="A62:A69"/>
    <mergeCell ref="B2:B15"/>
    <mergeCell ref="B17:B30"/>
    <mergeCell ref="B32:B45"/>
    <mergeCell ref="B47:B60"/>
    <mergeCell ref="A2:A6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Hybrid - No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 Mediavilla</dc:creator>
  <cp:lastModifiedBy>Lino Mediavilla</cp:lastModifiedBy>
  <dcterms:created xsi:type="dcterms:W3CDTF">2022-03-13T11:41:36Z</dcterms:created>
  <dcterms:modified xsi:type="dcterms:W3CDTF">2022-03-14T21:51:55Z</dcterms:modified>
</cp:coreProperties>
</file>