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417AB68F-93B3-4D3A-B116-A5E6C90BC110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Hybrid - No GPU" sheetId="1" r:id="rId1"/>
    <sheet name="threadsPerBlock determination" sheetId="3" r:id="rId2"/>
    <sheet name="With G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3" l="1"/>
  <c r="G8" i="3"/>
  <c r="G6" i="3"/>
  <c r="G5" i="3"/>
  <c r="E12" i="2"/>
  <c r="E11" i="2"/>
  <c r="E10" i="2"/>
  <c r="E8" i="2"/>
  <c r="E7" i="2"/>
  <c r="E6" i="2"/>
  <c r="E4" i="2"/>
  <c r="E3" i="2"/>
  <c r="E2" i="2"/>
  <c r="N91" i="1"/>
  <c r="O91" i="1"/>
  <c r="N92" i="1"/>
  <c r="O92" i="1"/>
  <c r="N93" i="1"/>
  <c r="O93" i="1"/>
  <c r="N94" i="1"/>
  <c r="O94" i="1"/>
  <c r="N95" i="1"/>
  <c r="O95" i="1"/>
  <c r="E91" i="1"/>
  <c r="E92" i="1"/>
  <c r="E93" i="1"/>
  <c r="E94" i="1"/>
  <c r="E95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E82" i="1"/>
  <c r="E83" i="1"/>
  <c r="E84" i="1"/>
  <c r="E85" i="1"/>
  <c r="E86" i="1"/>
  <c r="E87" i="1"/>
  <c r="E88" i="1"/>
  <c r="E89" i="1"/>
  <c r="N76" i="1"/>
  <c r="O76" i="1"/>
  <c r="N77" i="1"/>
  <c r="O77" i="1"/>
  <c r="N78" i="1"/>
  <c r="O78" i="1"/>
  <c r="N79" i="1"/>
  <c r="O79" i="1"/>
  <c r="N80" i="1"/>
  <c r="O80" i="1"/>
  <c r="E77" i="1"/>
  <c r="E78" i="1"/>
  <c r="E79" i="1"/>
  <c r="E80" i="1"/>
  <c r="E76" i="1"/>
  <c r="N72" i="1"/>
  <c r="O72" i="1"/>
  <c r="N73" i="1"/>
  <c r="O73" i="1"/>
  <c r="N74" i="1"/>
  <c r="O74" i="1"/>
  <c r="O34" i="1"/>
  <c r="O35" i="1"/>
  <c r="O36" i="1"/>
  <c r="N34" i="1"/>
  <c r="N35" i="1"/>
  <c r="N36" i="1"/>
  <c r="O16" i="1"/>
  <c r="O17" i="1"/>
  <c r="O18" i="1"/>
  <c r="N16" i="1"/>
  <c r="N17" i="1"/>
  <c r="N18" i="1"/>
  <c r="E18" i="1"/>
  <c r="E17" i="1"/>
  <c r="E16" i="1"/>
  <c r="E36" i="1"/>
  <c r="E35" i="1"/>
  <c r="E34" i="1"/>
  <c r="E74" i="1"/>
  <c r="E73" i="1"/>
  <c r="E72" i="1"/>
  <c r="E55" i="1"/>
  <c r="E54" i="1"/>
  <c r="N53" i="1"/>
  <c r="O53" i="1"/>
  <c r="N54" i="1"/>
  <c r="O54" i="1"/>
  <c r="N55" i="1"/>
  <c r="O55" i="1"/>
  <c r="E53" i="1"/>
  <c r="E3" i="1"/>
  <c r="E4" i="1"/>
  <c r="E5" i="1"/>
  <c r="E6" i="1"/>
  <c r="E7" i="1"/>
  <c r="E9" i="1"/>
  <c r="E10" i="1"/>
  <c r="E11" i="1"/>
  <c r="E12" i="1"/>
  <c r="E13" i="1"/>
  <c r="E14" i="1"/>
  <c r="E21" i="1"/>
  <c r="E22" i="1"/>
  <c r="E23" i="1"/>
  <c r="E24" i="1"/>
  <c r="E25" i="1"/>
  <c r="E26" i="1"/>
  <c r="E27" i="1"/>
  <c r="E28" i="1"/>
  <c r="E29" i="1"/>
  <c r="E30" i="1"/>
  <c r="E31" i="1"/>
  <c r="E32" i="1"/>
  <c r="E38" i="1"/>
  <c r="E40" i="1"/>
  <c r="E41" i="1"/>
  <c r="E42" i="1"/>
  <c r="E43" i="1"/>
  <c r="E44" i="1"/>
  <c r="E46" i="1"/>
  <c r="E47" i="1"/>
  <c r="E48" i="1"/>
  <c r="E49" i="1"/>
  <c r="E50" i="1"/>
  <c r="E51" i="1"/>
  <c r="E57" i="1"/>
  <c r="E59" i="1"/>
  <c r="E60" i="1"/>
  <c r="E61" i="1"/>
  <c r="E62" i="1"/>
  <c r="E63" i="1"/>
  <c r="E65" i="1"/>
  <c r="E66" i="1"/>
  <c r="E67" i="1"/>
  <c r="E68" i="1"/>
  <c r="E69" i="1"/>
  <c r="E70" i="1"/>
  <c r="E2" i="1"/>
  <c r="O38" i="1"/>
  <c r="O40" i="1"/>
  <c r="O41" i="1"/>
  <c r="O42" i="1"/>
  <c r="O43" i="1"/>
  <c r="O44" i="1"/>
  <c r="N38" i="1"/>
  <c r="N40" i="1"/>
  <c r="N41" i="1"/>
  <c r="N42" i="1"/>
  <c r="N43" i="1"/>
  <c r="N44" i="1"/>
  <c r="O21" i="1"/>
  <c r="N21" i="1"/>
  <c r="N59" i="1"/>
  <c r="N60" i="1"/>
  <c r="N61" i="1"/>
  <c r="N62" i="1"/>
  <c r="N63" i="1"/>
  <c r="N65" i="1"/>
  <c r="N66" i="1"/>
  <c r="N67" i="1"/>
  <c r="N68" i="1"/>
  <c r="N69" i="1"/>
  <c r="N70" i="1"/>
  <c r="N57" i="1"/>
  <c r="N46" i="1"/>
  <c r="N47" i="1"/>
  <c r="N48" i="1"/>
  <c r="N49" i="1"/>
  <c r="N50" i="1"/>
  <c r="N51" i="1"/>
  <c r="N22" i="1"/>
  <c r="N23" i="1"/>
  <c r="N24" i="1"/>
  <c r="N25" i="1"/>
  <c r="N26" i="1"/>
  <c r="N27" i="1"/>
  <c r="N28" i="1"/>
  <c r="N29" i="1"/>
  <c r="N30" i="1"/>
  <c r="N31" i="1"/>
  <c r="N32" i="1"/>
  <c r="N3" i="1"/>
  <c r="N4" i="1"/>
  <c r="N5" i="1"/>
  <c r="N6" i="1"/>
  <c r="N7" i="1"/>
  <c r="N9" i="1"/>
  <c r="N10" i="1"/>
  <c r="N11" i="1"/>
  <c r="N12" i="1"/>
  <c r="N13" i="1"/>
  <c r="N14" i="1"/>
  <c r="N2" i="1"/>
  <c r="O59" i="1"/>
  <c r="O60" i="1"/>
  <c r="O61" i="1"/>
  <c r="O62" i="1"/>
  <c r="O63" i="1"/>
  <c r="O65" i="1"/>
  <c r="O66" i="1"/>
  <c r="O67" i="1"/>
  <c r="O68" i="1"/>
  <c r="O69" i="1"/>
  <c r="O70" i="1"/>
  <c r="O57" i="1"/>
  <c r="O46" i="1"/>
  <c r="O47" i="1"/>
  <c r="O48" i="1"/>
  <c r="O49" i="1"/>
  <c r="O50" i="1"/>
  <c r="O51" i="1"/>
  <c r="O23" i="1"/>
  <c r="O24" i="1"/>
  <c r="O25" i="1"/>
  <c r="O26" i="1"/>
  <c r="O27" i="1"/>
  <c r="O28" i="1"/>
  <c r="O29" i="1"/>
  <c r="O30" i="1"/>
  <c r="O31" i="1"/>
  <c r="O32" i="1"/>
  <c r="O22" i="1"/>
  <c r="O3" i="1"/>
  <c r="O4" i="1"/>
  <c r="O5" i="1"/>
  <c r="O6" i="1"/>
  <c r="O7" i="1"/>
  <c r="O9" i="1"/>
  <c r="O10" i="1"/>
  <c r="O11" i="1"/>
  <c r="O12" i="1"/>
  <c r="O13" i="1"/>
  <c r="O14" i="1"/>
  <c r="O2" i="1"/>
  <c r="L9" i="1"/>
  <c r="M9" i="1"/>
  <c r="L10" i="1"/>
  <c r="M10" i="1"/>
  <c r="L11" i="1"/>
  <c r="M11" i="1"/>
  <c r="L12" i="1"/>
  <c r="M12" i="1"/>
  <c r="L13" i="1"/>
  <c r="M13" i="1"/>
  <c r="L14" i="1"/>
  <c r="M14" i="1"/>
  <c r="M3" i="1"/>
  <c r="M4" i="1"/>
  <c r="M5" i="1"/>
  <c r="M6" i="1"/>
  <c r="M7" i="1"/>
  <c r="M2" i="1"/>
  <c r="L3" i="1"/>
  <c r="L4" i="1"/>
  <c r="L5" i="1"/>
  <c r="L6" i="1"/>
  <c r="L7" i="1"/>
  <c r="L2" i="1"/>
  <c r="P9" i="1" l="1"/>
  <c r="P10" i="1"/>
  <c r="P7" i="1"/>
  <c r="P6" i="1"/>
  <c r="P5" i="1"/>
  <c r="P13" i="1"/>
  <c r="P4" i="1"/>
  <c r="P3" i="1"/>
  <c r="P12" i="1"/>
  <c r="P11" i="1"/>
  <c r="P14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tc={E8295813-83C2-41ED-AF3F-86E50477CE93}</author>
    <author>tc={A9A4E289-D2BA-405F-AAA3-8B6F18C3F3E1}</author>
  </authors>
  <commentList>
    <comment ref="A2" authorId="0" shapeId="0" xr:uid="{E8295813-83C2-41ED-AF3F-86E50477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Worst case scenario</t>
      </text>
    </comment>
    <comment ref="F2" authorId="1" shapeId="0" xr:uid="{A9A4E289-D2BA-405F-AAA3-8B6F18C3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threads per block in Quadro P2000</t>
      </text>
    </comment>
  </commentList>
</comments>
</file>

<file path=xl/sharedStrings.xml><?xml version="1.0" encoding="utf-8"?>
<sst xmlns="http://schemas.openxmlformats.org/spreadsheetml/2006/main" count="54" uniqueCount="32">
  <si>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</si>
  <si>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</si>
  <si>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</si>
  <si>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</si>
  <si>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</si>
  <si>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</si>
  <si>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</si>
  <si>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</si>
  <si>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</si>
  <si>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</si>
  <si>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</si>
  <si>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</si>
  <si>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</si>
  <si>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</si>
  <si>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</si>
  <si>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</si>
  <si>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</si>
  <si>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</si>
  <si>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</si>
  <si>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</si>
  <si>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</si>
  <si>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</si>
  <si>
    <t>Patterns Over Ranks - GPU taking 50% of job  [s]</t>
  </si>
  <si>
    <t>Patterns Over Ranks - GPU taking 75% of job [s]</t>
  </si>
  <si>
    <t>Patterns Over Ranks - No GPU [s]</t>
  </si>
  <si>
    <t>Yes</t>
  </si>
  <si>
    <t>Levenshtein Computation Executed</t>
  </si>
  <si>
    <t>threadsPerBlock</t>
  </si>
  <si>
    <t>Avg. Duration of ComputeMatches Kernel  - GPU taking 50% of job  [s]</t>
  </si>
  <si>
    <t>Avg. Duration of ComputeMatches Kernel - GPU taking 75% of job [s]</t>
  </si>
  <si>
    <t>Patterns-over-ranks execution time - GPU taking 50% of job  [s]</t>
  </si>
  <si>
    <t>Patterns-over-ranks execution time - GPU taking 75% of job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</si>
</sst>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'Hybrid - No GPU'!$H$2:$H$7</c:f>
              <c:numCache>
                <c:formatCode>0.00</c:formatCode>
                <c:ptCount val="6"/>
                <c:pt idx="0">
                  <c:v>10.99</c:v>
                </c:pt>
                <c:pt idx="1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'Hybrid - No GPU'!$I$2:$I$7</c:f>
              <c:numCache>
                <c:formatCode>0.00</c:formatCode>
                <c:ptCount val="6"/>
                <c:pt idx="0">
                  <c:v>11.21</c:v>
                </c:pt>
                <c:pt idx="1">
                  <c:v>9.9</c:v>
                </c:pt>
                <c:pt idx="2">
                  <c:v>9.92</c:v>
                </c:pt>
                <c:pt idx="3">
                  <c:v>9.91</c:v>
                </c:pt>
                <c:pt idx="4">
                  <c:v>9.92</c:v>
                </c:pt>
                <c:pt idx="5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'Hybrid - No GPU'!$J$2:$J$7</c:f>
              <c:numCache>
                <c:formatCode>0.00</c:formatCode>
                <c:ptCount val="6"/>
                <c:pt idx="0">
                  <c:v>11.12</c:v>
                </c:pt>
                <c:pt idx="1">
                  <c:v>5.53</c:v>
                </c:pt>
                <c:pt idx="2">
                  <c:v>2.75</c:v>
                </c:pt>
                <c:pt idx="3">
                  <c:v>1.39</c:v>
                </c:pt>
                <c:pt idx="4">
                  <c:v>0.79</c:v>
                </c:pt>
                <c:pt idx="5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MPI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EXecution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GPU'!$F$2,'Hybrid - No GPU'!$F$9:$F$14)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GPU'!$H$9:$H$14,'Hybrid - No GPU'!$H$2)</c:f>
              <c:numCache>
                <c:formatCode>0.00</c:formatCode>
                <c:ptCount val="7"/>
                <c:pt idx="0">
                  <c:v>10.99</c:v>
                </c:pt>
                <c:pt idx="1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D-48B2-8C9C-C030ABC70406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GPU'!$F$2,'Hybrid - No GPU'!$F$9:$F$14)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GPU'!$I$2,'Hybrid - No GPU'!$I$9:$I$14)</c:f>
              <c:numCache>
                <c:formatCode>0.00</c:formatCode>
                <c:ptCount val="7"/>
                <c:pt idx="0">
                  <c:v>11.21</c:v>
                </c:pt>
                <c:pt idx="1">
                  <c:v>5.63</c:v>
                </c:pt>
                <c:pt idx="2">
                  <c:v>2.37</c:v>
                </c:pt>
                <c:pt idx="3">
                  <c:v>1.21</c:v>
                </c:pt>
                <c:pt idx="4">
                  <c:v>0.63</c:v>
                </c:pt>
                <c:pt idx="5">
                  <c:v>0.44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D-48B2-8C9C-C030ABC70406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GPU'!$F$2,'Hybrid - No GPU'!$F$9:$F$14)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GPU'!$J$2,'Hybrid - No GPU'!$J$9:$J$14)</c:f>
              <c:numCache>
                <c:formatCode>0.00</c:formatCode>
                <c:ptCount val="7"/>
                <c:pt idx="0">
                  <c:v>11.12</c:v>
                </c:pt>
                <c:pt idx="1">
                  <c:v>11.12</c:v>
                </c:pt>
                <c:pt idx="2">
                  <c:v>11.17</c:v>
                </c:pt>
                <c:pt idx="3">
                  <c:v>11.05</c:v>
                </c:pt>
                <c:pt idx="4">
                  <c:v>11.12</c:v>
                </c:pt>
                <c:pt idx="5">
                  <c:v>11.15</c:v>
                </c:pt>
                <c:pt idx="6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D-48B2-8C9C-C030ABC7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Open MP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EXecution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GPU'!$D$57,'Hybrid - No GPU'!$D$59:$D$63)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('Hybrid - No GPU'!$H$57,'Hybrid - No GPU'!$H$59:$H$63)</c:f>
              <c:numCache>
                <c:formatCode>0.00</c:formatCode>
                <c:ptCount val="6"/>
                <c:pt idx="0">
                  <c:v>88.02</c:v>
                </c:pt>
                <c:pt idx="1">
                  <c:v>88.02</c:v>
                </c:pt>
                <c:pt idx="2">
                  <c:v>88.02</c:v>
                </c:pt>
                <c:pt idx="3">
                  <c:v>88.02</c:v>
                </c:pt>
                <c:pt idx="4">
                  <c:v>88.02</c:v>
                </c:pt>
                <c:pt idx="5">
                  <c:v>88.02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B-4A59-9E43-1C4754D30C62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GPU'!$D$57,'Hybrid - No GPU'!$D$59:$D$63)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('Hybrid - No GPU'!$I$57,'Hybrid - No GPU'!$I$59:$I$63)</c:f>
              <c:numCache>
                <c:formatCode>0.00</c:formatCode>
                <c:ptCount val="6"/>
                <c:pt idx="0">
                  <c:v>86.87</c:v>
                </c:pt>
                <c:pt idx="1">
                  <c:v>43.87</c:v>
                </c:pt>
                <c:pt idx="2">
                  <c:v>21.77</c:v>
                </c:pt>
                <c:pt idx="3">
                  <c:v>11.15</c:v>
                </c:pt>
                <c:pt idx="4">
                  <c:v>11.14</c:v>
                </c:pt>
                <c:pt idx="5">
                  <c:v>11.12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B-4A59-9E43-1C4754D30C62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GPU'!$D$57,'Hybrid - No GPU'!$D$59:$D$63)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('Hybrid - No GPU'!$J$57,'Hybrid - No GPU'!$J$59:$J$63)</c:f>
              <c:numCache>
                <c:formatCode>0.00</c:formatCode>
                <c:ptCount val="6"/>
                <c:pt idx="0">
                  <c:v>86.71</c:v>
                </c:pt>
                <c:pt idx="1">
                  <c:v>42.21</c:v>
                </c:pt>
                <c:pt idx="2">
                  <c:v>21.32</c:v>
                </c:pt>
                <c:pt idx="3">
                  <c:v>11.16</c:v>
                </c:pt>
                <c:pt idx="4">
                  <c:v>5.6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B-4A59-9E43-1C4754D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MPI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EXecution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GPU'!$F$57,'Hybrid - No GPU'!$F$65:$F$70)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GPU'!$H$57,'Hybrid - No GPU'!$H$65:$H$70)</c:f>
              <c:numCache>
                <c:formatCode>0.00</c:formatCode>
                <c:ptCount val="7"/>
                <c:pt idx="0">
                  <c:v>88.02</c:v>
                </c:pt>
                <c:pt idx="1">
                  <c:v>88.02</c:v>
                </c:pt>
                <c:pt idx="2">
                  <c:v>88.02</c:v>
                </c:pt>
                <c:pt idx="3">
                  <c:v>88.02</c:v>
                </c:pt>
                <c:pt idx="4">
                  <c:v>88.02</c:v>
                </c:pt>
                <c:pt idx="5">
                  <c:v>88.02</c:v>
                </c:pt>
                <c:pt idx="6">
                  <c:v>88.02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4-412A-963A-32CABD7EC41A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GPU'!$F$57,'Hybrid - No GPU'!$F$65:$F$70)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GPU'!$I$57,'Hybrid - No GPU'!$I$65:$I$70)</c:f>
              <c:numCache>
                <c:formatCode>0.00</c:formatCode>
                <c:ptCount val="7"/>
                <c:pt idx="0">
                  <c:v>86.87</c:v>
                </c:pt>
                <c:pt idx="1">
                  <c:v>41.6</c:v>
                </c:pt>
                <c:pt idx="2">
                  <c:v>18.989999999999998</c:v>
                </c:pt>
                <c:pt idx="3">
                  <c:v>9.4600000000000009</c:v>
                </c:pt>
                <c:pt idx="4">
                  <c:v>4.82</c:v>
                </c:pt>
                <c:pt idx="5">
                  <c:v>3.37</c:v>
                </c:pt>
                <c:pt idx="6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4-412A-963A-32CABD7EC41A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('Hybrid - No GPU'!$F$57,'Hybrid - No GPU'!$F$65:$F$70)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('Hybrid - No GPU'!$J$57,'Hybrid - No GPU'!$J$65:$J$70)</c:f>
              <c:numCache>
                <c:formatCode>0.00</c:formatCode>
                <c:ptCount val="7"/>
                <c:pt idx="0">
                  <c:v>86.71</c:v>
                </c:pt>
                <c:pt idx="1">
                  <c:v>41.76</c:v>
                </c:pt>
                <c:pt idx="2">
                  <c:v>19.05</c:v>
                </c:pt>
                <c:pt idx="3">
                  <c:v>9.52</c:v>
                </c:pt>
                <c:pt idx="4">
                  <c:v>9.39</c:v>
                </c:pt>
                <c:pt idx="5">
                  <c:v>9.52</c:v>
                </c:pt>
                <c:pt idx="6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4-412A-963A-32CABD7E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Open</a:t>
                </a:r>
                <a:r>
                  <a:rPr lang="en-150" baseline="0"/>
                  <a:t> MP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150"/>
                  <a:t>EXecution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523876</xdr:colOff>
      <xdr:row>16</xdr:row>
      <xdr:rowOff>171450</xdr:rowOff>
    </xdr:from>
    <xdr:to>
      <xdr:col>25</xdr:col>
      <xdr:colOff>326602</xdr:colOff>
      <xdr:row>32</xdr:row>
      <xdr:rowOff>139489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33</xdr:row>
      <xdr:rowOff>171450</xdr:rowOff>
    </xdr:from>
    <xdr:to>
      <xdr:col>25</xdr:col>
      <xdr:colOff>307551</xdr:colOff>
      <xdr:row>49</xdr:row>
      <xdr:rowOff>163829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61607-B4C1-472F-8A9C-26E7DF86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51</xdr:row>
      <xdr:rowOff>57150</xdr:rowOff>
    </xdr:from>
    <xdr:to>
      <xdr:col>25</xdr:col>
      <xdr:colOff>298026</xdr:colOff>
      <xdr:row>65</xdr:row>
      <xdr:rowOff>49529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9B16C-64A4-4483-8D5F-86C0A535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66</xdr:row>
      <xdr:rowOff>28575</xdr:rowOff>
    </xdr:from>
    <xdr:to>
      <xdr:col>25</xdr:col>
      <xdr:colOff>536151</xdr:colOff>
      <xdr:row>80</xdr:row>
      <xdr:rowOff>20954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D4987-B064-4302-8DEC-84AB5959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o Mediavilla" id="{DA869B71-6C02-47EC-943F-6AD47E341FF3}" userId="8911ff9ca497036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3-17T03:41:55.16" personId="{DA869B71-6C02-47EC-943F-6AD47E341FF3}" id="{E8295813-83C2-41ED-AF3F-86E50477CE93}">
    <text>Worst case scenario</text>
  </threadedComment>
  <threadedComment ref="F2" dT="2022-03-17T03:41:30.60" personId="{DA869B71-6C02-47EC-943F-6AD47E341FF3}" id="{A9A4E289-D2BA-405F-AAA3-8B6F18C3F3E1}">
    <text>Maximum threads per block in Quadro P2000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X95"/>
  <sheetViews>
    <sheetView tabSelected="1" topLeftCell="B1" zoomScale="80" zoomScaleNormal="80" workbookViewId="0">
      <pane ySplit="1" topLeftCell="A37" activePane="bottomLeft" state="frozen"/>
      <selection pane="bottomLeft" activeCell="V11" sqref="V11"/>
    </sheetView>
  </sheetViews>
  <sheetFormatPr defaultRowHeight="14.4" x14ac:dyDescent="0.3"/>
  <cols>
    <col min="1" max="1" width="13.109375" style="1" customWidth="1"/>
    <col min="2" max="4" width="14.6640625" style="3" customWidth="1"/>
    <col min="5" max="5" width="14.6640625" style="3" hidden="1" customWidth="1"/>
    <col min="6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9" t="s">
        <v>21</v>
      </c>
      <c r="F1" s="6" t="s">
        <v>4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27" t="s">
        <v>5</v>
      </c>
      <c r="B2" s="26">
        <v>1</v>
      </c>
      <c r="C2" s="3">
        <v>2</v>
      </c>
      <c r="D2" s="3">
        <v>2</v>
      </c>
      <c r="E2" s="3">
        <f>D2-1</f>
        <v>1</v>
      </c>
      <c r="F2" s="3">
        <v>1</v>
      </c>
      <c r="H2" s="5">
        <v>10.99</v>
      </c>
      <c r="I2" s="5">
        <v>11.21</v>
      </c>
      <c r="J2" s="5">
        <v>11.12</v>
      </c>
      <c r="K2" s="5"/>
      <c r="L2" s="6">
        <f>((D2-1)-1)*F2</f>
        <v>0</v>
      </c>
      <c r="M2" s="6">
        <f>(D2-1)*(F2-1)</f>
        <v>0</v>
      </c>
      <c r="N2" s="6">
        <f>(D2-1)/$B$2</f>
        <v>1</v>
      </c>
      <c r="O2" s="6">
        <f>F2/$B$2</f>
        <v>1</v>
      </c>
      <c r="P2" s="6" t="str">
        <f>IF(L2&lt;M2, "Lino", "Paolo")</f>
        <v>Paolo</v>
      </c>
    </row>
    <row r="3" spans="1:19" x14ac:dyDescent="0.3">
      <c r="A3" s="27"/>
      <c r="B3" s="26"/>
      <c r="C3" s="3">
        <v>2</v>
      </c>
      <c r="D3" s="3">
        <v>3</v>
      </c>
      <c r="E3" s="3">
        <f>D3-1</f>
        <v>2</v>
      </c>
      <c r="F3" s="3">
        <v>1</v>
      </c>
      <c r="H3" s="5">
        <v>10.99</v>
      </c>
      <c r="I3" s="5">
        <v>9.9</v>
      </c>
      <c r="J3" s="5">
        <v>5.53</v>
      </c>
      <c r="K3" s="5"/>
      <c r="L3" s="6">
        <f>((D3-1)-1)*F3</f>
        <v>1</v>
      </c>
      <c r="M3" s="6">
        <f>(D3-1)*(F3-1)</f>
        <v>0</v>
      </c>
      <c r="N3" s="6">
        <f>(D3-1)/$B$2</f>
        <v>2</v>
      </c>
      <c r="O3" s="6">
        <f>F3/$B$2</f>
        <v>1</v>
      </c>
      <c r="P3" s="6" t="str">
        <f>IF(L3&lt;M3, "Lino", "Paolo")</f>
        <v>Paolo</v>
      </c>
      <c r="R3" t="s">
        <v>10</v>
      </c>
      <c r="S3" t="s">
        <v>9</v>
      </c>
    </row>
    <row r="4" spans="1:19" x14ac:dyDescent="0.3">
      <c r="A4" s="27"/>
      <c r="B4" s="26"/>
      <c r="C4" s="3">
        <v>3</v>
      </c>
      <c r="D4" s="3">
        <v>5</v>
      </c>
      <c r="E4" s="3">
        <f>D4-1</f>
        <v>4</v>
      </c>
      <c r="F4" s="3">
        <v>1</v>
      </c>
      <c r="H4" s="5">
        <v>10.99</v>
      </c>
      <c r="I4" s="5">
        <v>9.92</v>
      </c>
      <c r="J4" s="5">
        <v>2.75</v>
      </c>
      <c r="K4" s="5"/>
      <c r="L4" s="6">
        <f>((D4-1)-1)*F4</f>
        <v>3</v>
      </c>
      <c r="M4" s="6">
        <f>(D4-1)*(F4-1)</f>
        <v>0</v>
      </c>
      <c r="N4" s="6">
        <f>(D4-1)/$B$2</f>
        <v>4</v>
      </c>
      <c r="O4" s="6">
        <f>F4/$B$2</f>
        <v>1</v>
      </c>
      <c r="P4" s="6" t="str">
        <f>IF(L4&lt;M4, "Lino", "Paolo")</f>
        <v>Paolo</v>
      </c>
    </row>
    <row r="5" spans="1:19" x14ac:dyDescent="0.3">
      <c r="A5" s="27"/>
      <c r="B5" s="26"/>
      <c r="C5" s="3">
        <v>5</v>
      </c>
      <c r="D5" s="3">
        <v>9</v>
      </c>
      <c r="E5" s="3">
        <f>D5-1</f>
        <v>8</v>
      </c>
      <c r="F5" s="3">
        <v>1</v>
      </c>
      <c r="H5" s="5">
        <v>10.99</v>
      </c>
      <c r="I5" s="5">
        <v>9.91</v>
      </c>
      <c r="J5" s="5">
        <v>1.39</v>
      </c>
      <c r="K5" s="5"/>
      <c r="L5" s="6">
        <f>((D5-1)-1)*F5</f>
        <v>7</v>
      </c>
      <c r="M5" s="6">
        <f>(D5-1)*(F5-1)</f>
        <v>0</v>
      </c>
      <c r="N5" s="6">
        <f>(D5-1)/$B$2</f>
        <v>8</v>
      </c>
      <c r="O5" s="6">
        <f>F5/$B$2</f>
        <v>1</v>
      </c>
      <c r="P5" s="6" t="str">
        <f>IF(L5&lt;M5, "Lino", "Paolo")</f>
        <v>Paolo</v>
      </c>
    </row>
    <row r="6" spans="1:19" x14ac:dyDescent="0.3">
      <c r="A6" s="27"/>
      <c r="B6" s="26"/>
      <c r="C6" s="3">
        <v>9</v>
      </c>
      <c r="D6" s="3">
        <v>17</v>
      </c>
      <c r="E6" s="3">
        <f>D6-1</f>
        <v>16</v>
      </c>
      <c r="F6" s="3">
        <v>1</v>
      </c>
      <c r="H6" s="5">
        <v>10.99</v>
      </c>
      <c r="I6" s="5">
        <v>9.92</v>
      </c>
      <c r="J6" s="5">
        <v>0.79</v>
      </c>
      <c r="K6" s="5"/>
      <c r="L6" s="6">
        <f>((D6-1)-1)*F6</f>
        <v>15</v>
      </c>
      <c r="M6" s="6">
        <f>(D6-1)*(F6-1)</f>
        <v>0</v>
      </c>
      <c r="N6" s="6">
        <f>(D6-1)/$B$2</f>
        <v>16</v>
      </c>
      <c r="O6" s="6">
        <f>F6/$B$2</f>
        <v>1</v>
      </c>
      <c r="P6" s="6" t="str">
        <f>IF(L6&lt;M6, "Lino", "Paolo")</f>
        <v>Paolo</v>
      </c>
      <c r="S6" t="s">
        <v>13</v>
      </c>
    </row>
    <row r="7" spans="1:19" x14ac:dyDescent="0.3">
      <c r="A7" s="27"/>
      <c r="B7" s="26"/>
      <c r="C7" s="3">
        <v>17</v>
      </c>
      <c r="D7" s="3">
        <v>33</v>
      </c>
      <c r="E7" s="3">
        <f>D7-1</f>
        <v>32</v>
      </c>
      <c r="F7" s="3">
        <v>1</v>
      </c>
      <c r="H7" s="5">
        <v>10.99</v>
      </c>
      <c r="I7" s="5">
        <v>9.92</v>
      </c>
      <c r="J7" s="5">
        <v>0.56000000000000005</v>
      </c>
      <c r="K7" s="5"/>
      <c r="L7" s="6">
        <f>((D7-1)-1)*F7</f>
        <v>31</v>
      </c>
      <c r="M7" s="6">
        <f>(D7-1)*(F7-1)</f>
        <v>0</v>
      </c>
      <c r="N7" s="6">
        <f>(D7-1)/$B$2</f>
        <v>32</v>
      </c>
      <c r="O7" s="6">
        <f>F7/$B$2</f>
        <v>1</v>
      </c>
      <c r="P7" s="6" t="str">
        <f>IF(L7&lt;M7, "Lino", "Paolo")</f>
        <v>Paolo</v>
      </c>
      <c r="S7" t="s">
        <v>14</v>
      </c>
    </row>
    <row r="8" spans="1:19" x14ac:dyDescent="0.3">
      <c r="A8" s="27"/>
      <c r="B8" s="26"/>
      <c r="H8" s="5"/>
      <c r="I8" s="5"/>
      <c r="J8" s="5"/>
      <c r="K8" s="5"/>
    </row>
    <row r="9" spans="1:19" x14ac:dyDescent="0.3">
      <c r="A9" s="27"/>
      <c r="B9" s="26"/>
      <c r="C9" s="3">
        <v>2</v>
      </c>
      <c r="D9" s="3">
        <v>2</v>
      </c>
      <c r="E9" s="3">
        <f t="shared" ref="E9:E14" si="0">D9-1</f>
        <v>1</v>
      </c>
      <c r="F9" s="3">
        <v>2</v>
      </c>
      <c r="H9" s="5">
        <v>10.99</v>
      </c>
      <c r="I9" s="5">
        <v>5.63</v>
      </c>
      <c r="J9" s="5">
        <v>11.12</v>
      </c>
      <c r="K9" s="5"/>
      <c r="L9" s="6">
        <f t="shared" ref="L9:L14" si="1">((D9-1)-1)*F9</f>
        <v>0</v>
      </c>
      <c r="M9" s="6">
        <f t="shared" ref="M9:M14" si="2">(D9-1)*(F9-1)</f>
        <v>1</v>
      </c>
      <c r="N9" s="6">
        <f t="shared" ref="N9:N18" si="3">(D9-1)/$B$2</f>
        <v>1</v>
      </c>
      <c r="O9" s="6">
        <f t="shared" ref="O9:O14" si="4">F9/$B$2</f>
        <v>2</v>
      </c>
      <c r="P9" s="6" t="str">
        <f t="shared" ref="P9:P14" si="5">IF(L9&lt;M9, "Lino", "Paolo")</f>
        <v>Lino</v>
      </c>
    </row>
    <row r="10" spans="1:19" x14ac:dyDescent="0.3">
      <c r="A10" s="27"/>
      <c r="B10" s="26"/>
      <c r="C10" s="3">
        <v>2</v>
      </c>
      <c r="D10" s="3">
        <v>2</v>
      </c>
      <c r="E10" s="3">
        <f t="shared" si="0"/>
        <v>1</v>
      </c>
      <c r="F10" s="3">
        <v>4</v>
      </c>
      <c r="H10" s="5">
        <v>10.99</v>
      </c>
      <c r="I10" s="5">
        <v>2.37</v>
      </c>
      <c r="J10" s="5">
        <v>11.17</v>
      </c>
      <c r="K10" s="5"/>
      <c r="L10" s="6">
        <f t="shared" si="1"/>
        <v>0</v>
      </c>
      <c r="M10" s="6">
        <f t="shared" si="2"/>
        <v>3</v>
      </c>
      <c r="N10" s="6">
        <f t="shared" si="3"/>
        <v>1</v>
      </c>
      <c r="O10" s="6">
        <f t="shared" si="4"/>
        <v>4</v>
      </c>
      <c r="P10" s="6" t="str">
        <f t="shared" si="5"/>
        <v>Lino</v>
      </c>
    </row>
    <row r="11" spans="1:19" x14ac:dyDescent="0.3">
      <c r="A11" s="27"/>
      <c r="B11" s="26"/>
      <c r="C11" s="3">
        <v>2</v>
      </c>
      <c r="D11" s="3">
        <v>2</v>
      </c>
      <c r="E11" s="3">
        <f t="shared" si="0"/>
        <v>1</v>
      </c>
      <c r="F11" s="3">
        <v>8</v>
      </c>
      <c r="H11" s="5">
        <v>10.99</v>
      </c>
      <c r="I11" s="5">
        <v>1.21</v>
      </c>
      <c r="J11" s="5">
        <v>11.05</v>
      </c>
      <c r="K11" s="5"/>
      <c r="L11" s="6">
        <f t="shared" si="1"/>
        <v>0</v>
      </c>
      <c r="M11" s="6">
        <f t="shared" si="2"/>
        <v>7</v>
      </c>
      <c r="N11" s="6">
        <f t="shared" si="3"/>
        <v>1</v>
      </c>
      <c r="O11" s="6">
        <f t="shared" si="4"/>
        <v>8</v>
      </c>
      <c r="P11" s="6" t="str">
        <f t="shared" si="5"/>
        <v>Lino</v>
      </c>
    </row>
    <row r="12" spans="1:19" x14ac:dyDescent="0.3">
      <c r="A12" s="27"/>
      <c r="B12" s="26"/>
      <c r="C12" s="3">
        <v>2</v>
      </c>
      <c r="D12" s="3">
        <v>2</v>
      </c>
      <c r="E12" s="3">
        <f t="shared" si="0"/>
        <v>1</v>
      </c>
      <c r="F12" s="3">
        <v>16</v>
      </c>
      <c r="H12" s="5">
        <v>10.99</v>
      </c>
      <c r="I12" s="5">
        <v>0.63</v>
      </c>
      <c r="J12" s="5">
        <v>11.12</v>
      </c>
      <c r="K12" s="5"/>
      <c r="L12" s="6">
        <f t="shared" si="1"/>
        <v>0</v>
      </c>
      <c r="M12" s="6">
        <f t="shared" si="2"/>
        <v>15</v>
      </c>
      <c r="N12" s="6">
        <f t="shared" si="3"/>
        <v>1</v>
      </c>
      <c r="O12" s="6">
        <f t="shared" si="4"/>
        <v>16</v>
      </c>
      <c r="P12" s="6" t="str">
        <f t="shared" si="5"/>
        <v>Lino</v>
      </c>
    </row>
    <row r="13" spans="1:19" x14ac:dyDescent="0.3">
      <c r="A13" s="27"/>
      <c r="B13" s="26"/>
      <c r="C13" s="3">
        <v>2</v>
      </c>
      <c r="D13" s="3">
        <v>2</v>
      </c>
      <c r="E13" s="3">
        <f t="shared" si="0"/>
        <v>1</v>
      </c>
      <c r="F13" s="3">
        <v>24</v>
      </c>
      <c r="H13" s="5">
        <v>10.99</v>
      </c>
      <c r="I13" s="5">
        <v>0.44</v>
      </c>
      <c r="J13" s="5">
        <v>11.15</v>
      </c>
      <c r="K13" s="5"/>
      <c r="L13" s="6">
        <f t="shared" si="1"/>
        <v>0</v>
      </c>
      <c r="M13" s="6">
        <f t="shared" si="2"/>
        <v>23</v>
      </c>
      <c r="N13" s="6">
        <f t="shared" si="3"/>
        <v>1</v>
      </c>
      <c r="O13" s="6">
        <f t="shared" si="4"/>
        <v>24</v>
      </c>
      <c r="P13" s="6" t="str">
        <f t="shared" si="5"/>
        <v>Lino</v>
      </c>
    </row>
    <row r="14" spans="1:19" x14ac:dyDescent="0.3">
      <c r="A14" s="27"/>
      <c r="B14" s="26"/>
      <c r="C14" s="3">
        <v>2</v>
      </c>
      <c r="D14" s="3">
        <v>2</v>
      </c>
      <c r="E14" s="3">
        <f t="shared" si="0"/>
        <v>1</v>
      </c>
      <c r="F14" s="3">
        <v>48</v>
      </c>
      <c r="H14" s="5">
        <v>10.99</v>
      </c>
      <c r="I14" s="5">
        <v>0.25</v>
      </c>
      <c r="J14" s="5">
        <v>11.2</v>
      </c>
      <c r="K14" s="5"/>
      <c r="L14" s="6">
        <f t="shared" si="1"/>
        <v>0</v>
      </c>
      <c r="M14" s="6">
        <f t="shared" si="2"/>
        <v>47</v>
      </c>
      <c r="N14" s="6">
        <f t="shared" si="3"/>
        <v>1</v>
      </c>
      <c r="O14" s="6">
        <f t="shared" si="4"/>
        <v>48</v>
      </c>
      <c r="P14" s="6" t="str">
        <f t="shared" si="5"/>
        <v>Lino</v>
      </c>
    </row>
    <row r="15" spans="1:19" x14ac:dyDescent="0.3">
      <c r="A15" s="27"/>
      <c r="B15" s="26"/>
      <c r="H15" s="5"/>
      <c r="I15" s="5"/>
      <c r="J15" s="5"/>
      <c r="K15" s="5"/>
      <c r="L15" s="10"/>
      <c r="M15" s="10"/>
      <c r="N15" s="10"/>
      <c r="O15" s="10"/>
      <c r="P15" s="10"/>
    </row>
    <row r="16" spans="1:19" x14ac:dyDescent="0.3">
      <c r="A16" s="27"/>
      <c r="B16" s="26"/>
      <c r="C16" s="3">
        <v>5</v>
      </c>
      <c r="D16" s="3">
        <v>9</v>
      </c>
      <c r="E16" s="3">
        <f>D16-1</f>
        <v>8</v>
      </c>
      <c r="F16" s="3">
        <v>8</v>
      </c>
      <c r="H16" s="5">
        <v>10.99</v>
      </c>
      <c r="I16" s="5">
        <v>1.22</v>
      </c>
      <c r="J16" s="5">
        <v>1.45</v>
      </c>
      <c r="K16" s="5"/>
      <c r="L16" s="10"/>
      <c r="M16" s="10"/>
      <c r="N16" s="10">
        <f t="shared" si="3"/>
        <v>8</v>
      </c>
      <c r="O16" s="10">
        <f t="shared" ref="O16:O18" si="6">F16/$B$2</f>
        <v>8</v>
      </c>
      <c r="P16" s="10"/>
    </row>
    <row r="17" spans="1:16" x14ac:dyDescent="0.3">
      <c r="A17" s="27"/>
      <c r="B17" s="26"/>
      <c r="C17" s="3">
        <v>5</v>
      </c>
      <c r="D17" s="3">
        <v>9</v>
      </c>
      <c r="E17" s="3">
        <f>D17-1</f>
        <v>8</v>
      </c>
      <c r="F17" s="3">
        <v>16</v>
      </c>
      <c r="H17" s="5">
        <v>10.99</v>
      </c>
      <c r="I17" s="5">
        <v>0.67</v>
      </c>
      <c r="J17" s="5">
        <v>1.45</v>
      </c>
      <c r="K17" s="5"/>
      <c r="L17" s="10"/>
      <c r="M17" s="10"/>
      <c r="N17" s="10">
        <f t="shared" si="3"/>
        <v>8</v>
      </c>
      <c r="O17" s="10">
        <f t="shared" si="6"/>
        <v>16</v>
      </c>
      <c r="P17" s="10"/>
    </row>
    <row r="18" spans="1:16" x14ac:dyDescent="0.3">
      <c r="A18" s="27"/>
      <c r="B18" s="26"/>
      <c r="C18" s="3">
        <v>9</v>
      </c>
      <c r="D18" s="3">
        <v>17</v>
      </c>
      <c r="E18" s="3">
        <f>D18-1</f>
        <v>16</v>
      </c>
      <c r="F18" s="3">
        <v>8</v>
      </c>
      <c r="H18" s="5">
        <v>10.99</v>
      </c>
      <c r="I18" s="5">
        <v>1.21</v>
      </c>
      <c r="J18" s="5">
        <v>0.81</v>
      </c>
      <c r="K18" s="5"/>
      <c r="L18" s="10"/>
      <c r="M18" s="10"/>
      <c r="N18" s="10">
        <f t="shared" si="3"/>
        <v>16</v>
      </c>
      <c r="O18" s="10">
        <f t="shared" si="6"/>
        <v>8</v>
      </c>
      <c r="P18" s="10"/>
    </row>
    <row r="19" spans="1:16" x14ac:dyDescent="0.3">
      <c r="A19" s="27"/>
      <c r="B19" s="10"/>
      <c r="H19" s="5"/>
      <c r="I19" s="5"/>
      <c r="J19" s="5"/>
      <c r="K19" s="5"/>
      <c r="L19" s="10"/>
      <c r="M19" s="10"/>
      <c r="N19" s="10"/>
      <c r="O19" s="10"/>
      <c r="P19" s="10"/>
    </row>
    <row r="20" spans="1:16" x14ac:dyDescent="0.3">
      <c r="A20" s="27"/>
      <c r="H20" s="5"/>
      <c r="I20" s="5"/>
      <c r="J20" s="5"/>
      <c r="K20" s="5"/>
    </row>
    <row r="21" spans="1:16" x14ac:dyDescent="0.3">
      <c r="A21" s="27"/>
      <c r="B21" s="26">
        <v>2</v>
      </c>
      <c r="C21" s="3">
        <v>2</v>
      </c>
      <c r="D21" s="3">
        <v>2</v>
      </c>
      <c r="E21" s="3">
        <f>D21-1</f>
        <v>1</v>
      </c>
      <c r="F21" s="3">
        <v>1</v>
      </c>
      <c r="H21" s="5">
        <v>22.04</v>
      </c>
      <c r="I21" s="5">
        <v>21.91</v>
      </c>
      <c r="J21" s="5">
        <v>21.85</v>
      </c>
      <c r="K21" s="5"/>
      <c r="N21" s="6">
        <f>(D21-1)/$B$21</f>
        <v>0.5</v>
      </c>
      <c r="O21" s="6">
        <f>F21/$B$21</f>
        <v>0.5</v>
      </c>
    </row>
    <row r="22" spans="1:16" x14ac:dyDescent="0.3">
      <c r="A22" s="27"/>
      <c r="B22" s="26"/>
      <c r="C22" s="3">
        <v>2</v>
      </c>
      <c r="D22" s="3">
        <v>3</v>
      </c>
      <c r="E22" s="3">
        <f>D22-1</f>
        <v>2</v>
      </c>
      <c r="F22" s="3">
        <v>1</v>
      </c>
      <c r="H22" s="5">
        <v>22.04</v>
      </c>
      <c r="I22" s="5">
        <v>11.12</v>
      </c>
      <c r="J22" s="5">
        <v>11.17</v>
      </c>
      <c r="K22" s="5"/>
      <c r="N22" s="6">
        <f>(D22-1)/$B$21</f>
        <v>1</v>
      </c>
      <c r="O22" s="6">
        <f>F22/$B$21</f>
        <v>0.5</v>
      </c>
    </row>
    <row r="23" spans="1:16" x14ac:dyDescent="0.3">
      <c r="A23" s="27"/>
      <c r="B23" s="26"/>
      <c r="C23" s="3">
        <v>3</v>
      </c>
      <c r="D23" s="3">
        <v>5</v>
      </c>
      <c r="E23" s="3">
        <f>D23-1</f>
        <v>4</v>
      </c>
      <c r="F23" s="3">
        <v>1</v>
      </c>
      <c r="H23" s="5">
        <v>22.04</v>
      </c>
      <c r="I23" s="5">
        <v>9.91</v>
      </c>
      <c r="J23" s="5">
        <v>5.5209999999999999</v>
      </c>
      <c r="K23" s="5"/>
      <c r="N23" s="6">
        <f>(D23-1)/$B$21</f>
        <v>2</v>
      </c>
      <c r="O23" s="6">
        <f t="shared" ref="O23:O36" si="7">F23/$B$21</f>
        <v>0.5</v>
      </c>
    </row>
    <row r="24" spans="1:16" x14ac:dyDescent="0.3">
      <c r="A24" s="27"/>
      <c r="B24" s="26"/>
      <c r="C24" s="3">
        <v>5</v>
      </c>
      <c r="D24" s="3">
        <v>9</v>
      </c>
      <c r="E24" s="3">
        <f>D24-1</f>
        <v>8</v>
      </c>
      <c r="F24" s="3">
        <v>1</v>
      </c>
      <c r="H24" s="5">
        <v>22.04</v>
      </c>
      <c r="I24" s="5">
        <v>9.92</v>
      </c>
      <c r="J24" s="5">
        <v>2.81</v>
      </c>
      <c r="K24" s="5"/>
      <c r="N24" s="6">
        <f>(D24-1)/$B$21</f>
        <v>4</v>
      </c>
      <c r="O24" s="6">
        <f t="shared" si="7"/>
        <v>0.5</v>
      </c>
    </row>
    <row r="25" spans="1:16" x14ac:dyDescent="0.3">
      <c r="A25" s="27"/>
      <c r="B25" s="26"/>
      <c r="C25" s="3">
        <v>9</v>
      </c>
      <c r="D25" s="3">
        <v>17</v>
      </c>
      <c r="E25" s="3">
        <f>D25-1</f>
        <v>16</v>
      </c>
      <c r="F25" s="3">
        <v>1</v>
      </c>
      <c r="H25" s="5">
        <v>22.04</v>
      </c>
      <c r="I25" s="5">
        <v>9.94</v>
      </c>
      <c r="J25" s="5">
        <v>1.46</v>
      </c>
      <c r="K25" s="5"/>
      <c r="N25" s="6">
        <f>(D25-1)/$B$21</f>
        <v>8</v>
      </c>
      <c r="O25" s="6">
        <f t="shared" si="7"/>
        <v>0.5</v>
      </c>
    </row>
    <row r="26" spans="1:16" x14ac:dyDescent="0.3">
      <c r="A26" s="27"/>
      <c r="B26" s="26"/>
      <c r="C26" s="3">
        <v>17</v>
      </c>
      <c r="D26" s="3">
        <v>33</v>
      </c>
      <c r="E26" s="3">
        <f>D26-1</f>
        <v>32</v>
      </c>
      <c r="F26" s="3">
        <v>1</v>
      </c>
      <c r="H26" s="5">
        <v>22.04</v>
      </c>
      <c r="I26" s="5">
        <v>9.92</v>
      </c>
      <c r="J26" s="5">
        <v>0.89</v>
      </c>
      <c r="K26" s="5"/>
      <c r="N26" s="6">
        <f>(D26-1)/$B$21</f>
        <v>16</v>
      </c>
      <c r="O26" s="6">
        <f t="shared" si="7"/>
        <v>0.5</v>
      </c>
    </row>
    <row r="27" spans="1:16" x14ac:dyDescent="0.3">
      <c r="A27" s="27"/>
      <c r="B27" s="26"/>
      <c r="C27" s="3">
        <v>2</v>
      </c>
      <c r="D27" s="3">
        <v>2</v>
      </c>
      <c r="E27" s="3">
        <f t="shared" ref="E27:E32" si="8">D27-1</f>
        <v>1</v>
      </c>
      <c r="F27" s="3">
        <v>2</v>
      </c>
      <c r="H27" s="5">
        <v>22.04</v>
      </c>
      <c r="I27" s="5">
        <v>11.04</v>
      </c>
      <c r="J27" s="5">
        <v>11</v>
      </c>
      <c r="K27" s="5"/>
      <c r="N27" s="6">
        <f t="shared" ref="N27:N36" si="9">(D27-1)/$B$21</f>
        <v>0.5</v>
      </c>
      <c r="O27" s="6">
        <f t="shared" si="7"/>
        <v>1</v>
      </c>
    </row>
    <row r="28" spans="1:16" x14ac:dyDescent="0.3">
      <c r="A28" s="27"/>
      <c r="B28" s="26"/>
      <c r="C28" s="3">
        <v>2</v>
      </c>
      <c r="D28" s="3">
        <v>2</v>
      </c>
      <c r="E28" s="3">
        <f t="shared" si="8"/>
        <v>1</v>
      </c>
      <c r="F28" s="3">
        <v>4</v>
      </c>
      <c r="H28" s="5">
        <v>22.04</v>
      </c>
      <c r="I28" s="5">
        <v>4.8</v>
      </c>
      <c r="J28" s="5">
        <v>11.06</v>
      </c>
      <c r="K28" s="5"/>
      <c r="N28" s="6">
        <f t="shared" si="9"/>
        <v>0.5</v>
      </c>
      <c r="O28" s="6">
        <f t="shared" si="7"/>
        <v>2</v>
      </c>
    </row>
    <row r="29" spans="1:16" x14ac:dyDescent="0.3">
      <c r="A29" s="27"/>
      <c r="B29" s="26"/>
      <c r="C29" s="3">
        <v>2</v>
      </c>
      <c r="D29" s="3">
        <v>2</v>
      </c>
      <c r="E29" s="3">
        <f t="shared" si="8"/>
        <v>1</v>
      </c>
      <c r="F29" s="3">
        <v>8</v>
      </c>
      <c r="H29" s="5">
        <v>22.04</v>
      </c>
      <c r="I29" s="5">
        <v>2.37</v>
      </c>
      <c r="J29" s="5">
        <v>11.08</v>
      </c>
      <c r="K29" s="5"/>
      <c r="N29" s="6">
        <f t="shared" si="9"/>
        <v>0.5</v>
      </c>
      <c r="O29" s="6">
        <f t="shared" si="7"/>
        <v>4</v>
      </c>
    </row>
    <row r="30" spans="1:16" x14ac:dyDescent="0.3">
      <c r="A30" s="27"/>
      <c r="B30" s="26"/>
      <c r="C30" s="3">
        <v>2</v>
      </c>
      <c r="D30" s="3">
        <v>2</v>
      </c>
      <c r="E30" s="3">
        <f t="shared" si="8"/>
        <v>1</v>
      </c>
      <c r="F30" s="3">
        <v>16</v>
      </c>
      <c r="H30" s="5">
        <v>22.04</v>
      </c>
      <c r="I30" s="5">
        <v>1.24</v>
      </c>
      <c r="J30" s="5">
        <v>11.07</v>
      </c>
      <c r="K30" s="5"/>
      <c r="N30" s="6">
        <f t="shared" si="9"/>
        <v>0.5</v>
      </c>
      <c r="O30" s="6">
        <f t="shared" si="7"/>
        <v>8</v>
      </c>
    </row>
    <row r="31" spans="1:16" x14ac:dyDescent="0.3">
      <c r="A31" s="27"/>
      <c r="B31" s="26"/>
      <c r="C31" s="3">
        <v>2</v>
      </c>
      <c r="D31" s="3">
        <v>2</v>
      </c>
      <c r="E31" s="3">
        <f t="shared" si="8"/>
        <v>1</v>
      </c>
      <c r="F31" s="3">
        <v>24</v>
      </c>
      <c r="H31" s="5">
        <v>22.04</v>
      </c>
      <c r="I31" s="5">
        <v>0.86</v>
      </c>
      <c r="J31" s="5">
        <v>11.05</v>
      </c>
      <c r="K31" s="5"/>
      <c r="N31" s="6">
        <f t="shared" si="9"/>
        <v>0.5</v>
      </c>
      <c r="O31" s="6">
        <f t="shared" si="7"/>
        <v>12</v>
      </c>
    </row>
    <row r="32" spans="1:16" x14ac:dyDescent="0.3">
      <c r="A32" s="27"/>
      <c r="B32" s="26"/>
      <c r="C32" s="3">
        <v>2</v>
      </c>
      <c r="D32" s="3">
        <v>2</v>
      </c>
      <c r="E32" s="3">
        <f t="shared" si="8"/>
        <v>1</v>
      </c>
      <c r="F32" s="3">
        <v>48</v>
      </c>
      <c r="H32" s="5">
        <v>22.04</v>
      </c>
      <c r="I32" s="5">
        <v>0.49</v>
      </c>
      <c r="J32" s="5">
        <v>11.07</v>
      </c>
      <c r="K32" s="5"/>
      <c r="N32" s="6">
        <f t="shared" si="9"/>
        <v>0.5</v>
      </c>
      <c r="O32" s="6">
        <f t="shared" si="7"/>
        <v>24</v>
      </c>
    </row>
    <row r="33" spans="1:16" x14ac:dyDescent="0.3">
      <c r="A33" s="27"/>
      <c r="B33" s="26"/>
      <c r="H33" s="5"/>
      <c r="I33" s="5"/>
      <c r="J33" s="5"/>
      <c r="K33" s="5"/>
      <c r="L33" s="10"/>
      <c r="M33" s="10"/>
      <c r="N33" s="10"/>
      <c r="O33" s="10"/>
      <c r="P33" s="10"/>
    </row>
    <row r="34" spans="1:16" x14ac:dyDescent="0.3">
      <c r="A34" s="27"/>
      <c r="B34" s="26"/>
      <c r="C34" s="3">
        <v>5</v>
      </c>
      <c r="D34" s="3">
        <v>9</v>
      </c>
      <c r="E34" s="3">
        <f>D34-1</f>
        <v>8</v>
      </c>
      <c r="F34" s="3">
        <v>8</v>
      </c>
      <c r="H34" s="5">
        <v>22.04</v>
      </c>
      <c r="I34" s="5">
        <v>1.21</v>
      </c>
      <c r="J34" s="5">
        <v>1.44</v>
      </c>
      <c r="K34" s="5"/>
      <c r="L34" s="10"/>
      <c r="M34" s="10"/>
      <c r="N34" s="10">
        <f t="shared" si="9"/>
        <v>4</v>
      </c>
      <c r="O34" s="10">
        <f t="shared" si="7"/>
        <v>4</v>
      </c>
      <c r="P34" s="10"/>
    </row>
    <row r="35" spans="1:16" x14ac:dyDescent="0.3">
      <c r="A35" s="27"/>
      <c r="B35" s="26"/>
      <c r="C35" s="3">
        <v>5</v>
      </c>
      <c r="D35" s="3">
        <v>9</v>
      </c>
      <c r="E35" s="3">
        <f>D35-1</f>
        <v>8</v>
      </c>
      <c r="F35" s="3">
        <v>16</v>
      </c>
      <c r="H35" s="5">
        <v>22.04</v>
      </c>
      <c r="I35" s="5">
        <v>0.68</v>
      </c>
      <c r="J35" s="5">
        <v>1.44</v>
      </c>
      <c r="K35" s="5"/>
      <c r="L35" s="10"/>
      <c r="M35" s="10"/>
      <c r="N35" s="10">
        <f t="shared" si="9"/>
        <v>4</v>
      </c>
      <c r="O35" s="10">
        <f t="shared" si="7"/>
        <v>8</v>
      </c>
      <c r="P35" s="10"/>
    </row>
    <row r="36" spans="1:16" x14ac:dyDescent="0.3">
      <c r="A36" s="27"/>
      <c r="B36" s="26"/>
      <c r="C36" s="3">
        <v>9</v>
      </c>
      <c r="D36" s="3">
        <v>17</v>
      </c>
      <c r="E36" s="3">
        <f>D36-1</f>
        <v>16</v>
      </c>
      <c r="F36" s="3">
        <v>8</v>
      </c>
      <c r="H36" s="5">
        <v>22.04</v>
      </c>
      <c r="I36" s="5">
        <v>1.21</v>
      </c>
      <c r="J36" s="5">
        <v>0.82</v>
      </c>
      <c r="K36" s="5"/>
      <c r="L36" s="10"/>
      <c r="M36" s="10"/>
      <c r="N36" s="10">
        <f t="shared" si="9"/>
        <v>8</v>
      </c>
      <c r="O36" s="10">
        <f t="shared" si="7"/>
        <v>4</v>
      </c>
      <c r="P36" s="10"/>
    </row>
    <row r="37" spans="1:16" x14ac:dyDescent="0.3">
      <c r="A37" s="27"/>
      <c r="H37" s="5"/>
      <c r="I37" s="5"/>
      <c r="J37" s="5"/>
      <c r="K37" s="5"/>
    </row>
    <row r="38" spans="1:16" x14ac:dyDescent="0.3">
      <c r="A38" s="27"/>
      <c r="B38" s="26">
        <v>4</v>
      </c>
      <c r="C38" s="3">
        <v>2</v>
      </c>
      <c r="D38" s="3">
        <v>2</v>
      </c>
      <c r="E38" s="3">
        <f>D38-1</f>
        <v>1</v>
      </c>
      <c r="F38" s="3">
        <v>1</v>
      </c>
      <c r="H38" s="5">
        <v>44</v>
      </c>
      <c r="I38" s="5">
        <v>43.18</v>
      </c>
      <c r="J38" s="5">
        <v>43.28</v>
      </c>
      <c r="K38" s="5"/>
      <c r="N38" s="6">
        <f>(D38-1)/$B$38</f>
        <v>0.25</v>
      </c>
      <c r="O38" s="6">
        <f>F38/$B$38</f>
        <v>0.25</v>
      </c>
    </row>
    <row r="39" spans="1:16" x14ac:dyDescent="0.3">
      <c r="A39" s="27"/>
      <c r="B39" s="26"/>
      <c r="H39" s="5"/>
      <c r="I39" s="5"/>
      <c r="J39" s="5"/>
      <c r="K39" s="5"/>
    </row>
    <row r="40" spans="1:16" x14ac:dyDescent="0.3">
      <c r="A40" s="27"/>
      <c r="B40" s="26"/>
      <c r="C40" s="3">
        <v>2</v>
      </c>
      <c r="D40" s="3">
        <v>3</v>
      </c>
      <c r="E40" s="3">
        <f>D40-1</f>
        <v>2</v>
      </c>
      <c r="F40" s="3">
        <v>1</v>
      </c>
      <c r="H40" s="5">
        <v>44</v>
      </c>
      <c r="I40" s="5">
        <v>21.72</v>
      </c>
      <c r="J40" s="5">
        <v>21.61</v>
      </c>
      <c r="K40" s="5"/>
      <c r="N40" s="6">
        <f>(D40-1)/$B$38</f>
        <v>0.5</v>
      </c>
      <c r="O40" s="6">
        <f>F40/$B$38</f>
        <v>0.25</v>
      </c>
    </row>
    <row r="41" spans="1:16" x14ac:dyDescent="0.3">
      <c r="A41" s="27"/>
      <c r="B41" s="26"/>
      <c r="C41" s="3">
        <v>3</v>
      </c>
      <c r="D41" s="3">
        <v>5</v>
      </c>
      <c r="E41" s="3">
        <f>D41-1</f>
        <v>4</v>
      </c>
      <c r="F41" s="3">
        <v>1</v>
      </c>
      <c r="H41" s="5">
        <v>44</v>
      </c>
      <c r="I41" s="5">
        <v>10.8</v>
      </c>
      <c r="J41" s="5">
        <v>10.82</v>
      </c>
      <c r="K41" s="5"/>
      <c r="N41" s="6">
        <f>(D41-1)/$B$38</f>
        <v>1</v>
      </c>
      <c r="O41" s="6">
        <f t="shared" ref="O41:O51" si="10">F41/$B$38</f>
        <v>0.25</v>
      </c>
    </row>
    <row r="42" spans="1:16" x14ac:dyDescent="0.3">
      <c r="A42" s="27"/>
      <c r="B42" s="26"/>
      <c r="C42" s="3">
        <v>5</v>
      </c>
      <c r="D42" s="3">
        <v>9</v>
      </c>
      <c r="E42" s="3">
        <f>D42-1</f>
        <v>8</v>
      </c>
      <c r="F42" s="3">
        <v>1</v>
      </c>
      <c r="H42" s="5">
        <v>44</v>
      </c>
      <c r="I42" s="5">
        <v>10.83</v>
      </c>
      <c r="J42" s="5">
        <v>5.58</v>
      </c>
      <c r="K42" s="5"/>
      <c r="N42" s="6">
        <f>(D42-1)/$B$38</f>
        <v>2</v>
      </c>
      <c r="O42" s="6">
        <f t="shared" si="10"/>
        <v>0.25</v>
      </c>
    </row>
    <row r="43" spans="1:16" x14ac:dyDescent="0.3">
      <c r="A43" s="27"/>
      <c r="B43" s="26"/>
      <c r="C43" s="3">
        <v>9</v>
      </c>
      <c r="D43" s="3">
        <v>17</v>
      </c>
      <c r="E43" s="3">
        <f>D43-1</f>
        <v>16</v>
      </c>
      <c r="F43" s="3">
        <v>1</v>
      </c>
      <c r="H43" s="5">
        <v>44</v>
      </c>
      <c r="I43" s="5">
        <v>10.58</v>
      </c>
      <c r="J43" s="5">
        <v>2.83</v>
      </c>
      <c r="K43" s="5"/>
      <c r="N43" s="6">
        <f>(D43-1)/$B$38</f>
        <v>4</v>
      </c>
      <c r="O43" s="6">
        <f t="shared" si="10"/>
        <v>0.25</v>
      </c>
    </row>
    <row r="44" spans="1:16" x14ac:dyDescent="0.3">
      <c r="A44" s="27"/>
      <c r="B44" s="26"/>
      <c r="C44" s="3">
        <v>17</v>
      </c>
      <c r="D44" s="3">
        <v>33</v>
      </c>
      <c r="E44" s="3">
        <f>D44-1</f>
        <v>32</v>
      </c>
      <c r="F44" s="3">
        <v>1</v>
      </c>
      <c r="H44" s="5">
        <v>44</v>
      </c>
      <c r="I44" s="5">
        <v>10.82</v>
      </c>
      <c r="J44" s="5">
        <v>1.57</v>
      </c>
      <c r="K44" s="5"/>
      <c r="N44" s="6">
        <f>(D44-1)/$B$38</f>
        <v>8</v>
      </c>
      <c r="O44" s="6">
        <f t="shared" si="10"/>
        <v>0.25</v>
      </c>
    </row>
    <row r="45" spans="1:16" x14ac:dyDescent="0.3">
      <c r="A45" s="27"/>
      <c r="B45" s="26"/>
      <c r="H45" s="5"/>
      <c r="I45" s="5"/>
      <c r="J45" s="5"/>
      <c r="K45" s="5"/>
    </row>
    <row r="46" spans="1:16" x14ac:dyDescent="0.3">
      <c r="A46" s="27"/>
      <c r="B46" s="26"/>
      <c r="C46" s="3">
        <v>2</v>
      </c>
      <c r="D46" s="3">
        <v>2</v>
      </c>
      <c r="E46" s="3">
        <f t="shared" ref="E46:E51" si="11">D46-1</f>
        <v>1</v>
      </c>
      <c r="F46" s="3">
        <v>2</v>
      </c>
      <c r="H46" s="5">
        <v>44</v>
      </c>
      <c r="I46" s="5">
        <v>21.81</v>
      </c>
      <c r="J46" s="5">
        <v>21.77</v>
      </c>
      <c r="K46" s="5"/>
      <c r="N46" s="6">
        <f t="shared" ref="N46:N51" si="12">(D46-1)/$B$38</f>
        <v>0.25</v>
      </c>
      <c r="O46" s="6">
        <f t="shared" si="10"/>
        <v>0.5</v>
      </c>
    </row>
    <row r="47" spans="1:16" x14ac:dyDescent="0.3">
      <c r="A47" s="27"/>
      <c r="B47" s="26"/>
      <c r="C47" s="3">
        <v>2</v>
      </c>
      <c r="D47" s="3">
        <v>2</v>
      </c>
      <c r="E47" s="3">
        <f t="shared" si="11"/>
        <v>1</v>
      </c>
      <c r="F47" s="3">
        <v>4</v>
      </c>
      <c r="H47" s="5">
        <v>44</v>
      </c>
      <c r="I47" s="5">
        <v>9.48</v>
      </c>
      <c r="J47" s="5">
        <v>9.58</v>
      </c>
      <c r="K47" s="5"/>
      <c r="N47" s="6">
        <f t="shared" si="12"/>
        <v>0.25</v>
      </c>
      <c r="O47" s="6">
        <f t="shared" si="10"/>
        <v>1</v>
      </c>
    </row>
    <row r="48" spans="1:16" x14ac:dyDescent="0.3">
      <c r="A48" s="27"/>
      <c r="B48" s="26"/>
      <c r="C48" s="3">
        <v>2</v>
      </c>
      <c r="D48" s="3">
        <v>2</v>
      </c>
      <c r="E48" s="3">
        <f t="shared" si="11"/>
        <v>1</v>
      </c>
      <c r="F48" s="3">
        <v>8</v>
      </c>
      <c r="H48" s="5">
        <v>44</v>
      </c>
      <c r="I48" s="5">
        <v>4.7699999999999996</v>
      </c>
      <c r="J48" s="5">
        <v>9.7100000000000009</v>
      </c>
      <c r="K48" s="5"/>
      <c r="N48" s="6">
        <f t="shared" si="12"/>
        <v>0.25</v>
      </c>
      <c r="O48" s="6">
        <f t="shared" si="10"/>
        <v>2</v>
      </c>
    </row>
    <row r="49" spans="1:16" x14ac:dyDescent="0.3">
      <c r="A49" s="27"/>
      <c r="B49" s="26"/>
      <c r="C49" s="3">
        <v>2</v>
      </c>
      <c r="D49" s="3">
        <v>2</v>
      </c>
      <c r="E49" s="3">
        <f t="shared" si="11"/>
        <v>1</v>
      </c>
      <c r="F49" s="3">
        <v>16</v>
      </c>
      <c r="H49" s="5">
        <v>44</v>
      </c>
      <c r="I49" s="5">
        <v>2.39</v>
      </c>
      <c r="J49" s="5">
        <v>9.68</v>
      </c>
      <c r="K49" s="5"/>
      <c r="N49" s="6">
        <f t="shared" si="12"/>
        <v>0.25</v>
      </c>
      <c r="O49" s="6">
        <f t="shared" si="10"/>
        <v>4</v>
      </c>
    </row>
    <row r="50" spans="1:16" x14ac:dyDescent="0.3">
      <c r="A50" s="27"/>
      <c r="B50" s="26"/>
      <c r="C50" s="3">
        <v>2</v>
      </c>
      <c r="D50" s="3">
        <v>2</v>
      </c>
      <c r="E50" s="3">
        <f t="shared" si="11"/>
        <v>1</v>
      </c>
      <c r="F50" s="3">
        <v>24</v>
      </c>
      <c r="H50" s="5">
        <v>44</v>
      </c>
      <c r="I50" s="5">
        <v>1.7</v>
      </c>
      <c r="J50" s="5">
        <v>9.51</v>
      </c>
      <c r="K50" s="5"/>
      <c r="N50" s="6">
        <f t="shared" si="12"/>
        <v>0.25</v>
      </c>
      <c r="O50" s="6">
        <f t="shared" si="10"/>
        <v>6</v>
      </c>
    </row>
    <row r="51" spans="1:16" x14ac:dyDescent="0.3">
      <c r="A51" s="27"/>
      <c r="B51" s="26"/>
      <c r="C51" s="3">
        <v>2</v>
      </c>
      <c r="D51" s="3">
        <v>2</v>
      </c>
      <c r="E51" s="3">
        <f t="shared" si="11"/>
        <v>1</v>
      </c>
      <c r="F51" s="3">
        <v>48</v>
      </c>
      <c r="H51" s="5">
        <v>44</v>
      </c>
      <c r="I51" s="5">
        <v>0.95</v>
      </c>
      <c r="J51" s="5">
        <v>9.68</v>
      </c>
      <c r="K51" s="5"/>
      <c r="N51" s="6">
        <f t="shared" si="12"/>
        <v>0.25</v>
      </c>
      <c r="O51" s="6">
        <f t="shared" si="10"/>
        <v>12</v>
      </c>
    </row>
    <row r="52" spans="1:16" x14ac:dyDescent="0.3">
      <c r="A52" s="27"/>
      <c r="B52" s="26"/>
      <c r="H52" s="5"/>
      <c r="I52" s="5"/>
      <c r="J52" s="5"/>
      <c r="K52" s="5"/>
      <c r="L52" s="10"/>
      <c r="M52" s="10"/>
      <c r="N52" s="10"/>
      <c r="O52" s="10"/>
      <c r="P52" s="10"/>
    </row>
    <row r="53" spans="1:16" x14ac:dyDescent="0.3">
      <c r="A53" s="27"/>
      <c r="B53" s="26"/>
      <c r="C53" s="3">
        <v>5</v>
      </c>
      <c r="D53" s="3">
        <v>9</v>
      </c>
      <c r="E53" s="3">
        <f>D53-1</f>
        <v>8</v>
      </c>
      <c r="F53" s="3">
        <v>8</v>
      </c>
      <c r="H53" s="5">
        <v>44</v>
      </c>
      <c r="I53" s="5">
        <v>1.24</v>
      </c>
      <c r="J53" s="5">
        <v>1.31</v>
      </c>
      <c r="K53" s="5"/>
      <c r="L53" s="10"/>
      <c r="M53" s="10"/>
      <c r="N53" s="10">
        <f>(D53-1)/$B$38</f>
        <v>2</v>
      </c>
      <c r="O53" s="10">
        <f>F53/$B$38</f>
        <v>2</v>
      </c>
      <c r="P53" s="10"/>
    </row>
    <row r="54" spans="1:16" x14ac:dyDescent="0.3">
      <c r="A54" s="27"/>
      <c r="B54" s="26"/>
      <c r="C54" s="3">
        <v>5</v>
      </c>
      <c r="D54" s="3">
        <v>9</v>
      </c>
      <c r="E54" s="3">
        <f>D54-1</f>
        <v>8</v>
      </c>
      <c r="F54" s="3">
        <v>16</v>
      </c>
      <c r="H54" s="5">
        <v>44</v>
      </c>
      <c r="I54" s="5">
        <v>0.67</v>
      </c>
      <c r="J54" s="5">
        <v>1.26</v>
      </c>
      <c r="K54" s="5"/>
      <c r="L54" s="10"/>
      <c r="M54" s="10"/>
      <c r="N54" s="10">
        <f>(D54-1)/$B$38</f>
        <v>2</v>
      </c>
      <c r="O54" s="10">
        <f>F54/$B$38</f>
        <v>4</v>
      </c>
      <c r="P54" s="10"/>
    </row>
    <row r="55" spans="1:16" x14ac:dyDescent="0.3">
      <c r="A55" s="27"/>
      <c r="B55" s="26"/>
      <c r="C55" s="3">
        <v>9</v>
      </c>
      <c r="D55" s="3">
        <v>17</v>
      </c>
      <c r="E55" s="3">
        <f>D55-1</f>
        <v>16</v>
      </c>
      <c r="F55" s="3">
        <v>8</v>
      </c>
      <c r="H55" s="5">
        <v>44</v>
      </c>
      <c r="I55" s="5">
        <v>1.24</v>
      </c>
      <c r="J55" s="5">
        <v>0.76</v>
      </c>
      <c r="K55" s="5"/>
      <c r="L55" s="10"/>
      <c r="M55" s="10"/>
      <c r="N55" s="10">
        <f>(D55-1)/$B$38</f>
        <v>4</v>
      </c>
      <c r="O55" s="10">
        <f>F55/$B$38</f>
        <v>2</v>
      </c>
      <c r="P55" s="10"/>
    </row>
    <row r="56" spans="1:16" x14ac:dyDescent="0.3">
      <c r="A56" s="27"/>
      <c r="H56" s="5"/>
      <c r="I56" s="5"/>
      <c r="J56" s="5"/>
      <c r="K56" s="5"/>
    </row>
    <row r="57" spans="1:16" x14ac:dyDescent="0.3">
      <c r="A57" s="27"/>
      <c r="B57" s="26">
        <v>8</v>
      </c>
      <c r="C57" s="3">
        <v>2</v>
      </c>
      <c r="D57" s="3">
        <v>2</v>
      </c>
      <c r="E57" s="3">
        <f>D57-1</f>
        <v>1</v>
      </c>
      <c r="F57" s="3">
        <v>1</v>
      </c>
      <c r="H57" s="5">
        <v>88.02</v>
      </c>
      <c r="I57" s="5">
        <v>86.87</v>
      </c>
      <c r="J57" s="5">
        <v>86.71</v>
      </c>
      <c r="K57" s="5"/>
      <c r="N57" s="6">
        <f>(D57-1)/$B$57</f>
        <v>0.125</v>
      </c>
      <c r="O57" s="6">
        <f>F57/$B$57</f>
        <v>0.125</v>
      </c>
    </row>
    <row r="58" spans="1:16" x14ac:dyDescent="0.3">
      <c r="A58" s="27"/>
      <c r="B58" s="26"/>
      <c r="H58" s="5"/>
      <c r="I58" s="5"/>
      <c r="J58" s="5"/>
      <c r="K58" s="5"/>
    </row>
    <row r="59" spans="1:16" x14ac:dyDescent="0.3">
      <c r="A59" s="27"/>
      <c r="B59" s="26"/>
      <c r="C59" s="3">
        <v>2</v>
      </c>
      <c r="D59" s="3">
        <v>3</v>
      </c>
      <c r="E59" s="3">
        <f>D59-1</f>
        <v>2</v>
      </c>
      <c r="F59" s="3">
        <v>1</v>
      </c>
      <c r="H59" s="5">
        <v>88.02</v>
      </c>
      <c r="I59" s="5">
        <v>43.87</v>
      </c>
      <c r="J59" s="5">
        <v>42.21</v>
      </c>
      <c r="K59" s="5"/>
      <c r="N59" s="6">
        <f>(D59-1)/$B$57</f>
        <v>0.25</v>
      </c>
      <c r="O59" s="6">
        <f t="shared" ref="O59:O69" si="13">F59/$B$57</f>
        <v>0.125</v>
      </c>
    </row>
    <row r="60" spans="1:16" x14ac:dyDescent="0.3">
      <c r="A60" s="27"/>
      <c r="B60" s="26"/>
      <c r="C60" s="3">
        <v>3</v>
      </c>
      <c r="D60" s="3">
        <v>5</v>
      </c>
      <c r="E60" s="3">
        <f>D60-1</f>
        <v>4</v>
      </c>
      <c r="F60" s="3">
        <v>1</v>
      </c>
      <c r="H60" s="5">
        <v>88.02</v>
      </c>
      <c r="I60" s="5">
        <v>21.77</v>
      </c>
      <c r="J60" s="5">
        <v>21.32</v>
      </c>
      <c r="K60" s="5"/>
      <c r="N60" s="6">
        <f>(D60-1)/$B$57</f>
        <v>0.5</v>
      </c>
      <c r="O60" s="6">
        <f t="shared" si="13"/>
        <v>0.125</v>
      </c>
    </row>
    <row r="61" spans="1:16" x14ac:dyDescent="0.3">
      <c r="A61" s="27"/>
      <c r="B61" s="26"/>
      <c r="C61" s="3">
        <v>5</v>
      </c>
      <c r="D61" s="3">
        <v>9</v>
      </c>
      <c r="E61" s="3">
        <f>D61-1</f>
        <v>8</v>
      </c>
      <c r="F61" s="3">
        <v>1</v>
      </c>
      <c r="H61" s="5">
        <v>88.02</v>
      </c>
      <c r="I61" s="5">
        <v>11.15</v>
      </c>
      <c r="J61" s="5">
        <v>11.16</v>
      </c>
      <c r="K61" s="5"/>
      <c r="N61" s="6">
        <f>(D61-1)/$B$57</f>
        <v>1</v>
      </c>
      <c r="O61" s="6">
        <f t="shared" si="13"/>
        <v>0.125</v>
      </c>
    </row>
    <row r="62" spans="1:16" x14ac:dyDescent="0.3">
      <c r="A62" s="27"/>
      <c r="B62" s="26"/>
      <c r="C62" s="3">
        <v>9</v>
      </c>
      <c r="D62" s="3">
        <v>17</v>
      </c>
      <c r="E62" s="3">
        <f>D62-1</f>
        <v>16</v>
      </c>
      <c r="F62" s="3">
        <v>1</v>
      </c>
      <c r="H62" s="5">
        <v>88.02</v>
      </c>
      <c r="I62" s="5">
        <v>11.14</v>
      </c>
      <c r="J62" s="5">
        <v>5.6</v>
      </c>
      <c r="K62" s="5"/>
      <c r="N62" s="6">
        <f>(D62-1)/$B$57</f>
        <v>2</v>
      </c>
      <c r="O62" s="6">
        <f t="shared" si="13"/>
        <v>0.125</v>
      </c>
    </row>
    <row r="63" spans="1:16" x14ac:dyDescent="0.3">
      <c r="A63" s="27"/>
      <c r="B63" s="26"/>
      <c r="C63" s="3">
        <v>17</v>
      </c>
      <c r="D63" s="3">
        <v>33</v>
      </c>
      <c r="E63" s="3">
        <f>D63-1</f>
        <v>32</v>
      </c>
      <c r="F63" s="3">
        <v>1</v>
      </c>
      <c r="H63" s="5">
        <v>88.02</v>
      </c>
      <c r="I63" s="5">
        <v>11.12</v>
      </c>
      <c r="J63" s="5">
        <v>3</v>
      </c>
      <c r="K63" s="5"/>
      <c r="N63" s="6">
        <f>(D63-1)/$B$57</f>
        <v>4</v>
      </c>
      <c r="O63" s="6">
        <f t="shared" si="13"/>
        <v>0.125</v>
      </c>
    </row>
    <row r="64" spans="1:16" x14ac:dyDescent="0.3">
      <c r="A64" s="27"/>
      <c r="B64" s="26"/>
      <c r="H64" s="5"/>
      <c r="I64" s="5"/>
      <c r="J64" s="5"/>
      <c r="K64" s="5"/>
    </row>
    <row r="65" spans="1:24" x14ac:dyDescent="0.3">
      <c r="A65" s="27"/>
      <c r="B65" s="26"/>
      <c r="C65" s="3">
        <v>2</v>
      </c>
      <c r="D65" s="3">
        <v>2</v>
      </c>
      <c r="E65" s="3">
        <f t="shared" ref="E65:E70" si="14">D65-1</f>
        <v>1</v>
      </c>
      <c r="F65" s="3">
        <v>2</v>
      </c>
      <c r="H65" s="5">
        <v>88.02</v>
      </c>
      <c r="I65" s="5">
        <v>41.6</v>
      </c>
      <c r="J65" s="5">
        <v>41.76</v>
      </c>
      <c r="K65" s="5"/>
      <c r="N65" s="6">
        <f t="shared" ref="N65:N69" si="15">(D65-1)/$B$57</f>
        <v>0.125</v>
      </c>
      <c r="O65" s="6">
        <f t="shared" si="13"/>
        <v>0.25</v>
      </c>
    </row>
    <row r="66" spans="1:24" x14ac:dyDescent="0.3">
      <c r="A66" s="27"/>
      <c r="B66" s="26"/>
      <c r="C66" s="3">
        <v>2</v>
      </c>
      <c r="D66" s="3">
        <v>2</v>
      </c>
      <c r="E66" s="3">
        <f t="shared" si="14"/>
        <v>1</v>
      </c>
      <c r="F66" s="3">
        <v>4</v>
      </c>
      <c r="H66" s="5">
        <v>88.02</v>
      </c>
      <c r="I66" s="5">
        <v>18.989999999999998</v>
      </c>
      <c r="J66" s="5">
        <v>19.05</v>
      </c>
      <c r="K66" s="5"/>
      <c r="N66" s="6">
        <f t="shared" si="15"/>
        <v>0.125</v>
      </c>
      <c r="O66" s="6">
        <f t="shared" si="13"/>
        <v>0.5</v>
      </c>
    </row>
    <row r="67" spans="1:24" x14ac:dyDescent="0.3">
      <c r="A67" s="27"/>
      <c r="B67" s="26"/>
      <c r="C67" s="3">
        <v>2</v>
      </c>
      <c r="D67" s="3">
        <v>2</v>
      </c>
      <c r="E67" s="3">
        <f t="shared" si="14"/>
        <v>1</v>
      </c>
      <c r="F67" s="3">
        <v>8</v>
      </c>
      <c r="H67" s="5">
        <v>88.02</v>
      </c>
      <c r="I67" s="5">
        <v>9.4600000000000009</v>
      </c>
      <c r="J67" s="5">
        <v>9.52</v>
      </c>
      <c r="K67" s="5"/>
      <c r="N67" s="6">
        <f t="shared" si="15"/>
        <v>0.125</v>
      </c>
      <c r="O67" s="6">
        <f t="shared" si="13"/>
        <v>1</v>
      </c>
    </row>
    <row r="68" spans="1:24" x14ac:dyDescent="0.3">
      <c r="A68" s="27"/>
      <c r="B68" s="26"/>
      <c r="C68" s="3">
        <v>2</v>
      </c>
      <c r="D68" s="3">
        <v>2</v>
      </c>
      <c r="E68" s="3">
        <f t="shared" si="14"/>
        <v>1</v>
      </c>
      <c r="F68" s="3">
        <v>16</v>
      </c>
      <c r="H68" s="5">
        <v>88.02</v>
      </c>
      <c r="I68" s="5">
        <v>4.82</v>
      </c>
      <c r="J68" s="5">
        <v>9.39</v>
      </c>
      <c r="K68" s="5"/>
      <c r="N68" s="6">
        <f t="shared" si="15"/>
        <v>0.125</v>
      </c>
      <c r="O68" s="6">
        <f t="shared" si="13"/>
        <v>2</v>
      </c>
    </row>
    <row r="69" spans="1:24" x14ac:dyDescent="0.3">
      <c r="A69" s="27"/>
      <c r="B69" s="26"/>
      <c r="C69" s="3">
        <v>2</v>
      </c>
      <c r="D69" s="3">
        <v>2</v>
      </c>
      <c r="E69" s="3">
        <f t="shared" si="14"/>
        <v>1</v>
      </c>
      <c r="F69" s="3">
        <v>24</v>
      </c>
      <c r="H69" s="5">
        <v>88.02</v>
      </c>
      <c r="I69" s="5">
        <v>3.37</v>
      </c>
      <c r="J69" s="5">
        <v>9.52</v>
      </c>
      <c r="K69" s="5"/>
      <c r="N69" s="6">
        <f t="shared" si="15"/>
        <v>0.125</v>
      </c>
      <c r="O69" s="6">
        <f t="shared" si="13"/>
        <v>3</v>
      </c>
    </row>
    <row r="70" spans="1:24" x14ac:dyDescent="0.3">
      <c r="A70" s="27"/>
      <c r="B70" s="26"/>
      <c r="C70" s="3">
        <v>2</v>
      </c>
      <c r="D70" s="3">
        <v>2</v>
      </c>
      <c r="E70" s="3">
        <f t="shared" si="14"/>
        <v>1</v>
      </c>
      <c r="F70" s="3">
        <v>48</v>
      </c>
      <c r="H70" s="5">
        <v>88.02</v>
      </c>
      <c r="I70" s="5">
        <v>1.87</v>
      </c>
      <c r="J70" s="5">
        <v>9.3800000000000008</v>
      </c>
      <c r="K70" s="5"/>
      <c r="N70" s="6">
        <f>(D70-1)/$B$57</f>
        <v>0.125</v>
      </c>
      <c r="O70" s="6">
        <f>F70/$B$57</f>
        <v>6</v>
      </c>
    </row>
    <row r="71" spans="1:24" x14ac:dyDescent="0.3">
      <c r="A71" s="27"/>
      <c r="B71" s="26"/>
      <c r="H71" s="5"/>
      <c r="I71" s="5"/>
      <c r="J71" s="5"/>
      <c r="K71" s="5"/>
      <c r="L71" s="10"/>
      <c r="M71" s="10"/>
      <c r="N71" s="10"/>
      <c r="O71" s="10"/>
      <c r="P71" s="10"/>
    </row>
    <row r="72" spans="1:24" x14ac:dyDescent="0.3">
      <c r="A72" s="27"/>
      <c r="B72" s="26"/>
      <c r="C72" s="3">
        <v>5</v>
      </c>
      <c r="D72" s="3">
        <v>9</v>
      </c>
      <c r="E72" s="3">
        <f>D72-1</f>
        <v>8</v>
      </c>
      <c r="F72" s="3">
        <v>8</v>
      </c>
      <c r="H72" s="5">
        <v>88.02</v>
      </c>
      <c r="I72" s="5">
        <v>1.26</v>
      </c>
      <c r="J72" s="5">
        <v>1.27</v>
      </c>
      <c r="K72" s="3"/>
      <c r="L72" s="3"/>
      <c r="M72" s="3"/>
      <c r="N72" s="10">
        <f t="shared" ref="N72:N74" si="16">(D72-1)/$B$57</f>
        <v>1</v>
      </c>
      <c r="O72" s="10">
        <f t="shared" ref="O72:O74" si="17">F72/$B$57</f>
        <v>1</v>
      </c>
      <c r="P72" s="4"/>
      <c r="Q72" s="4"/>
      <c r="R72" s="4"/>
      <c r="S72" s="4"/>
      <c r="T72" s="6"/>
      <c r="U72" s="6"/>
      <c r="V72" s="6"/>
      <c r="W72" s="6"/>
      <c r="X72" s="6"/>
    </row>
    <row r="73" spans="1:24" x14ac:dyDescent="0.3">
      <c r="A73" s="27"/>
      <c r="B73" s="26"/>
      <c r="C73" s="3">
        <v>5</v>
      </c>
      <c r="D73" s="3">
        <v>9</v>
      </c>
      <c r="E73" s="3">
        <f>D73-1</f>
        <v>8</v>
      </c>
      <c r="F73" s="3">
        <v>16</v>
      </c>
      <c r="H73" s="5">
        <v>88.02</v>
      </c>
      <c r="I73" s="5">
        <v>0.68</v>
      </c>
      <c r="J73" s="5">
        <v>1.28</v>
      </c>
      <c r="K73" s="3"/>
      <c r="L73" s="3"/>
      <c r="M73" s="3"/>
      <c r="N73" s="10">
        <f t="shared" si="16"/>
        <v>1</v>
      </c>
      <c r="O73" s="10">
        <f t="shared" si="17"/>
        <v>2</v>
      </c>
      <c r="P73" s="5"/>
      <c r="Q73" s="5"/>
      <c r="R73" s="5"/>
      <c r="S73" s="5"/>
      <c r="T73" s="6"/>
      <c r="U73" s="6"/>
      <c r="V73" s="6"/>
      <c r="W73" s="6"/>
      <c r="X73" s="6"/>
    </row>
    <row r="74" spans="1:24" x14ac:dyDescent="0.3">
      <c r="A74" s="27"/>
      <c r="B74" s="26"/>
      <c r="C74" s="3">
        <v>9</v>
      </c>
      <c r="D74" s="3">
        <v>17</v>
      </c>
      <c r="E74" s="3">
        <f>D74-1</f>
        <v>16</v>
      </c>
      <c r="F74" s="3">
        <v>8</v>
      </c>
      <c r="H74" s="5">
        <v>88.02</v>
      </c>
      <c r="I74" s="5">
        <v>1.25</v>
      </c>
      <c r="J74" s="5">
        <v>0.76</v>
      </c>
      <c r="K74" s="3"/>
      <c r="L74" s="3"/>
      <c r="M74" s="3"/>
      <c r="N74" s="10">
        <f t="shared" si="16"/>
        <v>2</v>
      </c>
      <c r="O74" s="10">
        <f t="shared" si="17"/>
        <v>1</v>
      </c>
      <c r="P74" s="4"/>
      <c r="Q74" s="4"/>
      <c r="R74" s="4"/>
      <c r="S74" s="4"/>
      <c r="T74" s="6"/>
      <c r="U74" s="6"/>
      <c r="V74" s="6"/>
      <c r="W74" s="6"/>
      <c r="X74" s="6"/>
    </row>
    <row r="75" spans="1:24" x14ac:dyDescent="0.3">
      <c r="A75" s="13"/>
      <c r="B75" s="7"/>
      <c r="H75" s="5"/>
      <c r="I75" s="5"/>
      <c r="J75" s="5"/>
      <c r="K75" s="5"/>
      <c r="N75" s="10"/>
      <c r="O75" s="10"/>
    </row>
    <row r="76" spans="1:24" x14ac:dyDescent="0.3">
      <c r="A76" s="27" t="s">
        <v>15</v>
      </c>
      <c r="B76" s="26">
        <v>3</v>
      </c>
      <c r="C76" s="3">
        <v>2</v>
      </c>
      <c r="D76" s="3">
        <v>3</v>
      </c>
      <c r="E76" s="3">
        <f>D76-1</f>
        <v>2</v>
      </c>
      <c r="F76" s="3">
        <v>2</v>
      </c>
      <c r="I76" s="14">
        <v>86.01</v>
      </c>
      <c r="J76" s="5">
        <v>97.1</v>
      </c>
      <c r="N76" s="10">
        <f>(D76-1)/$B$57</f>
        <v>0.25</v>
      </c>
      <c r="O76" s="10">
        <f>F76/$B$57</f>
        <v>0.25</v>
      </c>
    </row>
    <row r="77" spans="1:24" x14ac:dyDescent="0.3">
      <c r="A77" s="27"/>
      <c r="B77" s="26"/>
      <c r="C77" s="3">
        <v>5</v>
      </c>
      <c r="D77" s="3">
        <v>9</v>
      </c>
      <c r="E77" s="3">
        <f t="shared" ref="E77:E95" si="18">D77-1</f>
        <v>8</v>
      </c>
      <c r="F77" s="3">
        <v>8</v>
      </c>
      <c r="I77" s="14">
        <v>10.36</v>
      </c>
      <c r="J77" s="14">
        <v>10.7</v>
      </c>
      <c r="N77" s="10">
        <f>(D77-1)/$B$57</f>
        <v>1</v>
      </c>
      <c r="O77" s="10">
        <f>F77/$B$57</f>
        <v>1</v>
      </c>
    </row>
    <row r="78" spans="1:24" x14ac:dyDescent="0.3">
      <c r="A78" s="27"/>
      <c r="B78" s="26"/>
      <c r="C78" s="3">
        <v>5</v>
      </c>
      <c r="D78" s="3">
        <v>9</v>
      </c>
      <c r="E78" s="3">
        <f t="shared" si="18"/>
        <v>8</v>
      </c>
      <c r="F78" s="3">
        <v>10</v>
      </c>
      <c r="I78" s="14">
        <v>8.34</v>
      </c>
      <c r="J78" s="14">
        <v>10.67</v>
      </c>
      <c r="N78" s="10">
        <f>(D78-1)/$B$57</f>
        <v>1</v>
      </c>
      <c r="O78" s="10">
        <f>F78/$B$57</f>
        <v>1.25</v>
      </c>
    </row>
    <row r="79" spans="1:24" x14ac:dyDescent="0.3">
      <c r="A79" s="27"/>
      <c r="B79" s="26"/>
      <c r="C79" s="3">
        <v>5</v>
      </c>
      <c r="D79" s="3">
        <v>9</v>
      </c>
      <c r="E79" s="3">
        <f t="shared" si="18"/>
        <v>8</v>
      </c>
      <c r="F79" s="3">
        <v>16</v>
      </c>
      <c r="H79" s="5"/>
      <c r="I79" s="14">
        <v>5.37</v>
      </c>
      <c r="J79" s="14">
        <v>10.78</v>
      </c>
      <c r="N79" s="10">
        <f>(D79-1)/$B$57</f>
        <v>1</v>
      </c>
      <c r="O79" s="10">
        <f>F79/$B$57</f>
        <v>2</v>
      </c>
    </row>
    <row r="80" spans="1:24" x14ac:dyDescent="0.3">
      <c r="A80" s="27"/>
      <c r="B80" s="26"/>
      <c r="C80" s="3">
        <v>9</v>
      </c>
      <c r="D80" s="3">
        <v>17</v>
      </c>
      <c r="E80" s="3">
        <f t="shared" si="18"/>
        <v>16</v>
      </c>
      <c r="F80" s="3">
        <v>8</v>
      </c>
      <c r="H80" s="5"/>
      <c r="I80" s="14">
        <v>10.3</v>
      </c>
      <c r="J80" s="14">
        <v>5.48</v>
      </c>
      <c r="N80" s="10">
        <f>(D80-1)/$B$57</f>
        <v>2</v>
      </c>
      <c r="O80" s="10">
        <f>F80/$B$57</f>
        <v>1</v>
      </c>
    </row>
    <row r="81" spans="1:16" x14ac:dyDescent="0.3">
      <c r="A81" s="27"/>
      <c r="B81" s="10"/>
      <c r="H81" s="5"/>
      <c r="I81" s="14"/>
      <c r="J81" s="14"/>
      <c r="L81" s="10"/>
      <c r="M81" s="10"/>
      <c r="N81" s="10"/>
      <c r="O81" s="10"/>
      <c r="P81" s="10"/>
    </row>
    <row r="82" spans="1:16" x14ac:dyDescent="0.3">
      <c r="A82" s="27"/>
      <c r="B82" s="26">
        <v>4</v>
      </c>
      <c r="C82" s="3">
        <v>3</v>
      </c>
      <c r="D82" s="3">
        <v>5</v>
      </c>
      <c r="E82" s="3">
        <f t="shared" si="18"/>
        <v>4</v>
      </c>
      <c r="F82" s="3">
        <v>1</v>
      </c>
      <c r="I82" s="14">
        <v>96.44</v>
      </c>
      <c r="J82" s="14">
        <v>96.67</v>
      </c>
      <c r="N82" s="10">
        <f t="shared" ref="N82:N88" si="19">(D82-1)/$B$57</f>
        <v>0.5</v>
      </c>
      <c r="O82" s="10">
        <f t="shared" ref="O82:O88" si="20">F82/$B$57</f>
        <v>0.125</v>
      </c>
    </row>
    <row r="83" spans="1:16" x14ac:dyDescent="0.3">
      <c r="A83" s="27"/>
      <c r="B83" s="26"/>
      <c r="C83" s="3">
        <v>17</v>
      </c>
      <c r="D83" s="3">
        <v>33</v>
      </c>
      <c r="E83" s="3">
        <f t="shared" si="18"/>
        <v>32</v>
      </c>
      <c r="F83" s="3">
        <v>1</v>
      </c>
      <c r="I83" s="14">
        <v>96.35</v>
      </c>
      <c r="J83" s="14">
        <v>12.5</v>
      </c>
      <c r="N83" s="10">
        <f t="shared" si="19"/>
        <v>4</v>
      </c>
      <c r="O83" s="10">
        <f t="shared" si="20"/>
        <v>0.125</v>
      </c>
    </row>
    <row r="84" spans="1:16" x14ac:dyDescent="0.3">
      <c r="A84" s="27"/>
      <c r="B84" s="26"/>
      <c r="C84" s="3">
        <v>5</v>
      </c>
      <c r="D84" s="3">
        <v>9</v>
      </c>
      <c r="E84" s="3">
        <f t="shared" si="18"/>
        <v>8</v>
      </c>
      <c r="F84" s="3">
        <v>2</v>
      </c>
      <c r="I84" s="4">
        <v>48.72</v>
      </c>
      <c r="J84" s="4">
        <v>24.67</v>
      </c>
      <c r="N84" s="10">
        <f t="shared" si="19"/>
        <v>1</v>
      </c>
      <c r="O84" s="10">
        <f t="shared" si="20"/>
        <v>0.25</v>
      </c>
    </row>
    <row r="85" spans="1:16" x14ac:dyDescent="0.3">
      <c r="A85" s="27"/>
      <c r="B85" s="26"/>
      <c r="C85" s="3">
        <v>5</v>
      </c>
      <c r="D85" s="3">
        <v>9</v>
      </c>
      <c r="E85" s="3">
        <f t="shared" si="18"/>
        <v>8</v>
      </c>
      <c r="F85" s="3">
        <v>8</v>
      </c>
      <c r="I85" s="14">
        <v>10.33</v>
      </c>
      <c r="J85" s="14">
        <v>10.77</v>
      </c>
      <c r="N85" s="10">
        <f t="shared" si="19"/>
        <v>1</v>
      </c>
      <c r="O85" s="10">
        <f t="shared" si="20"/>
        <v>1</v>
      </c>
    </row>
    <row r="86" spans="1:16" x14ac:dyDescent="0.3">
      <c r="A86" s="27"/>
      <c r="B86" s="26"/>
      <c r="C86" s="3">
        <v>5</v>
      </c>
      <c r="D86" s="3">
        <v>9</v>
      </c>
      <c r="E86" s="3">
        <f t="shared" si="18"/>
        <v>8</v>
      </c>
      <c r="F86" s="3">
        <v>16</v>
      </c>
      <c r="I86" s="14">
        <v>5.34</v>
      </c>
      <c r="J86" s="14">
        <v>10.67</v>
      </c>
      <c r="N86" s="10">
        <f t="shared" si="19"/>
        <v>1</v>
      </c>
      <c r="O86" s="10">
        <f t="shared" si="20"/>
        <v>2</v>
      </c>
    </row>
    <row r="87" spans="1:16" x14ac:dyDescent="0.3">
      <c r="A87" s="27"/>
      <c r="B87" s="26"/>
      <c r="C87" s="3">
        <v>9</v>
      </c>
      <c r="D87" s="3">
        <v>17</v>
      </c>
      <c r="E87" s="3">
        <f t="shared" si="18"/>
        <v>16</v>
      </c>
      <c r="F87" s="3">
        <v>8</v>
      </c>
      <c r="I87" s="14">
        <v>10.41</v>
      </c>
      <c r="J87" s="14">
        <v>5.44</v>
      </c>
      <c r="N87" s="10">
        <f t="shared" si="19"/>
        <v>2</v>
      </c>
      <c r="O87" s="10">
        <f t="shared" si="20"/>
        <v>1</v>
      </c>
    </row>
    <row r="88" spans="1:16" x14ac:dyDescent="0.3">
      <c r="A88" s="27"/>
      <c r="B88" s="26"/>
      <c r="C88" s="3">
        <v>2</v>
      </c>
      <c r="D88" s="3">
        <v>2</v>
      </c>
      <c r="E88" s="3">
        <f t="shared" si="18"/>
        <v>1</v>
      </c>
      <c r="F88" s="3">
        <v>4</v>
      </c>
      <c r="I88" s="14">
        <v>83.16</v>
      </c>
      <c r="J88" s="14">
        <v>83.07</v>
      </c>
      <c r="N88" s="10">
        <f t="shared" si="19"/>
        <v>0.125</v>
      </c>
      <c r="O88" s="10">
        <f t="shared" si="20"/>
        <v>0.5</v>
      </c>
    </row>
    <row r="89" spans="1:16" x14ac:dyDescent="0.3">
      <c r="A89" s="27"/>
      <c r="B89" s="26"/>
      <c r="C89" s="3">
        <v>2</v>
      </c>
      <c r="D89" s="3">
        <v>2</v>
      </c>
      <c r="E89" s="3">
        <f t="shared" si="18"/>
        <v>1</v>
      </c>
      <c r="F89" s="3">
        <v>48</v>
      </c>
      <c r="I89" s="14">
        <v>8.15</v>
      </c>
      <c r="J89" s="14">
        <v>81.78</v>
      </c>
      <c r="N89" s="10"/>
      <c r="O89" s="10"/>
    </row>
    <row r="90" spans="1:16" x14ac:dyDescent="0.3">
      <c r="A90" s="27"/>
      <c r="B90" s="10"/>
      <c r="L90" s="10"/>
      <c r="M90" s="10"/>
      <c r="N90" s="10"/>
      <c r="O90" s="10"/>
      <c r="P90" s="10"/>
    </row>
    <row r="91" spans="1:16" x14ac:dyDescent="0.3">
      <c r="A91" s="27"/>
      <c r="B91" s="26">
        <v>6</v>
      </c>
      <c r="C91" s="3">
        <v>3</v>
      </c>
      <c r="D91" s="3">
        <v>5</v>
      </c>
      <c r="E91" s="3">
        <f t="shared" si="18"/>
        <v>4</v>
      </c>
      <c r="F91" s="3">
        <v>3</v>
      </c>
      <c r="I91" s="14">
        <v>57.22</v>
      </c>
      <c r="J91" s="14">
        <v>42.42</v>
      </c>
      <c r="N91" s="10">
        <f t="shared" ref="N91:N95" si="21">(D91-1)/$B$57</f>
        <v>0.5</v>
      </c>
      <c r="O91" s="10">
        <f t="shared" ref="O91:O95" si="22">F91/$B$57</f>
        <v>0.375</v>
      </c>
    </row>
    <row r="92" spans="1:16" x14ac:dyDescent="0.3">
      <c r="A92" s="27"/>
      <c r="B92" s="26"/>
      <c r="C92" s="3">
        <v>3</v>
      </c>
      <c r="D92" s="3">
        <v>5</v>
      </c>
      <c r="E92" s="3">
        <f t="shared" si="18"/>
        <v>4</v>
      </c>
      <c r="F92" s="3">
        <v>5</v>
      </c>
      <c r="I92" s="14">
        <v>31.3</v>
      </c>
      <c r="J92" s="14">
        <v>20.25</v>
      </c>
      <c r="N92" s="10">
        <f t="shared" si="21"/>
        <v>0.5</v>
      </c>
      <c r="O92" s="10">
        <f t="shared" si="22"/>
        <v>0.625</v>
      </c>
    </row>
    <row r="93" spans="1:16" x14ac:dyDescent="0.3">
      <c r="A93" s="27"/>
      <c r="B93" s="26"/>
      <c r="C93" s="3">
        <v>3</v>
      </c>
      <c r="D93" s="3">
        <v>5</v>
      </c>
      <c r="E93" s="3">
        <f t="shared" si="18"/>
        <v>4</v>
      </c>
      <c r="F93" s="3">
        <v>8</v>
      </c>
      <c r="I93" s="14">
        <v>20.25</v>
      </c>
      <c r="J93" s="14">
        <v>20.49</v>
      </c>
      <c r="N93" s="10">
        <f t="shared" si="21"/>
        <v>0.5</v>
      </c>
      <c r="O93" s="10">
        <f t="shared" si="22"/>
        <v>1</v>
      </c>
    </row>
    <row r="94" spans="1:16" x14ac:dyDescent="0.3">
      <c r="A94" s="27"/>
      <c r="B94" s="26"/>
      <c r="C94" s="3">
        <v>5</v>
      </c>
      <c r="D94" s="3">
        <v>10</v>
      </c>
      <c r="E94" s="3">
        <f t="shared" si="18"/>
        <v>9</v>
      </c>
      <c r="F94" s="3">
        <v>5</v>
      </c>
      <c r="I94" s="14">
        <v>16.3</v>
      </c>
      <c r="J94" s="14">
        <v>19.7</v>
      </c>
      <c r="N94" s="10">
        <f t="shared" si="21"/>
        <v>1.125</v>
      </c>
      <c r="O94" s="10">
        <f t="shared" si="22"/>
        <v>0.625</v>
      </c>
    </row>
    <row r="95" spans="1:16" x14ac:dyDescent="0.3">
      <c r="A95" s="27"/>
      <c r="B95" s="26"/>
      <c r="C95" s="3">
        <v>6</v>
      </c>
      <c r="D95" s="3">
        <v>12</v>
      </c>
      <c r="E95" s="3">
        <f t="shared" si="18"/>
        <v>11</v>
      </c>
      <c r="F95" s="3">
        <v>5</v>
      </c>
      <c r="I95" s="14">
        <v>16.2</v>
      </c>
      <c r="J95" s="14">
        <v>16.309999999999999</v>
      </c>
      <c r="N95" s="10">
        <f t="shared" si="21"/>
        <v>1.375</v>
      </c>
      <c r="O95" s="10">
        <f t="shared" si="22"/>
        <v>0.625</v>
      </c>
    </row>
  </sheetData>
  <mergeCells count="9">
    <mergeCell ref="B76:B80"/>
    <mergeCell ref="B82:B89"/>
    <mergeCell ref="B91:B95"/>
    <mergeCell ref="A76:A95"/>
    <mergeCell ref="B38:B55"/>
    <mergeCell ref="B57:B74"/>
    <mergeCell ref="A2:A74"/>
    <mergeCell ref="B21:B36"/>
    <mergeCell ref="B2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FAF9-8FE3-43A9-BD7C-E66B852BDA31}">
  <dimension ref="A1:J25"/>
  <sheetViews>
    <sheetView workbookViewId="0">
      <selection activeCell="F11" sqref="F11"/>
    </sheetView>
  </sheetViews>
  <sheetFormatPr defaultRowHeight="14.4" x14ac:dyDescent="0.3"/>
  <cols>
    <col min="1" max="5" width="16.109375" style="1" customWidth="1"/>
    <col min="6" max="6" width="24.33203125" customWidth="1"/>
    <col min="7" max="7" width="17.6640625" customWidth="1"/>
    <col min="8" max="8" width="15.33203125" customWidth="1"/>
    <col min="9" max="9" width="16.5546875" customWidth="1"/>
    <col min="10" max="10" width="15.33203125" customWidth="1"/>
  </cols>
  <sheetData>
    <row r="1" spans="1:10" ht="72" x14ac:dyDescent="0.3">
      <c r="A1" s="16" t="s">
        <v>2</v>
      </c>
      <c r="B1" s="15" t="s">
        <v>3</v>
      </c>
      <c r="C1" s="15" t="s">
        <v>0</v>
      </c>
      <c r="D1" s="15" t="s">
        <v>21</v>
      </c>
      <c r="E1" s="15" t="s">
        <v>4</v>
      </c>
      <c r="F1" s="16" t="s">
        <v>27</v>
      </c>
      <c r="G1" s="8" t="s">
        <v>28</v>
      </c>
      <c r="H1" s="8" t="s">
        <v>30</v>
      </c>
      <c r="I1" s="8" t="s">
        <v>29</v>
      </c>
      <c r="J1" s="8" t="s">
        <v>31</v>
      </c>
    </row>
    <row r="2" spans="1:10" x14ac:dyDescent="0.3">
      <c r="A2" s="27" t="s">
        <v>15</v>
      </c>
      <c r="B2" s="26">
        <v>6</v>
      </c>
      <c r="C2" s="26">
        <v>1</v>
      </c>
      <c r="D2" s="26">
        <v>1</v>
      </c>
      <c r="E2" s="26">
        <v>1</v>
      </c>
      <c r="F2" s="19">
        <v>1024</v>
      </c>
      <c r="G2" s="20">
        <v>1.2</v>
      </c>
      <c r="H2" s="21">
        <v>41.396999999999998</v>
      </c>
      <c r="I2" s="21">
        <v>1.75</v>
      </c>
      <c r="J2" s="21">
        <v>26.38</v>
      </c>
    </row>
    <row r="3" spans="1:10" x14ac:dyDescent="0.3">
      <c r="A3" s="27"/>
      <c r="B3" s="26"/>
      <c r="C3" s="26"/>
      <c r="D3" s="26"/>
      <c r="E3" s="26"/>
      <c r="F3" s="1">
        <v>512</v>
      </c>
      <c r="G3" s="21">
        <v>1.2649999999999999</v>
      </c>
      <c r="H3" s="21">
        <v>38.950000000000003</v>
      </c>
      <c r="I3" s="21">
        <v>1.84</v>
      </c>
      <c r="J3" s="21">
        <v>27.65</v>
      </c>
    </row>
    <row r="4" spans="1:10" x14ac:dyDescent="0.3">
      <c r="A4" s="27"/>
      <c r="B4" s="26"/>
      <c r="C4" s="26"/>
      <c r="D4" s="26"/>
      <c r="E4" s="26"/>
      <c r="F4" s="1">
        <v>256</v>
      </c>
      <c r="G4" s="21">
        <v>1.1299999999999999</v>
      </c>
      <c r="H4" s="21">
        <v>39.020000000000003</v>
      </c>
      <c r="I4" s="21">
        <v>1.58</v>
      </c>
      <c r="J4" s="21">
        <v>25.07</v>
      </c>
    </row>
    <row r="5" spans="1:10" x14ac:dyDescent="0.3">
      <c r="A5" s="27"/>
      <c r="B5" s="26"/>
      <c r="C5" s="26"/>
      <c r="D5" s="26"/>
      <c r="E5" s="26"/>
      <c r="F5" s="24">
        <v>128</v>
      </c>
      <c r="G5" s="25">
        <f>967.48/1000</f>
        <v>0.96748000000000001</v>
      </c>
      <c r="H5" s="25">
        <v>37.86</v>
      </c>
      <c r="I5" s="25">
        <v>1.24</v>
      </c>
      <c r="J5" s="25">
        <v>23.43</v>
      </c>
    </row>
    <row r="6" spans="1:10" x14ac:dyDescent="0.3">
      <c r="A6" s="27"/>
      <c r="B6" s="26"/>
      <c r="C6" s="26"/>
      <c r="D6" s="26"/>
      <c r="E6" s="26"/>
      <c r="F6" s="1">
        <v>96</v>
      </c>
      <c r="G6" s="21">
        <f>936.99/1000</f>
        <v>0.93698999999999999</v>
      </c>
      <c r="H6" s="21">
        <v>37.61</v>
      </c>
      <c r="I6" s="21">
        <v>1.3</v>
      </c>
      <c r="J6" s="21">
        <v>24.13</v>
      </c>
    </row>
    <row r="7" spans="1:10" x14ac:dyDescent="0.3">
      <c r="A7" s="27"/>
      <c r="B7" s="26"/>
      <c r="C7" s="26"/>
      <c r="D7" s="26"/>
      <c r="E7" s="26"/>
      <c r="F7" s="1">
        <v>64</v>
      </c>
      <c r="G7" s="21">
        <v>1.0000260000000001</v>
      </c>
      <c r="H7" s="21">
        <v>39.950000000000003</v>
      </c>
      <c r="I7" s="21">
        <v>1.38</v>
      </c>
      <c r="J7" s="21">
        <v>24.5</v>
      </c>
    </row>
    <row r="8" spans="1:10" x14ac:dyDescent="0.3">
      <c r="A8" s="27"/>
      <c r="B8" s="26"/>
      <c r="C8" s="26"/>
      <c r="D8" s="26"/>
      <c r="E8" s="26"/>
      <c r="F8" s="22">
        <v>32</v>
      </c>
      <c r="G8" s="23">
        <f>542/1000</f>
        <v>0.54200000000000004</v>
      </c>
      <c r="H8" s="23">
        <v>35.01</v>
      </c>
      <c r="I8" s="23">
        <f>739.57/1000</f>
        <v>0.73957000000000006</v>
      </c>
      <c r="J8" s="23">
        <v>20.149999999999999</v>
      </c>
    </row>
    <row r="9" spans="1:10" x14ac:dyDescent="0.3">
      <c r="A9" s="16"/>
      <c r="B9" s="15"/>
    </row>
    <row r="10" spans="1:10" x14ac:dyDescent="0.3">
      <c r="A10" s="16"/>
      <c r="B10" s="15"/>
    </row>
    <row r="11" spans="1:10" x14ac:dyDescent="0.3">
      <c r="A11" s="16"/>
      <c r="B11" s="15"/>
    </row>
    <row r="12" spans="1:10" x14ac:dyDescent="0.3">
      <c r="A12" s="16"/>
      <c r="B12" s="15"/>
    </row>
    <row r="13" spans="1:10" x14ac:dyDescent="0.3">
      <c r="A13" s="16"/>
      <c r="B13" s="15"/>
    </row>
    <row r="14" spans="1:10" x14ac:dyDescent="0.3">
      <c r="A14" s="16"/>
      <c r="B14" s="15"/>
    </row>
    <row r="15" spans="1:10" x14ac:dyDescent="0.3">
      <c r="A15" s="16"/>
      <c r="B15" s="15"/>
    </row>
    <row r="16" spans="1:10" x14ac:dyDescent="0.3">
      <c r="A16" s="16"/>
      <c r="B16" s="15"/>
    </row>
    <row r="17" spans="1:2" x14ac:dyDescent="0.3">
      <c r="A17" s="16"/>
      <c r="B17" s="15"/>
    </row>
    <row r="18" spans="1:2" x14ac:dyDescent="0.3">
      <c r="A18" s="16"/>
      <c r="B18" s="15"/>
    </row>
    <row r="19" spans="1:2" x14ac:dyDescent="0.3">
      <c r="A19" s="16"/>
      <c r="B19" s="15"/>
    </row>
    <row r="20" spans="1:2" x14ac:dyDescent="0.3">
      <c r="A20" s="16"/>
      <c r="B20" s="15"/>
    </row>
    <row r="21" spans="1:2" x14ac:dyDescent="0.3">
      <c r="A21" s="16"/>
      <c r="B21" s="15"/>
    </row>
    <row r="22" spans="1:2" x14ac:dyDescent="0.3">
      <c r="A22" s="16"/>
      <c r="B22" s="15"/>
    </row>
    <row r="23" spans="1:2" x14ac:dyDescent="0.3">
      <c r="A23" s="16"/>
      <c r="B23" s="15"/>
    </row>
    <row r="24" spans="1:2" x14ac:dyDescent="0.3">
      <c r="A24" s="16"/>
      <c r="B24" s="15"/>
    </row>
    <row r="25" spans="1:2" x14ac:dyDescent="0.3">
      <c r="A25" s="16"/>
      <c r="B25" s="15"/>
    </row>
  </sheetData>
  <mergeCells count="5">
    <mergeCell ref="E2:E8"/>
    <mergeCell ref="A2:A8"/>
    <mergeCell ref="B2:B8"/>
    <mergeCell ref="C2:C8"/>
    <mergeCell ref="D2:D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65C-2A02-40EA-881D-83CE6FB2DC91}">
  <dimension ref="A1:L40"/>
  <sheetViews>
    <sheetView workbookViewId="0">
      <selection activeCell="K15" sqref="K15"/>
    </sheetView>
  </sheetViews>
  <sheetFormatPr defaultRowHeight="14.4" x14ac:dyDescent="0.3"/>
  <cols>
    <col min="1" max="3" width="13.21875" customWidth="1"/>
    <col min="4" max="4" width="12.77734375" customWidth="1"/>
    <col min="5" max="5" width="12.44140625" hidden="1" customWidth="1"/>
    <col min="6" max="7" width="13.21875" customWidth="1"/>
    <col min="8" max="8" width="13.21875" style="1" customWidth="1"/>
    <col min="9" max="9" width="15" style="1" customWidth="1"/>
    <col min="10" max="10" width="16" style="1" customWidth="1"/>
    <col min="11" max="11" width="16.88671875" style="1" customWidth="1"/>
    <col min="12" max="12" width="13.88671875" style="1" customWidth="1"/>
  </cols>
  <sheetData>
    <row r="1" spans="1:12" ht="57.6" x14ac:dyDescent="0.3">
      <c r="A1" s="12" t="s">
        <v>2</v>
      </c>
      <c r="B1" s="11" t="s">
        <v>3</v>
      </c>
      <c r="C1" s="11" t="s">
        <v>0</v>
      </c>
      <c r="D1" s="11" t="s">
        <v>1</v>
      </c>
      <c r="E1" s="11" t="s">
        <v>21</v>
      </c>
      <c r="F1" s="11" t="s">
        <v>4</v>
      </c>
      <c r="G1" s="7"/>
      <c r="H1" s="8" t="s">
        <v>8</v>
      </c>
      <c r="I1" s="8" t="s">
        <v>24</v>
      </c>
      <c r="J1" s="8" t="s">
        <v>22</v>
      </c>
      <c r="K1" s="8" t="s">
        <v>23</v>
      </c>
      <c r="L1" s="17" t="s">
        <v>26</v>
      </c>
    </row>
    <row r="2" spans="1:12" x14ac:dyDescent="0.3">
      <c r="A2" s="27" t="s">
        <v>15</v>
      </c>
      <c r="B2" s="26">
        <v>6</v>
      </c>
      <c r="C2" s="3">
        <v>1</v>
      </c>
      <c r="D2" s="3">
        <v>2</v>
      </c>
      <c r="E2" s="3">
        <f>D2-1</f>
        <v>1</v>
      </c>
      <c r="F2" s="3">
        <v>4</v>
      </c>
      <c r="G2" s="4"/>
      <c r="H2" s="18">
        <v>49.5</v>
      </c>
      <c r="I2" s="18">
        <v>43.92</v>
      </c>
      <c r="J2" s="1">
        <v>22.8</v>
      </c>
      <c r="K2" s="1">
        <v>15.34</v>
      </c>
      <c r="L2" s="1" t="s">
        <v>25</v>
      </c>
    </row>
    <row r="3" spans="1:12" x14ac:dyDescent="0.3">
      <c r="A3" s="27"/>
      <c r="B3" s="26"/>
      <c r="C3" s="3">
        <v>1</v>
      </c>
      <c r="D3" s="3">
        <v>2</v>
      </c>
      <c r="E3" s="3">
        <f>D3-1</f>
        <v>1</v>
      </c>
      <c r="F3" s="3">
        <v>8</v>
      </c>
      <c r="G3" s="4"/>
      <c r="H3" s="18">
        <v>49.5</v>
      </c>
      <c r="I3" s="1">
        <v>43.53</v>
      </c>
      <c r="J3" s="1">
        <v>23.1</v>
      </c>
      <c r="K3" s="18">
        <v>15.406000000000001</v>
      </c>
      <c r="L3" s="1" t="s">
        <v>25</v>
      </c>
    </row>
    <row r="4" spans="1:12" x14ac:dyDescent="0.3">
      <c r="A4" s="27"/>
      <c r="B4" s="26"/>
      <c r="C4" s="3">
        <v>1</v>
      </c>
      <c r="D4" s="3">
        <v>2</v>
      </c>
      <c r="E4" s="3">
        <f>D4-1</f>
        <v>1</v>
      </c>
      <c r="F4" s="3">
        <v>16</v>
      </c>
      <c r="G4" s="4"/>
      <c r="H4" s="18">
        <v>49.5</v>
      </c>
      <c r="I4" s="18">
        <v>43.49</v>
      </c>
      <c r="J4" s="1">
        <v>21.27</v>
      </c>
      <c r="K4" s="1">
        <v>13.16</v>
      </c>
      <c r="L4" s="1" t="s">
        <v>25</v>
      </c>
    </row>
    <row r="5" spans="1:12" x14ac:dyDescent="0.3">
      <c r="A5" s="27"/>
      <c r="B5" s="26"/>
      <c r="C5" s="3"/>
      <c r="D5" s="3"/>
      <c r="E5" s="3"/>
      <c r="F5" s="3"/>
      <c r="G5" s="4"/>
      <c r="H5" s="18"/>
      <c r="I5" s="18"/>
    </row>
    <row r="6" spans="1:12" x14ac:dyDescent="0.3">
      <c r="A6" s="27"/>
      <c r="B6" s="26"/>
      <c r="C6" s="3">
        <v>2</v>
      </c>
      <c r="D6" s="3">
        <v>4</v>
      </c>
      <c r="E6" s="3">
        <f>D6-1</f>
        <v>3</v>
      </c>
      <c r="F6" s="3">
        <v>4</v>
      </c>
      <c r="G6" s="4"/>
      <c r="H6" s="18">
        <v>49.5</v>
      </c>
      <c r="I6" s="18">
        <v>16.739999999999998</v>
      </c>
      <c r="J6" s="1">
        <v>10.37</v>
      </c>
      <c r="K6" s="1">
        <v>7.93</v>
      </c>
      <c r="L6" s="1" t="s">
        <v>25</v>
      </c>
    </row>
    <row r="7" spans="1:12" x14ac:dyDescent="0.3">
      <c r="A7" s="27"/>
      <c r="B7" s="26"/>
      <c r="C7" s="3">
        <v>2</v>
      </c>
      <c r="D7" s="3">
        <v>4</v>
      </c>
      <c r="E7" s="3">
        <f>D7-1</f>
        <v>3</v>
      </c>
      <c r="F7" s="3">
        <v>8</v>
      </c>
      <c r="G7" s="4"/>
      <c r="H7" s="18">
        <v>49.5</v>
      </c>
      <c r="I7" s="20">
        <v>16.66</v>
      </c>
      <c r="J7" s="24">
        <v>8.67</v>
      </c>
      <c r="K7" s="24">
        <v>5.71</v>
      </c>
      <c r="L7" s="24" t="s">
        <v>25</v>
      </c>
    </row>
    <row r="8" spans="1:12" x14ac:dyDescent="0.3">
      <c r="A8" s="27"/>
      <c r="B8" s="26"/>
      <c r="C8" s="3">
        <v>2</v>
      </c>
      <c r="D8" s="3">
        <v>4</v>
      </c>
      <c r="E8" s="3">
        <f>D8-1</f>
        <v>3</v>
      </c>
      <c r="F8" s="3">
        <v>16</v>
      </c>
      <c r="G8" s="4"/>
      <c r="H8" s="18">
        <v>49.5</v>
      </c>
      <c r="I8" s="18">
        <v>16.8</v>
      </c>
      <c r="J8" s="1">
        <v>10.28</v>
      </c>
      <c r="K8" s="1">
        <v>5.73</v>
      </c>
      <c r="L8" s="1" t="s">
        <v>25</v>
      </c>
    </row>
    <row r="9" spans="1:12" x14ac:dyDescent="0.3">
      <c r="A9" s="27"/>
      <c r="B9" s="26"/>
      <c r="C9" s="3"/>
      <c r="D9" s="3"/>
      <c r="E9" s="3"/>
      <c r="F9" s="3"/>
      <c r="G9" s="4"/>
      <c r="H9" s="18"/>
      <c r="I9" s="18"/>
    </row>
    <row r="10" spans="1:12" x14ac:dyDescent="0.3">
      <c r="A10" s="27"/>
      <c r="B10" s="26"/>
      <c r="C10" s="3">
        <v>3</v>
      </c>
      <c r="D10" s="3">
        <v>7</v>
      </c>
      <c r="E10" s="3">
        <f t="shared" ref="E10:E12" si="0">D10-1</f>
        <v>6</v>
      </c>
      <c r="F10" s="3">
        <v>4</v>
      </c>
      <c r="G10" s="4"/>
      <c r="H10" s="18">
        <v>49.5</v>
      </c>
      <c r="I10" s="18">
        <v>8.35</v>
      </c>
      <c r="J10" s="1">
        <v>5.31</v>
      </c>
      <c r="K10" s="1">
        <v>4.08</v>
      </c>
      <c r="L10" s="1" t="s">
        <v>25</v>
      </c>
    </row>
    <row r="11" spans="1:12" x14ac:dyDescent="0.3">
      <c r="A11" s="27"/>
      <c r="B11" s="26"/>
      <c r="C11" s="3">
        <v>3</v>
      </c>
      <c r="D11" s="3">
        <v>7</v>
      </c>
      <c r="E11" s="3">
        <f t="shared" si="0"/>
        <v>6</v>
      </c>
      <c r="F11" s="3">
        <v>8</v>
      </c>
      <c r="G11" s="4"/>
      <c r="H11" s="18">
        <v>49.5</v>
      </c>
      <c r="I11" s="18">
        <v>8.4499999999999993</v>
      </c>
      <c r="J11" s="1">
        <v>5.18</v>
      </c>
      <c r="K11" s="1">
        <v>3.89</v>
      </c>
      <c r="L11" s="1" t="s">
        <v>25</v>
      </c>
    </row>
    <row r="12" spans="1:12" x14ac:dyDescent="0.3">
      <c r="A12" s="27"/>
      <c r="B12" s="26"/>
      <c r="C12" s="3">
        <v>3</v>
      </c>
      <c r="D12" s="3">
        <v>7</v>
      </c>
      <c r="E12" s="3">
        <f t="shared" si="0"/>
        <v>6</v>
      </c>
      <c r="F12" s="3">
        <v>16</v>
      </c>
      <c r="G12" s="4"/>
      <c r="H12" s="18">
        <v>49.5</v>
      </c>
      <c r="I12" s="18">
        <v>8.39</v>
      </c>
      <c r="J12" s="1">
        <v>4.97</v>
      </c>
      <c r="K12" s="1">
        <v>3.89</v>
      </c>
      <c r="L12" s="1" t="s">
        <v>25</v>
      </c>
    </row>
    <row r="13" spans="1:12" x14ac:dyDescent="0.3">
      <c r="A13" s="13"/>
      <c r="B13" s="7"/>
      <c r="C13" s="3"/>
      <c r="D13" s="3"/>
      <c r="E13" s="3"/>
      <c r="F13" s="3"/>
      <c r="G13" s="4"/>
      <c r="H13" s="18"/>
      <c r="I13" s="18"/>
    </row>
    <row r="14" spans="1:12" x14ac:dyDescent="0.3">
      <c r="A14" s="13"/>
      <c r="B14" s="7"/>
      <c r="C14" s="3"/>
      <c r="D14" s="3"/>
      <c r="E14" s="3"/>
      <c r="F14" s="3"/>
      <c r="G14" s="4"/>
      <c r="H14" s="18"/>
      <c r="I14" s="18"/>
    </row>
    <row r="15" spans="1:12" x14ac:dyDescent="0.3">
      <c r="A15" s="13"/>
      <c r="B15" s="7"/>
      <c r="C15" s="3"/>
      <c r="D15" s="3"/>
      <c r="E15" s="3"/>
      <c r="F15" s="3"/>
      <c r="G15" s="4"/>
      <c r="H15" s="18"/>
      <c r="I15" s="18"/>
    </row>
    <row r="16" spans="1:12" x14ac:dyDescent="0.3">
      <c r="A16" s="13"/>
      <c r="B16" s="7"/>
      <c r="C16" s="3"/>
      <c r="D16" s="3"/>
      <c r="E16" s="3"/>
      <c r="F16" s="3"/>
      <c r="G16" s="4"/>
      <c r="H16" s="18"/>
      <c r="I16" s="18"/>
    </row>
    <row r="17" spans="1:9" x14ac:dyDescent="0.3">
      <c r="A17" s="13"/>
      <c r="B17" s="7"/>
      <c r="C17" s="3"/>
      <c r="D17" s="3"/>
      <c r="E17" s="3"/>
      <c r="F17" s="3"/>
      <c r="G17" s="4"/>
      <c r="H17" s="18"/>
      <c r="I17" s="18"/>
    </row>
    <row r="18" spans="1:9" x14ac:dyDescent="0.3">
      <c r="A18" s="13"/>
      <c r="B18" s="7"/>
      <c r="C18" s="3"/>
      <c r="D18" s="3"/>
      <c r="E18" s="3"/>
      <c r="F18" s="3"/>
      <c r="G18" s="4"/>
      <c r="H18" s="18"/>
      <c r="I18" s="18"/>
    </row>
    <row r="19" spans="1:9" x14ac:dyDescent="0.3">
      <c r="A19" s="13"/>
      <c r="B19" s="7"/>
      <c r="C19" s="3"/>
      <c r="D19" s="3"/>
      <c r="E19" s="3"/>
      <c r="F19" s="3"/>
      <c r="G19" s="4"/>
      <c r="H19" s="18"/>
      <c r="I19" s="18"/>
    </row>
    <row r="20" spans="1:9" x14ac:dyDescent="0.3">
      <c r="A20" s="13"/>
      <c r="B20" s="7"/>
      <c r="C20" s="3"/>
      <c r="D20" s="3"/>
      <c r="E20" s="3"/>
      <c r="F20" s="3"/>
      <c r="G20" s="4"/>
      <c r="H20" s="18"/>
      <c r="I20" s="18"/>
    </row>
    <row r="21" spans="1:9" x14ac:dyDescent="0.3">
      <c r="A21" s="13"/>
      <c r="B21" s="7"/>
      <c r="C21" s="3"/>
      <c r="D21" s="3"/>
      <c r="E21" s="3"/>
      <c r="F21" s="3"/>
      <c r="G21" s="4"/>
      <c r="H21" s="18"/>
      <c r="I21" s="18"/>
    </row>
    <row r="22" spans="1:9" x14ac:dyDescent="0.3">
      <c r="A22" s="13"/>
      <c r="B22" s="7"/>
      <c r="C22" s="3"/>
      <c r="D22" s="3"/>
      <c r="E22" s="3"/>
      <c r="F22" s="3"/>
      <c r="G22" s="4"/>
      <c r="H22" s="18"/>
      <c r="I22" s="18"/>
    </row>
    <row r="23" spans="1:9" x14ac:dyDescent="0.3">
      <c r="A23" s="13"/>
      <c r="B23" s="7"/>
      <c r="C23" s="3"/>
      <c r="D23" s="3"/>
      <c r="E23" s="3"/>
      <c r="F23" s="3"/>
      <c r="G23" s="4"/>
      <c r="H23" s="18"/>
      <c r="I23" s="18"/>
    </row>
    <row r="24" spans="1:9" x14ac:dyDescent="0.3">
      <c r="A24" s="13"/>
      <c r="B24" s="7"/>
      <c r="C24" s="3"/>
      <c r="D24" s="3"/>
      <c r="E24" s="3"/>
      <c r="F24" s="3"/>
      <c r="G24" s="4"/>
      <c r="H24" s="18"/>
      <c r="I24" s="18"/>
    </row>
    <row r="25" spans="1:9" x14ac:dyDescent="0.3">
      <c r="A25" s="13"/>
      <c r="B25" s="7"/>
      <c r="C25" s="3"/>
      <c r="D25" s="3"/>
      <c r="E25" s="3"/>
      <c r="F25" s="3"/>
      <c r="G25" s="4"/>
      <c r="H25" s="18"/>
      <c r="I25" s="18"/>
    </row>
    <row r="26" spans="1:9" x14ac:dyDescent="0.3">
      <c r="A26" s="13"/>
      <c r="B26" s="7"/>
      <c r="C26" s="3"/>
      <c r="D26" s="3"/>
      <c r="E26" s="3"/>
      <c r="F26" s="3"/>
      <c r="G26" s="4"/>
      <c r="H26" s="18"/>
      <c r="I26" s="18"/>
    </row>
    <row r="27" spans="1:9" x14ac:dyDescent="0.3">
      <c r="A27" s="13"/>
      <c r="B27" s="7"/>
      <c r="C27" s="3"/>
      <c r="D27" s="3"/>
      <c r="E27" s="3"/>
      <c r="F27" s="3"/>
      <c r="G27" s="4"/>
      <c r="H27" s="18"/>
      <c r="I27" s="18"/>
    </row>
    <row r="28" spans="1:9" x14ac:dyDescent="0.3">
      <c r="A28" s="13"/>
      <c r="B28" s="7"/>
      <c r="C28" s="3"/>
      <c r="D28" s="3"/>
      <c r="E28" s="3"/>
      <c r="F28" s="3"/>
      <c r="G28" s="4"/>
      <c r="H28" s="18"/>
      <c r="I28" s="18"/>
    </row>
    <row r="29" spans="1:9" x14ac:dyDescent="0.3">
      <c r="A29" s="13"/>
      <c r="B29" s="7"/>
      <c r="C29" s="3"/>
      <c r="D29" s="3"/>
      <c r="E29" s="3"/>
      <c r="F29" s="3"/>
      <c r="G29" s="4"/>
      <c r="H29" s="18"/>
      <c r="I29" s="18"/>
    </row>
    <row r="30" spans="1:9" x14ac:dyDescent="0.3">
      <c r="A30" s="13"/>
      <c r="B30" s="7"/>
      <c r="C30" s="3"/>
      <c r="D30" s="3"/>
      <c r="E30" s="3"/>
      <c r="F30" s="3"/>
      <c r="G30" s="4"/>
      <c r="H30" s="18"/>
      <c r="I30" s="18"/>
    </row>
    <row r="31" spans="1:9" x14ac:dyDescent="0.3">
      <c r="A31" s="13"/>
      <c r="B31" s="7"/>
      <c r="C31" s="3"/>
      <c r="D31" s="3"/>
      <c r="E31" s="3"/>
      <c r="F31" s="3"/>
      <c r="G31" s="4"/>
      <c r="H31" s="18"/>
      <c r="I31" s="18"/>
    </row>
    <row r="32" spans="1:9" x14ac:dyDescent="0.3">
      <c r="A32" s="13"/>
      <c r="B32" s="7"/>
      <c r="C32" s="3"/>
      <c r="D32" s="3"/>
      <c r="E32" s="3"/>
      <c r="F32" s="3"/>
      <c r="G32" s="4"/>
      <c r="H32" s="18"/>
      <c r="I32" s="18"/>
    </row>
    <row r="33" spans="1:9" x14ac:dyDescent="0.3">
      <c r="A33" s="13"/>
      <c r="B33" s="7"/>
      <c r="C33" s="3"/>
      <c r="D33" s="3"/>
      <c r="E33" s="3"/>
      <c r="F33" s="3"/>
      <c r="G33" s="4"/>
      <c r="H33" s="18"/>
      <c r="I33" s="18"/>
    </row>
    <row r="34" spans="1:9" x14ac:dyDescent="0.3">
      <c r="A34" s="13"/>
      <c r="B34" s="7"/>
      <c r="C34" s="3"/>
      <c r="D34" s="3"/>
      <c r="E34" s="3"/>
      <c r="F34" s="3"/>
      <c r="G34" s="4"/>
      <c r="H34" s="18"/>
      <c r="I34" s="18"/>
    </row>
    <row r="35" spans="1:9" x14ac:dyDescent="0.3">
      <c r="A35" s="13"/>
      <c r="B35" s="7"/>
      <c r="C35" s="3"/>
      <c r="D35" s="3"/>
      <c r="E35" s="3"/>
      <c r="F35" s="3"/>
      <c r="G35" s="4"/>
      <c r="H35" s="18"/>
      <c r="I35" s="18"/>
    </row>
    <row r="36" spans="1:9" x14ac:dyDescent="0.3">
      <c r="A36" s="13"/>
      <c r="B36" s="7"/>
      <c r="C36" s="3"/>
      <c r="D36" s="3"/>
      <c r="E36" s="3"/>
      <c r="F36" s="3"/>
      <c r="G36" s="4"/>
      <c r="H36" s="18"/>
      <c r="I36" s="18"/>
    </row>
    <row r="37" spans="1:9" x14ac:dyDescent="0.3">
      <c r="A37" s="13"/>
      <c r="B37" s="7"/>
      <c r="C37" s="3"/>
      <c r="D37" s="3"/>
      <c r="E37" s="3"/>
      <c r="F37" s="3"/>
      <c r="G37" s="4"/>
      <c r="H37" s="18"/>
      <c r="I37" s="18"/>
    </row>
    <row r="38" spans="1:9" x14ac:dyDescent="0.3">
      <c r="A38" s="13"/>
      <c r="B38" s="7"/>
      <c r="C38" s="3"/>
      <c r="D38" s="3"/>
      <c r="E38" s="3"/>
      <c r="F38" s="3"/>
      <c r="G38" s="4"/>
      <c r="H38" s="18"/>
      <c r="I38" s="18"/>
    </row>
    <row r="39" spans="1:9" x14ac:dyDescent="0.3">
      <c r="A39" s="13"/>
      <c r="B39" s="7"/>
      <c r="C39" s="3"/>
      <c r="D39" s="3"/>
      <c r="E39" s="3"/>
      <c r="F39" s="3"/>
      <c r="G39" s="4"/>
      <c r="H39" s="18"/>
      <c r="I39" s="18"/>
    </row>
    <row r="40" spans="1:9" x14ac:dyDescent="0.3">
      <c r="A40" s="13"/>
      <c r="B40" s="7"/>
      <c r="C40" s="3"/>
      <c r="D40" s="3"/>
      <c r="E40" s="3"/>
      <c r="F40" s="3"/>
      <c r="G40" s="4"/>
      <c r="H40" s="18"/>
      <c r="I40" s="18"/>
    </row>
  </sheetData>
  <mergeCells count="2">
    <mergeCell ref="A2:A12"/>
    <mergeCell ref="B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 - No GPU</vt:lpstr>
      <vt:lpstr>threadsPerBlock determination</vt:lpstr>
      <vt:lpstr>With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2022-03-17T06:53:03Z</dcterms:modified>
</cp:coreProperties>
</file>