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38622\Desktop\"/>
    </mc:Choice>
  </mc:AlternateContent>
  <xr:revisionPtr revIDLastSave="0" documentId="13_ncr:1_{99584138-78E2-402E-B8F2-12256D6F11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fg performance" sheetId="8" r:id="rId2"/>
    <sheet name="metric" sheetId="10" r:id="rId3"/>
    <sheet name="kvm-host" sheetId="2" r:id="rId4"/>
    <sheet name="backend" sheetId="7" r:id="rId5"/>
    <sheet name="cfg ratio" sheetId="3" r:id="rId6"/>
    <sheet name="Sheet2" sheetId="12" r:id="rId7"/>
    <sheet name="cfg thp" sheetId="5" r:id="rId8"/>
    <sheet name="cfg cpu" sheetId="6" r:id="rId9"/>
    <sheet name="scability" sheetId="11" r:id="rId10"/>
  </sheets>
  <definedNames>
    <definedName name="_xlnm._FilterDatabase" localSheetId="5" hidden="1">'cfg ratio'!$A$1:$O$161</definedName>
    <definedName name="_xlnm._FilterDatabase" localSheetId="0" hidden="1">Sheet1!$A$1:$R$257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2" l="1"/>
  <c r="J94" i="2"/>
  <c r="J95" i="2"/>
  <c r="J96" i="2"/>
  <c r="J97" i="2"/>
  <c r="J98" i="2"/>
  <c r="J99" i="2"/>
  <c r="J100" i="2"/>
  <c r="J101" i="2"/>
  <c r="J92" i="2"/>
  <c r="I93" i="2"/>
  <c r="I94" i="2"/>
  <c r="I95" i="2"/>
  <c r="I96" i="2"/>
  <c r="I97" i="2"/>
  <c r="I98" i="2"/>
  <c r="I99" i="2"/>
  <c r="I100" i="2"/>
  <c r="I101" i="2"/>
  <c r="I92" i="2"/>
  <c r="H93" i="2"/>
  <c r="H94" i="2"/>
  <c r="H95" i="2"/>
  <c r="H96" i="2"/>
  <c r="H97" i="2"/>
  <c r="H98" i="2"/>
  <c r="H99" i="2"/>
  <c r="H100" i="2"/>
  <c r="H101" i="2"/>
  <c r="H92" i="2"/>
  <c r="E93" i="2"/>
  <c r="E94" i="2"/>
  <c r="E95" i="2"/>
  <c r="E96" i="2"/>
  <c r="E97" i="2"/>
  <c r="E98" i="2"/>
  <c r="E99" i="2"/>
  <c r="E100" i="2"/>
  <c r="E101" i="2"/>
  <c r="E92" i="2"/>
  <c r="I3" i="11"/>
  <c r="I4" i="11"/>
  <c r="I5" i="11"/>
  <c r="I6" i="11"/>
  <c r="I7" i="11"/>
  <c r="I8" i="11"/>
  <c r="I9" i="11"/>
  <c r="I10" i="11"/>
  <c r="I11" i="11"/>
  <c r="I12" i="11"/>
  <c r="I2" i="11"/>
  <c r="H3" i="11"/>
  <c r="H4" i="11"/>
  <c r="H5" i="11"/>
  <c r="H6" i="11"/>
  <c r="H7" i="11"/>
  <c r="H8" i="11"/>
  <c r="H9" i="11"/>
  <c r="H10" i="11"/>
  <c r="H11" i="11"/>
  <c r="H12" i="11"/>
  <c r="H2" i="11"/>
  <c r="G2" i="11"/>
  <c r="G3" i="11"/>
  <c r="G4" i="11"/>
  <c r="G5" i="11"/>
  <c r="G6" i="11"/>
  <c r="G7" i="11"/>
  <c r="G8" i="11"/>
  <c r="G9" i="11"/>
  <c r="G10" i="11"/>
  <c r="G11" i="11"/>
  <c r="G12" i="11"/>
  <c r="E3" i="11"/>
  <c r="E4" i="11"/>
  <c r="E5" i="11"/>
  <c r="E6" i="11"/>
  <c r="E7" i="11"/>
  <c r="E8" i="11"/>
  <c r="E9" i="11"/>
  <c r="E10" i="11"/>
  <c r="E11" i="11"/>
  <c r="E12" i="11"/>
  <c r="E2" i="11"/>
  <c r="D3" i="11"/>
  <c r="D4" i="11"/>
  <c r="D5" i="11"/>
  <c r="D6" i="11"/>
  <c r="D7" i="11"/>
  <c r="D8" i="11"/>
  <c r="D9" i="11"/>
  <c r="D10" i="11"/>
  <c r="D11" i="11"/>
  <c r="D12" i="11"/>
  <c r="D2" i="11"/>
  <c r="F2" i="11"/>
  <c r="F3" i="11"/>
  <c r="F4" i="11"/>
  <c r="F5" i="11"/>
  <c r="F6" i="11"/>
  <c r="F7" i="11"/>
  <c r="F8" i="11"/>
  <c r="F9" i="11"/>
  <c r="F10" i="11"/>
  <c r="F11" i="11"/>
  <c r="F12" i="11"/>
  <c r="A3" i="11"/>
  <c r="A4" i="11"/>
  <c r="A5" i="11"/>
  <c r="A6" i="11"/>
  <c r="A7" i="11"/>
  <c r="A2" i="11"/>
  <c r="Q199" i="1"/>
  <c r="Q200" i="1"/>
  <c r="Q201" i="1"/>
  <c r="Q202" i="1"/>
  <c r="Q203" i="1"/>
  <c r="Q204" i="1"/>
  <c r="Q205" i="1"/>
  <c r="M65" i="8"/>
  <c r="M64" i="8"/>
  <c r="M63" i="8"/>
  <c r="M62" i="8"/>
  <c r="K65" i="8"/>
  <c r="K64" i="8"/>
  <c r="K63" i="8"/>
  <c r="K62" i="8"/>
  <c r="I65" i="8"/>
  <c r="I64" i="8"/>
  <c r="I63" i="8"/>
  <c r="I62" i="8"/>
  <c r="G65" i="8"/>
  <c r="G64" i="8"/>
  <c r="G63" i="8"/>
  <c r="G62" i="8"/>
  <c r="E65" i="8"/>
  <c r="E64" i="8"/>
  <c r="E63" i="8"/>
  <c r="E62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75" i="8"/>
  <c r="M59" i="8"/>
  <c r="M60" i="8"/>
  <c r="M61" i="8"/>
  <c r="M58" i="8"/>
  <c r="K59" i="8"/>
  <c r="K60" i="8"/>
  <c r="K61" i="8"/>
  <c r="K58" i="8"/>
  <c r="I59" i="8"/>
  <c r="I60" i="8"/>
  <c r="I61" i="8"/>
  <c r="I58" i="8"/>
  <c r="G59" i="8"/>
  <c r="G60" i="8"/>
  <c r="G61" i="8"/>
  <c r="G58" i="8"/>
  <c r="E59" i="8"/>
  <c r="E60" i="8"/>
  <c r="E61" i="8"/>
  <c r="E58" i="8"/>
  <c r="I21" i="10"/>
  <c r="I20" i="10"/>
  <c r="I19" i="10"/>
  <c r="I18" i="10"/>
  <c r="I17" i="10"/>
  <c r="I16" i="10"/>
  <c r="I15" i="10"/>
  <c r="I14" i="10"/>
  <c r="I13" i="10"/>
  <c r="I12" i="10"/>
  <c r="I11" i="10"/>
  <c r="I10" i="10"/>
  <c r="H11" i="10"/>
  <c r="H12" i="10"/>
  <c r="H13" i="10"/>
  <c r="H14" i="10"/>
  <c r="H15" i="10"/>
  <c r="H16" i="10"/>
  <c r="H17" i="10"/>
  <c r="H18" i="10"/>
  <c r="H19" i="10"/>
  <c r="H20" i="10"/>
  <c r="H21" i="10"/>
  <c r="H10" i="10"/>
  <c r="N3" i="10"/>
  <c r="N2" i="10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167" i="3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26" i="7"/>
  <c r="R41" i="8"/>
  <c r="R39" i="8"/>
  <c r="R40" i="8"/>
  <c r="R38" i="8"/>
  <c r="R3" i="8"/>
  <c r="R4" i="8"/>
  <c r="R5" i="8"/>
  <c r="R2" i="8"/>
  <c r="Q3" i="8"/>
  <c r="Q4" i="8"/>
  <c r="Q5" i="8"/>
  <c r="Q2" i="8"/>
  <c r="G3" i="8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<sst xmlns="http://schemas.openxmlformats.org/spreadsheetml/2006/main" count="4266" uniqueCount="80">
  <si>
    <t>kernel</t>
    <phoneticPr fontId="1" type="noConversion"/>
  </si>
  <si>
    <t>4.11.0-fastswap</t>
  </si>
  <si>
    <t>4.11.0-fastswap</t>
    <phoneticPr fontId="1" type="noConversion"/>
  </si>
  <si>
    <t>buffer size</t>
    <phoneticPr fontId="1" type="noConversion"/>
  </si>
  <si>
    <t>backend</t>
    <phoneticPr fontId="1" type="noConversion"/>
  </si>
  <si>
    <t>workload</t>
    <phoneticPr fontId="1" type="noConversion"/>
  </si>
  <si>
    <t>linpack</t>
    <phoneticPr fontId="1" type="noConversion"/>
  </si>
  <si>
    <t>work load size</t>
    <phoneticPr fontId="1" type="noConversion"/>
  </si>
  <si>
    <t>local size</t>
    <phoneticPr fontId="1" type="noConversion"/>
  </si>
  <si>
    <t>1600M</t>
  </si>
  <si>
    <t>1600M</t>
    <phoneticPr fontId="1" type="noConversion"/>
  </si>
  <si>
    <t>rdma</t>
    <phoneticPr fontId="1" type="noConversion"/>
  </si>
  <si>
    <t>page fault</t>
    <phoneticPr fontId="1" type="noConversion"/>
  </si>
  <si>
    <t>sys time</t>
    <phoneticPr fontId="1" type="noConversion"/>
  </si>
  <si>
    <t>user time</t>
    <phoneticPr fontId="1" type="noConversion"/>
  </si>
  <si>
    <t>wall time</t>
    <phoneticPr fontId="1" type="noConversion"/>
  </si>
  <si>
    <t>GFlops</t>
  </si>
  <si>
    <t>4096B</t>
  </si>
  <si>
    <t>4096B</t>
    <phoneticPr fontId="1" type="noConversion"/>
  </si>
  <si>
    <t>quicksort</t>
    <phoneticPr fontId="1" type="noConversion"/>
  </si>
  <si>
    <t>8192M</t>
  </si>
  <si>
    <t>8192M</t>
    <phoneticPr fontId="1" type="noConversion"/>
  </si>
  <si>
    <t>1268M</t>
  </si>
  <si>
    <t>1268M</t>
    <phoneticPr fontId="1" type="noConversion"/>
  </si>
  <si>
    <t>tf-resnet</t>
    <phoneticPr fontId="1" type="noConversion"/>
  </si>
  <si>
    <t>tf-inception</t>
    <phoneticPr fontId="1" type="noConversion"/>
  </si>
  <si>
    <t>img/sec</t>
    <phoneticPr fontId="1" type="noConversion"/>
  </si>
  <si>
    <t>2120M</t>
  </si>
  <si>
    <t>2120M</t>
    <phoneticPr fontId="1" type="noConversion"/>
  </si>
  <si>
    <t>4.11.0-13-generic</t>
  </si>
  <si>
    <t>kvm io</t>
    <phoneticPr fontId="1" type="noConversion"/>
  </si>
  <si>
    <t>page size</t>
    <phoneticPr fontId="1" type="noConversion"/>
  </si>
  <si>
    <t>thp on/off</t>
    <phoneticPr fontId="1" type="noConversion"/>
  </si>
  <si>
    <t>on</t>
    <phoneticPr fontId="1" type="noConversion"/>
  </si>
  <si>
    <t>off</t>
    <phoneticPr fontId="1" type="noConversion"/>
  </si>
  <si>
    <t>cpu</t>
    <phoneticPr fontId="1" type="noConversion"/>
  </si>
  <si>
    <t>dram</t>
    <phoneticPr fontId="1" type="noConversion"/>
  </si>
  <si>
    <t>4.11.0-fastswap</t>
    <phoneticPr fontId="1" type="noConversion"/>
  </si>
  <si>
    <t>4096B</t>
    <phoneticPr fontId="1" type="noConversion"/>
  </si>
  <si>
    <t>host io</t>
    <phoneticPr fontId="1" type="noConversion"/>
  </si>
  <si>
    <t>on</t>
    <phoneticPr fontId="1" type="noConversion"/>
  </si>
  <si>
    <t>0.5</t>
  </si>
  <si>
    <t>0.5</t>
    <phoneticPr fontId="1" type="noConversion"/>
  </si>
  <si>
    <t>0.6</t>
  </si>
  <si>
    <t>0.7</t>
  </si>
  <si>
    <t>0.8</t>
  </si>
  <si>
    <t>0.9</t>
  </si>
  <si>
    <t>0.1</t>
    <phoneticPr fontId="1" type="noConversion"/>
  </si>
  <si>
    <t>1.0</t>
    <phoneticPr fontId="1" type="noConversion"/>
  </si>
  <si>
    <t>0.2</t>
  </si>
  <si>
    <t>0.3</t>
  </si>
  <si>
    <t>0.4</t>
  </si>
  <si>
    <t>SSD</t>
    <phoneticPr fontId="1" type="noConversion"/>
  </si>
  <si>
    <t>Disk Prices (US)</t>
  </si>
  <si>
    <t>Hynix HFS960G32FEH-7A10A SE4011 960Gb Sata-6Gbps Tlc 2.5inch Ssd - ServerSupply.com</t>
  </si>
  <si>
    <t>Dell Server Memory | @Memory.NET</t>
  </si>
  <si>
    <t>RSS</t>
    <phoneticPr fontId="1" type="noConversion"/>
  </si>
  <si>
    <t>ssd</t>
    <phoneticPr fontId="1" type="noConversion"/>
  </si>
  <si>
    <t>kvmio</t>
  </si>
  <si>
    <t>on</t>
  </si>
  <si>
    <t>baseline</t>
    <phoneticPr fontId="1" type="noConversion"/>
  </si>
  <si>
    <t>systime</t>
    <phoneticPr fontId="1" type="noConversion"/>
  </si>
  <si>
    <t>1</t>
    <phoneticPr fontId="1" type="noConversion"/>
  </si>
  <si>
    <t>2</t>
  </si>
  <si>
    <t>1.2</t>
    <phoneticPr fontId="1" type="noConversion"/>
  </si>
  <si>
    <t>1.4</t>
    <phoneticPr fontId="1" type="noConversion"/>
  </si>
  <si>
    <t>1.6</t>
  </si>
  <si>
    <t>1.8</t>
  </si>
  <si>
    <t>com</t>
    <phoneticPr fontId="1" type="noConversion"/>
  </si>
  <si>
    <t>sla</t>
    <phoneticPr fontId="1" type="noConversion"/>
  </si>
  <si>
    <t>sla1</t>
    <phoneticPr fontId="1" type="noConversion"/>
  </si>
  <si>
    <t>sla2</t>
    <phoneticPr fontId="1" type="noConversion"/>
  </si>
  <si>
    <t>sla3</t>
    <phoneticPr fontId="1" type="noConversion"/>
  </si>
  <si>
    <t>sla4</t>
    <phoneticPr fontId="1" type="noConversion"/>
  </si>
  <si>
    <t>ours</t>
    <phoneticPr fontId="1" type="noConversion"/>
  </si>
  <si>
    <t>local memory</t>
    <phoneticPr fontId="1" type="noConversion"/>
  </si>
  <si>
    <t>rate</t>
  </si>
  <si>
    <t>rate</t>
    <phoneticPr fontId="1" type="noConversion"/>
  </si>
  <si>
    <t>1.4</t>
  </si>
  <si>
    <t>bare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</si>
</sst>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1"/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72230"/>
      <color rgb="FFF5A673"/>
      <color rgb="FFFCDB72"/>
      <color rgb="FF736B93"/>
      <color rgb="FFB783AF"/>
      <color rgb="FF365083"/>
      <color rgb="FF11325D"/>
      <color rgb="FFE9F1F4"/>
      <color rgb="FF6DADD1"/>
      <color rgb="FFF6B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'cfg performance'!$Q$82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rgbClr val="1046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'cfg performance'!$O$83:$P$106</c:f>
              <c:multiLvlStrCache>
                <c:ptCount val="24"/>
                <c:lvl>
                  <c:pt idx="0">
                    <c:v>1</c:v>
                  </c:pt>
                  <c:pt idx="1">
                    <c:v>1.2</c:v>
                  </c:pt>
                  <c:pt idx="2">
                    <c:v>1.4</c:v>
                  </c:pt>
                  <c:pt idx="3">
                    <c:v>1.6</c:v>
                  </c:pt>
                  <c:pt idx="4">
                    <c:v>1.8</c:v>
                  </c:pt>
                  <c:pt idx="5">
                    <c:v>2</c:v>
                  </c:pt>
                  <c:pt idx="6">
                    <c:v>1</c:v>
                  </c:pt>
                  <c:pt idx="7">
                    <c:v>1.2</c:v>
                  </c:pt>
                  <c:pt idx="8">
                    <c:v>1.4</c:v>
                  </c:pt>
                  <c:pt idx="9">
                    <c:v>1.6</c:v>
                  </c:pt>
                  <c:pt idx="10">
                    <c:v>1.8</c:v>
                  </c:pt>
                  <c:pt idx="11">
                    <c:v>2</c:v>
                  </c:pt>
                  <c:pt idx="12">
                    <c:v>1</c:v>
                  </c:pt>
                  <c:pt idx="13">
                    <c:v>1.2</c:v>
                  </c:pt>
                  <c:pt idx="14">
                    <c:v>1.4</c:v>
                  </c:pt>
                  <c:pt idx="15">
                    <c:v>1.6</c:v>
                  </c:pt>
                  <c:pt idx="16">
                    <c:v>1.8</c:v>
                  </c:pt>
                  <c:pt idx="17">
                    <c:v>2</c:v>
                  </c:pt>
                  <c:pt idx="18">
                    <c:v>1</c:v>
                  </c:pt>
                  <c:pt idx="19">
                    <c:v>1.2</c:v>
                  </c:pt>
                  <c:pt idx="20">
                    <c:v>1.4</c:v>
                  </c:pt>
                  <c:pt idx="21">
                    <c:v>1.6</c:v>
                  </c:pt>
                  <c:pt idx="22">
                    <c:v>1.8</c:v>
                  </c:pt>
                  <c:pt idx="23">
                    <c:v>2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performance'!$Q$83:$Q$106</c:f>
              <c:numCache>
                <c:formatCode>0.0_ 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1.0871627814466296</c:v>
                </c:pt>
                <c:pt idx="5">
                  <c:v>1.097228175066054</c:v>
                </c:pt>
                <c:pt idx="6">
                  <c:v>1</c:v>
                </c:pt>
                <c:pt idx="7">
                  <c:v>1.6551249630141041</c:v>
                </c:pt>
                <c:pt idx="8">
                  <c:v>2.4848362801562689</c:v>
                </c:pt>
                <c:pt idx="9">
                  <c:v>3.3131333552348941</c:v>
                </c:pt>
                <c:pt idx="10">
                  <c:v>4.9635459308021028</c:v>
                </c:pt>
                <c:pt idx="11">
                  <c:v>4.9635459308021028</c:v>
                </c:pt>
                <c:pt idx="12">
                  <c:v>1</c:v>
                </c:pt>
                <c:pt idx="13">
                  <c:v>2.2596836166014747</c:v>
                </c:pt>
                <c:pt idx="14">
                  <c:v>4.4759080546461201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</c:v>
                </c:pt>
                <c:pt idx="19">
                  <c:v>1.5370343564537141</c:v>
                </c:pt>
                <c:pt idx="20">
                  <c:v>1.9088649544324772</c:v>
                </c:pt>
                <c:pt idx="21">
                  <c:v>2.5494707392947364</c:v>
                </c:pt>
                <c:pt idx="22">
                  <c:v>2.6177328074086779</c:v>
                </c:pt>
                <c:pt idx="23">
                  <c:v>3.8373452328577713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0-4222-8D3F-A934F09071A5}"/>
            </c:ext>
          </c:extLst>
        </c:ser>
        <c:ser>
          <c:idx val="1"/>
          <c:order val="1"/>
          <c:tx>
            <c:strRef>
              <c:f>'cfg performance'!$R$82</c:f>
              <c:strCache>
                <c:ptCount val="1"/>
                <c:pt idx="0">
                  <c:v>bare version</c:v>
                </c:pt>
              </c:strCache>
            </c:strRef>
          </c:tx>
          <c:spPr>
            <a:solidFill>
              <a:srgbClr val="B7223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performance'!$O$83:$P$106</c:f>
              <c:multiLvlStrCache>
                <c:ptCount val="24"/>
                <c:lvl>
                  <c:pt idx="0">
                    <c:v>1</c:v>
                  </c:pt>
                  <c:pt idx="1">
                    <c:v>1.2</c:v>
                  </c:pt>
                  <c:pt idx="2">
                    <c:v>1.4</c:v>
                  </c:pt>
                  <c:pt idx="3">
                    <c:v>1.6</c:v>
                  </c:pt>
                  <c:pt idx="4">
                    <c:v>1.8</c:v>
                  </c:pt>
                  <c:pt idx="5">
                    <c:v>2</c:v>
                  </c:pt>
                  <c:pt idx="6">
                    <c:v>1</c:v>
                  </c:pt>
                  <c:pt idx="7">
                    <c:v>1.2</c:v>
                  </c:pt>
                  <c:pt idx="8">
                    <c:v>1.4</c:v>
                  </c:pt>
                  <c:pt idx="9">
                    <c:v>1.6</c:v>
                  </c:pt>
                  <c:pt idx="10">
                    <c:v>1.8</c:v>
                  </c:pt>
                  <c:pt idx="11">
                    <c:v>2</c:v>
                  </c:pt>
                  <c:pt idx="12">
                    <c:v>1</c:v>
                  </c:pt>
                  <c:pt idx="13">
                    <c:v>1.2</c:v>
                  </c:pt>
                  <c:pt idx="14">
                    <c:v>1.4</c:v>
                  </c:pt>
                  <c:pt idx="15">
                    <c:v>1.6</c:v>
                  </c:pt>
                  <c:pt idx="16">
                    <c:v>1.8</c:v>
                  </c:pt>
                  <c:pt idx="17">
                    <c:v>2</c:v>
                  </c:pt>
                  <c:pt idx="18">
                    <c:v>1</c:v>
                  </c:pt>
                  <c:pt idx="19">
                    <c:v>1.2</c:v>
                  </c:pt>
                  <c:pt idx="20">
                    <c:v>1.4</c:v>
                  </c:pt>
                  <c:pt idx="21">
                    <c:v>1.6</c:v>
                  </c:pt>
                  <c:pt idx="22">
                    <c:v>1.8</c:v>
                  </c:pt>
                  <c:pt idx="23">
                    <c:v>2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performance'!$R$83:$R$106</c:f>
              <c:numCache>
                <c:formatCode>0.0_ 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1.1052185948830404</c:v>
                </c:pt>
                <c:pt idx="8">
                  <c:v>1.2434543692370619</c:v>
                </c:pt>
                <c:pt idx="9">
                  <c:v>1.6573585311144243</c:v>
                </c:pt>
                <c:pt idx="10">
                  <c:v>2.4848362801562689</c:v>
                </c:pt>
                <c:pt idx="11">
                  <c:v>3.3131333552348941</c:v>
                </c:pt>
                <c:pt idx="12">
                  <c:v>1</c:v>
                </c:pt>
                <c:pt idx="13">
                  <c:v>1.5060560618295074</c:v>
                </c:pt>
                <c:pt idx="14">
                  <c:v>2.2443787389121916</c:v>
                </c:pt>
                <c:pt idx="15">
                  <c:v>4.6122867135337549</c:v>
                </c:pt>
                <c:pt idx="16">
                  <c:v>4.6122867135337549</c:v>
                </c:pt>
                <c:pt idx="17">
                  <c:v>4.6122867135337549</c:v>
                </c:pt>
                <c:pt idx="18">
                  <c:v>1</c:v>
                </c:pt>
                <c:pt idx="19">
                  <c:v>1.2783384280390269</c:v>
                </c:pt>
                <c:pt idx="20">
                  <c:v>1.5412149285002084</c:v>
                </c:pt>
                <c:pt idx="21">
                  <c:v>1.9314948237545773</c:v>
                </c:pt>
                <c:pt idx="22">
                  <c:v>1.9314948237545773</c:v>
                </c:pt>
                <c:pt idx="23">
                  <c:v>2.5945670303519637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0-4222-8D3F-A934F090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2399"/>
        <c:axId val="159972879"/>
      </c:barChart>
      <c:catAx>
        <c:axId val="1599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72879"/>
        <c:crosses val="autoZero"/>
        <c:auto val="1"/>
        <c:lblAlgn val="ctr"/>
        <c:lblOffset val="100"/>
        <c:noMultiLvlLbl val="0"/>
      </c:catAx>
      <c:valAx>
        <c:axId val="159972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reduction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527237435061147"/>
          <c:y val="0"/>
          <c:w val="9.7519552607581911E-2"/>
          <c:h val="0.146017730904074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KVM VM</c:v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'kvm-host'!$K$39:$K$48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F-4C86-BCD4-91690202F9D4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'kvm-host'!$P$39:$P$48</c:f>
              <c:numCache>
                <c:formatCode>General</c:formatCode>
                <c:ptCount val="10"/>
                <c:pt idx="0">
                  <c:v>149.68</c:v>
                </c:pt>
                <c:pt idx="1">
                  <c:v>39.340000000000003</c:v>
                </c:pt>
                <c:pt idx="2">
                  <c:v>27.05</c:v>
                </c:pt>
                <c:pt idx="3">
                  <c:v>15.35</c:v>
                </c:pt>
                <c:pt idx="4">
                  <c:v>17</c:v>
                </c:pt>
                <c:pt idx="5">
                  <c:v>12.29</c:v>
                </c:pt>
                <c:pt idx="6">
                  <c:v>17.48</c:v>
                </c:pt>
                <c:pt idx="7">
                  <c:v>12.49</c:v>
                </c:pt>
                <c:pt idx="8">
                  <c:v>13.27</c:v>
                </c:pt>
                <c:pt idx="9">
                  <c:v>17.760000000000002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F-4C86-BCD4-91690202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8719"/>
        <c:axId val="73269519"/>
      </c:areaChart>
      <c:catAx>
        <c:axId val="7328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69519"/>
        <c:crosses val="autoZero"/>
        <c:auto val="1"/>
        <c:lblAlgn val="ctr"/>
        <c:lblOffset val="100"/>
        <c:noMultiLvlLbl val="0"/>
      </c:catAx>
      <c:valAx>
        <c:axId val="732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8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20406824146978"/>
          <c:y val="7.407407407407407E-2"/>
          <c:w val="0.1317959317585301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KVM VM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'kvm-host'!$L$39:$L$48</c:f>
              <c:numCache>
                <c:formatCode>General</c:formatCode>
                <c:ptCount val="10"/>
                <c:pt idx="0">
                  <c:v>261.48</c:v>
                </c:pt>
                <c:pt idx="1">
                  <c:v>245.85</c:v>
                </c:pt>
                <c:pt idx="2">
                  <c:v>243.95</c:v>
                </c:pt>
                <c:pt idx="3">
                  <c:v>242.62</c:v>
                </c:pt>
                <c:pt idx="4">
                  <c:v>241.68</c:v>
                </c:pt>
                <c:pt idx="5">
                  <c:v>241.25</c:v>
                </c:pt>
                <c:pt idx="6">
                  <c:v>240.4</c:v>
                </c:pt>
                <c:pt idx="7">
                  <c:v>240.45</c:v>
                </c:pt>
                <c:pt idx="8">
                  <c:v>241.6</c:v>
                </c:pt>
                <c:pt idx="9">
                  <c:v>240.48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4140-9AE2-7300463DABCE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'kvm-host'!$Q$39:$Q$48</c:f>
              <c:numCache>
                <c:formatCode>General</c:formatCode>
                <c:ptCount val="10"/>
                <c:pt idx="0">
                  <c:v>316.13</c:v>
                </c:pt>
                <c:pt idx="1">
                  <c:v>274.73</c:v>
                </c:pt>
                <c:pt idx="2">
                  <c:v>248.08</c:v>
                </c:pt>
                <c:pt idx="3">
                  <c:v>232.51</c:v>
                </c:pt>
                <c:pt idx="4">
                  <c:v>226.05</c:v>
                </c:pt>
                <c:pt idx="5">
                  <c:v>226</c:v>
                </c:pt>
                <c:pt idx="6">
                  <c:v>226.53</c:v>
                </c:pt>
                <c:pt idx="7">
                  <c:v>228.63</c:v>
                </c:pt>
                <c:pt idx="8">
                  <c:v>228.5</c:v>
                </c:pt>
                <c:pt idx="9">
                  <c:v>226.59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F-4140-9AE2-7300463D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4496"/>
        <c:axId val="1285185456"/>
      </c:areaChart>
      <c:catAx>
        <c:axId val="12851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185456"/>
        <c:crosses val="autoZero"/>
        <c:auto val="1"/>
        <c:lblAlgn val="ctr"/>
        <c:lblOffset val="100"/>
        <c:noMultiLvlLbl val="0"/>
      </c:catAx>
      <c:valAx>
        <c:axId val="12851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</a:t>
                </a:r>
                <a:r>
                  <a:rPr lang="en-US" altLang="zh-CN" baseline="0"/>
                  <a:t> 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18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KVM 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'kvm-host'!$I$92:$I$101</c:f>
              <c:numCache>
                <c:formatCode>General</c:formatCode>
                <c:ptCount val="10"/>
                <c:pt idx="0">
                  <c:v>2.8525615050651227</c:v>
                </c:pt>
                <c:pt idx="1">
                  <c:v>1.8078726483357452</c:v>
                </c:pt>
                <c:pt idx="2">
                  <c:v>1.4415050651230101</c:v>
                </c:pt>
                <c:pt idx="3">
                  <c:v>1.210477568740955</c:v>
                </c:pt>
                <c:pt idx="4">
                  <c:v>1.1713458755426918</c:v>
                </c:pt>
                <c:pt idx="5">
                  <c:v>1.140260492040521</c:v>
                </c:pt>
                <c:pt idx="6">
                  <c:v>1.1364399421128799</c:v>
                </c:pt>
                <c:pt idx="7">
                  <c:v>1.1359768451519539</c:v>
                </c:pt>
                <c:pt idx="8">
                  <c:v>1.1327351664254703</c:v>
                </c:pt>
                <c:pt idx="9">
                  <c:v>1.1396237337192474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923-909F-A8BC8BBF5E1B}"/>
            </c:ext>
          </c:extLst>
        </c:ser>
        <c:ser>
          <c:idx val="1"/>
          <c:order val="1"/>
          <c:tx>
            <c:v>HOST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rgbClr val="C84342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'kvm-host'!$J$92:$J$101</c:f>
              <c:numCache>
                <c:formatCode>General</c:formatCode>
                <c:ptCount val="10"/>
                <c:pt idx="0">
                  <c:v>3.2311432706222871</c:v>
                </c:pt>
                <c:pt idx="1">
                  <c:v>2.0126772793053544</c:v>
                </c:pt>
                <c:pt idx="2">
                  <c:v>1.4568451519536905</c:v>
                </c:pt>
                <c:pt idx="3">
                  <c:v>1.2243704775687412</c:v>
                </c:pt>
                <c:pt idx="4">
                  <c:v>1.0882199710564397</c:v>
                </c:pt>
                <c:pt idx="5">
                  <c:v>1.0218813314037627</c:v>
                </c:pt>
                <c:pt idx="6">
                  <c:v>1.0054413892908827</c:v>
                </c:pt>
                <c:pt idx="7">
                  <c:v>1.0057308248914616</c:v>
                </c:pt>
                <c:pt idx="8">
                  <c:v>1.0019681620839362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923-909F-A8BC8BBF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396607"/>
        <c:axId val="1713397087"/>
      </c:lineChart>
      <c:catAx>
        <c:axId val="17133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7087"/>
        <c:crosses val="autoZero"/>
        <c:auto val="1"/>
        <c:lblAlgn val="ctr"/>
        <c:lblOffset val="100"/>
        <c:noMultiLvlLbl val="0"/>
      </c:catAx>
      <c:valAx>
        <c:axId val="1713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 e</a:t>
                </a:r>
                <a:r>
                  <a:rPr lang="en-US"/>
                  <a:t>xecution latency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6228900964844186"/>
          <c:y val="5.0925925925925923E-2"/>
          <c:w val="0.43771099035155819"/>
          <c:h val="0.2122127442403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KVM VM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'kvm-host'!$L$64:$L$73</c:f>
              <c:numCache>
                <c:formatCode>General</c:formatCode>
                <c:ptCount val="10"/>
                <c:pt idx="0">
                  <c:v>203.78</c:v>
                </c:pt>
                <c:pt idx="1">
                  <c:v>194.57</c:v>
                </c:pt>
                <c:pt idx="2">
                  <c:v>189.55</c:v>
                </c:pt>
                <c:pt idx="3">
                  <c:v>187.48</c:v>
                </c:pt>
                <c:pt idx="4">
                  <c:v>185.42</c:v>
                </c:pt>
                <c:pt idx="5">
                  <c:v>182.4</c:v>
                </c:pt>
                <c:pt idx="6">
                  <c:v>182.15</c:v>
                </c:pt>
                <c:pt idx="7">
                  <c:v>182.88</c:v>
                </c:pt>
                <c:pt idx="8">
                  <c:v>181.53</c:v>
                </c:pt>
                <c:pt idx="9">
                  <c:v>183.04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A-4970-A361-EBE17F67CA07}"/>
            </c:ext>
          </c:extLst>
        </c:ser>
        <c:ser>
          <c:idx val="1"/>
          <c:order val="1"/>
          <c:tx>
            <c:v>HOST</c:v>
          </c:tx>
          <c:spPr>
            <a:ln w="28575" cap="rnd">
              <a:solidFill>
                <a:srgbClr val="C84342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rgbClr val="C00000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'kvm-host'!$Q$64:$Q$73</c:f>
              <c:numCache>
                <c:formatCode>General</c:formatCode>
                <c:ptCount val="10"/>
                <c:pt idx="0">
                  <c:v>227.26</c:v>
                </c:pt>
                <c:pt idx="1">
                  <c:v>203.57</c:v>
                </c:pt>
                <c:pt idx="2">
                  <c:v>192.9</c:v>
                </c:pt>
                <c:pt idx="3">
                  <c:v>182.02</c:v>
                </c:pt>
                <c:pt idx="4">
                  <c:v>168.54</c:v>
                </c:pt>
                <c:pt idx="5">
                  <c:v>160.37</c:v>
                </c:pt>
                <c:pt idx="6">
                  <c:v>159.01</c:v>
                </c:pt>
                <c:pt idx="7">
                  <c:v>157.91</c:v>
                </c:pt>
                <c:pt idx="8">
                  <c:v>158.28</c:v>
                </c:pt>
                <c:pt idx="9">
                  <c:v>158.22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A-4970-A361-EBE17F67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87695"/>
        <c:axId val="1429599695"/>
      </c:lineChart>
      <c:catAx>
        <c:axId val="142958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599695"/>
        <c:crosses val="autoZero"/>
        <c:auto val="1"/>
        <c:lblAlgn val="ctr"/>
        <c:lblOffset val="100"/>
        <c:noMultiLvlLbl val="0"/>
      </c:catAx>
      <c:valAx>
        <c:axId val="1429599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5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846965788759164"/>
          <c:y val="0.49537037037037035"/>
          <c:w val="0.41721999728482217"/>
          <c:h val="0.250065616797900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'kvm-host'!$B$92:$B$101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'kvm-host'!$E$92:$E$101</c:f>
              <c:numCache>
                <c:formatCode>General</c:formatCode>
                <c:ptCount val="10"/>
                <c:pt idx="0">
                  <c:v>492.78</c:v>
                </c:pt>
                <c:pt idx="1">
                  <c:v>312.31</c:v>
                </c:pt>
                <c:pt idx="2">
                  <c:v>249.02</c:v>
                </c:pt>
                <c:pt idx="3">
                  <c:v>209.10999999999999</c:v>
                </c:pt>
                <c:pt idx="4">
                  <c:v>202.35</c:v>
                </c:pt>
                <c:pt idx="5">
                  <c:v>196.98000000000002</c:v>
                </c:pt>
                <c:pt idx="6">
                  <c:v>196.32</c:v>
                </c:pt>
                <c:pt idx="7">
                  <c:v>196.24</c:v>
                </c:pt>
                <c:pt idx="8">
                  <c:v>195.68</c:v>
                </c:pt>
                <c:pt idx="9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002-8E57-730B49B00B33}"/>
            </c:ext>
          </c:extLst>
        </c:ser>
        <c:ser>
          <c:idx val="1"/>
          <c:order val="1"/>
          <c:spPr>
            <a:ln w="28575" cap="rnd">
              <a:solidFill>
                <a:srgbClr val="B72230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rgbClr val="B72230"/>
                </a:solidFill>
              </a:ln>
              <a:effectLst/>
            </c:spPr>
          </c:marker>
          <c:cat>
            <c:numRef>
              <c:f>'kvm-host'!$B$92:$B$101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'kvm-host'!$H$92:$H$101</c:f>
              <c:numCache>
                <c:formatCode>General</c:formatCode>
                <c:ptCount val="10"/>
                <c:pt idx="0">
                  <c:v>558.18000000000006</c:v>
                </c:pt>
                <c:pt idx="1">
                  <c:v>347.69</c:v>
                </c:pt>
                <c:pt idx="2">
                  <c:v>251.67000000000002</c:v>
                </c:pt>
                <c:pt idx="3">
                  <c:v>211.51000000000002</c:v>
                </c:pt>
                <c:pt idx="4">
                  <c:v>187.98999999999998</c:v>
                </c:pt>
                <c:pt idx="5">
                  <c:v>176.53</c:v>
                </c:pt>
                <c:pt idx="6">
                  <c:v>173.69</c:v>
                </c:pt>
                <c:pt idx="7">
                  <c:v>173.74</c:v>
                </c:pt>
                <c:pt idx="8">
                  <c:v>173.09</c:v>
                </c:pt>
                <c:pt idx="9">
                  <c:v>172.75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002-8E57-730B49B0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07375"/>
        <c:axId val="268893935"/>
      </c:lineChart>
      <c:catAx>
        <c:axId val="26890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893935"/>
        <c:crosses val="autoZero"/>
        <c:auto val="1"/>
        <c:lblAlgn val="ctr"/>
        <c:lblOffset val="100"/>
        <c:noMultiLvlLbl val="0"/>
      </c:catAx>
      <c:valAx>
        <c:axId val="2688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latency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90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backend!$K$2:$K$11</c:f>
              <c:numCache>
                <c:formatCode>General</c:formatCode>
                <c:ptCount val="10"/>
                <c:pt idx="0">
                  <c:v>289</c:v>
                </c:pt>
                <c:pt idx="1">
                  <c:v>117.74</c:v>
                </c:pt>
                <c:pt idx="2">
                  <c:v>59.47</c:v>
                </c:pt>
                <c:pt idx="3">
                  <c:v>21.63</c:v>
                </c:pt>
                <c:pt idx="4">
                  <c:v>16.93</c:v>
                </c:pt>
                <c:pt idx="5">
                  <c:v>14.58</c:v>
                </c:pt>
                <c:pt idx="6">
                  <c:v>14.17</c:v>
                </c:pt>
                <c:pt idx="7">
                  <c:v>13.36</c:v>
                </c:pt>
                <c:pt idx="8">
                  <c:v>14.15</c:v>
                </c:pt>
                <c:pt idx="9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5-413D-A1DA-29B283879E13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backend!$P$2:$P$11</c:f>
              <c:numCache>
                <c:formatCode>General</c:formatCode>
                <c:ptCount val="10"/>
                <c:pt idx="0">
                  <c:v>254.01</c:v>
                </c:pt>
                <c:pt idx="1">
                  <c:v>112.72</c:v>
                </c:pt>
                <c:pt idx="2">
                  <c:v>55.06</c:v>
                </c:pt>
                <c:pt idx="3">
                  <c:v>20.59</c:v>
                </c:pt>
                <c:pt idx="4">
                  <c:v>15.62</c:v>
                </c:pt>
                <c:pt idx="5">
                  <c:v>13.78</c:v>
                </c:pt>
                <c:pt idx="6">
                  <c:v>13.42</c:v>
                </c:pt>
                <c:pt idx="7">
                  <c:v>13.28</c:v>
                </c:pt>
                <c:pt idx="8">
                  <c:v>13.7</c:v>
                </c:pt>
                <c:pt idx="9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5-413D-A1DA-29B283879E13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backend!$R$2:$R$11</c:f>
              <c:numCache>
                <c:formatCode>General</c:formatCode>
                <c:ptCount val="10"/>
                <c:pt idx="0">
                  <c:v>155.75</c:v>
                </c:pt>
                <c:pt idx="1">
                  <c:v>68.16</c:v>
                </c:pt>
                <c:pt idx="2">
                  <c:v>38.229999999999997</c:v>
                </c:pt>
                <c:pt idx="3">
                  <c:v>15.08</c:v>
                </c:pt>
                <c:pt idx="4">
                  <c:v>11.67</c:v>
                </c:pt>
                <c:pt idx="5">
                  <c:v>10.33</c:v>
                </c:pt>
                <c:pt idx="6">
                  <c:v>9.8699999999999992</c:v>
                </c:pt>
                <c:pt idx="7">
                  <c:v>10.29</c:v>
                </c:pt>
                <c:pt idx="8">
                  <c:v>10.199999999999999</c:v>
                </c:pt>
                <c:pt idx="9">
                  <c:v>10.08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5-413D-A1DA-29B2838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59999"/>
        <c:axId val="406535087"/>
      </c:barChart>
      <c:catAx>
        <c:axId val="3935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35087"/>
        <c:crosses val="autoZero"/>
        <c:auto val="1"/>
        <c:lblAlgn val="ctr"/>
        <c:lblOffset val="100"/>
        <c:noMultiLvlLbl val="0"/>
      </c:catAx>
      <c:valAx>
        <c:axId val="4065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5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20406824146978"/>
          <c:y val="0.19486111111111112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backend!$I$37:$I$46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backend!$K$37:$K$46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4B51-A9A4-7BDEC810ED67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backend!$I$37:$I$46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backend!$P$37:$P$46</c:f>
              <c:numCache>
                <c:formatCode>General</c:formatCode>
                <c:ptCount val="10"/>
                <c:pt idx="0">
                  <c:v>107.48</c:v>
                </c:pt>
                <c:pt idx="1">
                  <c:v>25.22</c:v>
                </c:pt>
                <c:pt idx="2">
                  <c:v>21.59</c:v>
                </c:pt>
                <c:pt idx="3">
                  <c:v>20.09</c:v>
                </c:pt>
                <c:pt idx="4">
                  <c:v>19.510000000000002</c:v>
                </c:pt>
                <c:pt idx="5">
                  <c:v>19.57</c:v>
                </c:pt>
                <c:pt idx="6">
                  <c:v>19.7</c:v>
                </c:pt>
                <c:pt idx="7">
                  <c:v>19</c:v>
                </c:pt>
                <c:pt idx="8">
                  <c:v>19.62</c:v>
                </c:pt>
                <c:pt idx="9">
                  <c:v>19.73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B-4B51-A9A4-7BDEC810ED67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backend!$I$37:$I$46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backend!$R$37:$R$46</c:f>
              <c:numCache>
                <c:formatCode>General</c:formatCode>
                <c:ptCount val="10"/>
                <c:pt idx="0">
                  <c:v>65.7</c:v>
                </c:pt>
                <c:pt idx="1">
                  <c:v>19.510000000000002</c:v>
                </c:pt>
                <c:pt idx="2">
                  <c:v>17.02</c:v>
                </c:pt>
                <c:pt idx="3">
                  <c:v>14.51</c:v>
                </c:pt>
                <c:pt idx="4">
                  <c:v>13.86</c:v>
                </c:pt>
                <c:pt idx="5">
                  <c:v>14.14</c:v>
                </c:pt>
                <c:pt idx="6">
                  <c:v>15</c:v>
                </c:pt>
                <c:pt idx="7">
                  <c:v>14.34</c:v>
                </c:pt>
                <c:pt idx="8">
                  <c:v>14.36</c:v>
                </c:pt>
                <c:pt idx="9">
                  <c:v>13.82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B-4B51-A9A4-7BDEC810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52479"/>
        <c:axId val="397054207"/>
      </c:barChart>
      <c:catAx>
        <c:axId val="39715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4207"/>
        <c:crosses val="autoZero"/>
        <c:auto val="1"/>
        <c:lblAlgn val="ctr"/>
        <c:lblOffset val="100"/>
        <c:noMultiLvlLbl val="0"/>
      </c:catAx>
      <c:valAx>
        <c:axId val="3970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931517935258086"/>
          <c:y val="0.20412037037037037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</a:t>
            </a:r>
            <a:r>
              <a:rPr lang="en-US" altLang="zh-CN" baseline="0"/>
              <a:t>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backend!$I$70:$I$75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backend!$K$70:$K$75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56.62</c:v>
                </c:pt>
                <c:pt idx="2">
                  <c:v>43.93</c:v>
                </c:pt>
                <c:pt idx="3">
                  <c:v>39.94</c:v>
                </c:pt>
                <c:pt idx="4">
                  <c:v>32.21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3-4309-BAEA-76E6EE7F4F01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backend!$I$70:$I$75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backend!$P$70:$P$75</c:f>
              <c:numCache>
                <c:formatCode>General</c:formatCode>
                <c:ptCount val="6"/>
                <c:pt idx="0">
                  <c:v>46.69</c:v>
                </c:pt>
                <c:pt idx="1">
                  <c:v>39.97</c:v>
                </c:pt>
                <c:pt idx="2">
                  <c:v>26.69</c:v>
                </c:pt>
                <c:pt idx="3">
                  <c:v>21.78</c:v>
                </c:pt>
                <c:pt idx="4">
                  <c:v>23.05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3-4309-BAEA-76E6EE7F4F01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backend!$I$70:$I$75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backend!$R$70:$R$75</c:f>
              <c:numCache>
                <c:formatCode>General</c:formatCode>
                <c:ptCount val="6"/>
                <c:pt idx="0">
                  <c:v>56.17</c:v>
                </c:pt>
                <c:pt idx="1">
                  <c:v>44.06</c:v>
                </c:pt>
                <c:pt idx="2">
                  <c:v>30.86</c:v>
                </c:pt>
                <c:pt idx="3">
                  <c:v>22.61</c:v>
                </c:pt>
                <c:pt idx="4">
                  <c:v>18.27</c:v>
                </c:pt>
                <c:pt idx="5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3-4309-BAEA-76E6EE7F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32767"/>
        <c:axId val="397052287"/>
      </c:barChart>
      <c:catAx>
        <c:axId val="20333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2287"/>
        <c:crosses val="autoZero"/>
        <c:auto val="1"/>
        <c:lblAlgn val="ctr"/>
        <c:lblOffset val="100"/>
        <c:noMultiLvlLbl val="0"/>
      </c:catAx>
      <c:valAx>
        <c:axId val="397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653740157480309"/>
          <c:y val="0.16245370370370371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backend!$I$92:$I$97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backend!$K$92:$K$97</c:f>
              <c:numCache>
                <c:formatCode>General</c:formatCode>
                <c:ptCount val="6"/>
                <c:pt idx="0">
                  <c:v>169.76</c:v>
                </c:pt>
                <c:pt idx="1">
                  <c:v>138.72999999999999</c:v>
                </c:pt>
                <c:pt idx="2">
                  <c:v>101.38</c:v>
                </c:pt>
                <c:pt idx="3">
                  <c:v>63.7</c:v>
                </c:pt>
                <c:pt idx="4">
                  <c:v>33.46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75E-A99F-0A34336AE43F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backend!$I$92:$I$97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backend!$P$92:$P$97</c:f>
              <c:numCache>
                <c:formatCode>General</c:formatCode>
                <c:ptCount val="6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75E-A99F-0A34336AE43F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backend!$I$92:$I$97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backend!$R$92:$R$97</c:f>
              <c:numCache>
                <c:formatCode>General</c:formatCode>
                <c:ptCount val="6"/>
                <c:pt idx="0">
                  <c:v>162</c:v>
                </c:pt>
                <c:pt idx="1">
                  <c:v>131.5</c:v>
                </c:pt>
                <c:pt idx="2">
                  <c:v>101.48</c:v>
                </c:pt>
                <c:pt idx="3">
                  <c:v>63.74</c:v>
                </c:pt>
                <c:pt idx="4">
                  <c:v>33.81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75E-A99F-0A34336A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01103"/>
        <c:axId val="397045087"/>
      </c:barChart>
      <c:catAx>
        <c:axId val="57710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45087"/>
        <c:crosses val="autoZero"/>
        <c:auto val="1"/>
        <c:lblAlgn val="ctr"/>
        <c:lblOffset val="100"/>
        <c:noMultiLvlLbl val="0"/>
      </c:catAx>
      <c:valAx>
        <c:axId val="3970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1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653740157480309"/>
          <c:y val="0.15782407407407409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SSD</c:v>
          </c:tx>
          <c:spPr>
            <a:solidFill>
              <a:srgbClr val="1046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backend!$A$126:$B$149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1.0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0.9</c:v>
                  </c:pt>
                  <c:pt idx="23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backend!$F$126:$F$149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F-4714-BE48-4AA1171E3FD5}"/>
            </c:ext>
          </c:extLst>
        </c:ser>
        <c:ser>
          <c:idx val="1"/>
          <c:order val="1"/>
          <c:tx>
            <c:v>RDMA</c:v>
          </c:tx>
          <c:spPr>
            <a:solidFill>
              <a:srgbClr val="F6B29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backend!$A$126:$B$149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1.0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0.9</c:v>
                  </c:pt>
                  <c:pt idx="23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backend!$G$126:$G$149</c:f>
              <c:numCache>
                <c:formatCode>General</c:formatCode>
                <c:ptCount val="24"/>
                <c:pt idx="0">
                  <c:v>1.005032265703629</c:v>
                </c:pt>
                <c:pt idx="1">
                  <c:v>0.98188123717177433</c:v>
                </c:pt>
                <c:pt idx="2">
                  <c:v>0.96469692644400029</c:v>
                </c:pt>
                <c:pt idx="3">
                  <c:v>0.93142272262026615</c:v>
                </c:pt>
                <c:pt idx="4">
                  <c:v>0.94173937517590767</c:v>
                </c:pt>
                <c:pt idx="5">
                  <c:v>0.90225563909774431</c:v>
                </c:pt>
                <c:pt idx="6">
                  <c:v>1.6363246947954597</c:v>
                </c:pt>
                <c:pt idx="7">
                  <c:v>1.4165624218163622</c:v>
                </c:pt>
                <c:pt idx="8">
                  <c:v>1.6459348070438367</c:v>
                </c:pt>
                <c:pt idx="9">
                  <c:v>1.8337924701561064</c:v>
                </c:pt>
                <c:pt idx="10">
                  <c:v>1.3973969631236443</c:v>
                </c:pt>
                <c:pt idx="11">
                  <c:v>0.99411764705882355</c:v>
                </c:pt>
                <c:pt idx="12">
                  <c:v>0.9882111737570477</c:v>
                </c:pt>
                <c:pt idx="13">
                  <c:v>0.99642309657639239</c:v>
                </c:pt>
                <c:pt idx="14">
                  <c:v>1.0624365482233502</c:v>
                </c:pt>
                <c:pt idx="15">
                  <c:v>1.08</c:v>
                </c:pt>
                <c:pt idx="16">
                  <c:v>1.0081549439347604</c:v>
                </c:pt>
                <c:pt idx="17">
                  <c:v>1.0248352762290927</c:v>
                </c:pt>
                <c:pt idx="18">
                  <c:v>1.0838668373879641</c:v>
                </c:pt>
                <c:pt idx="19">
                  <c:v>1.058055152394775</c:v>
                </c:pt>
                <c:pt idx="20">
                  <c:v>1.0558867362146052</c:v>
                </c:pt>
                <c:pt idx="21">
                  <c:v>1.0060240963855422</c:v>
                </c:pt>
                <c:pt idx="22">
                  <c:v>1.0328467153284673</c:v>
                </c:pt>
                <c:pt idx="23">
                  <c:v>1.0229289940828403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F-4714-BE48-4AA1171E3FD5}"/>
            </c:ext>
          </c:extLst>
        </c:ser>
        <c:ser>
          <c:idx val="2"/>
          <c:order val="2"/>
          <c:tx>
            <c:v>DRAM</c:v>
          </c:tx>
          <c:spPr>
            <a:solidFill>
              <a:srgbClr val="B7223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backend!$A$126:$B$149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1.0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0.9</c:v>
                  </c:pt>
                  <c:pt idx="23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backend!$H$126:$H$149</c:f>
              <c:numCache>
                <c:formatCode>General</c:formatCode>
                <c:ptCount val="24"/>
                <c:pt idx="0">
                  <c:v>1.0479012345679011</c:v>
                </c:pt>
                <c:pt idx="1">
                  <c:v>1.0549809885931558</c:v>
                </c:pt>
                <c:pt idx="2">
                  <c:v>0.99901458415451316</c:v>
                </c:pt>
                <c:pt idx="3">
                  <c:v>0.99937245058048318</c:v>
                </c:pt>
                <c:pt idx="4">
                  <c:v>0.9896480331262939</c:v>
                </c:pt>
                <c:pt idx="5">
                  <c:v>0.92307692307692302</c:v>
                </c:pt>
                <c:pt idx="6">
                  <c:v>1.3601566672601033</c:v>
                </c:pt>
                <c:pt idx="7">
                  <c:v>1.2850658193372673</c:v>
                </c:pt>
                <c:pt idx="8">
                  <c:v>1.4235255994815295</c:v>
                </c:pt>
                <c:pt idx="9">
                  <c:v>1.7664750110570544</c:v>
                </c:pt>
                <c:pt idx="10">
                  <c:v>1.7629994526546251</c:v>
                </c:pt>
                <c:pt idx="11">
                  <c:v>1.0180722891566265</c:v>
                </c:pt>
                <c:pt idx="12">
                  <c:v>1.3910533910533911</c:v>
                </c:pt>
                <c:pt idx="13">
                  <c:v>1.3790664780763791</c:v>
                </c:pt>
                <c:pt idx="14">
                  <c:v>1.3953333333333333</c:v>
                </c:pt>
                <c:pt idx="15">
                  <c:v>1.4309623430962344</c:v>
                </c:pt>
                <c:pt idx="16">
                  <c:v>1.3774373259052926</c:v>
                </c:pt>
                <c:pt idx="17">
                  <c:v>1.4630969609261939</c:v>
                </c:pt>
                <c:pt idx="18">
                  <c:v>1.4507283633247643</c:v>
                </c:pt>
                <c:pt idx="19">
                  <c:v>1.4114230396902228</c:v>
                </c:pt>
                <c:pt idx="20">
                  <c:v>1.435663627152989</c:v>
                </c:pt>
                <c:pt idx="21">
                  <c:v>1.2983479105928086</c:v>
                </c:pt>
                <c:pt idx="22">
                  <c:v>1.3872549019607845</c:v>
                </c:pt>
                <c:pt idx="23">
                  <c:v>1.3720238095238095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F-4714-BE48-4AA1171E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1807"/>
        <c:axId val="1713391327"/>
      </c:barChart>
      <c:catAx>
        <c:axId val="171339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1327"/>
        <c:crosses val="autoZero"/>
        <c:auto val="1"/>
        <c:lblAlgn val="ctr"/>
        <c:lblOffset val="100"/>
        <c:noMultiLvlLbl val="0"/>
      </c:catAx>
      <c:valAx>
        <c:axId val="17133913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performance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337147351946608"/>
          <c:y val="4.1666666666666664E-2"/>
          <c:w val="0.17915539195371477"/>
          <c:h val="0.10610637212015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'kvm-host'!$K$2:$K$7</c:f>
              <c:numCache>
                <c:formatCode>General</c:formatCode>
                <c:ptCount val="6"/>
                <c:pt idx="0">
                  <c:v>169.76</c:v>
                </c:pt>
                <c:pt idx="1">
                  <c:v>138.72999999999999</c:v>
                </c:pt>
                <c:pt idx="2">
                  <c:v>101.38</c:v>
                </c:pt>
                <c:pt idx="3">
                  <c:v>63.7</c:v>
                </c:pt>
                <c:pt idx="4">
                  <c:v>33.46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3-4E23-B403-B3B184571209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'kvm-host'!$P$2:$P$7</c:f>
              <c:numCache>
                <c:formatCode>General</c:formatCode>
                <c:ptCount val="6"/>
                <c:pt idx="0">
                  <c:v>161.34</c:v>
                </c:pt>
                <c:pt idx="1">
                  <c:v>126.39</c:v>
                </c:pt>
                <c:pt idx="2">
                  <c:v>94.35</c:v>
                </c:pt>
                <c:pt idx="3">
                  <c:v>66.87</c:v>
                </c:pt>
                <c:pt idx="4">
                  <c:v>38.75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E23-B403-B3B18457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298063"/>
        <c:axId val="406536047"/>
      </c:barChart>
      <c:catAx>
        <c:axId val="192329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540857392825896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36047"/>
        <c:crosses val="autoZero"/>
        <c:auto val="1"/>
        <c:lblAlgn val="ctr"/>
        <c:lblOffset val="100"/>
        <c:noMultiLvlLbl val="0"/>
      </c:catAx>
      <c:valAx>
        <c:axId val="4065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2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320406824146976"/>
          <c:y val="0.16708333333333336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ratio'!$K$2:$K$7</c:f>
              <c:numCache>
                <c:formatCode>General</c:formatCode>
                <c:ptCount val="6"/>
                <c:pt idx="0">
                  <c:v>169.76</c:v>
                </c:pt>
                <c:pt idx="1">
                  <c:v>138.72999999999999</c:v>
                </c:pt>
                <c:pt idx="2">
                  <c:v>101.38</c:v>
                </c:pt>
                <c:pt idx="3">
                  <c:v>63.7</c:v>
                </c:pt>
                <c:pt idx="4">
                  <c:v>33.46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5-4251-BD78-72CBB335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8832"/>
        <c:axId val="885512592"/>
      </c:scatterChart>
      <c:valAx>
        <c:axId val="88551883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422112860892384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2592"/>
        <c:crosses val="autoZero"/>
        <c:crossBetween val="midCat"/>
      </c:valAx>
      <c:valAx>
        <c:axId val="8855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ratio'!$L$2:$L$7</c:f>
              <c:numCache>
                <c:formatCode>General</c:formatCode>
                <c:ptCount val="6"/>
                <c:pt idx="0">
                  <c:v>153.79</c:v>
                </c:pt>
                <c:pt idx="1">
                  <c:v>138.02000000000001</c:v>
                </c:pt>
                <c:pt idx="2">
                  <c:v>137.82</c:v>
                </c:pt>
                <c:pt idx="3">
                  <c:v>103.98</c:v>
                </c:pt>
                <c:pt idx="4">
                  <c:v>97.05</c:v>
                </c:pt>
                <c:pt idx="5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B-4280-9CE7-23872B12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9312"/>
        <c:axId val="885520272"/>
      </c:scatterChart>
      <c:valAx>
        <c:axId val="88551931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58322397200350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20272"/>
        <c:crosses val="autoZero"/>
        <c:crossBetween val="midCat"/>
      </c:valAx>
      <c:valAx>
        <c:axId val="885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ratio'!$I$27:$I$32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ratio'!$K$27:$K$32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56.62</c:v>
                </c:pt>
                <c:pt idx="2">
                  <c:v>43.93</c:v>
                </c:pt>
                <c:pt idx="3">
                  <c:v>39.94</c:v>
                </c:pt>
                <c:pt idx="4">
                  <c:v>32.21</c:v>
                </c:pt>
                <c:pt idx="5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C-4ABE-A7D0-D2C39E03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23632"/>
        <c:axId val="885511632"/>
      </c:scatterChart>
      <c:valAx>
        <c:axId val="88552363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89433508311461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1632"/>
        <c:crosses val="autoZero"/>
        <c:crossBetween val="midCat"/>
      </c:valAx>
      <c:valAx>
        <c:axId val="8855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ratio'!$I$27:$I$32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ratio'!$L$27:$L$32</c:f>
              <c:numCache>
                <c:formatCode>General</c:formatCode>
                <c:ptCount val="6"/>
                <c:pt idx="0">
                  <c:v>256.66000000000003</c:v>
                </c:pt>
                <c:pt idx="1">
                  <c:v>258.17</c:v>
                </c:pt>
                <c:pt idx="2">
                  <c:v>252.87</c:v>
                </c:pt>
                <c:pt idx="3">
                  <c:v>256.82</c:v>
                </c:pt>
                <c:pt idx="4">
                  <c:v>252.18</c:v>
                </c:pt>
                <c:pt idx="5">
                  <c:v>247.13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4651-842C-554E4024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46480"/>
        <c:axId val="894539760"/>
      </c:scatterChart>
      <c:valAx>
        <c:axId val="89454648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91655730533683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9760"/>
        <c:crosses val="autoZero"/>
        <c:crossBetween val="midCat"/>
      </c:valAx>
      <c:valAx>
        <c:axId val="894539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ratio'!$I$52:$I$61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ratio'!$K$52:$K$61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4-4083-8CB0-3986AA30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1600"/>
        <c:axId val="894522480"/>
      </c:scatterChart>
      <c:valAx>
        <c:axId val="8945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2480"/>
        <c:crosses val="autoZero"/>
        <c:crossBetween val="midCat"/>
      </c:valAx>
      <c:valAx>
        <c:axId val="8945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ratio'!$I$52:$I$61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ratio'!$L$52:$L$61</c:f>
              <c:numCache>
                <c:formatCode>General</c:formatCode>
                <c:ptCount val="10"/>
                <c:pt idx="0">
                  <c:v>261.48</c:v>
                </c:pt>
                <c:pt idx="1">
                  <c:v>245.85</c:v>
                </c:pt>
                <c:pt idx="2">
                  <c:v>243.95</c:v>
                </c:pt>
                <c:pt idx="3">
                  <c:v>242.62</c:v>
                </c:pt>
                <c:pt idx="4">
                  <c:v>241.68</c:v>
                </c:pt>
                <c:pt idx="5">
                  <c:v>241.25</c:v>
                </c:pt>
                <c:pt idx="6">
                  <c:v>240.4</c:v>
                </c:pt>
                <c:pt idx="7">
                  <c:v>240.45</c:v>
                </c:pt>
                <c:pt idx="8">
                  <c:v>241.6</c:v>
                </c:pt>
                <c:pt idx="9">
                  <c:v>240.48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1-4D4F-8C97-8180C562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06768"/>
        <c:axId val="749615888"/>
      </c:scatterChart>
      <c:valAx>
        <c:axId val="7496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5888"/>
        <c:crosses val="autoZero"/>
        <c:crossBetween val="midCat"/>
      </c:valAx>
      <c:valAx>
        <c:axId val="749615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ratio'!$I$82:$I$91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ratio'!$K$82:$K$91</c:f>
              <c:numCache>
                <c:formatCode>General</c:formatCode>
                <c:ptCount val="10"/>
                <c:pt idx="0">
                  <c:v>289</c:v>
                </c:pt>
                <c:pt idx="1">
                  <c:v>117.74</c:v>
                </c:pt>
                <c:pt idx="2">
                  <c:v>59.47</c:v>
                </c:pt>
                <c:pt idx="3">
                  <c:v>21.63</c:v>
                </c:pt>
                <c:pt idx="4">
                  <c:v>16.93</c:v>
                </c:pt>
                <c:pt idx="5">
                  <c:v>14.58</c:v>
                </c:pt>
                <c:pt idx="6">
                  <c:v>14.17</c:v>
                </c:pt>
                <c:pt idx="7">
                  <c:v>13.36</c:v>
                </c:pt>
                <c:pt idx="8">
                  <c:v>14.15</c:v>
                </c:pt>
                <c:pt idx="9">
                  <c:v>13.83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051-9AF8-F7FEED79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6912"/>
        <c:axId val="885513552"/>
      </c:scatterChart>
      <c:valAx>
        <c:axId val="885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3552"/>
        <c:crosses val="autoZero"/>
        <c:crossBetween val="midCat"/>
      </c:valAx>
      <c:valAx>
        <c:axId val="8855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ratio'!$I$82:$I$91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ratio'!$L$82:$L$91</c:f>
              <c:numCache>
                <c:formatCode>General</c:formatCode>
                <c:ptCount val="10"/>
                <c:pt idx="0">
                  <c:v>203.78</c:v>
                </c:pt>
                <c:pt idx="1">
                  <c:v>194.57</c:v>
                </c:pt>
                <c:pt idx="2">
                  <c:v>189.55</c:v>
                </c:pt>
                <c:pt idx="3">
                  <c:v>187.48</c:v>
                </c:pt>
                <c:pt idx="4">
                  <c:v>185.42</c:v>
                </c:pt>
                <c:pt idx="5">
                  <c:v>182.4</c:v>
                </c:pt>
                <c:pt idx="6">
                  <c:v>182.15</c:v>
                </c:pt>
                <c:pt idx="7">
                  <c:v>182.88</c:v>
                </c:pt>
                <c:pt idx="8">
                  <c:v>181.53</c:v>
                </c:pt>
                <c:pt idx="9">
                  <c:v>183.04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A-49C1-9852-D988FD18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29680"/>
        <c:axId val="894525840"/>
      </c:scatterChart>
      <c:valAx>
        <c:axId val="8945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5840"/>
        <c:crosses val="autoZero"/>
        <c:crossBetween val="midCat"/>
      </c:valAx>
      <c:valAx>
        <c:axId val="894525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linpack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ratio'!$W$29:$W$34</c:f>
              <c:numCache>
                <c:formatCode>General</c:formatCode>
                <c:ptCount val="6"/>
                <c:pt idx="0">
                  <c:v>153.79</c:v>
                </c:pt>
                <c:pt idx="1">
                  <c:v>138.02000000000001</c:v>
                </c:pt>
                <c:pt idx="2">
                  <c:v>137.82</c:v>
                </c:pt>
                <c:pt idx="3">
                  <c:v>103.98</c:v>
                </c:pt>
                <c:pt idx="4">
                  <c:v>97.05</c:v>
                </c:pt>
                <c:pt idx="5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A-4EC4-B4EC-EB626E0EB37A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ratio'!$X$29:$X$34</c:f>
              <c:numCache>
                <c:formatCode>General</c:formatCode>
                <c:ptCount val="6"/>
                <c:pt idx="0">
                  <c:v>256.66000000000003</c:v>
                </c:pt>
                <c:pt idx="1">
                  <c:v>258.17</c:v>
                </c:pt>
                <c:pt idx="2">
                  <c:v>252.87</c:v>
                </c:pt>
                <c:pt idx="3">
                  <c:v>256.82</c:v>
                </c:pt>
                <c:pt idx="4">
                  <c:v>252.18</c:v>
                </c:pt>
                <c:pt idx="5">
                  <c:v>247.13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A-4EC4-B4EC-EB626E0EB37A}"/>
            </c:ext>
          </c:extLst>
        </c:ser>
        <c:ser>
          <c:idx val="2"/>
          <c:order val="2"/>
          <c:tx>
            <c:v>tf-incpetion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ratio'!$Y$29:$Y$34</c:f>
              <c:numCache>
                <c:formatCode>General</c:formatCode>
                <c:ptCount val="6"/>
                <c:pt idx="0">
                  <c:v>241.68</c:v>
                </c:pt>
                <c:pt idx="1">
                  <c:v>241.25</c:v>
                </c:pt>
                <c:pt idx="2">
                  <c:v>240.4</c:v>
                </c:pt>
                <c:pt idx="3">
                  <c:v>240.45</c:v>
                </c:pt>
                <c:pt idx="4">
                  <c:v>241.6</c:v>
                </c:pt>
                <c:pt idx="5">
                  <c:v>240.48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A-4EC4-B4EC-EB626E0EB37A}"/>
            </c:ext>
          </c:extLst>
        </c:ser>
        <c:ser>
          <c:idx val="3"/>
          <c:order val="3"/>
          <c:tx>
            <c:v>tf-resnet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ratio'!$Z$29:$Z$34</c:f>
              <c:numCache>
                <c:formatCode>General</c:formatCode>
                <c:ptCount val="6"/>
                <c:pt idx="0">
                  <c:v>185.42</c:v>
                </c:pt>
                <c:pt idx="1">
                  <c:v>182.4</c:v>
                </c:pt>
                <c:pt idx="2">
                  <c:v>182.15</c:v>
                </c:pt>
                <c:pt idx="3">
                  <c:v>182.88</c:v>
                </c:pt>
                <c:pt idx="4">
                  <c:v>181.53</c:v>
                </c:pt>
                <c:pt idx="5">
                  <c:v>183.04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A-4EC4-B4EC-EB626E0E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0544"/>
        <c:axId val="574390624"/>
      </c:scatterChart>
      <c:valAx>
        <c:axId val="574380544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90624"/>
        <c:crosses val="autoZero"/>
        <c:crossBetween val="midCat"/>
      </c:valAx>
      <c:valAx>
        <c:axId val="5743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User 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linpack</c:v>
          </c:tx>
          <c:spPr>
            <a:ln w="28575" cap="rnd">
              <a:solidFill>
                <a:srgbClr val="10468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104680"/>
              </a:solidFill>
              <a:ln w="9525">
                <a:solidFill>
                  <a:srgbClr val="104680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ratio'!$I$134:$I$143</c:f>
              <c:numCache>
                <c:formatCode>General</c:formatCode>
                <c:ptCount val="10"/>
                <c:pt idx="0">
                  <c:v>247.09</c:v>
                </c:pt>
                <c:pt idx="1">
                  <c:v>234.62</c:v>
                </c:pt>
                <c:pt idx="2">
                  <c:v>232.26</c:v>
                </c:pt>
                <c:pt idx="3">
                  <c:v>206</c:v>
                </c:pt>
                <c:pt idx="4">
                  <c:v>180.72</c:v>
                </c:pt>
                <c:pt idx="5">
                  <c:v>159.69999999999999</c:v>
                </c:pt>
                <c:pt idx="6">
                  <c:v>144.44</c:v>
                </c:pt>
                <c:pt idx="7">
                  <c:v>111.28</c:v>
                </c:pt>
                <c:pt idx="8">
                  <c:v>104.36</c:v>
                </c:pt>
                <c:pt idx="9">
                  <c:v>65.11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D-47D2-83B7-8F44F060FD24}"/>
            </c:ext>
          </c:extLst>
        </c:ser>
        <c:ser>
          <c:idx val="1"/>
          <c:order val="1"/>
          <c:tx>
            <c:v>quciksort</c:v>
          </c:tx>
          <c:spPr>
            <a:ln w="28575" cap="rnd">
              <a:solidFill>
                <a:srgbClr val="6DADD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6DADD1"/>
              </a:solidFill>
              <a:ln w="9525">
                <a:solidFill>
                  <a:srgbClr val="6DADD1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ratio'!$J$134:$J$143</c:f>
              <c:numCache>
                <c:formatCode>General</c:formatCode>
                <c:ptCount val="10"/>
                <c:pt idx="0">
                  <c:v>261.17</c:v>
                </c:pt>
                <c:pt idx="1">
                  <c:v>260.77</c:v>
                </c:pt>
                <c:pt idx="2">
                  <c:v>259.83999999999997</c:v>
                </c:pt>
                <c:pt idx="3">
                  <c:v>261.42</c:v>
                </c:pt>
                <c:pt idx="4">
                  <c:v>256.79000000000002</c:v>
                </c:pt>
                <c:pt idx="5">
                  <c:v>256.74</c:v>
                </c:pt>
                <c:pt idx="6">
                  <c:v>257.67</c:v>
                </c:pt>
                <c:pt idx="7">
                  <c:v>256.58999999999997</c:v>
                </c:pt>
                <c:pt idx="8">
                  <c:v>257.62</c:v>
                </c:pt>
                <c:pt idx="9">
                  <c:v>248.01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D-47D2-83B7-8F44F060FD24}"/>
            </c:ext>
          </c:extLst>
        </c:ser>
        <c:ser>
          <c:idx val="2"/>
          <c:order val="2"/>
          <c:tx>
            <c:v>tf-inception</c:v>
          </c:tx>
          <c:spPr>
            <a:ln w="28575" cap="rnd">
              <a:solidFill>
                <a:srgbClr val="F6B29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6B293"/>
              </a:solidFill>
              <a:ln w="9525">
                <a:solidFill>
                  <a:srgbClr val="F6B293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ratio'!$K$134:$K$143</c:f>
              <c:numCache>
                <c:formatCode>General</c:formatCode>
                <c:ptCount val="10"/>
                <c:pt idx="0">
                  <c:v>269.05</c:v>
                </c:pt>
                <c:pt idx="1">
                  <c:v>252.84</c:v>
                </c:pt>
                <c:pt idx="2">
                  <c:v>246.53</c:v>
                </c:pt>
                <c:pt idx="3">
                  <c:v>244.47</c:v>
                </c:pt>
                <c:pt idx="4">
                  <c:v>242.45</c:v>
                </c:pt>
                <c:pt idx="5">
                  <c:v>243.01</c:v>
                </c:pt>
                <c:pt idx="6">
                  <c:v>242.3</c:v>
                </c:pt>
                <c:pt idx="7">
                  <c:v>241.42</c:v>
                </c:pt>
                <c:pt idx="8">
                  <c:v>241.37</c:v>
                </c:pt>
                <c:pt idx="9">
                  <c:v>241.36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D-47D2-83B7-8F44F060FD24}"/>
            </c:ext>
          </c:extLst>
        </c:ser>
        <c:ser>
          <c:idx val="3"/>
          <c:order val="3"/>
          <c:tx>
            <c:v>tf-resnet</c:v>
          </c:tx>
          <c:spPr>
            <a:ln w="28575" cap="rnd">
              <a:solidFill>
                <a:srgbClr val="B7223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B72230"/>
              </a:solidFill>
              <a:ln w="9525">
                <a:solidFill>
                  <a:srgbClr val="B72230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ratio'!$L$134:$L$143</c:f>
              <c:numCache>
                <c:formatCode>General</c:formatCode>
                <c:ptCount val="10"/>
                <c:pt idx="0">
                  <c:v>208.03</c:v>
                </c:pt>
                <c:pt idx="1">
                  <c:v>195.33</c:v>
                </c:pt>
                <c:pt idx="2">
                  <c:v>190.62</c:v>
                </c:pt>
                <c:pt idx="3">
                  <c:v>186.59</c:v>
                </c:pt>
                <c:pt idx="4">
                  <c:v>182.31</c:v>
                </c:pt>
                <c:pt idx="5">
                  <c:v>186.46</c:v>
                </c:pt>
                <c:pt idx="6">
                  <c:v>183.56</c:v>
                </c:pt>
                <c:pt idx="7">
                  <c:v>182.14</c:v>
                </c:pt>
                <c:pt idx="8">
                  <c:v>181.86</c:v>
                </c:pt>
                <c:pt idx="9">
                  <c:v>181.68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D-47D2-83B7-8F44F060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389407"/>
        <c:axId val="1713386047"/>
      </c:lineChart>
      <c:catAx>
        <c:axId val="171338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86047"/>
        <c:crosses val="autoZero"/>
        <c:auto val="1"/>
        <c:lblAlgn val="ctr"/>
        <c:lblOffset val="100"/>
        <c:noMultiLvlLbl val="0"/>
      </c:catAx>
      <c:valAx>
        <c:axId val="17133860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8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712686987746164"/>
          <c:y val="0.40393409157188687"/>
          <c:w val="0.54673075374780611"/>
          <c:h val="0.29016622922134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'kvm-host'!$L$2:$L$7</c:f>
              <c:numCache>
                <c:formatCode>General</c:formatCode>
                <c:ptCount val="6"/>
                <c:pt idx="0">
                  <c:v>153.79</c:v>
                </c:pt>
                <c:pt idx="1">
                  <c:v>138.02000000000001</c:v>
                </c:pt>
                <c:pt idx="2">
                  <c:v>137.82</c:v>
                </c:pt>
                <c:pt idx="3">
                  <c:v>103.98</c:v>
                </c:pt>
                <c:pt idx="4">
                  <c:v>97.05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5-466C-99DA-2F5FB691DE76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'kvm-host'!$Q$2:$Q$7</c:f>
              <c:numCache>
                <c:formatCode>General</c:formatCode>
                <c:ptCount val="6"/>
                <c:pt idx="0">
                  <c:v>272.8</c:v>
                </c:pt>
                <c:pt idx="1">
                  <c:v>244.53</c:v>
                </c:pt>
                <c:pt idx="2">
                  <c:v>229.81</c:v>
                </c:pt>
                <c:pt idx="3">
                  <c:v>227.12</c:v>
                </c:pt>
                <c:pt idx="4">
                  <c:v>180.05</c:v>
                </c:pt>
                <c:pt idx="5">
                  <c:v>59.09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5-466C-99DA-2F5FB691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25007"/>
        <c:axId val="406553327"/>
      </c:barChart>
      <c:catAx>
        <c:axId val="10792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9853018372703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53327"/>
        <c:crosses val="autoZero"/>
        <c:auto val="1"/>
        <c:lblAlgn val="ctr"/>
        <c:lblOffset val="100"/>
        <c:noMultiLvlLbl val="0"/>
      </c:catAx>
      <c:valAx>
        <c:axId val="4065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153740157480307"/>
          <c:y val="0.19486111111111112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linpack</c:v>
          </c:tx>
          <c:spPr>
            <a:ln w="28575" cap="rnd">
              <a:solidFill>
                <a:srgbClr val="10468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104680"/>
              </a:solidFill>
              <a:ln w="9525">
                <a:solidFill>
                  <a:srgbClr val="104680"/>
                </a:solidFill>
              </a:ln>
              <a:effectLst/>
            </c:spPr>
          </c:marker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ratio'!$I$124:$I$133</c:f>
              <c:numCache>
                <c:formatCode>General</c:formatCode>
                <c:ptCount val="10"/>
                <c:pt idx="0">
                  <c:v>320.01</c:v>
                </c:pt>
                <c:pt idx="1">
                  <c:v>243.04</c:v>
                </c:pt>
                <c:pt idx="2">
                  <c:v>253.67</c:v>
                </c:pt>
                <c:pt idx="3">
                  <c:v>213.24</c:v>
                </c:pt>
                <c:pt idx="4">
                  <c:v>184.25</c:v>
                </c:pt>
                <c:pt idx="5">
                  <c:v>150.13999999999999</c:v>
                </c:pt>
                <c:pt idx="6">
                  <c:v>105.67</c:v>
                </c:pt>
                <c:pt idx="7">
                  <c:v>62.94</c:v>
                </c:pt>
                <c:pt idx="8">
                  <c:v>29.44</c:v>
                </c:pt>
                <c:pt idx="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5D7-BBB2-541296223D7D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rgbClr val="6DADD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6DADD1"/>
              </a:solidFill>
              <a:ln w="9525">
                <a:solidFill>
                  <a:srgbClr val="6DADD1"/>
                </a:solidFill>
              </a:ln>
              <a:effectLst/>
            </c:spPr>
          </c:marker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ratio'!$J$124:$J$133</c:f>
              <c:numCache>
                <c:formatCode>General</c:formatCode>
                <c:ptCount val="10"/>
                <c:pt idx="0">
                  <c:v>294.99</c:v>
                </c:pt>
                <c:pt idx="1">
                  <c:v>166.41</c:v>
                </c:pt>
                <c:pt idx="2">
                  <c:v>119.81</c:v>
                </c:pt>
                <c:pt idx="3">
                  <c:v>116.38</c:v>
                </c:pt>
                <c:pt idx="4">
                  <c:v>72.400000000000006</c:v>
                </c:pt>
                <c:pt idx="5">
                  <c:v>61.68</c:v>
                </c:pt>
                <c:pt idx="6">
                  <c:v>55.33</c:v>
                </c:pt>
                <c:pt idx="7">
                  <c:v>48.9</c:v>
                </c:pt>
                <c:pt idx="8">
                  <c:v>38.119999999999997</c:v>
                </c:pt>
                <c:pt idx="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5D7-BBB2-541296223D7D}"/>
            </c:ext>
          </c:extLst>
        </c:ser>
        <c:ser>
          <c:idx val="2"/>
          <c:order val="2"/>
          <c:tx>
            <c:v>tf-inception</c:v>
          </c:tx>
          <c:spPr>
            <a:ln w="28575" cap="rnd">
              <a:solidFill>
                <a:srgbClr val="F6B29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6B293"/>
              </a:solidFill>
              <a:ln w="9525">
                <a:solidFill>
                  <a:srgbClr val="F6B293"/>
                </a:solidFill>
              </a:ln>
              <a:effectLst/>
            </c:spPr>
          </c:marker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ratio'!$K$124:$K$133</c:f>
              <c:numCache>
                <c:formatCode>General</c:formatCode>
                <c:ptCount val="10"/>
                <c:pt idx="0">
                  <c:v>120.56</c:v>
                </c:pt>
                <c:pt idx="1">
                  <c:v>28.91</c:v>
                </c:pt>
                <c:pt idx="2">
                  <c:v>22.3</c:v>
                </c:pt>
                <c:pt idx="3">
                  <c:v>19.97</c:v>
                </c:pt>
                <c:pt idx="4">
                  <c:v>19.46</c:v>
                </c:pt>
                <c:pt idx="5">
                  <c:v>18.73</c:v>
                </c:pt>
                <c:pt idx="6">
                  <c:v>18.440000000000001</c:v>
                </c:pt>
                <c:pt idx="7">
                  <c:v>17.96</c:v>
                </c:pt>
                <c:pt idx="8">
                  <c:v>18.75</c:v>
                </c:pt>
                <c:pt idx="9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5-45D7-BBB2-541296223D7D}"/>
            </c:ext>
          </c:extLst>
        </c:ser>
        <c:ser>
          <c:idx val="3"/>
          <c:order val="3"/>
          <c:tx>
            <c:v>tf-resnet</c:v>
          </c:tx>
          <c:spPr>
            <a:ln w="28575" cap="rnd">
              <a:solidFill>
                <a:srgbClr val="B7223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7"/>
              <c:spPr>
                <a:solidFill>
                  <a:srgbClr val="B72230"/>
                </a:solidFill>
                <a:ln w="9525">
                  <a:solidFill>
                    <a:srgbClr val="B7223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02-4F6B-8739-18060746BDB8}"/>
              </c:ext>
            </c:extLst>
          </c:dPt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ratio'!$L$124:$L$133</c:f>
              <c:numCache>
                <c:formatCode>General</c:formatCode>
                <c:ptCount val="10"/>
                <c:pt idx="0">
                  <c:v>245.35</c:v>
                </c:pt>
                <c:pt idx="1">
                  <c:v>98.96</c:v>
                </c:pt>
                <c:pt idx="2">
                  <c:v>48.83</c:v>
                </c:pt>
                <c:pt idx="3">
                  <c:v>19.61</c:v>
                </c:pt>
                <c:pt idx="4">
                  <c:v>15.37</c:v>
                </c:pt>
                <c:pt idx="5">
                  <c:v>12.83</c:v>
                </c:pt>
                <c:pt idx="6">
                  <c:v>12.07</c:v>
                </c:pt>
                <c:pt idx="7">
                  <c:v>12.63</c:v>
                </c:pt>
                <c:pt idx="8">
                  <c:v>12.74</c:v>
                </c:pt>
                <c:pt idx="9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5-45D7-BBB2-54129622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3119"/>
        <c:axId val="198824559"/>
      </c:lineChart>
      <c:catAx>
        <c:axId val="19882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24559"/>
        <c:crosses val="autoZero"/>
        <c:auto val="1"/>
        <c:lblAlgn val="ctr"/>
        <c:lblOffset val="100"/>
        <c:noMultiLvlLbl val="0"/>
      </c:catAx>
      <c:valAx>
        <c:axId val="1988245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068857133599049"/>
          <c:y val="6.9444444444444448E-2"/>
          <c:w val="0.42499044100968858"/>
          <c:h val="0.313314377369495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thp'!$K$2:$K$7</c:f>
              <c:numCache>
                <c:formatCode>General</c:formatCode>
                <c:ptCount val="6"/>
                <c:pt idx="0">
                  <c:v>198.41</c:v>
                </c:pt>
                <c:pt idx="1">
                  <c:v>160.12</c:v>
                </c:pt>
                <c:pt idx="2">
                  <c:v>116.61</c:v>
                </c:pt>
                <c:pt idx="3">
                  <c:v>73.41</c:v>
                </c:pt>
                <c:pt idx="4">
                  <c:v>35.630000000000003</c:v>
                </c:pt>
                <c:pt idx="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CCB-86D1-B26FD146ED85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thp'!$P$2:$P$7</c:f>
              <c:numCache>
                <c:formatCode>General</c:formatCode>
                <c:ptCount val="6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CCB-86D1-B26FD146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38800"/>
        <c:axId val="894529200"/>
      </c:barChart>
      <c:catAx>
        <c:axId val="8945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9200"/>
        <c:crosses val="autoZero"/>
        <c:auto val="1"/>
        <c:lblAlgn val="ctr"/>
        <c:lblOffset val="100"/>
        <c:noMultiLvlLbl val="0"/>
      </c:catAx>
      <c:valAx>
        <c:axId val="8945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653740157480309"/>
          <c:y val="0.16245370370370371"/>
          <c:w val="0.1128659230096237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thp'!$L$2:$L$7</c:f>
              <c:numCache>
                <c:formatCode>General</c:formatCode>
                <c:ptCount val="6"/>
                <c:pt idx="0">
                  <c:v>81.27</c:v>
                </c:pt>
                <c:pt idx="1">
                  <c:v>96.27</c:v>
                </c:pt>
                <c:pt idx="2">
                  <c:v>90.37</c:v>
                </c:pt>
                <c:pt idx="3">
                  <c:v>77.41</c:v>
                </c:pt>
                <c:pt idx="4">
                  <c:v>77.650000000000006</c:v>
                </c:pt>
                <c:pt idx="5">
                  <c:v>65.89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34E-8949-64E95D63EF45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thp'!$Q$2:$Q$7</c:f>
              <c:numCache>
                <c:formatCode>General</c:formatCode>
                <c:ptCount val="6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A-434E-8949-64E95D63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01968"/>
        <c:axId val="749608208"/>
      </c:barChart>
      <c:catAx>
        <c:axId val="74960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8208"/>
        <c:crosses val="autoZero"/>
        <c:auto val="1"/>
        <c:lblAlgn val="ctr"/>
        <c:lblOffset val="100"/>
        <c:noMultiLvlLbl val="0"/>
      </c:catAx>
      <c:valAx>
        <c:axId val="7496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thp'!$K$33:$K$38</c:f>
              <c:numCache>
                <c:formatCode>General</c:formatCode>
                <c:ptCount val="6"/>
                <c:pt idx="0">
                  <c:v>79.77</c:v>
                </c:pt>
                <c:pt idx="1">
                  <c:v>66.39</c:v>
                </c:pt>
                <c:pt idx="2">
                  <c:v>59.72</c:v>
                </c:pt>
                <c:pt idx="3">
                  <c:v>51.68</c:v>
                </c:pt>
                <c:pt idx="4">
                  <c:v>44.89</c:v>
                </c:pt>
                <c:pt idx="5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9DC-BD4C-7BA56981D315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thp'!$P$33:$P$38</c:f>
              <c:numCache>
                <c:formatCode>General</c:formatCode>
                <c:ptCount val="6"/>
                <c:pt idx="0">
                  <c:v>77.430000000000007</c:v>
                </c:pt>
                <c:pt idx="1">
                  <c:v>86.95</c:v>
                </c:pt>
                <c:pt idx="2">
                  <c:v>67.5</c:v>
                </c:pt>
                <c:pt idx="3">
                  <c:v>56.02</c:v>
                </c:pt>
                <c:pt idx="4">
                  <c:v>47.69</c:v>
                </c:pt>
                <c:pt idx="5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9DC-BD4C-7BA56981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12048"/>
        <c:axId val="749616368"/>
      </c:barChart>
      <c:catAx>
        <c:axId val="7496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6368"/>
        <c:crosses val="autoZero"/>
        <c:auto val="1"/>
        <c:lblAlgn val="ctr"/>
        <c:lblOffset val="100"/>
        <c:noMultiLvlLbl val="0"/>
      </c:catAx>
      <c:valAx>
        <c:axId val="7496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thp'!$L$33:$L$38</c:f>
              <c:numCache>
                <c:formatCode>General</c:formatCode>
                <c:ptCount val="6"/>
                <c:pt idx="0">
                  <c:v>247.59</c:v>
                </c:pt>
                <c:pt idx="1">
                  <c:v>247.08</c:v>
                </c:pt>
                <c:pt idx="2">
                  <c:v>248.41</c:v>
                </c:pt>
                <c:pt idx="3">
                  <c:v>247.03</c:v>
                </c:pt>
                <c:pt idx="4">
                  <c:v>245.54</c:v>
                </c:pt>
                <c:pt idx="5">
                  <c:v>247.36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4-4112-B729-56C41BAC2C99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thp'!$Q$33:$Q$38</c:f>
              <c:numCache>
                <c:formatCode>General</c:formatCode>
                <c:ptCount val="6"/>
                <c:pt idx="0">
                  <c:v>248.95</c:v>
                </c:pt>
                <c:pt idx="1">
                  <c:v>248.26</c:v>
                </c:pt>
                <c:pt idx="2">
                  <c:v>246.13</c:v>
                </c:pt>
                <c:pt idx="3">
                  <c:v>247.15</c:v>
                </c:pt>
                <c:pt idx="4">
                  <c:v>247.13</c:v>
                </c:pt>
                <c:pt idx="5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4-4112-B729-56C41BAC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514512"/>
        <c:axId val="885519312"/>
      </c:barChart>
      <c:catAx>
        <c:axId val="8855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9312"/>
        <c:crosses val="autoZero"/>
        <c:auto val="1"/>
        <c:lblAlgn val="ctr"/>
        <c:lblOffset val="100"/>
        <c:noMultiLvlLbl val="0"/>
      </c:catAx>
      <c:valAx>
        <c:axId val="885519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46741032370967"/>
          <c:y val="8.8379629629629614E-2"/>
          <c:w val="0.11286592300962379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thp'!$K$64:$K$73</c:f>
              <c:numCache>
                <c:formatCode>General</c:formatCode>
                <c:ptCount val="10"/>
                <c:pt idx="0">
                  <c:v>202.77</c:v>
                </c:pt>
                <c:pt idx="1">
                  <c:v>47.48</c:v>
                </c:pt>
                <c:pt idx="2">
                  <c:v>35.61</c:v>
                </c:pt>
                <c:pt idx="3">
                  <c:v>31.15</c:v>
                </c:pt>
                <c:pt idx="4">
                  <c:v>31.73</c:v>
                </c:pt>
                <c:pt idx="5">
                  <c:v>30.86</c:v>
                </c:pt>
                <c:pt idx="6">
                  <c:v>29.61</c:v>
                </c:pt>
                <c:pt idx="7">
                  <c:v>29.5</c:v>
                </c:pt>
                <c:pt idx="8">
                  <c:v>30.88</c:v>
                </c:pt>
                <c:pt idx="9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7-4F11-B9F2-8007BCFB1DFC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thp'!$P$64:$P$73</c:f>
              <c:numCache>
                <c:formatCode>General</c:formatCode>
                <c:ptCount val="10"/>
                <c:pt idx="0">
                  <c:v>157.46</c:v>
                </c:pt>
                <c:pt idx="1">
                  <c:v>31.61</c:v>
                </c:pt>
                <c:pt idx="2">
                  <c:v>25.04</c:v>
                </c:pt>
                <c:pt idx="3">
                  <c:v>20.309999999999999</c:v>
                </c:pt>
                <c:pt idx="4">
                  <c:v>20.22</c:v>
                </c:pt>
                <c:pt idx="5">
                  <c:v>20.399999999999999</c:v>
                </c:pt>
                <c:pt idx="6">
                  <c:v>18.84</c:v>
                </c:pt>
                <c:pt idx="7">
                  <c:v>19.88</c:v>
                </c:pt>
                <c:pt idx="8">
                  <c:v>19.96</c:v>
                </c:pt>
                <c:pt idx="9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7-4F11-B9F2-8007BCFB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46960"/>
        <c:axId val="894533520"/>
      </c:barChart>
      <c:catAx>
        <c:axId val="8945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3520"/>
        <c:crosses val="autoZero"/>
        <c:auto val="1"/>
        <c:lblAlgn val="ctr"/>
        <c:lblOffset val="100"/>
        <c:noMultiLvlLbl val="0"/>
      </c:catAx>
      <c:valAx>
        <c:axId val="894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thp'!$L$64:$L$73</c:f>
              <c:numCache>
                <c:formatCode>General</c:formatCode>
                <c:ptCount val="10"/>
                <c:pt idx="0">
                  <c:v>252.86</c:v>
                </c:pt>
                <c:pt idx="1">
                  <c:v>244.22</c:v>
                </c:pt>
                <c:pt idx="2">
                  <c:v>244.04</c:v>
                </c:pt>
                <c:pt idx="3">
                  <c:v>242.96</c:v>
                </c:pt>
                <c:pt idx="4">
                  <c:v>241.7</c:v>
                </c:pt>
                <c:pt idx="5">
                  <c:v>242.07</c:v>
                </c:pt>
                <c:pt idx="6">
                  <c:v>242.39</c:v>
                </c:pt>
                <c:pt idx="7">
                  <c:v>242.06</c:v>
                </c:pt>
                <c:pt idx="8">
                  <c:v>241.08</c:v>
                </c:pt>
                <c:pt idx="9">
                  <c:v>241.48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0C2-9A85-F96D7ABFBDC0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thp'!$Q$64:$Q$73</c:f>
              <c:numCache>
                <c:formatCode>General</c:formatCode>
                <c:ptCount val="10"/>
                <c:pt idx="0">
                  <c:v>249.13</c:v>
                </c:pt>
                <c:pt idx="1">
                  <c:v>242.11</c:v>
                </c:pt>
                <c:pt idx="2">
                  <c:v>241.02</c:v>
                </c:pt>
                <c:pt idx="3">
                  <c:v>240.46</c:v>
                </c:pt>
                <c:pt idx="4">
                  <c:v>240.41</c:v>
                </c:pt>
                <c:pt idx="5">
                  <c:v>239.91</c:v>
                </c:pt>
                <c:pt idx="6">
                  <c:v>240.29</c:v>
                </c:pt>
                <c:pt idx="7">
                  <c:v>239.65</c:v>
                </c:pt>
                <c:pt idx="8">
                  <c:v>239.91</c:v>
                </c:pt>
                <c:pt idx="9">
                  <c:v>237.97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C-40C2-9A85-F96D7ABF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11088"/>
        <c:axId val="749602448"/>
      </c:barChart>
      <c:catAx>
        <c:axId val="7496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2448"/>
        <c:crosses val="autoZero"/>
        <c:auto val="1"/>
        <c:lblAlgn val="ctr"/>
        <c:lblOffset val="100"/>
        <c:noMultiLvlLbl val="0"/>
      </c:catAx>
      <c:valAx>
        <c:axId val="74960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46741032370967"/>
          <c:y val="8.3750000000000005E-2"/>
          <c:w val="0.11286592300962379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thp'!$K$103:$K$112</c:f>
              <c:numCache>
                <c:formatCode>General</c:formatCode>
                <c:ptCount val="10"/>
                <c:pt idx="0">
                  <c:v>372.02</c:v>
                </c:pt>
                <c:pt idx="1">
                  <c:v>172.19</c:v>
                </c:pt>
                <c:pt idx="2">
                  <c:v>84.36</c:v>
                </c:pt>
                <c:pt idx="3">
                  <c:v>32.119999999999997</c:v>
                </c:pt>
                <c:pt idx="4">
                  <c:v>25.67</c:v>
                </c:pt>
                <c:pt idx="5">
                  <c:v>24.03</c:v>
                </c:pt>
                <c:pt idx="6">
                  <c:v>22.84</c:v>
                </c:pt>
                <c:pt idx="7">
                  <c:v>22.79</c:v>
                </c:pt>
                <c:pt idx="8">
                  <c:v>22.85</c:v>
                </c:pt>
                <c:pt idx="9">
                  <c:v>23.07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F-40DB-A01D-50D3957ABF08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thp'!$P$103:$P$112</c:f>
              <c:numCache>
                <c:formatCode>General</c:formatCode>
                <c:ptCount val="10"/>
                <c:pt idx="0">
                  <c:v>230.47</c:v>
                </c:pt>
                <c:pt idx="1">
                  <c:v>96.2</c:v>
                </c:pt>
                <c:pt idx="2">
                  <c:v>41.4</c:v>
                </c:pt>
                <c:pt idx="3">
                  <c:v>18.75</c:v>
                </c:pt>
                <c:pt idx="4">
                  <c:v>14.32</c:v>
                </c:pt>
                <c:pt idx="5">
                  <c:v>12.36</c:v>
                </c:pt>
                <c:pt idx="6">
                  <c:v>11.78</c:v>
                </c:pt>
                <c:pt idx="7">
                  <c:v>11.51</c:v>
                </c:pt>
                <c:pt idx="8">
                  <c:v>10.119999999999999</c:v>
                </c:pt>
                <c:pt idx="9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F-40DB-A01D-50D3957A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518352"/>
        <c:axId val="885522672"/>
      </c:barChart>
      <c:catAx>
        <c:axId val="8855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22672"/>
        <c:crosses val="autoZero"/>
        <c:auto val="1"/>
        <c:lblAlgn val="ctr"/>
        <c:lblOffset val="100"/>
        <c:noMultiLvlLbl val="0"/>
      </c:catAx>
      <c:valAx>
        <c:axId val="8855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thp'!$L$103:$L$112</c:f>
              <c:numCache>
                <c:formatCode>General</c:formatCode>
                <c:ptCount val="10"/>
                <c:pt idx="0">
                  <c:v>194.16</c:v>
                </c:pt>
                <c:pt idx="1">
                  <c:v>189.58</c:v>
                </c:pt>
                <c:pt idx="2">
                  <c:v>186.13</c:v>
                </c:pt>
                <c:pt idx="3">
                  <c:v>186.41</c:v>
                </c:pt>
                <c:pt idx="4">
                  <c:v>185.99</c:v>
                </c:pt>
                <c:pt idx="5">
                  <c:v>185.31</c:v>
                </c:pt>
                <c:pt idx="6">
                  <c:v>185.59</c:v>
                </c:pt>
                <c:pt idx="7">
                  <c:v>185.2</c:v>
                </c:pt>
                <c:pt idx="8">
                  <c:v>184.32</c:v>
                </c:pt>
                <c:pt idx="9">
                  <c:v>185.1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9-4E74-BF8A-A6B10657B561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thp'!$Q$103:$Q$112</c:f>
              <c:numCache>
                <c:formatCode>General</c:formatCode>
                <c:ptCount val="10"/>
                <c:pt idx="0">
                  <c:v>182.61</c:v>
                </c:pt>
                <c:pt idx="1">
                  <c:v>180.54</c:v>
                </c:pt>
                <c:pt idx="2">
                  <c:v>182.01</c:v>
                </c:pt>
                <c:pt idx="3">
                  <c:v>180.16</c:v>
                </c:pt>
                <c:pt idx="4">
                  <c:v>184.82</c:v>
                </c:pt>
                <c:pt idx="5">
                  <c:v>182</c:v>
                </c:pt>
                <c:pt idx="6">
                  <c:v>181.99</c:v>
                </c:pt>
                <c:pt idx="7">
                  <c:v>182.4</c:v>
                </c:pt>
                <c:pt idx="8">
                  <c:v>178.61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9-4E74-BF8A-A6B10657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7712"/>
        <c:axId val="1034021952"/>
      </c:barChart>
      <c:catAx>
        <c:axId val="103402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1952"/>
        <c:crosses val="autoZero"/>
        <c:auto val="1"/>
        <c:lblAlgn val="ctr"/>
        <c:lblOffset val="100"/>
        <c:noMultiLvlLbl val="0"/>
      </c:catAx>
      <c:valAx>
        <c:axId val="1034021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46741032370967"/>
          <c:y val="9.3009259259259264E-2"/>
          <c:w val="0.11286592300962379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thp'!$T$7:$T$18</c:f>
              <c:numCache>
                <c:formatCode>General</c:formatCode>
                <c:ptCount val="12"/>
                <c:pt idx="0">
                  <c:v>198.41</c:v>
                </c:pt>
                <c:pt idx="1">
                  <c:v>160.12</c:v>
                </c:pt>
                <c:pt idx="2">
                  <c:v>116.61</c:v>
                </c:pt>
                <c:pt idx="3">
                  <c:v>73.41</c:v>
                </c:pt>
                <c:pt idx="4">
                  <c:v>35.630000000000003</c:v>
                </c:pt>
                <c:pt idx="5">
                  <c:v>0.93</c:v>
                </c:pt>
                <c:pt idx="6">
                  <c:v>79.77</c:v>
                </c:pt>
                <c:pt idx="7">
                  <c:v>66.39</c:v>
                </c:pt>
                <c:pt idx="8">
                  <c:v>59.72</c:v>
                </c:pt>
                <c:pt idx="9">
                  <c:v>51.68</c:v>
                </c:pt>
                <c:pt idx="10">
                  <c:v>44.89</c:v>
                </c:pt>
                <c:pt idx="11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4FA-B01D-5845D82E5E4F}"/>
            </c:ext>
          </c:extLst>
        </c:ser>
        <c:ser>
          <c:idx val="1"/>
          <c:order val="1"/>
          <c:tx>
            <c:v>THP ON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thp'!$V$7:$V$18</c:f>
              <c:numCache>
                <c:formatCode>General</c:formatCode>
                <c:ptCount val="12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  <c:pt idx="6">
                  <c:v>77.430000000000007</c:v>
                </c:pt>
                <c:pt idx="7">
                  <c:v>86.95</c:v>
                </c:pt>
                <c:pt idx="8">
                  <c:v>67.5</c:v>
                </c:pt>
                <c:pt idx="9">
                  <c:v>56.02</c:v>
                </c:pt>
                <c:pt idx="10">
                  <c:v>47.69</c:v>
                </c:pt>
                <c:pt idx="11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4FA-B01D-5845D82E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182575"/>
        <c:axId val="1829166735"/>
      </c:barChart>
      <c:catAx>
        <c:axId val="18291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66735"/>
        <c:crosses val="autoZero"/>
        <c:auto val="1"/>
        <c:lblAlgn val="ctr"/>
        <c:lblOffset val="100"/>
        <c:noMultiLvlLbl val="0"/>
      </c:catAx>
      <c:valAx>
        <c:axId val="1829166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8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'kvm-host'!$K$20:$K$25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56.62</c:v>
                </c:pt>
                <c:pt idx="2">
                  <c:v>43.93</c:v>
                </c:pt>
                <c:pt idx="3">
                  <c:v>39.94</c:v>
                </c:pt>
                <c:pt idx="4">
                  <c:v>32.21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9-4C7A-B7CE-DEAEACEC694D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'kvm-host'!$P$20:$P$25</c:f>
              <c:numCache>
                <c:formatCode>General</c:formatCode>
                <c:ptCount val="6"/>
                <c:pt idx="0">
                  <c:v>108.64</c:v>
                </c:pt>
                <c:pt idx="1">
                  <c:v>88.45</c:v>
                </c:pt>
                <c:pt idx="2">
                  <c:v>69.180000000000007</c:v>
                </c:pt>
                <c:pt idx="3">
                  <c:v>66.099999999999994</c:v>
                </c:pt>
                <c:pt idx="4">
                  <c:v>32.53</c:v>
                </c:pt>
                <c:pt idx="5">
                  <c:v>8.1199999999999992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9-4C7A-B7CE-DEAEACEC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28927"/>
        <c:axId val="397055647"/>
      </c:barChart>
      <c:catAx>
        <c:axId val="39272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9853018372703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5647"/>
        <c:crosses val="autoZero"/>
        <c:auto val="1"/>
        <c:lblAlgn val="ctr"/>
        <c:lblOffset val="100"/>
        <c:noMultiLvlLbl val="0"/>
      </c:catAx>
      <c:valAx>
        <c:axId val="3970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7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9949074074074077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thp'!$U$7:$U$18</c:f>
              <c:numCache>
                <c:formatCode>General</c:formatCode>
                <c:ptCount val="12"/>
                <c:pt idx="0">
                  <c:v>81.27</c:v>
                </c:pt>
                <c:pt idx="1">
                  <c:v>96.27</c:v>
                </c:pt>
                <c:pt idx="2">
                  <c:v>90.37</c:v>
                </c:pt>
                <c:pt idx="3">
                  <c:v>77.41</c:v>
                </c:pt>
                <c:pt idx="4">
                  <c:v>77.650000000000006</c:v>
                </c:pt>
                <c:pt idx="5">
                  <c:v>65.89</c:v>
                </c:pt>
                <c:pt idx="6">
                  <c:v>247.59</c:v>
                </c:pt>
                <c:pt idx="7">
                  <c:v>247.08</c:v>
                </c:pt>
                <c:pt idx="8">
                  <c:v>248.41</c:v>
                </c:pt>
                <c:pt idx="9">
                  <c:v>247.03</c:v>
                </c:pt>
                <c:pt idx="10">
                  <c:v>245.54</c:v>
                </c:pt>
                <c:pt idx="11">
                  <c:v>247.36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3-4338-A437-6B831AAC8FB8}"/>
            </c:ext>
          </c:extLst>
        </c:ser>
        <c:ser>
          <c:idx val="1"/>
          <c:order val="1"/>
          <c:tx>
            <c:v>THP ON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thp'!$W$7:$W$18</c:f>
              <c:numCache>
                <c:formatCode>General</c:formatCode>
                <c:ptCount val="12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  <c:pt idx="6">
                  <c:v>248.95</c:v>
                </c:pt>
                <c:pt idx="7">
                  <c:v>248.26</c:v>
                </c:pt>
                <c:pt idx="8">
                  <c:v>246.13</c:v>
                </c:pt>
                <c:pt idx="9">
                  <c:v>247.15</c:v>
                </c:pt>
                <c:pt idx="10">
                  <c:v>247.13</c:v>
                </c:pt>
                <c:pt idx="11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3-4338-A437-6B831AAC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31759"/>
        <c:axId val="198825039"/>
      </c:barChart>
      <c:catAx>
        <c:axId val="1988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25039"/>
        <c:crosses val="autoZero"/>
        <c:auto val="1"/>
        <c:lblAlgn val="ctr"/>
        <c:lblOffset val="100"/>
        <c:noMultiLvlLbl val="0"/>
      </c:catAx>
      <c:valAx>
        <c:axId val="1988250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thp'!$Z$19:$Z$30</c:f>
              <c:numCache>
                <c:formatCode>General</c:formatCode>
                <c:ptCount val="12"/>
                <c:pt idx="0">
                  <c:v>30.39</c:v>
                </c:pt>
                <c:pt idx="1">
                  <c:v>30.4</c:v>
                </c:pt>
                <c:pt idx="2">
                  <c:v>29.65</c:v>
                </c:pt>
                <c:pt idx="3">
                  <c:v>31.24</c:v>
                </c:pt>
                <c:pt idx="4">
                  <c:v>29.97</c:v>
                </c:pt>
                <c:pt idx="5">
                  <c:v>29.16</c:v>
                </c:pt>
                <c:pt idx="6">
                  <c:v>26.58</c:v>
                </c:pt>
                <c:pt idx="7">
                  <c:v>23.56</c:v>
                </c:pt>
                <c:pt idx="8">
                  <c:v>22.68</c:v>
                </c:pt>
                <c:pt idx="9">
                  <c:v>22.65</c:v>
                </c:pt>
                <c:pt idx="10">
                  <c:v>22.87</c:v>
                </c:pt>
                <c:pt idx="11">
                  <c:v>22.48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B-47D7-B66F-C08C682563D1}"/>
            </c:ext>
          </c:extLst>
        </c:ser>
        <c:ser>
          <c:idx val="1"/>
          <c:order val="1"/>
          <c:tx>
            <c:v>THP ON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thp'!$AB$19:$AB$30</c:f>
              <c:numCache>
                <c:formatCode>General</c:formatCode>
                <c:ptCount val="12"/>
                <c:pt idx="0">
                  <c:v>19.28</c:v>
                </c:pt>
                <c:pt idx="1">
                  <c:v>19.5</c:v>
                </c:pt>
                <c:pt idx="2">
                  <c:v>20.93</c:v>
                </c:pt>
                <c:pt idx="3">
                  <c:v>20.52</c:v>
                </c:pt>
                <c:pt idx="4">
                  <c:v>19.78</c:v>
                </c:pt>
                <c:pt idx="5">
                  <c:v>20.22</c:v>
                </c:pt>
                <c:pt idx="6">
                  <c:v>16.93</c:v>
                </c:pt>
                <c:pt idx="7">
                  <c:v>14.58</c:v>
                </c:pt>
                <c:pt idx="8">
                  <c:v>14.17</c:v>
                </c:pt>
                <c:pt idx="9">
                  <c:v>13.36</c:v>
                </c:pt>
                <c:pt idx="10">
                  <c:v>14.15</c:v>
                </c:pt>
                <c:pt idx="11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B-47D7-B66F-C08C6825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171535"/>
        <c:axId val="1829183055"/>
      </c:barChart>
      <c:catAx>
        <c:axId val="1829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83055"/>
        <c:crosses val="autoZero"/>
        <c:auto val="1"/>
        <c:lblAlgn val="ctr"/>
        <c:lblOffset val="100"/>
        <c:noMultiLvlLbl val="0"/>
      </c:catAx>
      <c:valAx>
        <c:axId val="1829183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thp'!$AA$19:$AA$30</c:f>
              <c:numCache>
                <c:formatCode>General</c:formatCode>
                <c:ptCount val="12"/>
                <c:pt idx="0">
                  <c:v>243.13</c:v>
                </c:pt>
                <c:pt idx="1">
                  <c:v>242.86</c:v>
                </c:pt>
                <c:pt idx="2">
                  <c:v>242.62</c:v>
                </c:pt>
                <c:pt idx="3">
                  <c:v>242.13</c:v>
                </c:pt>
                <c:pt idx="4">
                  <c:v>242.41</c:v>
                </c:pt>
                <c:pt idx="5">
                  <c:v>242.33</c:v>
                </c:pt>
                <c:pt idx="6">
                  <c:v>187.42</c:v>
                </c:pt>
                <c:pt idx="7">
                  <c:v>186.5</c:v>
                </c:pt>
                <c:pt idx="8">
                  <c:v>186.24</c:v>
                </c:pt>
                <c:pt idx="9">
                  <c:v>185.98</c:v>
                </c:pt>
                <c:pt idx="10">
                  <c:v>184.56</c:v>
                </c:pt>
                <c:pt idx="11">
                  <c:v>185.51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E-4844-BAFA-3AC4828C1BCF}"/>
            </c:ext>
          </c:extLst>
        </c:ser>
        <c:ser>
          <c:idx val="1"/>
          <c:order val="1"/>
          <c:tx>
            <c:v>THP ON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thp'!$AC$19:$AC$30</c:f>
              <c:numCache>
                <c:formatCode>General</c:formatCode>
                <c:ptCount val="12"/>
                <c:pt idx="0">
                  <c:v>241.68</c:v>
                </c:pt>
                <c:pt idx="1">
                  <c:v>241.25</c:v>
                </c:pt>
                <c:pt idx="2">
                  <c:v>245.4</c:v>
                </c:pt>
                <c:pt idx="3">
                  <c:v>240.45</c:v>
                </c:pt>
                <c:pt idx="4">
                  <c:v>241.6</c:v>
                </c:pt>
                <c:pt idx="5">
                  <c:v>240.48</c:v>
                </c:pt>
                <c:pt idx="6">
                  <c:v>185.42</c:v>
                </c:pt>
                <c:pt idx="7">
                  <c:v>182.4</c:v>
                </c:pt>
                <c:pt idx="8">
                  <c:v>190.15</c:v>
                </c:pt>
                <c:pt idx="9">
                  <c:v>182.88</c:v>
                </c:pt>
                <c:pt idx="10">
                  <c:v>181.53</c:v>
                </c:pt>
                <c:pt idx="11">
                  <c:v>183.04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E-4844-BAFA-3AC4828C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607855"/>
        <c:axId val="1429600175"/>
      </c:barChart>
      <c:catAx>
        <c:axId val="14296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600175"/>
        <c:crosses val="autoZero"/>
        <c:auto val="1"/>
        <c:lblAlgn val="ctr"/>
        <c:lblOffset val="100"/>
        <c:noMultiLvlLbl val="0"/>
      </c:catAx>
      <c:valAx>
        <c:axId val="1429600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6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cpu'!$K$2:$K$7</c:f>
              <c:numCache>
                <c:formatCode>General</c:formatCode>
                <c:ptCount val="6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209-BD0A-6B33878BC576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cpu'!$P$2:$P$7</c:f>
              <c:numCache>
                <c:formatCode>General</c:formatCode>
                <c:ptCount val="6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C-4209-BD0A-6B33878B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7232"/>
        <c:axId val="1034018112"/>
      </c:barChart>
      <c:catAx>
        <c:axId val="10340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8112"/>
        <c:crosses val="autoZero"/>
        <c:auto val="1"/>
        <c:lblAlgn val="ctr"/>
        <c:lblOffset val="100"/>
        <c:noMultiLvlLbl val="0"/>
      </c:catAx>
      <c:valAx>
        <c:axId val="1034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cpu'!$L$2:$L$7</c:f>
              <c:numCache>
                <c:formatCode>General</c:formatCode>
                <c:ptCount val="6"/>
                <c:pt idx="0">
                  <c:v>84.65</c:v>
                </c:pt>
                <c:pt idx="1">
                  <c:v>81.67</c:v>
                </c:pt>
                <c:pt idx="2">
                  <c:v>79.97</c:v>
                </c:pt>
                <c:pt idx="3">
                  <c:v>75.760000000000005</c:v>
                </c:pt>
                <c:pt idx="4">
                  <c:v>71.08</c:v>
                </c:pt>
                <c:pt idx="5">
                  <c:v>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0-41C5-9F95-C9CB241612CB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cpu'!$Q$2:$Q$7</c:f>
              <c:numCache>
                <c:formatCode>General</c:formatCode>
                <c:ptCount val="6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0-41C5-9F95-C9CB2416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30112"/>
        <c:axId val="1034028192"/>
      </c:barChart>
      <c:catAx>
        <c:axId val="10340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8192"/>
        <c:crosses val="autoZero"/>
        <c:auto val="1"/>
        <c:lblAlgn val="ctr"/>
        <c:lblOffset val="100"/>
        <c:noMultiLvlLbl val="0"/>
      </c:catAx>
      <c:valAx>
        <c:axId val="10340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cpu'!$K$32:$K$37</c:f>
              <c:numCache>
                <c:formatCode>General</c:formatCode>
                <c:ptCount val="6"/>
                <c:pt idx="0">
                  <c:v>46.69</c:v>
                </c:pt>
                <c:pt idx="1">
                  <c:v>39.97</c:v>
                </c:pt>
                <c:pt idx="2">
                  <c:v>26.69</c:v>
                </c:pt>
                <c:pt idx="3">
                  <c:v>21.78</c:v>
                </c:pt>
                <c:pt idx="4">
                  <c:v>23.05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06D-AF3B-1E4A58BA7992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cpu'!$P$32:$P$37</c:f>
              <c:numCache>
                <c:formatCode>General</c:formatCode>
                <c:ptCount val="6"/>
                <c:pt idx="0">
                  <c:v>77.430000000000007</c:v>
                </c:pt>
                <c:pt idx="1">
                  <c:v>86.95</c:v>
                </c:pt>
                <c:pt idx="2">
                  <c:v>67.5</c:v>
                </c:pt>
                <c:pt idx="3">
                  <c:v>56.02</c:v>
                </c:pt>
                <c:pt idx="4">
                  <c:v>47.69</c:v>
                </c:pt>
                <c:pt idx="5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E-406D-AF3B-1E4A58BA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2912"/>
        <c:axId val="1034023392"/>
      </c:barChart>
      <c:catAx>
        <c:axId val="103402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3392"/>
        <c:crosses val="autoZero"/>
        <c:auto val="1"/>
        <c:lblAlgn val="ctr"/>
        <c:lblOffset val="100"/>
        <c:noMultiLvlLbl val="0"/>
      </c:catAx>
      <c:valAx>
        <c:axId val="10340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cpu'!$L$32:$L$37</c:f>
              <c:numCache>
                <c:formatCode>General</c:formatCode>
                <c:ptCount val="6"/>
                <c:pt idx="0">
                  <c:v>257.47000000000003</c:v>
                </c:pt>
                <c:pt idx="1">
                  <c:v>257.17</c:v>
                </c:pt>
                <c:pt idx="2">
                  <c:v>255.98</c:v>
                </c:pt>
                <c:pt idx="3">
                  <c:v>254.67</c:v>
                </c:pt>
                <c:pt idx="4">
                  <c:v>257.89999999999998</c:v>
                </c:pt>
                <c:pt idx="5">
                  <c:v>249.07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4-40D6-B1AE-5A42E69A9C75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cpu'!$Q$32:$Q$37</c:f>
              <c:numCache>
                <c:formatCode>General</c:formatCode>
                <c:ptCount val="6"/>
                <c:pt idx="0">
                  <c:v>248.95</c:v>
                </c:pt>
                <c:pt idx="1">
                  <c:v>248.26</c:v>
                </c:pt>
                <c:pt idx="2">
                  <c:v>246.13</c:v>
                </c:pt>
                <c:pt idx="3">
                  <c:v>247.15</c:v>
                </c:pt>
                <c:pt idx="4">
                  <c:v>247.13</c:v>
                </c:pt>
                <c:pt idx="5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4-40D6-B1AE-5A42E69A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9632"/>
        <c:axId val="1034026752"/>
      </c:barChart>
      <c:catAx>
        <c:axId val="10340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6752"/>
        <c:crosses val="autoZero"/>
        <c:auto val="1"/>
        <c:lblAlgn val="ctr"/>
        <c:lblOffset val="100"/>
        <c:noMultiLvlLbl val="0"/>
      </c:catAx>
      <c:valAx>
        <c:axId val="103402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CPU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62731846019247"/>
          <c:y val="7.4490740740740746E-2"/>
          <c:w val="0.1298379265091863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cpu'!$K$64:$K$73</c:f>
              <c:numCache>
                <c:formatCode>General</c:formatCode>
                <c:ptCount val="10"/>
                <c:pt idx="0">
                  <c:v>107.48</c:v>
                </c:pt>
                <c:pt idx="1">
                  <c:v>25.22</c:v>
                </c:pt>
                <c:pt idx="2">
                  <c:v>21.59</c:v>
                </c:pt>
                <c:pt idx="3">
                  <c:v>20.09</c:v>
                </c:pt>
                <c:pt idx="4">
                  <c:v>19.510000000000002</c:v>
                </c:pt>
                <c:pt idx="5">
                  <c:v>19.57</c:v>
                </c:pt>
                <c:pt idx="6">
                  <c:v>19.7</c:v>
                </c:pt>
                <c:pt idx="7">
                  <c:v>19</c:v>
                </c:pt>
                <c:pt idx="8">
                  <c:v>19.62</c:v>
                </c:pt>
                <c:pt idx="9">
                  <c:v>19.73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B-4184-AC68-F15537BC5AED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cpu'!$P$64:$P$73</c:f>
              <c:numCache>
                <c:formatCode>General</c:formatCode>
                <c:ptCount val="10"/>
                <c:pt idx="0">
                  <c:v>157.46</c:v>
                </c:pt>
                <c:pt idx="1">
                  <c:v>31.61</c:v>
                </c:pt>
                <c:pt idx="2">
                  <c:v>25.04</c:v>
                </c:pt>
                <c:pt idx="3">
                  <c:v>20.309999999999999</c:v>
                </c:pt>
                <c:pt idx="4">
                  <c:v>20.22</c:v>
                </c:pt>
                <c:pt idx="5">
                  <c:v>20.399999999999999</c:v>
                </c:pt>
                <c:pt idx="6">
                  <c:v>18.84</c:v>
                </c:pt>
                <c:pt idx="7">
                  <c:v>19.88</c:v>
                </c:pt>
                <c:pt idx="8">
                  <c:v>19.96</c:v>
                </c:pt>
                <c:pt idx="9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B-4184-AC68-F15537BC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19072"/>
        <c:axId val="1034015232"/>
      </c:barChart>
      <c:catAx>
        <c:axId val="10340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5232"/>
        <c:crosses val="autoZero"/>
        <c:auto val="1"/>
        <c:lblAlgn val="ctr"/>
        <c:lblOffset val="100"/>
        <c:noMultiLvlLbl val="0"/>
      </c:catAx>
      <c:valAx>
        <c:axId val="10340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cpu'!$L$64:$L$73</c:f>
              <c:numCache>
                <c:formatCode>General</c:formatCode>
                <c:ptCount val="10"/>
                <c:pt idx="0">
                  <c:v>254.26</c:v>
                </c:pt>
                <c:pt idx="1">
                  <c:v>245.21</c:v>
                </c:pt>
                <c:pt idx="2">
                  <c:v>243.81</c:v>
                </c:pt>
                <c:pt idx="3">
                  <c:v>241.4</c:v>
                </c:pt>
                <c:pt idx="4">
                  <c:v>241.8</c:v>
                </c:pt>
                <c:pt idx="5">
                  <c:v>241.61</c:v>
                </c:pt>
                <c:pt idx="6">
                  <c:v>241.34</c:v>
                </c:pt>
                <c:pt idx="7">
                  <c:v>242.88</c:v>
                </c:pt>
                <c:pt idx="8">
                  <c:v>241.49</c:v>
                </c:pt>
                <c:pt idx="9">
                  <c:v>241.26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5-402D-B4D3-50CA644F600E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cpu'!$Q$64:$Q$73</c:f>
              <c:numCache>
                <c:formatCode>General</c:formatCode>
                <c:ptCount val="10"/>
                <c:pt idx="0">
                  <c:v>249.13</c:v>
                </c:pt>
                <c:pt idx="1">
                  <c:v>242.11</c:v>
                </c:pt>
                <c:pt idx="2">
                  <c:v>241.02</c:v>
                </c:pt>
                <c:pt idx="3">
                  <c:v>240.46</c:v>
                </c:pt>
                <c:pt idx="4">
                  <c:v>240.41</c:v>
                </c:pt>
                <c:pt idx="5">
                  <c:v>239.91</c:v>
                </c:pt>
                <c:pt idx="6">
                  <c:v>240.29</c:v>
                </c:pt>
                <c:pt idx="7">
                  <c:v>239.65</c:v>
                </c:pt>
                <c:pt idx="8">
                  <c:v>239.91</c:v>
                </c:pt>
                <c:pt idx="9">
                  <c:v>237.97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5-402D-B4D3-50CA644F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16192"/>
        <c:axId val="1034016672"/>
      </c:barChart>
      <c:catAx>
        <c:axId val="10340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6672"/>
        <c:crosses val="autoZero"/>
        <c:auto val="1"/>
        <c:lblAlgn val="ctr"/>
        <c:lblOffset val="100"/>
        <c:noMultiLvlLbl val="0"/>
      </c:catAx>
      <c:valAx>
        <c:axId val="103401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</a:t>
                </a:r>
                <a:r>
                  <a:rPr lang="en-US" altLang="zh-CN" baseline="0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349540682414693"/>
          <c:y val="0.10689814814814817"/>
          <c:w val="0.1298379265091863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'cfg cpu'!$I$104:$I$113</c15:sqref>
                  </c15:fullRef>
                </c:ext>
              </c:extLst>
              <c:f>'cfg cpu'!$I$108:$I$113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'cfg cpu'!$K$104:$K$113</c15:sqref>
                  </c15:fullRef>
                </c:ext>
              </c:extLst>
              <c:f>'cfg cpu'!$K$108:$K$113</c:f>
              <c:numCache>
                <c:formatCode>General</c:formatCode>
                <c:ptCount val="6"/>
                <c:pt idx="0">
                  <c:v>15.62</c:v>
                </c:pt>
                <c:pt idx="1">
                  <c:v>13.78</c:v>
                </c:pt>
                <c:pt idx="2">
                  <c:v>13.42</c:v>
                </c:pt>
                <c:pt idx="3">
                  <c:v>13.28</c:v>
                </c:pt>
                <c:pt idx="4">
                  <c:v>13.7</c:v>
                </c:pt>
                <c:pt idx="5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E21-873C-69DF9504F2DE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'cfg cpu'!$I$104:$I$113</c15:sqref>
                  </c15:fullRef>
                </c:ext>
              </c:extLst>
              <c:f>'cfg cpu'!$I$108:$I$113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'cfg cpu'!$P$104:$P$113</c15:sqref>
                  </c15:fullRef>
                </c:ext>
              </c:extLst>
              <c:f>'cfg cpu'!$P$108:$P$113</c:f>
              <c:numCache>
                <c:formatCode>General</c:formatCode>
                <c:ptCount val="6"/>
                <c:pt idx="0">
                  <c:v>14.32</c:v>
                </c:pt>
                <c:pt idx="1">
                  <c:v>12.36</c:v>
                </c:pt>
                <c:pt idx="2">
                  <c:v>11.78</c:v>
                </c:pt>
                <c:pt idx="3">
                  <c:v>11.51</c:v>
                </c:pt>
                <c:pt idx="4">
                  <c:v>10.119999999999999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5-4E21-873C-69DF9504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04368"/>
        <c:axId val="749613008"/>
      </c:barChart>
      <c:catAx>
        <c:axId val="7496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3008"/>
        <c:crosses val="autoZero"/>
        <c:auto val="1"/>
        <c:lblAlgn val="ctr"/>
        <c:lblOffset val="100"/>
        <c:noMultiLvlLbl val="0"/>
      </c:catAx>
      <c:valAx>
        <c:axId val="7496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'kvm-host'!$L$20:$L$25</c:f>
              <c:numCache>
                <c:formatCode>General</c:formatCode>
                <c:ptCount val="6"/>
                <c:pt idx="0">
                  <c:v>256.66000000000003</c:v>
                </c:pt>
                <c:pt idx="1">
                  <c:v>258.17</c:v>
                </c:pt>
                <c:pt idx="2">
                  <c:v>252.87</c:v>
                </c:pt>
                <c:pt idx="3">
                  <c:v>256.82</c:v>
                </c:pt>
                <c:pt idx="4">
                  <c:v>252.18</c:v>
                </c:pt>
                <c:pt idx="5">
                  <c:v>247.13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2-4EA4-9139-6C5CE8C3B09C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'kvm-host'!$Q$20:$Q$25</c:f>
              <c:numCache>
                <c:formatCode>General</c:formatCode>
                <c:ptCount val="6"/>
                <c:pt idx="0">
                  <c:v>313.7</c:v>
                </c:pt>
                <c:pt idx="1">
                  <c:v>307.82</c:v>
                </c:pt>
                <c:pt idx="2">
                  <c:v>296.63</c:v>
                </c:pt>
                <c:pt idx="3">
                  <c:v>284</c:v>
                </c:pt>
                <c:pt idx="4">
                  <c:v>265.38</c:v>
                </c:pt>
                <c:pt idx="5">
                  <c:v>244.58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2-4EA4-9139-6C5CE8C3B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34847"/>
        <c:axId val="162638959"/>
      </c:barChart>
      <c:catAx>
        <c:axId val="39713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7630796150481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38959"/>
        <c:crosses val="autoZero"/>
        <c:auto val="1"/>
        <c:lblAlgn val="ctr"/>
        <c:lblOffset val="100"/>
        <c:noMultiLvlLbl val="0"/>
      </c:catAx>
      <c:valAx>
        <c:axId val="1626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CPU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243985126859146"/>
          <c:y val="0.18097222222222226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cpu'!$I$104:$I$113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cpu'!$L$104:$L$113</c:f>
              <c:numCache>
                <c:formatCode>General</c:formatCode>
                <c:ptCount val="10"/>
                <c:pt idx="0">
                  <c:v>194.71</c:v>
                </c:pt>
                <c:pt idx="1">
                  <c:v>188.09</c:v>
                </c:pt>
                <c:pt idx="2">
                  <c:v>185.38</c:v>
                </c:pt>
                <c:pt idx="3">
                  <c:v>186.77</c:v>
                </c:pt>
                <c:pt idx="4">
                  <c:v>186.39</c:v>
                </c:pt>
                <c:pt idx="5">
                  <c:v>185.14</c:v>
                </c:pt>
                <c:pt idx="6">
                  <c:v>184.94</c:v>
                </c:pt>
                <c:pt idx="7">
                  <c:v>184.54</c:v>
                </c:pt>
                <c:pt idx="8">
                  <c:v>184.96</c:v>
                </c:pt>
                <c:pt idx="9">
                  <c:v>185.44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F-4E58-95D2-31E07867816D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cpu'!$I$104:$I$113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cpu'!$Q$104:$Q$113</c:f>
              <c:numCache>
                <c:formatCode>General</c:formatCode>
                <c:ptCount val="10"/>
                <c:pt idx="0">
                  <c:v>182.61</c:v>
                </c:pt>
                <c:pt idx="1">
                  <c:v>180.54</c:v>
                </c:pt>
                <c:pt idx="2">
                  <c:v>182.01</c:v>
                </c:pt>
                <c:pt idx="3">
                  <c:v>180.16</c:v>
                </c:pt>
                <c:pt idx="4">
                  <c:v>184.82</c:v>
                </c:pt>
                <c:pt idx="5">
                  <c:v>182</c:v>
                </c:pt>
                <c:pt idx="6">
                  <c:v>181.99</c:v>
                </c:pt>
                <c:pt idx="7">
                  <c:v>182.4</c:v>
                </c:pt>
                <c:pt idx="8">
                  <c:v>178.61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F-4E58-95D2-31E07867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08176"/>
        <c:axId val="677406256"/>
      </c:barChart>
      <c:catAx>
        <c:axId val="6774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406256"/>
        <c:crosses val="autoZero"/>
        <c:auto val="1"/>
        <c:lblAlgn val="ctr"/>
        <c:lblOffset val="100"/>
        <c:noMultiLvlLbl val="0"/>
      </c:catAx>
      <c:valAx>
        <c:axId val="67740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4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'cfg cpu'!$Z$16:$AA$39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0.6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cpu'!$AB$16:$AB$39</c:f>
              <c:numCache>
                <c:formatCode>General</c:formatCode>
                <c:ptCount val="24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  <c:pt idx="6">
                  <c:v>46.69</c:v>
                </c:pt>
                <c:pt idx="7">
                  <c:v>39.97</c:v>
                </c:pt>
                <c:pt idx="8">
                  <c:v>26.69</c:v>
                </c:pt>
                <c:pt idx="9">
                  <c:v>21.78</c:v>
                </c:pt>
                <c:pt idx="10">
                  <c:v>23.05</c:v>
                </c:pt>
                <c:pt idx="11">
                  <c:v>1.7</c:v>
                </c:pt>
                <c:pt idx="12">
                  <c:v>107.48</c:v>
                </c:pt>
                <c:pt idx="13">
                  <c:v>25.22</c:v>
                </c:pt>
                <c:pt idx="14">
                  <c:v>21.59</c:v>
                </c:pt>
                <c:pt idx="15">
                  <c:v>20.09</c:v>
                </c:pt>
                <c:pt idx="16">
                  <c:v>19.510000000000002</c:v>
                </c:pt>
                <c:pt idx="17">
                  <c:v>19.57</c:v>
                </c:pt>
                <c:pt idx="18">
                  <c:v>254.01</c:v>
                </c:pt>
                <c:pt idx="19">
                  <c:v>112.72</c:v>
                </c:pt>
                <c:pt idx="20">
                  <c:v>55.06</c:v>
                </c:pt>
                <c:pt idx="21">
                  <c:v>20.59</c:v>
                </c:pt>
                <c:pt idx="22">
                  <c:v>15.62</c:v>
                </c:pt>
                <c:pt idx="23">
                  <c:v>13.78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3-40D2-8107-C01A739D55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'cfg cpu'!$Z$16:$AA$39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0.6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cpu'!$AD$16:$AD$39</c:f>
              <c:numCache>
                <c:formatCode>General</c:formatCode>
                <c:ptCount val="24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  <c:pt idx="6">
                  <c:v>77.430000000000007</c:v>
                </c:pt>
                <c:pt idx="7">
                  <c:v>86.95</c:v>
                </c:pt>
                <c:pt idx="8">
                  <c:v>67.5</c:v>
                </c:pt>
                <c:pt idx="9">
                  <c:v>56.02</c:v>
                </c:pt>
                <c:pt idx="10">
                  <c:v>47.69</c:v>
                </c:pt>
                <c:pt idx="11">
                  <c:v>1.66</c:v>
                </c:pt>
                <c:pt idx="12">
                  <c:v>157.46</c:v>
                </c:pt>
                <c:pt idx="13">
                  <c:v>31.61</c:v>
                </c:pt>
                <c:pt idx="14">
                  <c:v>25.04</c:v>
                </c:pt>
                <c:pt idx="15">
                  <c:v>20.309999999999999</c:v>
                </c:pt>
                <c:pt idx="16">
                  <c:v>20.22</c:v>
                </c:pt>
                <c:pt idx="17">
                  <c:v>20.399999999999999</c:v>
                </c:pt>
                <c:pt idx="18">
                  <c:v>230.47</c:v>
                </c:pt>
                <c:pt idx="19">
                  <c:v>96.2</c:v>
                </c:pt>
                <c:pt idx="20">
                  <c:v>41.4</c:v>
                </c:pt>
                <c:pt idx="21">
                  <c:v>18.75</c:v>
                </c:pt>
                <c:pt idx="22">
                  <c:v>14.32</c:v>
                </c:pt>
                <c:pt idx="23">
                  <c:v>12.36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3-40D2-8107-C01A739D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5167"/>
        <c:axId val="1713394687"/>
      </c:barChart>
      <c:catAx>
        <c:axId val="17133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4687"/>
        <c:crosses val="autoZero"/>
        <c:auto val="1"/>
        <c:lblAlgn val="ctr"/>
        <c:lblOffset val="100"/>
        <c:noMultiLvlLbl val="0"/>
      </c:catAx>
      <c:valAx>
        <c:axId val="17133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cpu'!$V$16:$V$27</c:f>
              <c:numCache>
                <c:formatCode>General</c:formatCode>
                <c:ptCount val="12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  <c:pt idx="6">
                  <c:v>46.69</c:v>
                </c:pt>
                <c:pt idx="7">
                  <c:v>39.97</c:v>
                </c:pt>
                <c:pt idx="8">
                  <c:v>26.69</c:v>
                </c:pt>
                <c:pt idx="9">
                  <c:v>21.78</c:v>
                </c:pt>
                <c:pt idx="10">
                  <c:v>23.05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3-4AFF-BCE5-28701AAA60AF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cpu'!$X$16:$X$27</c:f>
              <c:numCache>
                <c:formatCode>General</c:formatCode>
                <c:ptCount val="12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  <c:pt idx="6">
                  <c:v>77.430000000000007</c:v>
                </c:pt>
                <c:pt idx="7">
                  <c:v>86.95</c:v>
                </c:pt>
                <c:pt idx="8">
                  <c:v>67.5</c:v>
                </c:pt>
                <c:pt idx="9">
                  <c:v>56.02</c:v>
                </c:pt>
                <c:pt idx="10">
                  <c:v>47.69</c:v>
                </c:pt>
                <c:pt idx="11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3-4AFF-BCE5-28701AAA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45199"/>
        <c:axId val="198819759"/>
      </c:barChart>
      <c:catAx>
        <c:axId val="1988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19759"/>
        <c:crosses val="autoZero"/>
        <c:auto val="1"/>
        <c:lblAlgn val="ctr"/>
        <c:lblOffset val="100"/>
        <c:noMultiLvlLbl val="0"/>
      </c:catAx>
      <c:valAx>
        <c:axId val="1988197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cpu'!$V$28:$V$39</c:f>
              <c:numCache>
                <c:formatCode>General</c:formatCode>
                <c:ptCount val="12"/>
                <c:pt idx="0">
                  <c:v>19.510000000000002</c:v>
                </c:pt>
                <c:pt idx="1">
                  <c:v>19.57</c:v>
                </c:pt>
                <c:pt idx="2">
                  <c:v>19.7</c:v>
                </c:pt>
                <c:pt idx="3">
                  <c:v>19</c:v>
                </c:pt>
                <c:pt idx="4">
                  <c:v>19.62</c:v>
                </c:pt>
                <c:pt idx="5">
                  <c:v>19.73</c:v>
                </c:pt>
                <c:pt idx="6">
                  <c:v>15.62</c:v>
                </c:pt>
                <c:pt idx="7">
                  <c:v>13.78</c:v>
                </c:pt>
                <c:pt idx="8">
                  <c:v>13.42</c:v>
                </c:pt>
                <c:pt idx="9">
                  <c:v>13.28</c:v>
                </c:pt>
                <c:pt idx="10">
                  <c:v>13.7</c:v>
                </c:pt>
                <c:pt idx="11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F-473C-9D31-423EC286BB30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cpu'!$X$28:$X$39</c:f>
              <c:numCache>
                <c:formatCode>General</c:formatCode>
                <c:ptCount val="12"/>
                <c:pt idx="0">
                  <c:v>20.22</c:v>
                </c:pt>
                <c:pt idx="1">
                  <c:v>20.399999999999999</c:v>
                </c:pt>
                <c:pt idx="2">
                  <c:v>18.84</c:v>
                </c:pt>
                <c:pt idx="3">
                  <c:v>19.88</c:v>
                </c:pt>
                <c:pt idx="4">
                  <c:v>19.96</c:v>
                </c:pt>
                <c:pt idx="5">
                  <c:v>17.149999999999999</c:v>
                </c:pt>
                <c:pt idx="6">
                  <c:v>14.32</c:v>
                </c:pt>
                <c:pt idx="7">
                  <c:v>12.36</c:v>
                </c:pt>
                <c:pt idx="8">
                  <c:v>11.78</c:v>
                </c:pt>
                <c:pt idx="9">
                  <c:v>11.51</c:v>
                </c:pt>
                <c:pt idx="10">
                  <c:v>10.119999999999999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F-473C-9D31-423EC286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601615"/>
        <c:axId val="1429583855"/>
      </c:barChart>
      <c:catAx>
        <c:axId val="14296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583855"/>
        <c:crosses val="autoZero"/>
        <c:auto val="1"/>
        <c:lblAlgn val="ctr"/>
        <c:lblOffset val="100"/>
        <c:noMultiLvlLbl val="0"/>
      </c:catAx>
      <c:valAx>
        <c:axId val="14295838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6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cpu'!$W$16:$W$27</c:f>
              <c:numCache>
                <c:formatCode>General</c:formatCode>
                <c:ptCount val="12"/>
                <c:pt idx="0">
                  <c:v>84.65</c:v>
                </c:pt>
                <c:pt idx="1">
                  <c:v>81.67</c:v>
                </c:pt>
                <c:pt idx="2">
                  <c:v>79.97</c:v>
                </c:pt>
                <c:pt idx="3">
                  <c:v>75.760000000000005</c:v>
                </c:pt>
                <c:pt idx="4">
                  <c:v>71.08</c:v>
                </c:pt>
                <c:pt idx="5">
                  <c:v>63.7</c:v>
                </c:pt>
                <c:pt idx="6">
                  <c:v>257.47000000000003</c:v>
                </c:pt>
                <c:pt idx="7">
                  <c:v>257.17</c:v>
                </c:pt>
                <c:pt idx="8">
                  <c:v>255.98</c:v>
                </c:pt>
                <c:pt idx="9">
                  <c:v>254.67</c:v>
                </c:pt>
                <c:pt idx="10">
                  <c:v>257.89999999999998</c:v>
                </c:pt>
                <c:pt idx="11">
                  <c:v>249.07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AD0-BFFC-B3C74BE0826F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cpu'!$Y$16:$Y$27</c:f>
              <c:numCache>
                <c:formatCode>General</c:formatCode>
                <c:ptCount val="12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  <c:pt idx="6">
                  <c:v>248.95</c:v>
                </c:pt>
                <c:pt idx="7">
                  <c:v>248.26</c:v>
                </c:pt>
                <c:pt idx="8">
                  <c:v>246.13</c:v>
                </c:pt>
                <c:pt idx="9">
                  <c:v>247.15</c:v>
                </c:pt>
                <c:pt idx="10">
                  <c:v>247.13</c:v>
                </c:pt>
                <c:pt idx="11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5-4AD0-BFFC-B3C74BE0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92799"/>
        <c:axId val="288914879"/>
      </c:barChart>
      <c:catAx>
        <c:axId val="2888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914879"/>
        <c:crosses val="autoZero"/>
        <c:auto val="1"/>
        <c:lblAlgn val="ctr"/>
        <c:lblOffset val="100"/>
        <c:noMultiLvlLbl val="0"/>
      </c:catAx>
      <c:valAx>
        <c:axId val="288914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cpu'!$W$28:$W$39</c:f>
              <c:numCache>
                <c:formatCode>General</c:formatCode>
                <c:ptCount val="12"/>
                <c:pt idx="0">
                  <c:v>241.8</c:v>
                </c:pt>
                <c:pt idx="1">
                  <c:v>241.61</c:v>
                </c:pt>
                <c:pt idx="2">
                  <c:v>241.34</c:v>
                </c:pt>
                <c:pt idx="3">
                  <c:v>242.88</c:v>
                </c:pt>
                <c:pt idx="4">
                  <c:v>241.49</c:v>
                </c:pt>
                <c:pt idx="5">
                  <c:v>241.26</c:v>
                </c:pt>
                <c:pt idx="6">
                  <c:v>186.39</c:v>
                </c:pt>
                <c:pt idx="7">
                  <c:v>185.14</c:v>
                </c:pt>
                <c:pt idx="8">
                  <c:v>184.94</c:v>
                </c:pt>
                <c:pt idx="9">
                  <c:v>184.54</c:v>
                </c:pt>
                <c:pt idx="10">
                  <c:v>184.96</c:v>
                </c:pt>
                <c:pt idx="11">
                  <c:v>185.44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1-447E-BB3F-62EF1920A34F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cpu'!$Y$28:$Y$39</c:f>
              <c:numCache>
                <c:formatCode>General</c:formatCode>
                <c:ptCount val="12"/>
                <c:pt idx="0">
                  <c:v>240.41</c:v>
                </c:pt>
                <c:pt idx="1">
                  <c:v>239.91</c:v>
                </c:pt>
                <c:pt idx="2">
                  <c:v>240.29</c:v>
                </c:pt>
                <c:pt idx="3">
                  <c:v>239.65</c:v>
                </c:pt>
                <c:pt idx="4">
                  <c:v>239.91</c:v>
                </c:pt>
                <c:pt idx="5">
                  <c:v>237.97</c:v>
                </c:pt>
                <c:pt idx="6">
                  <c:v>184.82</c:v>
                </c:pt>
                <c:pt idx="7">
                  <c:v>182</c:v>
                </c:pt>
                <c:pt idx="8">
                  <c:v>181.99</c:v>
                </c:pt>
                <c:pt idx="9">
                  <c:v>182.4</c:v>
                </c:pt>
                <c:pt idx="10">
                  <c:v>178.61</c:v>
                </c:pt>
                <c:pt idx="11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1-447E-BB3F-62EF1920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919199"/>
        <c:axId val="288898079"/>
      </c:barChart>
      <c:catAx>
        <c:axId val="2889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98079"/>
        <c:crosses val="autoZero"/>
        <c:auto val="1"/>
        <c:lblAlgn val="ctr"/>
        <c:lblOffset val="100"/>
        <c:noMultiLvlLbl val="0"/>
      </c:catAx>
      <c:valAx>
        <c:axId val="2888980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9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SLO=1.0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1325D"/>
              </a:solidFill>
              <a:ln w="9525">
                <a:solidFill>
                  <a:srgbClr val="11325D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scability!$D$2:$D$12</c:f>
              <c:numCache>
                <c:formatCode>General</c:formatCode>
                <c:ptCount val="11"/>
                <c:pt idx="0">
                  <c:v>402.678955453149</c:v>
                </c:pt>
                <c:pt idx="1">
                  <c:v>412.66273120818573</c:v>
                </c:pt>
                <c:pt idx="2">
                  <c:v>423.15415657788532</c:v>
                </c:pt>
                <c:pt idx="3">
                  <c:v>434.19296066252588</c:v>
                </c:pt>
                <c:pt idx="4">
                  <c:v>445.82312925170066</c:v>
                </c:pt>
                <c:pt idx="5">
                  <c:v>458.09349060725208</c:v>
                </c:pt>
                <c:pt idx="6">
                  <c:v>471.0584007187781</c:v>
                </c:pt>
                <c:pt idx="7">
                  <c:v>484.77854831252887</c:v>
                </c:pt>
                <c:pt idx="8">
                  <c:v>499.32190476190476</c:v>
                </c:pt>
                <c:pt idx="9">
                  <c:v>514.7648502700049</c:v>
                </c:pt>
                <c:pt idx="10">
                  <c:v>531.19351570415404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1-41B9-B0D2-C0911CACCDE2}"/>
            </c:ext>
          </c:extLst>
        </c:ser>
        <c:ser>
          <c:idx val="1"/>
          <c:order val="1"/>
          <c:tx>
            <c:v>SLO=1.2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365083"/>
              </a:solidFill>
              <a:ln w="9525">
                <a:solidFill>
                  <a:srgbClr val="36508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scability!$E$2:$E$12</c:f>
              <c:numCache>
                <c:formatCode>General</c:formatCode>
                <c:ptCount val="11"/>
                <c:pt idx="0">
                  <c:v>476.84220100045474</c:v>
                </c:pt>
                <c:pt idx="1">
                  <c:v>502.60077649427211</c:v>
                </c:pt>
                <c:pt idx="2">
                  <c:v>531.30117551682201</c:v>
                </c:pt>
                <c:pt idx="3">
                  <c:v>563.47788704390348</c:v>
                </c:pt>
                <c:pt idx="4">
                  <c:v>599.80322617549484</c:v>
                </c:pt>
                <c:pt idx="5">
                  <c:v>641.13482115560987</c:v>
                </c:pt>
                <c:pt idx="6">
                  <c:v>688.58418702390338</c:v>
                </c:pt>
                <c:pt idx="7">
                  <c:v>743.6181831075811</c:v>
                </c:pt>
                <c:pt idx="8">
                  <c:v>808.21334977647609</c:v>
                </c:pt>
                <c:pt idx="9">
                  <c:v>885.09833713176329</c:v>
                </c:pt>
                <c:pt idx="10">
                  <c:v>978.14925373134326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1-41B9-B0D2-C0911CACCDE2}"/>
            </c:ext>
          </c:extLst>
        </c:ser>
        <c:ser>
          <c:idx val="2"/>
          <c:order val="2"/>
          <c:tx>
            <c:v>SLO=1.4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36B93"/>
              </a:solidFill>
              <a:ln w="9525">
                <a:solidFill>
                  <a:srgbClr val="736B9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scability!$F$2:$F$12</c:f>
              <c:numCache>
                <c:formatCode>General</c:formatCode>
                <c:ptCount val="11"/>
                <c:pt idx="0">
                  <c:v>526.39357429718871</c:v>
                </c:pt>
                <c:pt idx="1">
                  <c:v>562.0652484459232</c:v>
                </c:pt>
                <c:pt idx="2">
                  <c:v>602.92303039293813</c:v>
                </c:pt>
                <c:pt idx="3">
                  <c:v>650.18654691948018</c:v>
                </c:pt>
                <c:pt idx="4">
                  <c:v>705.49038288161</c:v>
                </c:pt>
                <c:pt idx="5">
                  <c:v>771.07696606698357</c:v>
                </c:pt>
                <c:pt idx="6">
                  <c:v>850.10806980677148</c:v>
                </c:pt>
                <c:pt idx="7">
                  <c:v>947.18975573579598</c:v>
                </c:pt>
                <c:pt idx="8">
                  <c:v>1069.3033766530425</c:v>
                </c:pt>
                <c:pt idx="9">
                  <c:v>1227.5633258525884</c:v>
                </c:pt>
                <c:pt idx="10">
                  <c:v>1440.8068483174629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1-41B9-B0D2-C0911CACCDE2}"/>
            </c:ext>
          </c:extLst>
        </c:ser>
        <c:ser>
          <c:idx val="3"/>
          <c:order val="3"/>
          <c:tx>
            <c:v>SLO=1.6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B783AF"/>
              </a:solidFill>
              <a:ln w="9525">
                <a:solidFill>
                  <a:srgbClr val="B783AF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scability!$G$2:$G$12</c:f>
              <c:numCache>
                <c:formatCode>General</c:formatCode>
                <c:ptCount val="11"/>
                <c:pt idx="0">
                  <c:v>555.09581789306515</c:v>
                </c:pt>
                <c:pt idx="1">
                  <c:v>596.62930298719766</c:v>
                </c:pt>
                <c:pt idx="2">
                  <c:v>644.88068880688809</c:v>
                </c:pt>
                <c:pt idx="3">
                  <c:v>701.62328537972564</c:v>
                </c:pt>
                <c:pt idx="4">
                  <c:v>769.31474688187825</c:v>
                </c:pt>
                <c:pt idx="5">
                  <c:v>851.46244417377181</c:v>
                </c:pt>
                <c:pt idx="6">
                  <c:v>953.25090909090909</c:v>
                </c:pt>
                <c:pt idx="7">
                  <c:v>1082.6804336602995</c:v>
                </c:pt>
                <c:pt idx="8">
                  <c:v>1252.7789725209079</c:v>
                </c:pt>
                <c:pt idx="9">
                  <c:v>1486.2877391920624</c:v>
                </c:pt>
                <c:pt idx="10">
                  <c:v>1826.787456445993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1-41B9-B0D2-C0911CACCDE2}"/>
            </c:ext>
          </c:extLst>
        </c:ser>
        <c:ser>
          <c:idx val="4"/>
          <c:order val="4"/>
          <c:tx>
            <c:v>SLO=1.8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5A673"/>
              </a:solidFill>
              <a:ln w="9525">
                <a:solidFill>
                  <a:srgbClr val="F5A67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scability!$H$2:$H$12</c:f>
              <c:numCache>
                <c:formatCode>General</c:formatCode>
                <c:ptCount val="11"/>
                <c:pt idx="0">
                  <c:v>632.05304400241107</c:v>
                </c:pt>
                <c:pt idx="1">
                  <c:v>676.71894159406247</c:v>
                </c:pt>
                <c:pt idx="2">
                  <c:v>728.17777777777781</c:v>
                </c:pt>
                <c:pt idx="3">
                  <c:v>788.10672679443815</c:v>
                </c:pt>
                <c:pt idx="4">
                  <c:v>858.78460278460284</c:v>
                </c:pt>
                <c:pt idx="5">
                  <c:v>943.38821412505627</c:v>
                </c:pt>
                <c:pt idx="6">
                  <c:v>1046.4830339321356</c:v>
                </c:pt>
                <c:pt idx="7">
                  <c:v>1174.8750700280111</c:v>
                </c:pt>
                <c:pt idx="8">
                  <c:v>1339.1775223499362</c:v>
                </c:pt>
                <c:pt idx="9">
                  <c:v>1556.9057164068299</c:v>
                </c:pt>
                <c:pt idx="10">
                  <c:v>1859.177304964539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1-41B9-B0D2-C0911CACCDE2}"/>
            </c:ext>
          </c:extLst>
        </c:ser>
        <c:ser>
          <c:idx val="5"/>
          <c:order val="5"/>
          <c:tx>
            <c:v>SLO=2.0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FCDB72"/>
              </a:solidFill>
              <a:ln w="9525">
                <a:solidFill>
                  <a:srgbClr val="F5A67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scability!$I$2:$I$12</c:f>
              <c:numCache>
                <c:formatCode>General</c:formatCode>
                <c:ptCount val="11"/>
                <c:pt idx="0">
                  <c:v>637.43221884498485</c:v>
                </c:pt>
                <c:pt idx="1">
                  <c:v>687.45558250835904</c:v>
                </c:pt>
                <c:pt idx="2">
                  <c:v>745.99886169607294</c:v>
                </c:pt>
                <c:pt idx="3">
                  <c:v>815.44132514192393</c:v>
                </c:pt>
                <c:pt idx="4">
                  <c:v>899.13908420511063</c:v>
                </c:pt>
                <c:pt idx="5">
                  <c:v>1001.9837553750597</c:v>
                </c:pt>
                <c:pt idx="6">
                  <c:v>1131.3940440224428</c:v>
                </c:pt>
                <c:pt idx="7">
                  <c:v>1299.1896914880435</c:v>
                </c:pt>
                <c:pt idx="8">
                  <c:v>1525.4233343031715</c:v>
                </c:pt>
                <c:pt idx="9">
                  <c:v>1847.0600669367625</c:v>
                </c:pt>
                <c:pt idx="10">
                  <c:v>2340.5714285714284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1-41B9-B0D2-C0911CAC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24319"/>
        <c:axId val="590603679"/>
      </c:scatterChart>
      <c:valAx>
        <c:axId val="5906243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I/O-intensive application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3679"/>
        <c:crosses val="autoZero"/>
        <c:crossBetween val="midCat"/>
        <c:majorUnit val="0.1"/>
      </c:valAx>
      <c:valAx>
        <c:axId val="5906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(APP number)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98086865543879"/>
          <c:y val="8.0985545820856902E-2"/>
          <c:w val="0.50347069890599949"/>
          <c:h val="0.248630734538464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scability!$H$41:$H$45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scability!$I$41:$I$45</c:f>
              <c:numCache>
                <c:formatCode>General</c:formatCode>
                <c:ptCount val="5"/>
                <c:pt idx="0">
                  <c:v>402.678955453149</c:v>
                </c:pt>
                <c:pt idx="1">
                  <c:v>434.19296066252588</c:v>
                </c:pt>
                <c:pt idx="2">
                  <c:v>458.09349060725208</c:v>
                </c:pt>
                <c:pt idx="3">
                  <c:v>499.32190476190476</c:v>
                </c:pt>
                <c:pt idx="4">
                  <c:v>531.19351570415404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B-4C31-A362-92DB86F91E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scability!$H$41:$H$45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scability!$J$41:$J$45</c:f>
              <c:numCache>
                <c:formatCode>General</c:formatCode>
                <c:ptCount val="5"/>
                <c:pt idx="0">
                  <c:v>526.39357429718871</c:v>
                </c:pt>
                <c:pt idx="1">
                  <c:v>650.18654691948018</c:v>
                </c:pt>
                <c:pt idx="2">
                  <c:v>771.07696606698357</c:v>
                </c:pt>
                <c:pt idx="3">
                  <c:v>1069.3033766530425</c:v>
                </c:pt>
                <c:pt idx="4">
                  <c:v>1440.8068483174629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B-4C31-A362-92DB86F91E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rgbClr val="B72230"/>
                </a:solidFill>
              </a:ln>
              <a:effectLst/>
            </c:spPr>
          </c:marker>
          <c:xVal>
            <c:numRef>
              <c:f>scability!$H$41:$H$45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scability!$K$41:$K$45</c:f>
              <c:numCache>
                <c:formatCode>General</c:formatCode>
                <c:ptCount val="5"/>
                <c:pt idx="0">
                  <c:v>632.05304400241107</c:v>
                </c:pt>
                <c:pt idx="1">
                  <c:v>788.10672679443815</c:v>
                </c:pt>
                <c:pt idx="2">
                  <c:v>943.38821412505627</c:v>
                </c:pt>
                <c:pt idx="3">
                  <c:v>1339.1775223499362</c:v>
                </c:pt>
                <c:pt idx="4">
                  <c:v>1859.177304964539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B-4C31-A362-92DB86F9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95039"/>
        <c:axId val="590623359"/>
      </c:scatterChart>
      <c:valAx>
        <c:axId val="5905950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3359"/>
        <c:crosses val="autoZero"/>
        <c:crossBetween val="midCat"/>
      </c:valAx>
      <c:valAx>
        <c:axId val="5906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'kvm-host'!$K$39:$K$48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E31-A47D-4DA93FE77348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'kvm-host'!$P$39:$P$48</c:f>
              <c:numCache>
                <c:formatCode>General</c:formatCode>
                <c:ptCount val="10"/>
                <c:pt idx="0">
                  <c:v>149.68</c:v>
                </c:pt>
                <c:pt idx="1">
                  <c:v>39.340000000000003</c:v>
                </c:pt>
                <c:pt idx="2">
                  <c:v>27.05</c:v>
                </c:pt>
                <c:pt idx="3">
                  <c:v>15.35</c:v>
                </c:pt>
                <c:pt idx="4">
                  <c:v>17</c:v>
                </c:pt>
                <c:pt idx="5">
                  <c:v>12.29</c:v>
                </c:pt>
                <c:pt idx="6">
                  <c:v>17.48</c:v>
                </c:pt>
                <c:pt idx="7">
                  <c:v>12.49</c:v>
                </c:pt>
                <c:pt idx="8">
                  <c:v>13.27</c:v>
                </c:pt>
                <c:pt idx="9">
                  <c:v>17.760000000000002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A-4E31-A47D-4DA93FE7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59087"/>
        <c:axId val="397052767"/>
      </c:barChart>
      <c:catAx>
        <c:axId val="19085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2767"/>
        <c:crosses val="autoZero"/>
        <c:auto val="1"/>
        <c:lblAlgn val="ctr"/>
        <c:lblOffset val="100"/>
        <c:noMultiLvlLbl val="0"/>
      </c:catAx>
      <c:valAx>
        <c:axId val="3970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8097222222222226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'kvm-host'!$L$39:$L$48</c:f>
              <c:numCache>
                <c:formatCode>General</c:formatCode>
                <c:ptCount val="10"/>
                <c:pt idx="0">
                  <c:v>261.48</c:v>
                </c:pt>
                <c:pt idx="1">
                  <c:v>245.85</c:v>
                </c:pt>
                <c:pt idx="2">
                  <c:v>243.95</c:v>
                </c:pt>
                <c:pt idx="3">
                  <c:v>242.62</c:v>
                </c:pt>
                <c:pt idx="4">
                  <c:v>241.68</c:v>
                </c:pt>
                <c:pt idx="5">
                  <c:v>241.25</c:v>
                </c:pt>
                <c:pt idx="6">
                  <c:v>240.4</c:v>
                </c:pt>
                <c:pt idx="7">
                  <c:v>240.45</c:v>
                </c:pt>
                <c:pt idx="8">
                  <c:v>241.6</c:v>
                </c:pt>
                <c:pt idx="9">
                  <c:v>240.48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D-4C27-A121-B426D88984FC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'kvm-host'!$Q$39:$Q$48</c:f>
              <c:numCache>
                <c:formatCode>General</c:formatCode>
                <c:ptCount val="10"/>
                <c:pt idx="0">
                  <c:v>316.13</c:v>
                </c:pt>
                <c:pt idx="1">
                  <c:v>274.73</c:v>
                </c:pt>
                <c:pt idx="2">
                  <c:v>248.08</c:v>
                </c:pt>
                <c:pt idx="3">
                  <c:v>232.51</c:v>
                </c:pt>
                <c:pt idx="4">
                  <c:v>226.05</c:v>
                </c:pt>
                <c:pt idx="5">
                  <c:v>226</c:v>
                </c:pt>
                <c:pt idx="6">
                  <c:v>226.53</c:v>
                </c:pt>
                <c:pt idx="7">
                  <c:v>228.63</c:v>
                </c:pt>
                <c:pt idx="8">
                  <c:v>228.5</c:v>
                </c:pt>
                <c:pt idx="9">
                  <c:v>226.59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D-4C27-A121-B426D889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63519"/>
        <c:axId val="162645199"/>
      </c:barChart>
      <c:catAx>
        <c:axId val="16366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5199"/>
        <c:crosses val="autoZero"/>
        <c:auto val="1"/>
        <c:lblAlgn val="ctr"/>
        <c:lblOffset val="100"/>
        <c:noMultiLvlLbl val="0"/>
      </c:catAx>
      <c:valAx>
        <c:axId val="162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8560185185185185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'kvm-host'!$K$64:$K$73</c:f>
              <c:numCache>
                <c:formatCode>General</c:formatCode>
                <c:ptCount val="10"/>
                <c:pt idx="0">
                  <c:v>289</c:v>
                </c:pt>
                <c:pt idx="1">
                  <c:v>117.74</c:v>
                </c:pt>
                <c:pt idx="2">
                  <c:v>59.47</c:v>
                </c:pt>
                <c:pt idx="3">
                  <c:v>21.63</c:v>
                </c:pt>
                <c:pt idx="4">
                  <c:v>16.93</c:v>
                </c:pt>
                <c:pt idx="5">
                  <c:v>14.58</c:v>
                </c:pt>
                <c:pt idx="6">
                  <c:v>14.17</c:v>
                </c:pt>
                <c:pt idx="7">
                  <c:v>13.36</c:v>
                </c:pt>
                <c:pt idx="8">
                  <c:v>14.15</c:v>
                </c:pt>
                <c:pt idx="9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4F62-8C49-0D91F5016FF0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'kvm-host'!$P$64:$P$73</c:f>
              <c:numCache>
                <c:formatCode>General</c:formatCode>
                <c:ptCount val="10"/>
                <c:pt idx="0">
                  <c:v>330.92</c:v>
                </c:pt>
                <c:pt idx="1">
                  <c:v>144.12</c:v>
                </c:pt>
                <c:pt idx="2">
                  <c:v>58.77</c:v>
                </c:pt>
                <c:pt idx="3">
                  <c:v>29.49</c:v>
                </c:pt>
                <c:pt idx="4">
                  <c:v>19.45</c:v>
                </c:pt>
                <c:pt idx="5">
                  <c:v>16.16</c:v>
                </c:pt>
                <c:pt idx="6">
                  <c:v>14.68</c:v>
                </c:pt>
                <c:pt idx="7">
                  <c:v>15.83</c:v>
                </c:pt>
                <c:pt idx="8">
                  <c:v>14.81</c:v>
                </c:pt>
                <c:pt idx="9">
                  <c:v>14.53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6-4F62-8C49-0D91F501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65983"/>
        <c:axId val="397047967"/>
      </c:barChart>
      <c:catAx>
        <c:axId val="19686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47967"/>
        <c:crosses val="autoZero"/>
        <c:auto val="1"/>
        <c:lblAlgn val="ctr"/>
        <c:lblOffset val="100"/>
        <c:noMultiLvlLbl val="0"/>
      </c:catAx>
      <c:valAx>
        <c:axId val="3970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8560185185185185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'kvm-host'!$L$64:$L$73</c:f>
              <c:numCache>
                <c:formatCode>General</c:formatCode>
                <c:ptCount val="10"/>
                <c:pt idx="0">
                  <c:v>203.78</c:v>
                </c:pt>
                <c:pt idx="1">
                  <c:v>194.57</c:v>
                </c:pt>
                <c:pt idx="2">
                  <c:v>189.55</c:v>
                </c:pt>
                <c:pt idx="3">
                  <c:v>187.48</c:v>
                </c:pt>
                <c:pt idx="4">
                  <c:v>185.42</c:v>
                </c:pt>
                <c:pt idx="5">
                  <c:v>182.4</c:v>
                </c:pt>
                <c:pt idx="6">
                  <c:v>182.15</c:v>
                </c:pt>
                <c:pt idx="7">
                  <c:v>182.88</c:v>
                </c:pt>
                <c:pt idx="8">
                  <c:v>181.53</c:v>
                </c:pt>
                <c:pt idx="9">
                  <c:v>183.04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0E4-B152-3B7825BFA107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'kvm-host'!$Q$64:$Q$73</c:f>
              <c:numCache>
                <c:formatCode>General</c:formatCode>
                <c:ptCount val="10"/>
                <c:pt idx="0">
                  <c:v>227.26</c:v>
                </c:pt>
                <c:pt idx="1">
                  <c:v>203.57</c:v>
                </c:pt>
                <c:pt idx="2">
                  <c:v>192.9</c:v>
                </c:pt>
                <c:pt idx="3">
                  <c:v>182.02</c:v>
                </c:pt>
                <c:pt idx="4">
                  <c:v>168.54</c:v>
                </c:pt>
                <c:pt idx="5">
                  <c:v>160.37</c:v>
                </c:pt>
                <c:pt idx="6">
                  <c:v>159.01</c:v>
                </c:pt>
                <c:pt idx="7">
                  <c:v>157.91</c:v>
                </c:pt>
                <c:pt idx="8">
                  <c:v>158.28</c:v>
                </c:pt>
                <c:pt idx="9">
                  <c:v>158.22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0E4-B152-3B7825BF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67215"/>
        <c:axId val="162643279"/>
      </c:barChart>
      <c:catAx>
        <c:axId val="15666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3279"/>
        <c:crosses val="autoZero"/>
        <c:auto val="1"/>
        <c:lblAlgn val="ctr"/>
        <c:lblOffset val="100"/>
        <c:noMultiLvlLbl val="0"/>
      </c:catAx>
      <c:valAx>
        <c:axId val="1626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6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5782407407407409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112</xdr:row>
      <xdr:rowOff>45720</xdr:rowOff>
    </xdr:from>
    <xdr:to>
      <xdr:col>24</xdr:col>
      <xdr:colOff>410210</xdr:colOff>
      <xdr:row>127</xdr:row>
      <xdr:rowOff>162560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15C77-51C2-21CB-B577-2B06C5E6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673100</xdr:colOff>
      <xdr:row>0</xdr:row>
      <xdr:rowOff>34925</xdr:rowOff>
    </xdr:from>
    <xdr:to>
      <xdr:col>23</xdr:col>
      <xdr:colOff>488950</xdr:colOff>
      <xdr:row>15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CA9920-2BD8-EC03-1716-8DFEC639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520700</xdr:colOff>
      <xdr:row>0</xdr:row>
      <xdr:rowOff>60325</xdr:rowOff>
    </xdr:from>
    <xdr:to>
      <xdr:col>30</xdr:col>
      <xdr:colOff>336550</xdr:colOff>
      <xdr:row>15</xdr:row>
      <xdr:rowOff>136525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8446E3-E8EA-8333-8A71-E285F80F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174625</xdr:rowOff>
    </xdr:from>
    <xdr:to>
      <xdr:col>23</xdr:col>
      <xdr:colOff>495300</xdr:colOff>
      <xdr:row>34</xdr:row>
      <xdr:rowOff>73025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367CF3-AE87-C1E5-3222-43CF4763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539750</xdr:colOff>
      <xdr:row>18</xdr:row>
      <xdr:rowOff>174625</xdr:rowOff>
    </xdr:from>
    <xdr:to>
      <xdr:col>30</xdr:col>
      <xdr:colOff>355600</xdr:colOff>
      <xdr:row>34</xdr:row>
      <xdr:rowOff>73025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217636-3EDF-4686-73FE-45FF7F90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</xdr:colOff>
      <xdr:row>46</xdr:row>
      <xdr:rowOff>66675</xdr:rowOff>
    </xdr:from>
    <xdr:to>
      <xdr:col>20</xdr:col>
      <xdr:colOff>552450</xdr:colOff>
      <xdr:row>61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83157E-617F-F2AA-A170-9B6E6DE1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571500</xdr:colOff>
      <xdr:row>37</xdr:row>
      <xdr:rowOff>47625</xdr:rowOff>
    </xdr:from>
    <xdr:to>
      <xdr:col>30</xdr:col>
      <xdr:colOff>387350</xdr:colOff>
      <xdr:row>52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BE4F6FD-9836-6FA1-E74B-8785DC91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660400</xdr:colOff>
      <xdr:row>79</xdr:row>
      <xdr:rowOff>85725</xdr:rowOff>
    </xdr:from>
    <xdr:to>
      <xdr:col>23</xdr:col>
      <xdr:colOff>476250</xdr:colOff>
      <xdr:row>94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5A98A3-48AF-9680-4E20-56B35A5B6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558800</xdr:colOff>
      <xdr:row>62</xdr:row>
      <xdr:rowOff>22225</xdr:rowOff>
    </xdr:from>
    <xdr:to>
      <xdr:col>30</xdr:col>
      <xdr:colOff>374650</xdr:colOff>
      <xdr:row>77</xdr:row>
      <xdr:rowOff>98425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35E4F69-76F0-1D61-F14F-537430E74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373380</xdr:colOff>
      <xdr:row>43</xdr:row>
      <xdr:rowOff>11430</xdr:rowOff>
    </xdr:from>
    <xdr:to>
      <xdr:col>7</xdr:col>
      <xdr:colOff>335280</xdr:colOff>
      <xdr:row>58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DBFF9A-BB58-7A84-5C4D-0BD788125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193040</xdr:colOff>
      <xdr:row>51</xdr:row>
      <xdr:rowOff>134620</xdr:rowOff>
    </xdr:from>
    <xdr:to>
      <xdr:col>26</xdr:col>
      <xdr:colOff>497840</xdr:colOff>
      <xdr:row>67</xdr:row>
      <xdr:rowOff>73660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5AA567-8201-59BA-1AC1-03DE12B45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165100</xdr:colOff>
      <xdr:row>95</xdr:row>
      <xdr:rowOff>136525</xdr:rowOff>
    </xdr:from>
    <xdr:to>
      <xdr:col>15</xdr:col>
      <xdr:colOff>556260</xdr:colOff>
      <xdr:row>111</xdr:row>
      <xdr:rowOff>34925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648AC9F-4C01-3D82-D300-9216CCC6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381000</xdr:colOff>
      <xdr:row>61</xdr:row>
      <xdr:rowOff>130175</xdr:rowOff>
    </xdr:from>
    <xdr:to>
      <xdr:col>39</xdr:col>
      <xdr:colOff>609600</xdr:colOff>
      <xdr:row>77</xdr:row>
      <xdr:rowOff>28575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CC58DDB-4CAD-C9F3-19A7-4172B2D1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95250</xdr:colOff>
      <xdr:row>78</xdr:row>
      <xdr:rowOff>47625</xdr:rowOff>
    </xdr:from>
    <xdr:to>
      <xdr:col>31</xdr:col>
      <xdr:colOff>476250</xdr:colOff>
      <xdr:row>93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9B6A0CD-3565-2B39-98FB-6E3758C49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0.69231</cdr:x>
      <cdr:y>0.4456</cdr:y>
    </cdr:from>
    <cdr:to>
      <cdr:x>1</cdr:x>
      <cdr:y>0.77894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2AEB148-2E38-D1FE-D5A5-0EDD4D08A93D}"/>
            </a:ext>
          </a:extLst>
        </cdr:cNvPr>
        <cdr:cNvSpPr txBox="1"/>
      </cdr:nvSpPr>
      <cdr:spPr>
        <a:xfrm xmlns:a="http://schemas.openxmlformats.org/drawingml/2006/main">
          <a:off x="2425700" y="1222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0.83547</cdr:x>
      <cdr:y>0.36227</cdr:y>
    </cdr:from>
    <cdr:to>
      <cdr:x>0.94444</cdr:x>
      <cdr:y>0.45949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EAE1FB-8310-CE75-758E-2420FC93883E}"/>
            </a:ext>
          </a:extLst>
        </cdr:cNvPr>
        <cdr:cNvSpPr txBox="1"/>
      </cdr:nvSpPr>
      <cdr:spPr>
        <a:xfrm xmlns:a="http://schemas.openxmlformats.org/drawingml/2006/main">
          <a:off x="2482850" y="993775"/>
          <a:ext cx="3238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1</xdr:row>
      <xdr:rowOff>130175</xdr:rowOff>
    </xdr:from>
    <xdr:to>
      <xdr:col>27</xdr:col>
      <xdr:colOff>76200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A372E5-987A-4A5A-BBC9-707B9CF9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241300</xdr:colOff>
      <xdr:row>34</xdr:row>
      <xdr:rowOff>53975</xdr:rowOff>
    </xdr:from>
    <xdr:to>
      <xdr:col>27</xdr:col>
      <xdr:colOff>190500</xdr:colOff>
      <xdr:row>49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4CC7A9-5172-DEFC-C4E1-DDE29B17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68</xdr:row>
      <xdr:rowOff>15875</xdr:rowOff>
    </xdr:from>
    <xdr:to>
      <xdr:col>28</xdr:col>
      <xdr:colOff>25400</xdr:colOff>
      <xdr:row>83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B35FFA-9A12-827B-2994-BE2E33EC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368300</xdr:colOff>
      <xdr:row>91</xdr:row>
      <xdr:rowOff>130175</xdr:rowOff>
    </xdr:from>
    <xdr:to>
      <xdr:col>28</xdr:col>
      <xdr:colOff>317500</xdr:colOff>
      <xdr:row>107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AEFB1F-20A0-AC63-C783-2048CF86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365760</xdr:colOff>
      <xdr:row>105</xdr:row>
      <xdr:rowOff>93345</xdr:rowOff>
    </xdr:from>
    <xdr:to>
      <xdr:col>22</xdr:col>
      <xdr:colOff>124460</xdr:colOff>
      <xdr:row>120</xdr:row>
      <xdr:rowOff>172085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4B75992-F2BE-89C6-A3A9-672AA6F4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6</xdr:col>
      <xdr:colOff>480060</xdr:colOff>
      <xdr:row>22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A8BE6F-55A1-F582-AE46-CF4074E75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7</xdr:row>
      <xdr:rowOff>11430</xdr:rowOff>
    </xdr:from>
    <xdr:to>
      <xdr:col>14</xdr:col>
      <xdr:colOff>822960</xdr:colOff>
      <xdr:row>22</xdr:row>
      <xdr:rowOff>125730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B2EA2A-D114-ACB7-B1CF-CD082102B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171450</xdr:rowOff>
    </xdr:from>
    <xdr:to>
      <xdr:col>6</xdr:col>
      <xdr:colOff>480060</xdr:colOff>
      <xdr:row>47</xdr:row>
      <xdr:rowOff>110490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5E40C8-8F0D-0D7D-2812-ED0A66A9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32</xdr:row>
      <xdr:rowOff>34290</xdr:rowOff>
    </xdr:from>
    <xdr:to>
      <xdr:col>14</xdr:col>
      <xdr:colOff>373380</xdr:colOff>
      <xdr:row>47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EEF595D-6588-C0B0-DFFE-DAE83BFA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41910</xdr:rowOff>
    </xdr:from>
    <xdr:to>
      <xdr:col>6</xdr:col>
      <xdr:colOff>480060</xdr:colOff>
      <xdr:row>76</xdr:row>
      <xdr:rowOff>156210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47AC89-0351-76E5-8B91-68E4CBA1A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144780</xdr:colOff>
      <xdr:row>61</xdr:row>
      <xdr:rowOff>49530</xdr:rowOff>
    </xdr:from>
    <xdr:to>
      <xdr:col>14</xdr:col>
      <xdr:colOff>449580</xdr:colOff>
      <xdr:row>76</xdr:row>
      <xdr:rowOff>163830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3FA921B-F56A-0BC5-B381-919B17F15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91</xdr:row>
      <xdr:rowOff>19050</xdr:rowOff>
    </xdr:from>
    <xdr:to>
      <xdr:col>6</xdr:col>
      <xdr:colOff>487680</xdr:colOff>
      <xdr:row>106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CFFA54A-8243-F9E7-2F0E-E9805ECE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175260</xdr:colOff>
      <xdr:row>91</xdr:row>
      <xdr:rowOff>49530</xdr:rowOff>
    </xdr:from>
    <xdr:to>
      <xdr:col>14</xdr:col>
      <xdr:colOff>480060</xdr:colOff>
      <xdr:row>106</xdr:row>
      <xdr:rowOff>163830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EBC5117-4515-A884-35FF-0C259BB8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273050</xdr:colOff>
      <xdr:row>37</xdr:row>
      <xdr:rowOff>174625</xdr:rowOff>
    </xdr:from>
    <xdr:to>
      <xdr:col>26</xdr:col>
      <xdr:colOff>222250</xdr:colOff>
      <xdr:row>53</xdr:row>
      <xdr:rowOff>73025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880F04-226D-4758-7F7B-24DF537D4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116</xdr:row>
      <xdr:rowOff>53975</xdr:rowOff>
    </xdr:from>
    <xdr:to>
      <xdr:col>25</xdr:col>
      <xdr:colOff>463550</xdr:colOff>
      <xdr:row>131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64DFCA-92E7-E0B1-77CB-26FF4442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57150</xdr:colOff>
      <xdr:row>116</xdr:row>
      <xdr:rowOff>60325</xdr:rowOff>
    </xdr:from>
    <xdr:to>
      <xdr:col>20</xdr:col>
      <xdr:colOff>501650</xdr:colOff>
      <xdr:row>131</xdr:row>
      <xdr:rowOff>136525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1CC702D-FCD2-3F26-696D-52058044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11430</xdr:rowOff>
    </xdr:from>
    <xdr:to>
      <xdr:col>7</xdr:col>
      <xdr:colOff>327660</xdr:colOff>
      <xdr:row>28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8420E-AABC-6482-5F50-4C453140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12</xdr:row>
      <xdr:rowOff>133350</xdr:rowOff>
    </xdr:from>
    <xdr:to>
      <xdr:col>15</xdr:col>
      <xdr:colOff>228600</xdr:colOff>
      <xdr:row>28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CA55BF-36CF-FC43-D51D-46FE4FA8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49530</xdr:rowOff>
    </xdr:from>
    <xdr:to>
      <xdr:col>7</xdr:col>
      <xdr:colOff>304800</xdr:colOff>
      <xdr:row>59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FB092D-E94F-271A-4555-80689BC9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44</xdr:row>
      <xdr:rowOff>171450</xdr:rowOff>
    </xdr:from>
    <xdr:to>
      <xdr:col>15</xdr:col>
      <xdr:colOff>327660</xdr:colOff>
      <xdr:row>60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D5E91A-34CE-A50A-C017-BB6267A7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83820</xdr:colOff>
      <xdr:row>83</xdr:row>
      <xdr:rowOff>64770</xdr:rowOff>
    </xdr:from>
    <xdr:to>
      <xdr:col>7</xdr:col>
      <xdr:colOff>388620</xdr:colOff>
      <xdr:row>99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9B67C1-2688-D134-BD54-4F61AAD0A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579120</xdr:colOff>
      <xdr:row>83</xdr:row>
      <xdr:rowOff>49530</xdr:rowOff>
    </xdr:from>
    <xdr:to>
      <xdr:col>15</xdr:col>
      <xdr:colOff>274320</xdr:colOff>
      <xdr:row>98</xdr:row>
      <xdr:rowOff>163830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7598830-B39D-61C1-FA7E-1A6C1EA44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68580</xdr:colOff>
      <xdr:row>122</xdr:row>
      <xdr:rowOff>19050</xdr:rowOff>
    </xdr:from>
    <xdr:to>
      <xdr:col>7</xdr:col>
      <xdr:colOff>373380</xdr:colOff>
      <xdr:row>137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762882-59FA-97C4-810B-660E1FEC4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122</xdr:row>
      <xdr:rowOff>3810</xdr:rowOff>
    </xdr:from>
    <xdr:to>
      <xdr:col>15</xdr:col>
      <xdr:colOff>228600</xdr:colOff>
      <xdr:row>137</xdr:row>
      <xdr:rowOff>118110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247751C-2E60-F5C9-A0F2-613182AB1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553720</xdr:colOff>
      <xdr:row>31</xdr:row>
      <xdr:rowOff>55245</xdr:rowOff>
    </xdr:from>
    <xdr:to>
      <xdr:col>23</xdr:col>
      <xdr:colOff>373380</xdr:colOff>
      <xdr:row>46</xdr:row>
      <xdr:rowOff>131445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BFA08C7-1030-880E-7BE7-5CABDECD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133350</xdr:colOff>
      <xdr:row>31</xdr:row>
      <xdr:rowOff>60325</xdr:rowOff>
    </xdr:from>
    <xdr:to>
      <xdr:col>29</xdr:col>
      <xdr:colOff>1270</xdr:colOff>
      <xdr:row>46</xdr:row>
      <xdr:rowOff>136525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9B550C5-AA87-193F-92CD-0AD383A2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552450</xdr:colOff>
      <xdr:row>46</xdr:row>
      <xdr:rowOff>149225</xdr:rowOff>
    </xdr:from>
    <xdr:to>
      <xdr:col>23</xdr:col>
      <xdr:colOff>393700</xdr:colOff>
      <xdr:row>62</xdr:row>
      <xdr:rowOff>47625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A4F5825-6E54-0B8C-2B60-77DC6748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127000</xdr:colOff>
      <xdr:row>46</xdr:row>
      <xdr:rowOff>149225</xdr:rowOff>
    </xdr:from>
    <xdr:to>
      <xdr:col>28</xdr:col>
      <xdr:colOff>635000</xdr:colOff>
      <xdr:row>62</xdr:row>
      <xdr:rowOff>47625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0B5FE20-BB4D-9B4B-4804-561CB1B9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64770</xdr:rowOff>
    </xdr:from>
    <xdr:to>
      <xdr:col>7</xdr:col>
      <xdr:colOff>304800</xdr:colOff>
      <xdr:row>29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2E3A03-A009-D189-3331-1570A822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13</xdr:row>
      <xdr:rowOff>148590</xdr:rowOff>
    </xdr:from>
    <xdr:to>
      <xdr:col>15</xdr:col>
      <xdr:colOff>190500</xdr:colOff>
      <xdr:row>29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2F4089-AB1D-C84C-F907-FC9C4607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11430</xdr:rowOff>
    </xdr:from>
    <xdr:to>
      <xdr:col>7</xdr:col>
      <xdr:colOff>304800</xdr:colOff>
      <xdr:row>58</xdr:row>
      <xdr:rowOff>125730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339798-88F8-FE84-6EF4-55CF9E84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43</xdr:row>
      <xdr:rowOff>11430</xdr:rowOff>
    </xdr:from>
    <xdr:to>
      <xdr:col>15</xdr:col>
      <xdr:colOff>60960</xdr:colOff>
      <xdr:row>58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04C21F-61DD-150D-ED82-E1C3E68EE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83</xdr:row>
      <xdr:rowOff>49530</xdr:rowOff>
    </xdr:from>
    <xdr:to>
      <xdr:col>7</xdr:col>
      <xdr:colOff>342900</xdr:colOff>
      <xdr:row>98</xdr:row>
      <xdr:rowOff>163830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BCE280-7CF6-51AA-21FF-AB002108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83</xdr:row>
      <xdr:rowOff>80010</xdr:rowOff>
    </xdr:from>
    <xdr:to>
      <xdr:col>15</xdr:col>
      <xdr:colOff>312420</xdr:colOff>
      <xdr:row>99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4C3B7-D206-5BCB-0D74-027FC071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123</xdr:row>
      <xdr:rowOff>57150</xdr:rowOff>
    </xdr:from>
    <xdr:to>
      <xdr:col>7</xdr:col>
      <xdr:colOff>358140</xdr:colOff>
      <xdr:row>138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B38C1-E65C-37C4-2578-1ED3CA17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</xdr:colOff>
      <xdr:row>123</xdr:row>
      <xdr:rowOff>87630</xdr:rowOff>
    </xdr:from>
    <xdr:to>
      <xdr:col>15</xdr:col>
      <xdr:colOff>312420</xdr:colOff>
      <xdr:row>139</xdr:row>
      <xdr:rowOff>26670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0427564-BFB6-739D-F52B-4B92F008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488950</xdr:colOff>
      <xdr:row>20</xdr:row>
      <xdr:rowOff>161925</xdr:rowOff>
    </xdr:from>
    <xdr:to>
      <xdr:col>16</xdr:col>
      <xdr:colOff>63500</xdr:colOff>
      <xdr:row>36</xdr:row>
      <xdr:rowOff>60325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F9A8678-6BBB-07EF-0649-D52D5DD03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297180</xdr:colOff>
      <xdr:row>40</xdr:row>
      <xdr:rowOff>164465</xdr:rowOff>
    </xdr:from>
    <xdr:to>
      <xdr:col>22</xdr:col>
      <xdr:colOff>594360</xdr:colOff>
      <xdr:row>56</xdr:row>
      <xdr:rowOff>62865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E9CA35C-9A4B-1F5D-ACE7-4436A156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292100</xdr:colOff>
      <xdr:row>57</xdr:row>
      <xdr:rowOff>34925</xdr:rowOff>
    </xdr:from>
    <xdr:to>
      <xdr:col>22</xdr:col>
      <xdr:colOff>586740</xdr:colOff>
      <xdr:row>72</xdr:row>
      <xdr:rowOff>111125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6D14EE3-7EE4-2398-74D5-D4712B03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398780</xdr:colOff>
      <xdr:row>42</xdr:row>
      <xdr:rowOff>45085</xdr:rowOff>
    </xdr:from>
    <xdr:to>
      <xdr:col>28</xdr:col>
      <xdr:colOff>99060</xdr:colOff>
      <xdr:row>57</xdr:row>
      <xdr:rowOff>121285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E6775DD-1556-0B01-E01E-D9B77FDD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406400</xdr:colOff>
      <xdr:row>57</xdr:row>
      <xdr:rowOff>142875</xdr:rowOff>
    </xdr:from>
    <xdr:to>
      <xdr:col>28</xdr:col>
      <xdr:colOff>91440</xdr:colOff>
      <xdr:row>73</xdr:row>
      <xdr:rowOff>41275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2B66B24-84CB-4D58-1487-44AA28FA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28</xdr:row>
      <xdr:rowOff>22225</xdr:rowOff>
    </xdr:from>
    <xdr:to>
      <xdr:col>16</xdr:col>
      <xdr:colOff>403860</xdr:colOff>
      <xdr:row>43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1FD2FA-0FDA-818B-0506-DF93551A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254000</xdr:colOff>
      <xdr:row>33</xdr:row>
      <xdr:rowOff>111125</xdr:rowOff>
    </xdr:from>
    <xdr:to>
      <xdr:col>25</xdr:col>
      <xdr:colOff>241300</xdr:colOff>
      <xdr:row>49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B5720D0-9193-A6E3-8F4A-9E4EF474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emory.net/dell-server-memory/?filter_voltage=1-2v&amp;filter_technology=ddr4-2666&amp;filter_kit-qty=1x-128gb" TargetMode="External"/><Relationship Id="rId2" Type="http://schemas.openxmlformats.org/officeDocument/2006/relationships/hyperlink" Target="https://www.serversupply.com/SSD/SATA-6GBPS/960GB/HYNIX/HFS960G32FEH-7A10A_314861.htm" TargetMode="External"/><Relationship Id="rId1" Type="http://schemas.openxmlformats.org/officeDocument/2006/relationships/hyperlink" Target="https://diskprices.com/?locale=us&amp;condition=new,used&amp;disk_types=external_hdd,external_hdd25,internal_hdd,internal_hdd25,internal_sshd,internal_sas,external_ssd,internal_ssd,m2_ssd,m2_nvme,u2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workbookViewId="0">
      <selection activeCell="J9" sqref="A1:R257"/>
    </sheetView>
  </sheetViews>
  <sheetFormatPr defaultColWidth="8.88671875" defaultRowHeight="13.8" x14ac:dyDescent="0.25"/>
  <cols>
    <col min="1" max="1" width="15.21875" style="1" bestFit="1" customWidth="1"/>
    <col min="2" max="2" width="10.33203125" style="1" bestFit="1" customWidth="1"/>
    <col min="3" max="3" width="10.21875" style="1" bestFit="1" customWidth="1"/>
    <col min="4" max="4" width="8.6640625" style="1" bestFit="1" customWidth="1"/>
    <col min="5" max="5" width="10.21875" style="1" bestFit="1" customWidth="1"/>
    <col min="6" max="6" width="8.6640625" style="1"/>
    <col min="7" max="7" width="11.77734375" style="1" bestFit="1" customWidth="1"/>
    <col min="8" max="8" width="13.88671875" style="1" bestFit="1" customWidth="1"/>
    <col min="9" max="9" width="9.109375" style="1" bestFit="1" customWidth="1"/>
    <col min="10" max="10" width="10.109375" style="1" bestFit="1" customWidth="1"/>
    <col min="11" max="11" width="8.33203125" style="1" bestFit="1" customWidth="1"/>
    <col min="12" max="12" width="9.44140625" style="1" bestFit="1" customWidth="1"/>
    <col min="13" max="13" width="9.21875" style="1" bestFit="1" customWidth="1"/>
    <col min="14" max="14" width="9.5546875" style="1" bestFit="1" customWidth="1"/>
    <col min="15" max="15" width="8.88671875" style="1"/>
    <col min="16" max="16" width="20.77734375" style="1" customWidth="1"/>
    <col min="17" max="16384" width="8.88671875" style="1"/>
  </cols>
  <sheetData>
    <row r="1" spans="1:18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/>
      <c r="N1" s="3" t="s">
        <v>16</v>
      </c>
      <c r="O1" s="3" t="s">
        <v>26</v>
      </c>
      <c r="P1" s="3" t="s">
        <v>56</v>
      </c>
    </row>
    <row r="2" spans="1:18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3207142</v>
      </c>
      <c r="K2" s="3">
        <v>169.76</v>
      </c>
      <c r="L2" s="3">
        <v>153.79</v>
      </c>
      <c r="M2" s="3">
        <v>323.54999999999995</v>
      </c>
      <c r="N2" s="3">
        <v>14.9869</v>
      </c>
      <c r="O2" s="3">
        <v>0</v>
      </c>
      <c r="P2" s="3">
        <v>800.22265625</v>
      </c>
      <c r="Q2" s="3">
        <v>434.14</v>
      </c>
      <c r="R2" s="3">
        <f>(Q2-M2)/M2</f>
        <v>0.34180188533456979</v>
      </c>
    </row>
    <row r="3" spans="1:18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2649763</v>
      </c>
      <c r="K3" s="3">
        <v>138.72999999999999</v>
      </c>
      <c r="L3" s="3">
        <v>138.02000000000001</v>
      </c>
      <c r="M3" s="3">
        <v>276.75</v>
      </c>
      <c r="N3" s="3">
        <v>17.8093</v>
      </c>
      <c r="O3" s="3">
        <v>0</v>
      </c>
      <c r="P3" s="3">
        <v>962.75</v>
      </c>
      <c r="Q3" s="3">
        <v>370.92</v>
      </c>
      <c r="R3" s="3">
        <f t="shared" ref="R3:R33" si="0">(Q3-M3)/M3</f>
        <v>0.34027100271002714</v>
      </c>
    </row>
    <row r="4" spans="1:18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2107488</v>
      </c>
      <c r="K4" s="3">
        <v>101.38</v>
      </c>
      <c r="L4" s="3">
        <v>137.82</v>
      </c>
      <c r="M4" s="3">
        <v>239.2</v>
      </c>
      <c r="N4" s="3">
        <v>23.966699999999999</v>
      </c>
      <c r="O4" s="3">
        <v>0</v>
      </c>
      <c r="P4" s="3">
        <v>1122.17578125</v>
      </c>
      <c r="Q4" s="3">
        <v>324.15999999999997</v>
      </c>
      <c r="R4" s="3">
        <f t="shared" si="0"/>
        <v>0.35518394648829427</v>
      </c>
    </row>
    <row r="5" spans="1:18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1031699</v>
      </c>
      <c r="K5" s="3">
        <v>63.7</v>
      </c>
      <c r="L5" s="3">
        <v>103.98</v>
      </c>
      <c r="M5" s="3">
        <v>167.68</v>
      </c>
      <c r="N5" s="3">
        <v>36.459400000000002</v>
      </c>
      <c r="O5" s="3">
        <v>0</v>
      </c>
      <c r="P5" s="3">
        <v>1282.49609375</v>
      </c>
      <c r="Q5" s="3">
        <v>293.99</v>
      </c>
      <c r="R5" s="3">
        <f t="shared" si="0"/>
        <v>0.75328005725190839</v>
      </c>
    </row>
    <row r="6" spans="1:18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540522</v>
      </c>
      <c r="K6" s="3">
        <v>33.46</v>
      </c>
      <c r="L6" s="3">
        <v>97.05</v>
      </c>
      <c r="M6" s="3">
        <v>130.51</v>
      </c>
      <c r="N6" s="3">
        <v>60.198099999999997</v>
      </c>
      <c r="O6" s="3">
        <v>0</v>
      </c>
      <c r="P6" s="3">
        <v>1441.2890625</v>
      </c>
      <c r="Q6" s="3">
        <v>218.8</v>
      </c>
      <c r="R6" s="3">
        <f t="shared" si="0"/>
        <v>0.67649988506627867</v>
      </c>
    </row>
    <row r="7" spans="1:18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3</v>
      </c>
      <c r="K7" s="3">
        <v>1.2</v>
      </c>
      <c r="L7" s="3">
        <v>63.5</v>
      </c>
      <c r="M7" s="3">
        <v>64.7</v>
      </c>
      <c r="N7" s="3">
        <v>144.56200000000001</v>
      </c>
      <c r="O7" s="3">
        <v>0</v>
      </c>
      <c r="P7" s="3">
        <v>1586.09765625</v>
      </c>
      <c r="Q7" s="3">
        <v>60.39</v>
      </c>
      <c r="R7" s="3">
        <f t="shared" si="0"/>
        <v>-6.6615146831530178E-2</v>
      </c>
    </row>
    <row r="8" spans="1:18" x14ac:dyDescent="0.25">
      <c r="A8" s="3" t="s">
        <v>29</v>
      </c>
      <c r="B8" s="3" t="s">
        <v>17</v>
      </c>
      <c r="C8" s="3"/>
      <c r="D8" s="3" t="s">
        <v>30</v>
      </c>
      <c r="E8" s="3" t="s">
        <v>33</v>
      </c>
      <c r="F8" s="1">
        <v>8</v>
      </c>
      <c r="G8" s="3" t="s">
        <v>19</v>
      </c>
      <c r="H8" s="3" t="s">
        <v>21</v>
      </c>
      <c r="I8" s="3">
        <v>0.5</v>
      </c>
      <c r="J8" s="3">
        <v>1577622</v>
      </c>
      <c r="K8" s="3">
        <v>76.400000000000006</v>
      </c>
      <c r="L8" s="3">
        <v>256.66000000000003</v>
      </c>
      <c r="M8" s="3">
        <v>333.06000000000006</v>
      </c>
      <c r="N8" s="3">
        <v>0</v>
      </c>
      <c r="O8" s="3">
        <v>0</v>
      </c>
      <c r="P8" s="3">
        <v>4119.28515625</v>
      </c>
      <c r="Q8" s="3">
        <v>422.34</v>
      </c>
      <c r="R8" s="3">
        <f t="shared" si="0"/>
        <v>0.26805980904341531</v>
      </c>
    </row>
    <row r="9" spans="1:18" x14ac:dyDescent="0.25">
      <c r="A9" s="3" t="s">
        <v>29</v>
      </c>
      <c r="B9" s="3" t="s">
        <v>17</v>
      </c>
      <c r="C9" s="3"/>
      <c r="D9" s="3" t="s">
        <v>30</v>
      </c>
      <c r="E9" s="3" t="s">
        <v>33</v>
      </c>
      <c r="F9" s="1">
        <v>8</v>
      </c>
      <c r="G9" s="3" t="s">
        <v>19</v>
      </c>
      <c r="H9" s="3" t="s">
        <v>21</v>
      </c>
      <c r="I9" s="3">
        <v>0.6</v>
      </c>
      <c r="J9" s="3">
        <v>1305752</v>
      </c>
      <c r="K9" s="3">
        <v>56.62</v>
      </c>
      <c r="L9" s="3">
        <v>258.17</v>
      </c>
      <c r="M9" s="3">
        <v>314.79000000000002</v>
      </c>
      <c r="N9" s="3">
        <v>0</v>
      </c>
      <c r="O9" s="3">
        <v>0</v>
      </c>
      <c r="P9" s="3">
        <v>4945.02734375</v>
      </c>
      <c r="Q9" s="3">
        <v>396.27</v>
      </c>
      <c r="R9" s="3">
        <f t="shared" si="0"/>
        <v>0.25883922615076704</v>
      </c>
    </row>
    <row r="10" spans="1:18" x14ac:dyDescent="0.25">
      <c r="A10" s="3" t="s">
        <v>29</v>
      </c>
      <c r="B10" s="3" t="s">
        <v>17</v>
      </c>
      <c r="C10" s="3"/>
      <c r="D10" s="3" t="s">
        <v>30</v>
      </c>
      <c r="E10" s="3" t="s">
        <v>33</v>
      </c>
      <c r="F10" s="1">
        <v>8</v>
      </c>
      <c r="G10" s="3" t="s">
        <v>19</v>
      </c>
      <c r="H10" s="3" t="s">
        <v>20</v>
      </c>
      <c r="I10" s="3">
        <v>0.7</v>
      </c>
      <c r="J10" s="3">
        <v>971722</v>
      </c>
      <c r="K10" s="3">
        <v>43.93</v>
      </c>
      <c r="L10" s="3">
        <v>252.87</v>
      </c>
      <c r="M10" s="3">
        <v>296.8</v>
      </c>
      <c r="N10" s="3">
        <v>0</v>
      </c>
      <c r="O10" s="3">
        <v>0</v>
      </c>
      <c r="P10" s="3">
        <v>5767.47265625</v>
      </c>
      <c r="Q10" s="3">
        <v>365.81</v>
      </c>
      <c r="R10" s="3">
        <f t="shared" si="0"/>
        <v>0.23251347708894876</v>
      </c>
    </row>
    <row r="11" spans="1:18" x14ac:dyDescent="0.25">
      <c r="A11" s="3" t="s">
        <v>29</v>
      </c>
      <c r="B11" s="3" t="s">
        <v>17</v>
      </c>
      <c r="C11" s="3"/>
      <c r="D11" s="3" t="s">
        <v>30</v>
      </c>
      <c r="E11" s="3" t="s">
        <v>33</v>
      </c>
      <c r="F11" s="1">
        <v>8</v>
      </c>
      <c r="G11" s="3" t="s">
        <v>19</v>
      </c>
      <c r="H11" s="3" t="s">
        <v>20</v>
      </c>
      <c r="I11" s="3">
        <v>0.8</v>
      </c>
      <c r="J11" s="3">
        <v>868355</v>
      </c>
      <c r="K11" s="3">
        <v>39.94</v>
      </c>
      <c r="L11" s="3">
        <v>256.82</v>
      </c>
      <c r="M11" s="3">
        <v>296.76</v>
      </c>
      <c r="N11" s="3">
        <v>0</v>
      </c>
      <c r="O11" s="3">
        <v>0</v>
      </c>
      <c r="P11" s="3">
        <v>6591.1640625</v>
      </c>
      <c r="Q11" s="3">
        <v>350.1</v>
      </c>
      <c r="R11" s="3">
        <f t="shared" si="0"/>
        <v>0.17974120501415297</v>
      </c>
    </row>
    <row r="12" spans="1:18" x14ac:dyDescent="0.25">
      <c r="A12" s="3" t="s">
        <v>29</v>
      </c>
      <c r="B12" s="3" t="s">
        <v>17</v>
      </c>
      <c r="C12" s="3"/>
      <c r="D12" s="3" t="s">
        <v>30</v>
      </c>
      <c r="E12" s="3" t="s">
        <v>33</v>
      </c>
      <c r="F12" s="1">
        <v>8</v>
      </c>
      <c r="G12" s="3" t="s">
        <v>19</v>
      </c>
      <c r="H12" s="3" t="s">
        <v>20</v>
      </c>
      <c r="I12" s="3">
        <v>0.9</v>
      </c>
      <c r="J12" s="3">
        <v>628224</v>
      </c>
      <c r="K12" s="3">
        <v>32.21</v>
      </c>
      <c r="L12" s="3">
        <v>252.18</v>
      </c>
      <c r="M12" s="3">
        <v>284.39</v>
      </c>
      <c r="N12" s="3">
        <v>0</v>
      </c>
      <c r="O12" s="3">
        <v>0</v>
      </c>
      <c r="P12" s="3">
        <v>7415.140625</v>
      </c>
      <c r="Q12" s="3">
        <v>297.90999999999997</v>
      </c>
      <c r="R12" s="3">
        <f t="shared" si="0"/>
        <v>4.7540349520025255E-2</v>
      </c>
    </row>
    <row r="13" spans="1:18" x14ac:dyDescent="0.25">
      <c r="A13" s="3" t="s">
        <v>29</v>
      </c>
      <c r="B13" s="3" t="s">
        <v>17</v>
      </c>
      <c r="C13" s="3"/>
      <c r="D13" s="3" t="s">
        <v>30</v>
      </c>
      <c r="E13" s="3" t="s">
        <v>33</v>
      </c>
      <c r="F13" s="1">
        <v>8</v>
      </c>
      <c r="G13" s="3" t="s">
        <v>19</v>
      </c>
      <c r="H13" s="3" t="s">
        <v>20</v>
      </c>
      <c r="I13" s="3">
        <v>1</v>
      </c>
      <c r="J13" s="3">
        <v>1</v>
      </c>
      <c r="K13" s="3">
        <v>1.69</v>
      </c>
      <c r="L13" s="3">
        <v>247.13</v>
      </c>
      <c r="M13" s="3">
        <v>248.82</v>
      </c>
      <c r="N13" s="3">
        <v>0</v>
      </c>
      <c r="O13" s="3">
        <v>0</v>
      </c>
      <c r="P13" s="3">
        <v>8194.85546875</v>
      </c>
      <c r="Q13" s="3">
        <v>252.70000000000002</v>
      </c>
      <c r="R13" s="3">
        <f t="shared" si="0"/>
        <v>1.5593601800498449E-2</v>
      </c>
    </row>
    <row r="14" spans="1:18" x14ac:dyDescent="0.25">
      <c r="A14" s="3" t="s">
        <v>29</v>
      </c>
      <c r="B14" s="3" t="s">
        <v>17</v>
      </c>
      <c r="C14" s="3"/>
      <c r="D14" s="3" t="s">
        <v>30</v>
      </c>
      <c r="E14" s="3" t="s">
        <v>33</v>
      </c>
      <c r="F14" s="1">
        <v>8</v>
      </c>
      <c r="G14" s="3" t="s">
        <v>25</v>
      </c>
      <c r="H14" s="3" t="s">
        <v>27</v>
      </c>
      <c r="I14" s="3">
        <v>0.1</v>
      </c>
      <c r="J14" s="3">
        <v>1778898</v>
      </c>
      <c r="K14" s="3">
        <v>133.09</v>
      </c>
      <c r="L14" s="3">
        <v>261.48</v>
      </c>
      <c r="M14" s="3">
        <v>394.57000000000005</v>
      </c>
      <c r="N14" s="3">
        <v>0</v>
      </c>
      <c r="O14" s="3">
        <v>4.18</v>
      </c>
      <c r="P14" s="3">
        <v>221.5078125</v>
      </c>
      <c r="Q14" s="3">
        <v>465.81</v>
      </c>
      <c r="R14" s="3">
        <f t="shared" si="0"/>
        <v>0.18055097954735522</v>
      </c>
    </row>
    <row r="15" spans="1:18" x14ac:dyDescent="0.25">
      <c r="A15" s="3" t="s">
        <v>29</v>
      </c>
      <c r="B15" s="3" t="s">
        <v>17</v>
      </c>
      <c r="C15" s="3"/>
      <c r="D15" s="3" t="s">
        <v>30</v>
      </c>
      <c r="E15" s="3" t="s">
        <v>33</v>
      </c>
      <c r="F15" s="1">
        <v>8</v>
      </c>
      <c r="G15" s="3" t="s">
        <v>25</v>
      </c>
      <c r="H15" s="3" t="s">
        <v>27</v>
      </c>
      <c r="I15" s="3">
        <v>0.2</v>
      </c>
      <c r="J15" s="3">
        <v>241523</v>
      </c>
      <c r="K15" s="3">
        <v>32.67</v>
      </c>
      <c r="L15" s="3">
        <v>245.85</v>
      </c>
      <c r="M15" s="3">
        <v>278.52</v>
      </c>
      <c r="N15" s="3">
        <v>0</v>
      </c>
      <c r="O15" s="3">
        <v>7.88</v>
      </c>
      <c r="P15" s="3">
        <v>455.39453125</v>
      </c>
      <c r="Q15" s="3">
        <v>314.07000000000005</v>
      </c>
      <c r="R15" s="3">
        <f t="shared" si="0"/>
        <v>0.12763894872899637</v>
      </c>
    </row>
    <row r="16" spans="1:18" x14ac:dyDescent="0.25">
      <c r="A16" s="3" t="s">
        <v>29</v>
      </c>
      <c r="B16" s="3" t="s">
        <v>17</v>
      </c>
      <c r="C16" s="3"/>
      <c r="D16" s="3" t="s">
        <v>30</v>
      </c>
      <c r="E16" s="3" t="s">
        <v>33</v>
      </c>
      <c r="F16" s="1">
        <v>8</v>
      </c>
      <c r="G16" s="3" t="s">
        <v>25</v>
      </c>
      <c r="H16" s="3" t="s">
        <v>27</v>
      </c>
      <c r="I16" s="3">
        <v>0.3</v>
      </c>
      <c r="J16" s="3">
        <v>89874</v>
      </c>
      <c r="K16" s="3">
        <v>23.4</v>
      </c>
      <c r="L16" s="3">
        <v>243.95</v>
      </c>
      <c r="M16" s="3">
        <v>267.34999999999997</v>
      </c>
      <c r="N16" s="3">
        <v>0</v>
      </c>
      <c r="O16" s="3">
        <v>9.08</v>
      </c>
      <c r="P16" s="3">
        <v>677.40625</v>
      </c>
      <c r="Q16" s="3">
        <v>275.13</v>
      </c>
      <c r="R16" s="3">
        <f t="shared" si="0"/>
        <v>2.9100430147746513E-2</v>
      </c>
    </row>
    <row r="17" spans="1:18" x14ac:dyDescent="0.25">
      <c r="A17" s="3" t="s">
        <v>29</v>
      </c>
      <c r="B17" s="3" t="s">
        <v>17</v>
      </c>
      <c r="C17" s="3"/>
      <c r="D17" s="3" t="s">
        <v>30</v>
      </c>
      <c r="E17" s="3" t="s">
        <v>33</v>
      </c>
      <c r="F17" s="1">
        <v>8</v>
      </c>
      <c r="G17" s="3" t="s">
        <v>25</v>
      </c>
      <c r="H17" s="3" t="s">
        <v>27</v>
      </c>
      <c r="I17" s="3">
        <v>0.4</v>
      </c>
      <c r="J17" s="3">
        <v>13055</v>
      </c>
      <c r="K17" s="3">
        <v>19.71</v>
      </c>
      <c r="L17" s="3">
        <v>242.62</v>
      </c>
      <c r="M17" s="3">
        <v>262.33</v>
      </c>
      <c r="N17" s="3">
        <v>0</v>
      </c>
      <c r="O17" s="3">
        <v>9.84</v>
      </c>
      <c r="P17" s="3">
        <v>886.09765625</v>
      </c>
      <c r="Q17" s="3">
        <v>247.85999999999999</v>
      </c>
      <c r="R17" s="3">
        <f t="shared" si="0"/>
        <v>-5.5159531887317502E-2</v>
      </c>
    </row>
    <row r="18" spans="1:18" x14ac:dyDescent="0.25">
      <c r="A18" s="3" t="s">
        <v>29</v>
      </c>
      <c r="B18" s="3" t="s">
        <v>17</v>
      </c>
      <c r="C18" s="3"/>
      <c r="D18" s="3" t="s">
        <v>30</v>
      </c>
      <c r="E18" s="3" t="s">
        <v>33</v>
      </c>
      <c r="F18" s="1">
        <v>8</v>
      </c>
      <c r="G18" s="3" t="s">
        <v>25</v>
      </c>
      <c r="H18" s="3" t="s">
        <v>28</v>
      </c>
      <c r="I18" s="3">
        <v>0.5</v>
      </c>
      <c r="J18" s="3">
        <v>695</v>
      </c>
      <c r="K18" s="3">
        <v>19.28</v>
      </c>
      <c r="L18" s="3">
        <v>241.68</v>
      </c>
      <c r="M18" s="3">
        <v>260.96000000000004</v>
      </c>
      <c r="N18" s="3">
        <v>0</v>
      </c>
      <c r="O18" s="3">
        <v>9.86</v>
      </c>
      <c r="P18" s="3">
        <v>1035.6015625</v>
      </c>
      <c r="Q18" s="3">
        <v>243.05</v>
      </c>
      <c r="R18" s="3">
        <f t="shared" si="0"/>
        <v>-6.863120784794613E-2</v>
      </c>
    </row>
    <row r="19" spans="1:18" x14ac:dyDescent="0.25">
      <c r="A19" s="3" t="s">
        <v>29</v>
      </c>
      <c r="B19" s="3" t="s">
        <v>17</v>
      </c>
      <c r="C19" s="3"/>
      <c r="D19" s="3" t="s">
        <v>30</v>
      </c>
      <c r="E19" s="3" t="s">
        <v>33</v>
      </c>
      <c r="F19" s="1">
        <v>8</v>
      </c>
      <c r="G19" s="3" t="s">
        <v>25</v>
      </c>
      <c r="H19" s="3" t="s">
        <v>28</v>
      </c>
      <c r="I19" s="3">
        <v>0.6</v>
      </c>
      <c r="J19" s="3">
        <v>12</v>
      </c>
      <c r="K19" s="3">
        <v>19.5</v>
      </c>
      <c r="L19" s="3">
        <v>241.25</v>
      </c>
      <c r="M19" s="3">
        <v>260.75</v>
      </c>
      <c r="N19" s="3">
        <v>0</v>
      </c>
      <c r="O19" s="3">
        <v>9.8699999999999992</v>
      </c>
      <c r="P19" s="3">
        <v>1034.15234375</v>
      </c>
      <c r="Q19" s="3">
        <v>238.29</v>
      </c>
      <c r="R19" s="3">
        <f t="shared" si="0"/>
        <v>-8.6136145733461206E-2</v>
      </c>
    </row>
    <row r="20" spans="1:18" x14ac:dyDescent="0.25">
      <c r="A20" s="3" t="s">
        <v>29</v>
      </c>
      <c r="B20" s="3" t="s">
        <v>17</v>
      </c>
      <c r="C20" s="3"/>
      <c r="D20" s="3" t="s">
        <v>30</v>
      </c>
      <c r="E20" s="3" t="s">
        <v>33</v>
      </c>
      <c r="F20" s="1">
        <v>8</v>
      </c>
      <c r="G20" s="3" t="s">
        <v>25</v>
      </c>
      <c r="H20" s="3" t="s">
        <v>27</v>
      </c>
      <c r="I20" s="3">
        <v>0.7</v>
      </c>
      <c r="J20" s="3">
        <v>0</v>
      </c>
      <c r="K20" s="3">
        <v>20.93</v>
      </c>
      <c r="L20" s="3">
        <v>240.4</v>
      </c>
      <c r="M20" s="3">
        <v>261.33</v>
      </c>
      <c r="N20" s="3">
        <v>0</v>
      </c>
      <c r="O20" s="3">
        <v>9.75</v>
      </c>
      <c r="P20" s="3">
        <v>1041.6953125</v>
      </c>
      <c r="Q20" s="3">
        <v>244.01</v>
      </c>
      <c r="R20" s="3">
        <f t="shared" si="0"/>
        <v>-6.627635556575974E-2</v>
      </c>
    </row>
    <row r="21" spans="1:18" x14ac:dyDescent="0.25">
      <c r="A21" s="3" t="s">
        <v>29</v>
      </c>
      <c r="B21" s="3" t="s">
        <v>17</v>
      </c>
      <c r="C21" s="3"/>
      <c r="D21" s="3" t="s">
        <v>30</v>
      </c>
      <c r="E21" s="3" t="s">
        <v>33</v>
      </c>
      <c r="F21" s="1">
        <v>8</v>
      </c>
      <c r="G21" s="3" t="s">
        <v>25</v>
      </c>
      <c r="H21" s="3" t="s">
        <v>27</v>
      </c>
      <c r="I21" s="3">
        <v>0.8</v>
      </c>
      <c r="J21" s="3">
        <v>0</v>
      </c>
      <c r="K21" s="3">
        <v>20.52</v>
      </c>
      <c r="L21" s="3">
        <v>240.45</v>
      </c>
      <c r="M21" s="3">
        <v>260.96999999999997</v>
      </c>
      <c r="N21" s="3">
        <v>0</v>
      </c>
      <c r="O21" s="3">
        <v>9.8699999999999992</v>
      </c>
      <c r="P21" s="3">
        <v>1047.0234375</v>
      </c>
      <c r="Q21" s="3">
        <v>241.12</v>
      </c>
      <c r="R21" s="3">
        <f t="shared" si="0"/>
        <v>-7.6062382649346547E-2</v>
      </c>
    </row>
    <row r="22" spans="1:18" x14ac:dyDescent="0.25">
      <c r="A22" s="3" t="s">
        <v>29</v>
      </c>
      <c r="B22" s="3" t="s">
        <v>17</v>
      </c>
      <c r="C22" s="3"/>
      <c r="D22" s="3" t="s">
        <v>30</v>
      </c>
      <c r="E22" s="3" t="s">
        <v>33</v>
      </c>
      <c r="F22" s="1">
        <v>8</v>
      </c>
      <c r="G22" s="3" t="s">
        <v>25</v>
      </c>
      <c r="H22" s="3" t="s">
        <v>27</v>
      </c>
      <c r="I22" s="3">
        <v>0.9</v>
      </c>
      <c r="J22" s="3">
        <v>0</v>
      </c>
      <c r="K22" s="3">
        <v>19.78</v>
      </c>
      <c r="L22" s="3">
        <v>241.6</v>
      </c>
      <c r="M22" s="3">
        <v>261.38</v>
      </c>
      <c r="N22" s="3">
        <v>0</v>
      </c>
      <c r="O22" s="3">
        <v>9.81</v>
      </c>
      <c r="P22" s="3">
        <v>1048.0546875</v>
      </c>
      <c r="Q22" s="3">
        <v>241.77</v>
      </c>
      <c r="R22" s="3">
        <f t="shared" si="0"/>
        <v>-7.5024868008263773E-2</v>
      </c>
    </row>
    <row r="23" spans="1:18" x14ac:dyDescent="0.25">
      <c r="A23" s="3" t="s">
        <v>29</v>
      </c>
      <c r="B23" s="3" t="s">
        <v>17</v>
      </c>
      <c r="C23" s="3"/>
      <c r="D23" s="3" t="s">
        <v>30</v>
      </c>
      <c r="E23" s="3" t="s">
        <v>33</v>
      </c>
      <c r="F23" s="1">
        <v>8</v>
      </c>
      <c r="G23" s="3" t="s">
        <v>25</v>
      </c>
      <c r="H23" s="3" t="s">
        <v>27</v>
      </c>
      <c r="I23" s="3">
        <v>1</v>
      </c>
      <c r="J23" s="3">
        <v>0</v>
      </c>
      <c r="K23" s="3">
        <v>20.22</v>
      </c>
      <c r="L23" s="3">
        <v>240.48</v>
      </c>
      <c r="M23" s="3">
        <v>260.7</v>
      </c>
      <c r="N23" s="3">
        <v>0</v>
      </c>
      <c r="O23" s="3">
        <v>9.8699999999999992</v>
      </c>
      <c r="P23" s="3">
        <v>1046.00390625</v>
      </c>
      <c r="Q23" s="3">
        <v>244.35</v>
      </c>
      <c r="R23" s="3">
        <f t="shared" si="0"/>
        <v>-6.2715765247410793E-2</v>
      </c>
    </row>
    <row r="24" spans="1:18" x14ac:dyDescent="0.25">
      <c r="A24" s="3" t="s">
        <v>29</v>
      </c>
      <c r="B24" s="3" t="s">
        <v>17</v>
      </c>
      <c r="C24" s="3"/>
      <c r="D24" s="3" t="s">
        <v>30</v>
      </c>
      <c r="E24" s="3" t="s">
        <v>33</v>
      </c>
      <c r="F24" s="1">
        <v>8</v>
      </c>
      <c r="G24" s="3" t="s">
        <v>24</v>
      </c>
      <c r="H24" s="3" t="s">
        <v>22</v>
      </c>
      <c r="I24" s="3">
        <v>0.1</v>
      </c>
      <c r="J24" s="3">
        <v>4109194</v>
      </c>
      <c r="K24" s="3">
        <v>289</v>
      </c>
      <c r="L24" s="3">
        <v>203.78</v>
      </c>
      <c r="M24" s="3">
        <v>492.78</v>
      </c>
      <c r="N24" s="3">
        <v>0</v>
      </c>
      <c r="O24" s="3">
        <v>2.66</v>
      </c>
      <c r="P24" s="3">
        <v>240.76171875</v>
      </c>
      <c r="Q24" s="3">
        <v>558.18000000000006</v>
      </c>
      <c r="R24" s="3">
        <f t="shared" si="0"/>
        <v>0.13271642517959351</v>
      </c>
    </row>
    <row r="25" spans="1:18" x14ac:dyDescent="0.25">
      <c r="A25" s="3" t="s">
        <v>29</v>
      </c>
      <c r="B25" s="3" t="s">
        <v>17</v>
      </c>
      <c r="C25" s="3"/>
      <c r="D25" s="3" t="s">
        <v>30</v>
      </c>
      <c r="E25" s="3" t="s">
        <v>33</v>
      </c>
      <c r="F25" s="1">
        <v>8</v>
      </c>
      <c r="G25" s="3" t="s">
        <v>24</v>
      </c>
      <c r="H25" s="3" t="s">
        <v>22</v>
      </c>
      <c r="I25" s="3">
        <v>0.2</v>
      </c>
      <c r="J25" s="3">
        <v>1434886</v>
      </c>
      <c r="K25" s="3">
        <v>117.74</v>
      </c>
      <c r="L25" s="3">
        <v>194.57</v>
      </c>
      <c r="M25" s="3">
        <v>312.31</v>
      </c>
      <c r="N25" s="3">
        <v>0</v>
      </c>
      <c r="O25" s="3">
        <v>5.26</v>
      </c>
      <c r="P25" s="3">
        <v>367.7578125</v>
      </c>
      <c r="Q25" s="3">
        <v>347.69</v>
      </c>
      <c r="R25" s="3">
        <f t="shared" si="0"/>
        <v>0.11328487720534083</v>
      </c>
    </row>
    <row r="26" spans="1:18" x14ac:dyDescent="0.25">
      <c r="A26" s="3" t="s">
        <v>29</v>
      </c>
      <c r="B26" s="3" t="s">
        <v>17</v>
      </c>
      <c r="C26" s="3"/>
      <c r="D26" s="3" t="s">
        <v>30</v>
      </c>
      <c r="E26" s="3" t="s">
        <v>33</v>
      </c>
      <c r="F26" s="1">
        <v>8</v>
      </c>
      <c r="G26" s="3" t="s">
        <v>24</v>
      </c>
      <c r="H26" s="3" t="s">
        <v>22</v>
      </c>
      <c r="I26" s="3">
        <v>0.3</v>
      </c>
      <c r="J26" s="3">
        <v>610848</v>
      </c>
      <c r="K26" s="3">
        <v>59.47</v>
      </c>
      <c r="L26" s="3">
        <v>189.55</v>
      </c>
      <c r="M26" s="3">
        <v>249.02</v>
      </c>
      <c r="N26" s="3">
        <v>0</v>
      </c>
      <c r="O26" s="3">
        <v>7.68</v>
      </c>
      <c r="P26" s="3">
        <v>494.23828125</v>
      </c>
      <c r="Q26" s="3">
        <v>251.67000000000002</v>
      </c>
      <c r="R26" s="3">
        <f t="shared" si="0"/>
        <v>1.0641715524857464E-2</v>
      </c>
    </row>
    <row r="27" spans="1:18" x14ac:dyDescent="0.25">
      <c r="A27" s="3" t="s">
        <v>29</v>
      </c>
      <c r="B27" s="3" t="s">
        <v>17</v>
      </c>
      <c r="C27" s="3"/>
      <c r="D27" s="3" t="s">
        <v>30</v>
      </c>
      <c r="E27" s="3" t="s">
        <v>33</v>
      </c>
      <c r="F27" s="1">
        <v>8</v>
      </c>
      <c r="G27" s="3" t="s">
        <v>24</v>
      </c>
      <c r="H27" s="3" t="s">
        <v>22</v>
      </c>
      <c r="I27" s="3">
        <v>0.4</v>
      </c>
      <c r="J27" s="3">
        <v>157911</v>
      </c>
      <c r="K27" s="3">
        <v>21.63</v>
      </c>
      <c r="L27" s="3">
        <v>187.48</v>
      </c>
      <c r="M27" s="3">
        <v>209.10999999999999</v>
      </c>
      <c r="N27" s="3">
        <v>0</v>
      </c>
      <c r="O27" s="3">
        <v>10.84</v>
      </c>
      <c r="P27" s="3">
        <v>620.67578125</v>
      </c>
      <c r="Q27" s="3">
        <v>211.51000000000002</v>
      </c>
      <c r="R27" s="3">
        <f t="shared" si="0"/>
        <v>1.147721295012211E-2</v>
      </c>
    </row>
    <row r="28" spans="1:18" x14ac:dyDescent="0.25">
      <c r="A28" s="3" t="s">
        <v>29</v>
      </c>
      <c r="B28" s="3" t="s">
        <v>17</v>
      </c>
      <c r="C28" s="3"/>
      <c r="D28" s="3" t="s">
        <v>30</v>
      </c>
      <c r="E28" s="3" t="s">
        <v>33</v>
      </c>
      <c r="F28" s="1">
        <v>8</v>
      </c>
      <c r="G28" s="3" t="s">
        <v>24</v>
      </c>
      <c r="H28" s="3" t="s">
        <v>23</v>
      </c>
      <c r="I28" s="3">
        <v>0.5</v>
      </c>
      <c r="J28" s="3">
        <v>53325</v>
      </c>
      <c r="K28" s="3">
        <v>16.93</v>
      </c>
      <c r="L28" s="3">
        <v>185.42</v>
      </c>
      <c r="M28" s="3">
        <v>202.35</v>
      </c>
      <c r="N28" s="3">
        <v>0</v>
      </c>
      <c r="O28" s="3">
        <v>12.3</v>
      </c>
      <c r="P28" s="3">
        <v>748</v>
      </c>
      <c r="Q28" s="3">
        <v>187.98999999999998</v>
      </c>
      <c r="R28" s="3">
        <f t="shared" si="0"/>
        <v>-7.0966147763775703E-2</v>
      </c>
    </row>
    <row r="29" spans="1:18" x14ac:dyDescent="0.25">
      <c r="A29" s="3" t="s">
        <v>29</v>
      </c>
      <c r="B29" s="3" t="s">
        <v>17</v>
      </c>
      <c r="C29" s="3"/>
      <c r="D29" s="3" t="s">
        <v>30</v>
      </c>
      <c r="E29" s="3" t="s">
        <v>33</v>
      </c>
      <c r="F29" s="1">
        <v>8</v>
      </c>
      <c r="G29" s="3" t="s">
        <v>24</v>
      </c>
      <c r="H29" s="3" t="s">
        <v>23</v>
      </c>
      <c r="I29" s="3">
        <v>0.6</v>
      </c>
      <c r="J29" s="3">
        <v>12663</v>
      </c>
      <c r="K29" s="3">
        <v>14.58</v>
      </c>
      <c r="L29" s="3">
        <v>182.4</v>
      </c>
      <c r="M29" s="3">
        <v>196.98000000000002</v>
      </c>
      <c r="N29" s="3">
        <v>0</v>
      </c>
      <c r="O29" s="3">
        <v>13.09</v>
      </c>
      <c r="P29" s="3">
        <v>874.3359375</v>
      </c>
      <c r="Q29" s="3">
        <v>176.53</v>
      </c>
      <c r="R29" s="3">
        <f t="shared" si="0"/>
        <v>-0.10381764646156978</v>
      </c>
    </row>
    <row r="30" spans="1:18" x14ac:dyDescent="0.25">
      <c r="A30" s="3" t="s">
        <v>29</v>
      </c>
      <c r="B30" s="3" t="s">
        <v>17</v>
      </c>
      <c r="C30" s="3"/>
      <c r="D30" s="3" t="s">
        <v>30</v>
      </c>
      <c r="E30" s="3" t="s">
        <v>33</v>
      </c>
      <c r="F30" s="1">
        <v>8</v>
      </c>
      <c r="G30" s="3" t="s">
        <v>24</v>
      </c>
      <c r="H30" s="3" t="s">
        <v>22</v>
      </c>
      <c r="I30" s="3">
        <v>0.7</v>
      </c>
      <c r="J30" s="3">
        <v>0</v>
      </c>
      <c r="K30" s="3">
        <v>14.17</v>
      </c>
      <c r="L30" s="3">
        <v>182.15</v>
      </c>
      <c r="M30" s="3">
        <v>196.32</v>
      </c>
      <c r="N30" s="3">
        <v>0</v>
      </c>
      <c r="O30" s="3">
        <v>13.16</v>
      </c>
      <c r="P30" s="3">
        <v>954.3203125</v>
      </c>
      <c r="Q30" s="3">
        <v>173.69</v>
      </c>
      <c r="R30" s="3">
        <f t="shared" si="0"/>
        <v>-0.11527098614506925</v>
      </c>
    </row>
    <row r="31" spans="1:18" x14ac:dyDescent="0.25">
      <c r="A31" s="3" t="s">
        <v>29</v>
      </c>
      <c r="B31" s="3" t="s">
        <v>17</v>
      </c>
      <c r="C31" s="3"/>
      <c r="D31" s="3" t="s">
        <v>30</v>
      </c>
      <c r="E31" s="3" t="s">
        <v>33</v>
      </c>
      <c r="F31" s="1">
        <v>8</v>
      </c>
      <c r="G31" s="3" t="s">
        <v>24</v>
      </c>
      <c r="H31" s="3" t="s">
        <v>22</v>
      </c>
      <c r="I31" s="3">
        <v>0.8</v>
      </c>
      <c r="J31" s="3">
        <v>0</v>
      </c>
      <c r="K31" s="3">
        <v>13.36</v>
      </c>
      <c r="L31" s="3">
        <v>182.88</v>
      </c>
      <c r="M31" s="3">
        <v>196.24</v>
      </c>
      <c r="N31" s="3">
        <v>0</v>
      </c>
      <c r="O31" s="3">
        <v>13.14</v>
      </c>
      <c r="P31" s="3">
        <v>954.37109375</v>
      </c>
      <c r="Q31" s="3">
        <v>173.74</v>
      </c>
      <c r="R31" s="3">
        <f t="shared" si="0"/>
        <v>-0.11465552384834896</v>
      </c>
    </row>
    <row r="32" spans="1:18" x14ac:dyDescent="0.25">
      <c r="A32" s="3" t="s">
        <v>29</v>
      </c>
      <c r="B32" s="3" t="s">
        <v>17</v>
      </c>
      <c r="C32" s="3"/>
      <c r="D32" s="3" t="s">
        <v>30</v>
      </c>
      <c r="E32" s="3" t="s">
        <v>33</v>
      </c>
      <c r="F32" s="1">
        <v>8</v>
      </c>
      <c r="G32" s="3" t="s">
        <v>24</v>
      </c>
      <c r="H32" s="3" t="s">
        <v>22</v>
      </c>
      <c r="I32" s="3">
        <v>0.9</v>
      </c>
      <c r="J32" s="3">
        <v>0</v>
      </c>
      <c r="K32" s="3">
        <v>14.15</v>
      </c>
      <c r="L32" s="3">
        <v>181.53</v>
      </c>
      <c r="M32" s="3">
        <v>195.68</v>
      </c>
      <c r="N32" s="3">
        <v>0</v>
      </c>
      <c r="O32" s="3">
        <v>13.21</v>
      </c>
      <c r="P32" s="3">
        <v>955.8125</v>
      </c>
      <c r="Q32" s="3">
        <v>173.09</v>
      </c>
      <c r="R32" s="3">
        <f t="shared" si="0"/>
        <v>-0.11544358135731808</v>
      </c>
    </row>
    <row r="33" spans="1:18" x14ac:dyDescent="0.25">
      <c r="A33" s="3" t="s">
        <v>29</v>
      </c>
      <c r="B33" s="3" t="s">
        <v>17</v>
      </c>
      <c r="C33" s="3"/>
      <c r="D33" s="3" t="s">
        <v>30</v>
      </c>
      <c r="E33" s="3" t="s">
        <v>33</v>
      </c>
      <c r="F33" s="1">
        <v>8</v>
      </c>
      <c r="G33" s="3" t="s">
        <v>24</v>
      </c>
      <c r="H33" s="3" t="s">
        <v>22</v>
      </c>
      <c r="I33" s="3">
        <v>1</v>
      </c>
      <c r="J33" s="3">
        <v>0</v>
      </c>
      <c r="K33" s="3">
        <v>13.83</v>
      </c>
      <c r="L33" s="3">
        <v>183.04</v>
      </c>
      <c r="M33" s="3">
        <v>196.87</v>
      </c>
      <c r="N33" s="3">
        <v>0</v>
      </c>
      <c r="O33" s="3">
        <v>13.12</v>
      </c>
      <c r="P33" s="3">
        <v>954.12109375</v>
      </c>
      <c r="Q33" s="3">
        <v>172.75</v>
      </c>
      <c r="R33" s="3">
        <f t="shared" si="0"/>
        <v>-0.12251739726723221</v>
      </c>
    </row>
    <row r="34" spans="1:18" x14ac:dyDescent="0.25">
      <c r="A34" s="3" t="s">
        <v>2</v>
      </c>
      <c r="B34" s="3" t="s">
        <v>18</v>
      </c>
      <c r="C34" s="3"/>
      <c r="D34" s="3" t="s">
        <v>11</v>
      </c>
      <c r="E34" s="3" t="s">
        <v>33</v>
      </c>
      <c r="F34" s="1">
        <v>8</v>
      </c>
      <c r="G34" s="3" t="s">
        <v>6</v>
      </c>
      <c r="H34" s="3" t="s">
        <v>10</v>
      </c>
      <c r="I34" s="3">
        <v>0.5</v>
      </c>
      <c r="J34" s="3">
        <v>2293204</v>
      </c>
      <c r="K34" s="3">
        <v>168.91</v>
      </c>
      <c r="L34" s="3">
        <v>84.65</v>
      </c>
      <c r="M34" s="3">
        <v>253.56</v>
      </c>
      <c r="N34" s="3">
        <v>32.884300000000003</v>
      </c>
      <c r="O34" s="3">
        <v>0</v>
      </c>
      <c r="P34" s="3">
        <v>807.78515625</v>
      </c>
    </row>
    <row r="35" spans="1:18" x14ac:dyDescent="0.25">
      <c r="A35" s="3" t="s">
        <v>2</v>
      </c>
      <c r="B35" s="3" t="s">
        <v>18</v>
      </c>
      <c r="C35" s="3"/>
      <c r="D35" s="3" t="s">
        <v>11</v>
      </c>
      <c r="E35" s="3" t="s">
        <v>33</v>
      </c>
      <c r="F35" s="1">
        <v>8</v>
      </c>
      <c r="G35" s="3" t="s">
        <v>6</v>
      </c>
      <c r="H35" s="3" t="s">
        <v>10</v>
      </c>
      <c r="I35" s="3">
        <v>0.6</v>
      </c>
      <c r="J35" s="3">
        <v>1966801</v>
      </c>
      <c r="K35" s="3">
        <v>141.29</v>
      </c>
      <c r="L35" s="3">
        <v>81.67</v>
      </c>
      <c r="M35" s="3">
        <v>222.95999999999998</v>
      </c>
      <c r="N35" s="3">
        <v>38.2286</v>
      </c>
      <c r="O35" s="3">
        <v>0</v>
      </c>
      <c r="P35" s="3">
        <v>971.3984375</v>
      </c>
    </row>
    <row r="36" spans="1:18" x14ac:dyDescent="0.25">
      <c r="A36" s="3" t="s">
        <v>1</v>
      </c>
      <c r="B36" s="3" t="s">
        <v>17</v>
      </c>
      <c r="C36" s="3"/>
      <c r="D36" s="3" t="s">
        <v>11</v>
      </c>
      <c r="E36" s="3" t="s">
        <v>33</v>
      </c>
      <c r="F36" s="1">
        <v>8</v>
      </c>
      <c r="G36" s="3" t="s">
        <v>6</v>
      </c>
      <c r="H36" s="3" t="s">
        <v>9</v>
      </c>
      <c r="I36" s="3">
        <v>0.7</v>
      </c>
      <c r="J36" s="3">
        <v>1562849</v>
      </c>
      <c r="K36" s="3">
        <v>105.09</v>
      </c>
      <c r="L36" s="3">
        <v>79.97</v>
      </c>
      <c r="M36" s="3">
        <v>185.06</v>
      </c>
      <c r="N36" s="3">
        <v>46.900599999999997</v>
      </c>
      <c r="O36" s="3">
        <v>0</v>
      </c>
      <c r="P36" s="3">
        <v>1127.99609375</v>
      </c>
    </row>
    <row r="37" spans="1:18" x14ac:dyDescent="0.25">
      <c r="A37" s="3" t="s">
        <v>1</v>
      </c>
      <c r="B37" s="3" t="s">
        <v>17</v>
      </c>
      <c r="C37" s="3"/>
      <c r="D37" s="3" t="s">
        <v>11</v>
      </c>
      <c r="E37" s="3" t="s">
        <v>33</v>
      </c>
      <c r="F37" s="1">
        <v>8</v>
      </c>
      <c r="G37" s="3" t="s">
        <v>6</v>
      </c>
      <c r="H37" s="3" t="s">
        <v>9</v>
      </c>
      <c r="I37" s="3">
        <v>0.8</v>
      </c>
      <c r="J37" s="3">
        <v>970065</v>
      </c>
      <c r="K37" s="3">
        <v>68.39</v>
      </c>
      <c r="L37" s="3">
        <v>75.760000000000005</v>
      </c>
      <c r="M37" s="3">
        <v>144.15</v>
      </c>
      <c r="N37" s="3">
        <v>61.7575</v>
      </c>
      <c r="O37" s="3">
        <v>0</v>
      </c>
      <c r="P37" s="3">
        <v>1290.29296875</v>
      </c>
    </row>
    <row r="38" spans="1:18" x14ac:dyDescent="0.25">
      <c r="A38" s="3" t="s">
        <v>1</v>
      </c>
      <c r="B38" s="3" t="s">
        <v>17</v>
      </c>
      <c r="C38" s="3"/>
      <c r="D38" s="3" t="s">
        <v>11</v>
      </c>
      <c r="E38" s="3" t="s">
        <v>33</v>
      </c>
      <c r="F38" s="1">
        <v>8</v>
      </c>
      <c r="G38" s="3" t="s">
        <v>6</v>
      </c>
      <c r="H38" s="3" t="s">
        <v>9</v>
      </c>
      <c r="I38" s="3">
        <v>0.9</v>
      </c>
      <c r="J38" s="3">
        <v>557389</v>
      </c>
      <c r="K38" s="3">
        <v>35.53</v>
      </c>
      <c r="L38" s="3">
        <v>71.08</v>
      </c>
      <c r="M38" s="3">
        <v>106.61</v>
      </c>
      <c r="N38" s="3">
        <v>84.456800000000001</v>
      </c>
      <c r="O38" s="3">
        <v>0</v>
      </c>
      <c r="P38" s="3">
        <v>1450.2421875</v>
      </c>
    </row>
    <row r="39" spans="1:18" x14ac:dyDescent="0.25">
      <c r="A39" s="3" t="s">
        <v>1</v>
      </c>
      <c r="B39" s="3" t="s">
        <v>17</v>
      </c>
      <c r="C39" s="3"/>
      <c r="D39" s="3" t="s">
        <v>11</v>
      </c>
      <c r="E39" s="3" t="s">
        <v>33</v>
      </c>
      <c r="F39" s="1">
        <v>8</v>
      </c>
      <c r="G39" s="3" t="s">
        <v>6</v>
      </c>
      <c r="H39" s="3" t="s">
        <v>9</v>
      </c>
      <c r="I39" s="3">
        <v>1</v>
      </c>
      <c r="J39" s="3">
        <v>25</v>
      </c>
      <c r="K39" s="3">
        <v>1.33</v>
      </c>
      <c r="L39" s="3">
        <v>63.7</v>
      </c>
      <c r="M39" s="3">
        <v>65.03</v>
      </c>
      <c r="N39" s="3">
        <v>142.09889999999999</v>
      </c>
      <c r="O39" s="3">
        <v>0</v>
      </c>
      <c r="P39" s="3">
        <v>1582.05078125</v>
      </c>
    </row>
    <row r="40" spans="1:18" x14ac:dyDescent="0.25">
      <c r="A40" s="3" t="s">
        <v>1</v>
      </c>
      <c r="B40" s="3" t="s">
        <v>17</v>
      </c>
      <c r="C40" s="3"/>
      <c r="D40" s="3" t="s">
        <v>11</v>
      </c>
      <c r="E40" s="3" t="s">
        <v>33</v>
      </c>
      <c r="F40" s="1">
        <v>8</v>
      </c>
      <c r="G40" s="3" t="s">
        <v>19</v>
      </c>
      <c r="H40" s="3" t="s">
        <v>21</v>
      </c>
      <c r="I40" s="3">
        <v>0.5</v>
      </c>
      <c r="J40" s="3">
        <v>1751925</v>
      </c>
      <c r="K40" s="3">
        <v>46.69</v>
      </c>
      <c r="L40" s="3">
        <v>257.47000000000003</v>
      </c>
      <c r="M40" s="3">
        <v>304.16000000000003</v>
      </c>
      <c r="N40" s="3">
        <v>0</v>
      </c>
      <c r="O40" s="3">
        <v>0</v>
      </c>
      <c r="P40" s="3">
        <v>4128.5</v>
      </c>
    </row>
    <row r="41" spans="1:18" x14ac:dyDescent="0.25">
      <c r="A41" s="3" t="s">
        <v>1</v>
      </c>
      <c r="B41" s="3" t="s">
        <v>17</v>
      </c>
      <c r="C41" s="3"/>
      <c r="D41" s="3" t="s">
        <v>11</v>
      </c>
      <c r="E41" s="3" t="s">
        <v>33</v>
      </c>
      <c r="F41" s="1">
        <v>8</v>
      </c>
      <c r="G41" s="3" t="s">
        <v>19</v>
      </c>
      <c r="H41" s="3" t="s">
        <v>21</v>
      </c>
      <c r="I41" s="3">
        <v>0.6</v>
      </c>
      <c r="J41" s="3">
        <v>1122509</v>
      </c>
      <c r="K41" s="3">
        <v>39.97</v>
      </c>
      <c r="L41" s="3">
        <v>257.17</v>
      </c>
      <c r="M41" s="3">
        <v>297.14</v>
      </c>
      <c r="N41" s="3">
        <v>0</v>
      </c>
      <c r="O41" s="3">
        <v>0</v>
      </c>
      <c r="P41" s="3">
        <v>4950.68359375</v>
      </c>
    </row>
    <row r="42" spans="1:18" x14ac:dyDescent="0.25">
      <c r="A42" s="3" t="s">
        <v>1</v>
      </c>
      <c r="B42" s="3" t="s">
        <v>17</v>
      </c>
      <c r="C42" s="3"/>
      <c r="D42" s="3" t="s">
        <v>11</v>
      </c>
      <c r="E42" s="3" t="s">
        <v>33</v>
      </c>
      <c r="F42" s="1">
        <v>8</v>
      </c>
      <c r="G42" s="3" t="s">
        <v>19</v>
      </c>
      <c r="H42" s="3" t="s">
        <v>20</v>
      </c>
      <c r="I42" s="3">
        <v>0.7</v>
      </c>
      <c r="J42" s="3">
        <v>1393784</v>
      </c>
      <c r="K42" s="3">
        <v>26.69</v>
      </c>
      <c r="L42" s="3">
        <v>255.98</v>
      </c>
      <c r="M42" s="3">
        <v>282.67</v>
      </c>
      <c r="N42" s="3">
        <v>0</v>
      </c>
      <c r="O42" s="3">
        <v>0</v>
      </c>
      <c r="P42" s="3">
        <v>5773.6484375</v>
      </c>
    </row>
    <row r="43" spans="1:18" x14ac:dyDescent="0.25">
      <c r="A43" s="3" t="s">
        <v>1</v>
      </c>
      <c r="B43" s="3" t="s">
        <v>17</v>
      </c>
      <c r="C43" s="3"/>
      <c r="D43" s="3" t="s">
        <v>11</v>
      </c>
      <c r="E43" s="3" t="s">
        <v>33</v>
      </c>
      <c r="F43" s="1">
        <v>8</v>
      </c>
      <c r="G43" s="3" t="s">
        <v>19</v>
      </c>
      <c r="H43" s="3" t="s">
        <v>20</v>
      </c>
      <c r="I43" s="3">
        <v>0.8</v>
      </c>
      <c r="J43" s="3">
        <v>987368</v>
      </c>
      <c r="K43" s="3">
        <v>21.78</v>
      </c>
      <c r="L43" s="3">
        <v>254.67</v>
      </c>
      <c r="M43" s="3">
        <v>276.45</v>
      </c>
      <c r="N43" s="3">
        <v>0</v>
      </c>
      <c r="O43" s="3">
        <v>0</v>
      </c>
      <c r="P43" s="3">
        <v>6596.921875</v>
      </c>
    </row>
    <row r="44" spans="1:18" x14ac:dyDescent="0.25">
      <c r="A44" s="3" t="s">
        <v>1</v>
      </c>
      <c r="B44" s="3" t="s">
        <v>17</v>
      </c>
      <c r="C44" s="3"/>
      <c r="D44" s="3" t="s">
        <v>11</v>
      </c>
      <c r="E44" s="3" t="s">
        <v>33</v>
      </c>
      <c r="F44" s="1">
        <v>8</v>
      </c>
      <c r="G44" s="3" t="s">
        <v>19</v>
      </c>
      <c r="H44" s="3" t="s">
        <v>20</v>
      </c>
      <c r="I44" s="3">
        <v>0.9</v>
      </c>
      <c r="J44" s="3">
        <v>935995</v>
      </c>
      <c r="K44" s="3">
        <v>23.05</v>
      </c>
      <c r="L44" s="3">
        <v>257.89999999999998</v>
      </c>
      <c r="M44" s="3">
        <v>280.95</v>
      </c>
      <c r="N44" s="3">
        <v>0</v>
      </c>
      <c r="O44" s="3">
        <v>0</v>
      </c>
      <c r="P44" s="3">
        <v>7421.8203125</v>
      </c>
    </row>
    <row r="45" spans="1:18" x14ac:dyDescent="0.25">
      <c r="A45" s="3" t="s">
        <v>1</v>
      </c>
      <c r="B45" s="3" t="s">
        <v>17</v>
      </c>
      <c r="C45" s="3"/>
      <c r="D45" s="3" t="s">
        <v>11</v>
      </c>
      <c r="E45" s="3" t="s">
        <v>33</v>
      </c>
      <c r="F45" s="1">
        <v>8</v>
      </c>
      <c r="G45" s="3" t="s">
        <v>19</v>
      </c>
      <c r="H45" s="3" t="s">
        <v>20</v>
      </c>
      <c r="I45" s="3">
        <v>1</v>
      </c>
      <c r="J45" s="3">
        <v>2</v>
      </c>
      <c r="K45" s="3">
        <v>1.7</v>
      </c>
      <c r="L45" s="3">
        <v>249.07</v>
      </c>
      <c r="M45" s="3">
        <v>250.76999999999998</v>
      </c>
      <c r="N45" s="3">
        <v>0</v>
      </c>
      <c r="O45" s="3">
        <v>0</v>
      </c>
      <c r="P45" s="3">
        <v>8194.875</v>
      </c>
    </row>
    <row r="46" spans="1:18" x14ac:dyDescent="0.25">
      <c r="A46" s="3" t="s">
        <v>1</v>
      </c>
      <c r="B46" s="3" t="s">
        <v>17</v>
      </c>
      <c r="C46" s="3"/>
      <c r="D46" s="3" t="s">
        <v>11</v>
      </c>
      <c r="E46" s="3" t="s">
        <v>33</v>
      </c>
      <c r="F46" s="1">
        <v>8</v>
      </c>
      <c r="G46" s="3" t="s">
        <v>25</v>
      </c>
      <c r="H46" s="3" t="s">
        <v>27</v>
      </c>
      <c r="I46" s="3">
        <v>0.1</v>
      </c>
      <c r="J46" s="3">
        <v>1944271</v>
      </c>
      <c r="K46" s="3">
        <v>107.48</v>
      </c>
      <c r="L46" s="3">
        <v>254.26</v>
      </c>
      <c r="M46" s="3">
        <v>361.74</v>
      </c>
      <c r="N46" s="3">
        <v>0</v>
      </c>
      <c r="O46" s="3">
        <v>6.69</v>
      </c>
      <c r="P46" s="3">
        <v>227.88671875</v>
      </c>
    </row>
    <row r="47" spans="1:18" x14ac:dyDescent="0.25">
      <c r="A47" s="3" t="s">
        <v>1</v>
      </c>
      <c r="B47" s="3" t="s">
        <v>17</v>
      </c>
      <c r="C47" s="3"/>
      <c r="D47" s="3" t="s">
        <v>11</v>
      </c>
      <c r="E47" s="3" t="s">
        <v>33</v>
      </c>
      <c r="F47" s="1">
        <v>8</v>
      </c>
      <c r="G47" s="3" t="s">
        <v>25</v>
      </c>
      <c r="H47" s="3" t="s">
        <v>27</v>
      </c>
      <c r="I47" s="3">
        <v>0.2</v>
      </c>
      <c r="J47" s="3">
        <v>252506</v>
      </c>
      <c r="K47" s="3">
        <v>25.22</v>
      </c>
      <c r="L47" s="3">
        <v>245.21</v>
      </c>
      <c r="M47" s="3">
        <v>270.43</v>
      </c>
      <c r="N47" s="3">
        <v>0</v>
      </c>
      <c r="O47" s="3">
        <v>9.3699999999999992</v>
      </c>
      <c r="P47" s="3">
        <v>459.33203125</v>
      </c>
    </row>
    <row r="48" spans="1:18" x14ac:dyDescent="0.25">
      <c r="A48" s="3" t="s">
        <v>1</v>
      </c>
      <c r="B48" s="3" t="s">
        <v>17</v>
      </c>
      <c r="C48" s="3"/>
      <c r="D48" s="3" t="s">
        <v>11</v>
      </c>
      <c r="E48" s="3" t="s">
        <v>33</v>
      </c>
      <c r="F48" s="1">
        <v>8</v>
      </c>
      <c r="G48" s="3" t="s">
        <v>25</v>
      </c>
      <c r="H48" s="3" t="s">
        <v>27</v>
      </c>
      <c r="I48" s="3">
        <v>0.3</v>
      </c>
      <c r="J48" s="3">
        <v>99207</v>
      </c>
      <c r="K48" s="3">
        <v>21.59</v>
      </c>
      <c r="L48" s="3">
        <v>243.81</v>
      </c>
      <c r="M48" s="3">
        <v>265.39999999999998</v>
      </c>
      <c r="N48" s="3">
        <v>0</v>
      </c>
      <c r="O48" s="3">
        <v>9.66</v>
      </c>
      <c r="P48" s="3">
        <v>683.7109375</v>
      </c>
    </row>
    <row r="49" spans="1:16" x14ac:dyDescent="0.25">
      <c r="A49" s="3" t="s">
        <v>1</v>
      </c>
      <c r="B49" s="3" t="s">
        <v>17</v>
      </c>
      <c r="C49" s="3"/>
      <c r="D49" s="3" t="s">
        <v>11</v>
      </c>
      <c r="E49" s="3" t="s">
        <v>33</v>
      </c>
      <c r="F49" s="1">
        <v>8</v>
      </c>
      <c r="G49" s="3" t="s">
        <v>25</v>
      </c>
      <c r="H49" s="3" t="s">
        <v>27</v>
      </c>
      <c r="I49" s="3">
        <v>0.4</v>
      </c>
      <c r="J49" s="3">
        <v>12646</v>
      </c>
      <c r="K49" s="3">
        <v>20.09</v>
      </c>
      <c r="L49" s="3">
        <v>241.4</v>
      </c>
      <c r="M49" s="3">
        <v>261.49</v>
      </c>
      <c r="N49" s="3">
        <v>0</v>
      </c>
      <c r="O49" s="3">
        <v>9.83</v>
      </c>
      <c r="P49" s="3">
        <v>892.37109375</v>
      </c>
    </row>
    <row r="50" spans="1:16" x14ac:dyDescent="0.25">
      <c r="A50" s="3" t="s">
        <v>1</v>
      </c>
      <c r="B50" s="3" t="s">
        <v>17</v>
      </c>
      <c r="C50" s="3"/>
      <c r="D50" s="3" t="s">
        <v>11</v>
      </c>
      <c r="E50" s="3" t="s">
        <v>33</v>
      </c>
      <c r="F50" s="1">
        <v>8</v>
      </c>
      <c r="G50" s="3" t="s">
        <v>25</v>
      </c>
      <c r="H50" s="3" t="s">
        <v>28</v>
      </c>
      <c r="I50" s="3">
        <v>0.5</v>
      </c>
      <c r="J50" s="3">
        <v>705</v>
      </c>
      <c r="K50" s="3">
        <v>19.510000000000002</v>
      </c>
      <c r="L50" s="3">
        <v>241.8</v>
      </c>
      <c r="M50" s="3">
        <v>261.31</v>
      </c>
      <c r="N50" s="3">
        <v>0</v>
      </c>
      <c r="O50" s="3">
        <v>9.8800000000000008</v>
      </c>
      <c r="P50" s="3">
        <v>1017.51953125</v>
      </c>
    </row>
    <row r="51" spans="1:16" x14ac:dyDescent="0.25">
      <c r="A51" s="3" t="s">
        <v>1</v>
      </c>
      <c r="B51" s="3" t="s">
        <v>17</v>
      </c>
      <c r="C51" s="3"/>
      <c r="D51" s="3" t="s">
        <v>11</v>
      </c>
      <c r="E51" s="3" t="s">
        <v>33</v>
      </c>
      <c r="F51" s="1">
        <v>8</v>
      </c>
      <c r="G51" s="3" t="s">
        <v>25</v>
      </c>
      <c r="H51" s="3" t="s">
        <v>28</v>
      </c>
      <c r="I51" s="3">
        <v>0.6</v>
      </c>
      <c r="J51" s="3">
        <v>11</v>
      </c>
      <c r="K51" s="3">
        <v>19.57</v>
      </c>
      <c r="L51" s="3">
        <v>241.61</v>
      </c>
      <c r="M51" s="3">
        <v>261.18</v>
      </c>
      <c r="N51" s="3">
        <v>0</v>
      </c>
      <c r="O51" s="3">
        <v>9.8699999999999992</v>
      </c>
      <c r="P51" s="3">
        <v>1035.125</v>
      </c>
    </row>
    <row r="52" spans="1:16" x14ac:dyDescent="0.25">
      <c r="A52" s="3" t="s">
        <v>1</v>
      </c>
      <c r="B52" s="3" t="s">
        <v>17</v>
      </c>
      <c r="C52" s="3"/>
      <c r="D52" s="3" t="s">
        <v>11</v>
      </c>
      <c r="E52" s="3" t="s">
        <v>33</v>
      </c>
      <c r="F52" s="1">
        <v>8</v>
      </c>
      <c r="G52" s="3" t="s">
        <v>25</v>
      </c>
      <c r="H52" s="3" t="s">
        <v>27</v>
      </c>
      <c r="I52" s="3">
        <v>0.7</v>
      </c>
      <c r="J52" s="3">
        <v>0</v>
      </c>
      <c r="K52" s="3">
        <v>19.7</v>
      </c>
      <c r="L52" s="3">
        <v>241.34</v>
      </c>
      <c r="M52" s="3">
        <v>261.04000000000002</v>
      </c>
      <c r="N52" s="3">
        <v>0</v>
      </c>
      <c r="O52" s="3">
        <v>9.86</v>
      </c>
      <c r="P52" s="3">
        <v>1050.1640625</v>
      </c>
    </row>
    <row r="53" spans="1:16" x14ac:dyDescent="0.25">
      <c r="A53" s="3" t="s">
        <v>1</v>
      </c>
      <c r="B53" s="3" t="s">
        <v>17</v>
      </c>
      <c r="C53" s="3"/>
      <c r="D53" s="3" t="s">
        <v>11</v>
      </c>
      <c r="E53" s="3" t="s">
        <v>33</v>
      </c>
      <c r="F53" s="1">
        <v>8</v>
      </c>
      <c r="G53" s="3" t="s">
        <v>25</v>
      </c>
      <c r="H53" s="3" t="s">
        <v>27</v>
      </c>
      <c r="I53" s="3">
        <v>0.8</v>
      </c>
      <c r="J53" s="3">
        <v>0</v>
      </c>
      <c r="K53" s="3">
        <v>19</v>
      </c>
      <c r="L53" s="3">
        <v>242.88</v>
      </c>
      <c r="M53" s="3">
        <v>261.88</v>
      </c>
      <c r="N53" s="3">
        <v>0</v>
      </c>
      <c r="O53" s="3">
        <v>9.84</v>
      </c>
      <c r="P53" s="3">
        <v>1036.35546875</v>
      </c>
    </row>
    <row r="54" spans="1:16" x14ac:dyDescent="0.25">
      <c r="A54" s="3" t="s">
        <v>1</v>
      </c>
      <c r="B54" s="3" t="s">
        <v>17</v>
      </c>
      <c r="C54" s="3"/>
      <c r="D54" s="3" t="s">
        <v>11</v>
      </c>
      <c r="E54" s="3" t="s">
        <v>33</v>
      </c>
      <c r="F54" s="1">
        <v>8</v>
      </c>
      <c r="G54" s="3" t="s">
        <v>25</v>
      </c>
      <c r="H54" s="3" t="s">
        <v>27</v>
      </c>
      <c r="I54" s="3">
        <v>0.9</v>
      </c>
      <c r="J54" s="3">
        <v>0</v>
      </c>
      <c r="K54" s="3">
        <v>19.62</v>
      </c>
      <c r="L54" s="3">
        <v>241.49</v>
      </c>
      <c r="M54" s="3">
        <v>261.11</v>
      </c>
      <c r="N54" s="3">
        <v>0</v>
      </c>
      <c r="O54" s="3">
        <v>9.8699999999999992</v>
      </c>
      <c r="P54" s="3">
        <v>1033.49609375</v>
      </c>
    </row>
    <row r="55" spans="1:16" x14ac:dyDescent="0.25">
      <c r="A55" s="3" t="s">
        <v>1</v>
      </c>
      <c r="B55" s="3" t="s">
        <v>17</v>
      </c>
      <c r="C55" s="3"/>
      <c r="D55" s="3" t="s">
        <v>11</v>
      </c>
      <c r="E55" s="3" t="s">
        <v>33</v>
      </c>
      <c r="F55" s="1">
        <v>8</v>
      </c>
      <c r="G55" s="3" t="s">
        <v>25</v>
      </c>
      <c r="H55" s="3" t="s">
        <v>27</v>
      </c>
      <c r="I55" s="3">
        <v>1</v>
      </c>
      <c r="J55" s="3">
        <v>0</v>
      </c>
      <c r="K55" s="3">
        <v>19.73</v>
      </c>
      <c r="L55" s="3">
        <v>241.26</v>
      </c>
      <c r="M55" s="3">
        <v>260.99</v>
      </c>
      <c r="N55" s="3">
        <v>0</v>
      </c>
      <c r="O55" s="3">
        <v>9.85</v>
      </c>
      <c r="P55" s="3">
        <v>1019.8125</v>
      </c>
    </row>
    <row r="56" spans="1:16" x14ac:dyDescent="0.25">
      <c r="A56" s="3" t="s">
        <v>1</v>
      </c>
      <c r="B56" s="3" t="s">
        <v>17</v>
      </c>
      <c r="C56" s="3"/>
      <c r="D56" s="3" t="s">
        <v>11</v>
      </c>
      <c r="E56" s="3" t="s">
        <v>33</v>
      </c>
      <c r="F56" s="1">
        <v>8</v>
      </c>
      <c r="G56" s="3" t="s">
        <v>24</v>
      </c>
      <c r="H56" s="3" t="s">
        <v>22</v>
      </c>
      <c r="I56" s="3">
        <v>0.1</v>
      </c>
      <c r="J56" s="3">
        <v>4229114</v>
      </c>
      <c r="K56" s="3">
        <v>254.01</v>
      </c>
      <c r="L56" s="3">
        <v>194.71</v>
      </c>
      <c r="M56" s="3">
        <v>448.72</v>
      </c>
      <c r="N56" s="3">
        <v>0</v>
      </c>
      <c r="O56" s="3">
        <v>5.45</v>
      </c>
      <c r="P56" s="3">
        <v>248.609375</v>
      </c>
    </row>
    <row r="57" spans="1:16" x14ac:dyDescent="0.25">
      <c r="A57" s="3" t="s">
        <v>1</v>
      </c>
      <c r="B57" s="3" t="s">
        <v>17</v>
      </c>
      <c r="C57" s="3"/>
      <c r="D57" s="3" t="s">
        <v>11</v>
      </c>
      <c r="E57" s="3" t="s">
        <v>33</v>
      </c>
      <c r="F57" s="1">
        <v>8</v>
      </c>
      <c r="G57" s="3" t="s">
        <v>24</v>
      </c>
      <c r="H57" s="3" t="s">
        <v>22</v>
      </c>
      <c r="I57" s="3">
        <v>0.2</v>
      </c>
      <c r="J57" s="3">
        <v>1530212</v>
      </c>
      <c r="K57" s="3">
        <v>112.72</v>
      </c>
      <c r="L57" s="3">
        <v>188.09</v>
      </c>
      <c r="M57" s="3">
        <v>300.81</v>
      </c>
      <c r="N57" s="3">
        <v>0</v>
      </c>
      <c r="O57" s="3">
        <v>8.3000000000000007</v>
      </c>
      <c r="P57" s="3">
        <v>374.82421875</v>
      </c>
    </row>
    <row r="58" spans="1:16" x14ac:dyDescent="0.25">
      <c r="A58" s="3" t="s">
        <v>1</v>
      </c>
      <c r="B58" s="3" t="s">
        <v>17</v>
      </c>
      <c r="C58" s="3"/>
      <c r="D58" s="3" t="s">
        <v>11</v>
      </c>
      <c r="E58" s="3" t="s">
        <v>33</v>
      </c>
      <c r="F58" s="1">
        <v>8</v>
      </c>
      <c r="G58" s="3" t="s">
        <v>24</v>
      </c>
      <c r="H58" s="3" t="s">
        <v>22</v>
      </c>
      <c r="I58" s="3">
        <v>0.3</v>
      </c>
      <c r="J58" s="3">
        <v>651321</v>
      </c>
      <c r="K58" s="3">
        <v>55.06</v>
      </c>
      <c r="L58" s="3">
        <v>185.38</v>
      </c>
      <c r="M58" s="3">
        <v>240.44</v>
      </c>
      <c r="N58" s="3">
        <v>0</v>
      </c>
      <c r="O58" s="3">
        <v>10.53</v>
      </c>
      <c r="P58" s="3">
        <v>501.59765625</v>
      </c>
    </row>
    <row r="59" spans="1:16" x14ac:dyDescent="0.25">
      <c r="A59" s="3" t="s">
        <v>1</v>
      </c>
      <c r="B59" s="3" t="s">
        <v>17</v>
      </c>
      <c r="C59" s="3"/>
      <c r="D59" s="3" t="s">
        <v>11</v>
      </c>
      <c r="E59" s="3" t="s">
        <v>33</v>
      </c>
      <c r="F59" s="1">
        <v>8</v>
      </c>
      <c r="G59" s="3" t="s">
        <v>24</v>
      </c>
      <c r="H59" s="3" t="s">
        <v>22</v>
      </c>
      <c r="I59" s="3">
        <v>0.4</v>
      </c>
      <c r="J59" s="3">
        <v>161883</v>
      </c>
      <c r="K59" s="3">
        <v>20.59</v>
      </c>
      <c r="L59" s="3">
        <v>186.77</v>
      </c>
      <c r="M59" s="3">
        <v>207.36</v>
      </c>
      <c r="N59" s="3">
        <v>0</v>
      </c>
      <c r="O59" s="3">
        <v>12.35</v>
      </c>
      <c r="P59" s="3">
        <v>628.60546875</v>
      </c>
    </row>
    <row r="60" spans="1:16" x14ac:dyDescent="0.25">
      <c r="A60" s="3" t="s">
        <v>1</v>
      </c>
      <c r="B60" s="3" t="s">
        <v>17</v>
      </c>
      <c r="C60" s="3"/>
      <c r="D60" s="3" t="s">
        <v>11</v>
      </c>
      <c r="E60" s="3" t="s">
        <v>33</v>
      </c>
      <c r="F60" s="1">
        <v>8</v>
      </c>
      <c r="G60" s="3" t="s">
        <v>24</v>
      </c>
      <c r="H60" s="3" t="s">
        <v>23</v>
      </c>
      <c r="I60" s="3">
        <v>0.5</v>
      </c>
      <c r="J60" s="3">
        <v>54815</v>
      </c>
      <c r="K60" s="3">
        <v>15.62</v>
      </c>
      <c r="L60" s="3">
        <v>186.39</v>
      </c>
      <c r="M60" s="3">
        <v>202.01</v>
      </c>
      <c r="N60" s="3">
        <v>0</v>
      </c>
      <c r="O60" s="3">
        <v>12.77</v>
      </c>
      <c r="P60" s="3">
        <v>756.0078125</v>
      </c>
    </row>
    <row r="61" spans="1:16" x14ac:dyDescent="0.25">
      <c r="A61" s="3" t="s">
        <v>1</v>
      </c>
      <c r="B61" s="3" t="s">
        <v>17</v>
      </c>
      <c r="C61" s="3"/>
      <c r="D61" s="3" t="s">
        <v>11</v>
      </c>
      <c r="E61" s="3" t="s">
        <v>33</v>
      </c>
      <c r="F61" s="1">
        <v>8</v>
      </c>
      <c r="G61" s="3" t="s">
        <v>24</v>
      </c>
      <c r="H61" s="3" t="s">
        <v>23</v>
      </c>
      <c r="I61" s="3">
        <v>0.6</v>
      </c>
      <c r="J61" s="3">
        <v>12408</v>
      </c>
      <c r="K61" s="3">
        <v>13.78</v>
      </c>
      <c r="L61" s="3">
        <v>185.14</v>
      </c>
      <c r="M61" s="3">
        <v>198.92</v>
      </c>
      <c r="N61" s="3">
        <v>0</v>
      </c>
      <c r="O61" s="3">
        <v>13.01</v>
      </c>
      <c r="P61" s="3">
        <v>881.26953125</v>
      </c>
    </row>
    <row r="62" spans="1:16" x14ac:dyDescent="0.25">
      <c r="A62" s="3" t="s">
        <v>1</v>
      </c>
      <c r="B62" s="3" t="s">
        <v>17</v>
      </c>
      <c r="C62" s="3"/>
      <c r="D62" s="3" t="s">
        <v>11</v>
      </c>
      <c r="E62" s="3" t="s">
        <v>33</v>
      </c>
      <c r="F62" s="1">
        <v>8</v>
      </c>
      <c r="G62" s="3" t="s">
        <v>24</v>
      </c>
      <c r="H62" s="3" t="s">
        <v>22</v>
      </c>
      <c r="I62" s="3">
        <v>0.7</v>
      </c>
      <c r="J62" s="3">
        <v>0</v>
      </c>
      <c r="K62" s="3">
        <v>13.42</v>
      </c>
      <c r="L62" s="3">
        <v>184.94</v>
      </c>
      <c r="M62" s="3">
        <v>198.35999999999999</v>
      </c>
      <c r="N62" s="3">
        <v>0</v>
      </c>
      <c r="O62" s="3">
        <v>13.03</v>
      </c>
      <c r="P62" s="3">
        <v>953.8828125</v>
      </c>
    </row>
    <row r="63" spans="1:16" x14ac:dyDescent="0.25">
      <c r="A63" s="3" t="s">
        <v>1</v>
      </c>
      <c r="B63" s="3" t="s">
        <v>17</v>
      </c>
      <c r="C63" s="3"/>
      <c r="D63" s="3" t="s">
        <v>11</v>
      </c>
      <c r="E63" s="3" t="s">
        <v>33</v>
      </c>
      <c r="F63" s="1">
        <v>8</v>
      </c>
      <c r="G63" s="3" t="s">
        <v>24</v>
      </c>
      <c r="H63" s="3" t="s">
        <v>22</v>
      </c>
      <c r="I63" s="3">
        <v>0.8</v>
      </c>
      <c r="J63" s="3">
        <v>0</v>
      </c>
      <c r="K63" s="3">
        <v>13.28</v>
      </c>
      <c r="L63" s="3">
        <v>184.54</v>
      </c>
      <c r="M63" s="3">
        <v>197.82</v>
      </c>
      <c r="N63" s="3">
        <v>0</v>
      </c>
      <c r="O63" s="3">
        <v>13.04</v>
      </c>
      <c r="P63" s="3">
        <v>954.14453125</v>
      </c>
    </row>
    <row r="64" spans="1:16" x14ac:dyDescent="0.25">
      <c r="A64" s="3" t="s">
        <v>1</v>
      </c>
      <c r="B64" s="3" t="s">
        <v>17</v>
      </c>
      <c r="C64" s="3"/>
      <c r="D64" s="3" t="s">
        <v>11</v>
      </c>
      <c r="E64" s="3" t="s">
        <v>33</v>
      </c>
      <c r="F64" s="1">
        <v>8</v>
      </c>
      <c r="G64" s="3" t="s">
        <v>24</v>
      </c>
      <c r="H64" s="3" t="s">
        <v>22</v>
      </c>
      <c r="I64" s="3">
        <v>0.9</v>
      </c>
      <c r="J64" s="3">
        <v>0</v>
      </c>
      <c r="K64" s="3">
        <v>13.7</v>
      </c>
      <c r="L64" s="3">
        <v>184.96</v>
      </c>
      <c r="M64" s="3">
        <v>198.66</v>
      </c>
      <c r="N64" s="3">
        <v>0</v>
      </c>
      <c r="O64" s="3">
        <v>13.01</v>
      </c>
      <c r="P64" s="3">
        <v>956.12109375</v>
      </c>
    </row>
    <row r="65" spans="1:16" x14ac:dyDescent="0.25">
      <c r="A65" s="3" t="s">
        <v>1</v>
      </c>
      <c r="B65" s="3" t="s">
        <v>17</v>
      </c>
      <c r="C65" s="3"/>
      <c r="D65" s="3" t="s">
        <v>11</v>
      </c>
      <c r="E65" s="3" t="s">
        <v>33</v>
      </c>
      <c r="F65" s="1">
        <v>8</v>
      </c>
      <c r="G65" s="3" t="s">
        <v>24</v>
      </c>
      <c r="H65" s="3" t="s">
        <v>22</v>
      </c>
      <c r="I65" s="3">
        <v>1</v>
      </c>
      <c r="J65" s="3">
        <v>0</v>
      </c>
      <c r="K65" s="3">
        <v>13.52</v>
      </c>
      <c r="L65" s="3">
        <v>185.44</v>
      </c>
      <c r="M65" s="3">
        <v>198.96</v>
      </c>
      <c r="N65" s="3">
        <v>0</v>
      </c>
      <c r="O65" s="3">
        <v>12.95</v>
      </c>
      <c r="P65" s="3">
        <v>954.3671875</v>
      </c>
    </row>
    <row r="66" spans="1:16" x14ac:dyDescent="0.25">
      <c r="A66" s="3" t="s">
        <v>29</v>
      </c>
      <c r="B66" s="3" t="s">
        <v>17</v>
      </c>
      <c r="C66" s="3"/>
      <c r="D66" s="3" t="s">
        <v>30</v>
      </c>
      <c r="E66" s="3" t="s">
        <v>34</v>
      </c>
      <c r="F66" s="1">
        <v>8</v>
      </c>
      <c r="G66" s="3" t="s">
        <v>6</v>
      </c>
      <c r="H66" s="3" t="s">
        <v>10</v>
      </c>
      <c r="I66" s="3">
        <v>0.5</v>
      </c>
      <c r="J66" s="3">
        <v>2261884</v>
      </c>
      <c r="K66" s="3">
        <v>178.95</v>
      </c>
      <c r="L66" s="3">
        <v>175.42</v>
      </c>
      <c r="M66" s="3">
        <v>354.37</v>
      </c>
      <c r="N66" s="3">
        <v>18.664300000000001</v>
      </c>
      <c r="O66" s="3">
        <v>0</v>
      </c>
      <c r="P66" s="3">
        <v>799.546875</v>
      </c>
    </row>
    <row r="67" spans="1:16" x14ac:dyDescent="0.25">
      <c r="A67" s="3" t="s">
        <v>29</v>
      </c>
      <c r="B67" s="3" t="s">
        <v>17</v>
      </c>
      <c r="C67" s="3"/>
      <c r="D67" s="3" t="s">
        <v>30</v>
      </c>
      <c r="E67" s="3" t="s">
        <v>34</v>
      </c>
      <c r="F67" s="1">
        <v>8</v>
      </c>
      <c r="G67" s="3" t="s">
        <v>6</v>
      </c>
      <c r="H67" s="3" t="s">
        <v>10</v>
      </c>
      <c r="I67" s="3">
        <v>0.6</v>
      </c>
      <c r="J67" s="3">
        <v>1802882</v>
      </c>
      <c r="K67" s="3">
        <v>140.41999999999999</v>
      </c>
      <c r="L67" s="3">
        <v>144.4</v>
      </c>
      <c r="M67" s="3">
        <v>284.82</v>
      </c>
      <c r="N67" s="3">
        <v>20.473700000000001</v>
      </c>
      <c r="O67" s="3">
        <v>0</v>
      </c>
      <c r="P67" s="3">
        <v>960.5546875</v>
      </c>
    </row>
    <row r="68" spans="1:16" x14ac:dyDescent="0.25">
      <c r="A68" s="3" t="s">
        <v>29</v>
      </c>
      <c r="B68" s="3" t="s">
        <v>17</v>
      </c>
      <c r="C68" s="3"/>
      <c r="D68" s="3" t="s">
        <v>30</v>
      </c>
      <c r="E68" s="3" t="s">
        <v>34</v>
      </c>
      <c r="F68" s="1">
        <v>8</v>
      </c>
      <c r="G68" s="3" t="s">
        <v>6</v>
      </c>
      <c r="H68" s="3" t="s">
        <v>9</v>
      </c>
      <c r="I68" s="3">
        <v>0.7</v>
      </c>
      <c r="J68" s="3">
        <v>1463462</v>
      </c>
      <c r="K68" s="3">
        <v>108.34</v>
      </c>
      <c r="L68" s="3">
        <v>141.29</v>
      </c>
      <c r="M68" s="3">
        <v>249.63</v>
      </c>
      <c r="N68" s="3">
        <v>30.0154</v>
      </c>
      <c r="O68" s="3">
        <v>0</v>
      </c>
      <c r="P68" s="3">
        <v>1120.2890625</v>
      </c>
    </row>
    <row r="69" spans="1:16" x14ac:dyDescent="0.25">
      <c r="A69" s="3" t="s">
        <v>29</v>
      </c>
      <c r="B69" s="3" t="s">
        <v>17</v>
      </c>
      <c r="C69" s="3"/>
      <c r="D69" s="3" t="s">
        <v>30</v>
      </c>
      <c r="E69" s="3" t="s">
        <v>34</v>
      </c>
      <c r="F69" s="1">
        <v>8</v>
      </c>
      <c r="G69" s="3" t="s">
        <v>6</v>
      </c>
      <c r="H69" s="3" t="s">
        <v>9</v>
      </c>
      <c r="I69" s="3">
        <v>0.8</v>
      </c>
      <c r="J69" s="3">
        <v>916270</v>
      </c>
      <c r="K69" s="3">
        <v>67.459999999999994</v>
      </c>
      <c r="L69" s="3">
        <v>103.84</v>
      </c>
      <c r="M69" s="3">
        <v>171.3</v>
      </c>
      <c r="N69" s="3">
        <v>43.666200000000003</v>
      </c>
      <c r="O69" s="3">
        <v>0</v>
      </c>
      <c r="P69" s="3">
        <v>1280.24609375</v>
      </c>
    </row>
    <row r="70" spans="1:16" x14ac:dyDescent="0.25">
      <c r="A70" s="3" t="s">
        <v>29</v>
      </c>
      <c r="B70" s="3" t="s">
        <v>17</v>
      </c>
      <c r="C70" s="3"/>
      <c r="D70" s="3" t="s">
        <v>30</v>
      </c>
      <c r="E70" s="3" t="s">
        <v>34</v>
      </c>
      <c r="F70" s="1">
        <v>8</v>
      </c>
      <c r="G70" s="3" t="s">
        <v>6</v>
      </c>
      <c r="H70" s="3" t="s">
        <v>9</v>
      </c>
      <c r="I70" s="3">
        <v>0.9</v>
      </c>
      <c r="J70" s="3">
        <v>538272</v>
      </c>
      <c r="K70" s="3">
        <v>37.880000000000003</v>
      </c>
      <c r="L70" s="3">
        <v>99.66</v>
      </c>
      <c r="M70" s="3">
        <v>137.54</v>
      </c>
      <c r="N70" s="3">
        <v>62.722299999999997</v>
      </c>
      <c r="O70" s="3">
        <v>0</v>
      </c>
      <c r="P70" s="3">
        <v>1439.9921875</v>
      </c>
    </row>
    <row r="71" spans="1:16" x14ac:dyDescent="0.25">
      <c r="A71" s="3" t="s">
        <v>29</v>
      </c>
      <c r="B71" s="3" t="s">
        <v>17</v>
      </c>
      <c r="C71" s="3"/>
      <c r="D71" s="3" t="s">
        <v>30</v>
      </c>
      <c r="E71" s="3" t="s">
        <v>34</v>
      </c>
      <c r="F71" s="1">
        <v>8</v>
      </c>
      <c r="G71" s="3" t="s">
        <v>6</v>
      </c>
      <c r="H71" s="3" t="s">
        <v>9</v>
      </c>
      <c r="I71" s="3">
        <v>1</v>
      </c>
      <c r="J71" s="3">
        <v>15</v>
      </c>
      <c r="K71" s="3">
        <v>1.79</v>
      </c>
      <c r="L71" s="3">
        <v>66.349999999999994</v>
      </c>
      <c r="M71" s="3">
        <v>68.14</v>
      </c>
      <c r="N71" s="3">
        <v>138.69370000000001</v>
      </c>
      <c r="O71" s="3">
        <v>0</v>
      </c>
      <c r="P71" s="3">
        <v>1548.859375</v>
      </c>
    </row>
    <row r="72" spans="1:16" x14ac:dyDescent="0.25">
      <c r="A72" s="3" t="s">
        <v>29</v>
      </c>
      <c r="B72" s="3" t="s">
        <v>17</v>
      </c>
      <c r="C72" s="3"/>
      <c r="D72" s="3" t="s">
        <v>30</v>
      </c>
      <c r="E72" s="3" t="s">
        <v>34</v>
      </c>
      <c r="F72" s="1">
        <v>8</v>
      </c>
      <c r="G72" s="3" t="s">
        <v>19</v>
      </c>
      <c r="H72" s="3" t="s">
        <v>21</v>
      </c>
      <c r="I72" s="3">
        <v>0.5</v>
      </c>
      <c r="J72" s="3">
        <v>1408386</v>
      </c>
      <c r="K72" s="3">
        <v>81.290000000000006</v>
      </c>
      <c r="L72" s="3">
        <v>258.83999999999997</v>
      </c>
      <c r="M72" s="3">
        <v>340.13</v>
      </c>
      <c r="N72" s="3">
        <v>0</v>
      </c>
      <c r="O72" s="3">
        <v>0</v>
      </c>
      <c r="P72" s="3">
        <v>4119.0703125</v>
      </c>
    </row>
    <row r="73" spans="1:16" x14ac:dyDescent="0.25">
      <c r="A73" s="3" t="s">
        <v>29</v>
      </c>
      <c r="B73" s="3" t="s">
        <v>17</v>
      </c>
      <c r="C73" s="3"/>
      <c r="D73" s="3" t="s">
        <v>30</v>
      </c>
      <c r="E73" s="3" t="s">
        <v>34</v>
      </c>
      <c r="F73" s="1">
        <v>8</v>
      </c>
      <c r="G73" s="3" t="s">
        <v>19</v>
      </c>
      <c r="H73" s="3" t="s">
        <v>21</v>
      </c>
      <c r="I73" s="3">
        <v>0.6</v>
      </c>
      <c r="J73" s="3">
        <v>1189763</v>
      </c>
      <c r="K73" s="3">
        <v>85.89</v>
      </c>
      <c r="L73" s="3">
        <v>260.54000000000002</v>
      </c>
      <c r="M73" s="3">
        <v>346.43</v>
      </c>
      <c r="N73" s="3">
        <v>0</v>
      </c>
      <c r="O73" s="3">
        <v>0</v>
      </c>
      <c r="P73" s="3">
        <v>4942.73046875</v>
      </c>
    </row>
    <row r="74" spans="1:16" x14ac:dyDescent="0.25">
      <c r="A74" s="3" t="s">
        <v>29</v>
      </c>
      <c r="B74" s="3" t="s">
        <v>17</v>
      </c>
      <c r="C74" s="3"/>
      <c r="D74" s="3" t="s">
        <v>30</v>
      </c>
      <c r="E74" s="3" t="s">
        <v>34</v>
      </c>
      <c r="F74" s="1">
        <v>8</v>
      </c>
      <c r="G74" s="3" t="s">
        <v>19</v>
      </c>
      <c r="H74" s="3" t="s">
        <v>20</v>
      </c>
      <c r="I74" s="3">
        <v>0.7</v>
      </c>
      <c r="J74" s="3">
        <v>1070829</v>
      </c>
      <c r="K74" s="3">
        <v>50.59</v>
      </c>
      <c r="L74" s="3">
        <v>255.49</v>
      </c>
      <c r="M74" s="3">
        <v>306.08000000000004</v>
      </c>
      <c r="N74" s="3">
        <v>0</v>
      </c>
      <c r="O74" s="3">
        <v>0</v>
      </c>
      <c r="P74" s="3">
        <v>5766.07421875</v>
      </c>
    </row>
    <row r="75" spans="1:16" x14ac:dyDescent="0.25">
      <c r="A75" s="3" t="s">
        <v>29</v>
      </c>
      <c r="B75" s="3" t="s">
        <v>17</v>
      </c>
      <c r="C75" s="3"/>
      <c r="D75" s="3" t="s">
        <v>30</v>
      </c>
      <c r="E75" s="3" t="s">
        <v>34</v>
      </c>
      <c r="F75" s="1">
        <v>8</v>
      </c>
      <c r="G75" s="3" t="s">
        <v>19</v>
      </c>
      <c r="H75" s="3" t="s">
        <v>20</v>
      </c>
      <c r="I75" s="3">
        <v>0.8</v>
      </c>
      <c r="J75" s="3">
        <v>1086377</v>
      </c>
      <c r="K75" s="3">
        <v>43.07</v>
      </c>
      <c r="L75" s="3">
        <v>255.63</v>
      </c>
      <c r="M75" s="3">
        <v>298.7</v>
      </c>
      <c r="N75" s="3">
        <v>0</v>
      </c>
      <c r="O75" s="3">
        <v>0</v>
      </c>
      <c r="P75" s="3">
        <v>6589.3515625</v>
      </c>
    </row>
    <row r="76" spans="1:16" x14ac:dyDescent="0.25">
      <c r="A76" s="3" t="s">
        <v>29</v>
      </c>
      <c r="B76" s="3" t="s">
        <v>17</v>
      </c>
      <c r="C76" s="3"/>
      <c r="D76" s="3" t="s">
        <v>30</v>
      </c>
      <c r="E76" s="3" t="s">
        <v>34</v>
      </c>
      <c r="F76" s="1">
        <v>8</v>
      </c>
      <c r="G76" s="3" t="s">
        <v>19</v>
      </c>
      <c r="H76" s="3" t="s">
        <v>20</v>
      </c>
      <c r="I76" s="3">
        <v>0.9</v>
      </c>
      <c r="J76" s="3">
        <v>676560</v>
      </c>
      <c r="K76" s="3">
        <v>33.979999999999997</v>
      </c>
      <c r="L76" s="3">
        <v>251.91</v>
      </c>
      <c r="M76" s="3">
        <v>285.89</v>
      </c>
      <c r="N76" s="3">
        <v>0</v>
      </c>
      <c r="O76" s="3">
        <v>0</v>
      </c>
      <c r="P76" s="3">
        <v>7412.82421875</v>
      </c>
    </row>
    <row r="77" spans="1:16" x14ac:dyDescent="0.25">
      <c r="A77" s="3" t="s">
        <v>29</v>
      </c>
      <c r="B77" s="3" t="s">
        <v>17</v>
      </c>
      <c r="C77" s="3"/>
      <c r="D77" s="3" t="s">
        <v>30</v>
      </c>
      <c r="E77" s="3" t="s">
        <v>34</v>
      </c>
      <c r="F77" s="1">
        <v>8</v>
      </c>
      <c r="G77" s="3" t="s">
        <v>19</v>
      </c>
      <c r="H77" s="3" t="s">
        <v>20</v>
      </c>
      <c r="I77" s="3">
        <v>1</v>
      </c>
      <c r="J77" s="3">
        <v>2</v>
      </c>
      <c r="K77" s="3">
        <v>2.78</v>
      </c>
      <c r="L77" s="3">
        <v>248.57</v>
      </c>
      <c r="M77" s="3">
        <v>251.35</v>
      </c>
      <c r="N77" s="3">
        <v>0</v>
      </c>
      <c r="O77" s="3">
        <v>0</v>
      </c>
      <c r="P77" s="3">
        <v>8194.796875</v>
      </c>
    </row>
    <row r="78" spans="1:16" x14ac:dyDescent="0.25">
      <c r="A78" s="3" t="s">
        <v>29</v>
      </c>
      <c r="B78" s="3" t="s">
        <v>17</v>
      </c>
      <c r="C78" s="3"/>
      <c r="D78" s="3" t="s">
        <v>30</v>
      </c>
      <c r="E78" s="3" t="s">
        <v>34</v>
      </c>
      <c r="F78" s="1">
        <v>8</v>
      </c>
      <c r="G78" s="3" t="s">
        <v>25</v>
      </c>
      <c r="H78" s="3" t="s">
        <v>27</v>
      </c>
      <c r="I78" s="3">
        <v>0.1</v>
      </c>
      <c r="J78" s="3">
        <v>1912325</v>
      </c>
      <c r="K78" s="3">
        <v>192.83</v>
      </c>
      <c r="L78" s="3">
        <v>266.97000000000003</v>
      </c>
      <c r="M78" s="3">
        <v>459.80000000000007</v>
      </c>
      <c r="N78" s="3">
        <v>0</v>
      </c>
      <c r="O78" s="3">
        <v>3.74</v>
      </c>
      <c r="P78" s="3">
        <v>218.015625</v>
      </c>
    </row>
    <row r="79" spans="1:16" x14ac:dyDescent="0.25">
      <c r="A79" s="3" t="s">
        <v>29</v>
      </c>
      <c r="B79" s="3" t="s">
        <v>17</v>
      </c>
      <c r="C79" s="3"/>
      <c r="D79" s="3" t="s">
        <v>30</v>
      </c>
      <c r="E79" s="3" t="s">
        <v>34</v>
      </c>
      <c r="F79" s="1">
        <v>8</v>
      </c>
      <c r="G79" s="3" t="s">
        <v>25</v>
      </c>
      <c r="H79" s="3" t="s">
        <v>27</v>
      </c>
      <c r="I79" s="3">
        <v>0.2</v>
      </c>
      <c r="J79" s="3">
        <v>237003</v>
      </c>
      <c r="K79" s="3">
        <v>48.06</v>
      </c>
      <c r="L79" s="3">
        <v>252.4</v>
      </c>
      <c r="M79" s="3">
        <v>300.46000000000004</v>
      </c>
      <c r="N79" s="3">
        <v>0</v>
      </c>
      <c r="O79" s="3">
        <v>7.32</v>
      </c>
      <c r="P79" s="3">
        <v>451.390625</v>
      </c>
    </row>
    <row r="80" spans="1:16" x14ac:dyDescent="0.25">
      <c r="A80" s="3" t="s">
        <v>29</v>
      </c>
      <c r="B80" s="3" t="s">
        <v>17</v>
      </c>
      <c r="C80" s="3"/>
      <c r="D80" s="3" t="s">
        <v>30</v>
      </c>
      <c r="E80" s="3" t="s">
        <v>34</v>
      </c>
      <c r="F80" s="1">
        <v>8</v>
      </c>
      <c r="G80" s="3" t="s">
        <v>25</v>
      </c>
      <c r="H80" s="3" t="s">
        <v>27</v>
      </c>
      <c r="I80" s="3">
        <v>0.3</v>
      </c>
      <c r="J80" s="3">
        <v>98515</v>
      </c>
      <c r="K80" s="3">
        <v>36.19</v>
      </c>
      <c r="L80" s="3">
        <v>247.05</v>
      </c>
      <c r="M80" s="3">
        <v>283.24</v>
      </c>
      <c r="N80" s="3">
        <v>0</v>
      </c>
      <c r="O80" s="3">
        <v>8.4600000000000009</v>
      </c>
      <c r="P80" s="3">
        <v>673.7109375</v>
      </c>
    </row>
    <row r="81" spans="1:16" x14ac:dyDescent="0.25">
      <c r="A81" s="3" t="s">
        <v>29</v>
      </c>
      <c r="B81" s="3" t="s">
        <v>17</v>
      </c>
      <c r="C81" s="3"/>
      <c r="D81" s="3" t="s">
        <v>30</v>
      </c>
      <c r="E81" s="3" t="s">
        <v>34</v>
      </c>
      <c r="F81" s="1">
        <v>8</v>
      </c>
      <c r="G81" s="3" t="s">
        <v>25</v>
      </c>
      <c r="H81" s="3" t="s">
        <v>27</v>
      </c>
      <c r="I81" s="3">
        <v>0.4</v>
      </c>
      <c r="J81" s="3">
        <v>12467</v>
      </c>
      <c r="K81" s="3">
        <v>32.049999999999997</v>
      </c>
      <c r="L81" s="3">
        <v>243.72</v>
      </c>
      <c r="M81" s="3">
        <v>275.77</v>
      </c>
      <c r="N81" s="3">
        <v>0</v>
      </c>
      <c r="O81" s="3">
        <v>9.1199999999999992</v>
      </c>
      <c r="P81" s="3">
        <v>883.0546875</v>
      </c>
    </row>
    <row r="82" spans="1:16" x14ac:dyDescent="0.25">
      <c r="A82" s="3" t="s">
        <v>29</v>
      </c>
      <c r="B82" s="3" t="s">
        <v>17</v>
      </c>
      <c r="C82" s="3"/>
      <c r="D82" s="3" t="s">
        <v>30</v>
      </c>
      <c r="E82" s="3" t="s">
        <v>34</v>
      </c>
      <c r="F82" s="1">
        <v>8</v>
      </c>
      <c r="G82" s="3" t="s">
        <v>25</v>
      </c>
      <c r="H82" s="3" t="s">
        <v>28</v>
      </c>
      <c r="I82" s="3">
        <v>0.5</v>
      </c>
      <c r="J82" s="3">
        <v>694</v>
      </c>
      <c r="K82" s="3">
        <v>30.39</v>
      </c>
      <c r="L82" s="3">
        <v>243.13</v>
      </c>
      <c r="M82" s="3">
        <v>273.52</v>
      </c>
      <c r="N82" s="3">
        <v>0</v>
      </c>
      <c r="O82" s="3">
        <v>9.2799999999999994</v>
      </c>
      <c r="P82" s="3">
        <v>1031.7421875</v>
      </c>
    </row>
    <row r="83" spans="1:16" x14ac:dyDescent="0.25">
      <c r="A83" s="3" t="s">
        <v>29</v>
      </c>
      <c r="B83" s="3" t="s">
        <v>17</v>
      </c>
      <c r="C83" s="3"/>
      <c r="D83" s="3" t="s">
        <v>30</v>
      </c>
      <c r="E83" s="3" t="s">
        <v>34</v>
      </c>
      <c r="F83" s="1">
        <v>8</v>
      </c>
      <c r="G83" s="3" t="s">
        <v>25</v>
      </c>
      <c r="H83" s="3" t="s">
        <v>28</v>
      </c>
      <c r="I83" s="3">
        <v>0.6</v>
      </c>
      <c r="J83" s="3">
        <v>3</v>
      </c>
      <c r="K83" s="3">
        <v>30.4</v>
      </c>
      <c r="L83" s="3">
        <v>242.86</v>
      </c>
      <c r="M83" s="3">
        <v>273.26</v>
      </c>
      <c r="N83" s="3">
        <v>0</v>
      </c>
      <c r="O83" s="3">
        <v>9.36</v>
      </c>
      <c r="P83" s="3">
        <v>1046.32421875</v>
      </c>
    </row>
    <row r="84" spans="1:16" x14ac:dyDescent="0.25">
      <c r="A84" s="3" t="s">
        <v>29</v>
      </c>
      <c r="B84" s="3" t="s">
        <v>17</v>
      </c>
      <c r="C84" s="3"/>
      <c r="D84" s="3" t="s">
        <v>30</v>
      </c>
      <c r="E84" s="3" t="s">
        <v>34</v>
      </c>
      <c r="F84" s="1">
        <v>8</v>
      </c>
      <c r="G84" s="3" t="s">
        <v>25</v>
      </c>
      <c r="H84" s="3" t="s">
        <v>27</v>
      </c>
      <c r="I84" s="3">
        <v>0.7</v>
      </c>
      <c r="J84" s="3">
        <v>0</v>
      </c>
      <c r="K84" s="3">
        <v>29.65</v>
      </c>
      <c r="L84" s="3">
        <v>242.62</v>
      </c>
      <c r="M84" s="3">
        <v>272.27</v>
      </c>
      <c r="N84" s="3">
        <v>0</v>
      </c>
      <c r="O84" s="3">
        <v>9.34</v>
      </c>
      <c r="P84" s="3">
        <v>1038.9765625</v>
      </c>
    </row>
    <row r="85" spans="1:16" x14ac:dyDescent="0.25">
      <c r="A85" s="3" t="s">
        <v>29</v>
      </c>
      <c r="B85" s="3" t="s">
        <v>17</v>
      </c>
      <c r="C85" s="3"/>
      <c r="D85" s="3" t="s">
        <v>30</v>
      </c>
      <c r="E85" s="3" t="s">
        <v>34</v>
      </c>
      <c r="F85" s="1">
        <v>8</v>
      </c>
      <c r="G85" s="3" t="s">
        <v>25</v>
      </c>
      <c r="H85" s="3" t="s">
        <v>27</v>
      </c>
      <c r="I85" s="3">
        <v>0.8</v>
      </c>
      <c r="J85" s="3">
        <v>0</v>
      </c>
      <c r="K85" s="3">
        <v>31.24</v>
      </c>
      <c r="L85" s="3">
        <v>242.13</v>
      </c>
      <c r="M85" s="3">
        <v>273.37</v>
      </c>
      <c r="N85" s="3">
        <v>0</v>
      </c>
      <c r="O85" s="3">
        <v>9.35</v>
      </c>
      <c r="P85" s="3">
        <v>1045.55859375</v>
      </c>
    </row>
    <row r="86" spans="1:16" x14ac:dyDescent="0.25">
      <c r="A86" s="3" t="s">
        <v>29</v>
      </c>
      <c r="B86" s="3" t="s">
        <v>17</v>
      </c>
      <c r="C86" s="3"/>
      <c r="D86" s="3" t="s">
        <v>30</v>
      </c>
      <c r="E86" s="3" t="s">
        <v>34</v>
      </c>
      <c r="F86" s="1">
        <v>8</v>
      </c>
      <c r="G86" s="3" t="s">
        <v>25</v>
      </c>
      <c r="H86" s="3" t="s">
        <v>27</v>
      </c>
      <c r="I86" s="3">
        <v>0.9</v>
      </c>
      <c r="J86" s="3">
        <v>0</v>
      </c>
      <c r="K86" s="3">
        <v>29.97</v>
      </c>
      <c r="L86" s="3">
        <v>242.41</v>
      </c>
      <c r="M86" s="3">
        <v>272.38</v>
      </c>
      <c r="N86" s="3">
        <v>0</v>
      </c>
      <c r="O86" s="3">
        <v>9.3800000000000008</v>
      </c>
      <c r="P86" s="3">
        <v>1046.36328125</v>
      </c>
    </row>
    <row r="87" spans="1:16" x14ac:dyDescent="0.25">
      <c r="A87" s="3" t="s">
        <v>29</v>
      </c>
      <c r="B87" s="3" t="s">
        <v>17</v>
      </c>
      <c r="C87" s="3"/>
      <c r="D87" s="3" t="s">
        <v>30</v>
      </c>
      <c r="E87" s="3" t="s">
        <v>34</v>
      </c>
      <c r="F87" s="1">
        <v>8</v>
      </c>
      <c r="G87" s="3" t="s">
        <v>25</v>
      </c>
      <c r="H87" s="3" t="s">
        <v>27</v>
      </c>
      <c r="I87" s="3">
        <v>1</v>
      </c>
      <c r="J87" s="3">
        <v>0</v>
      </c>
      <c r="K87" s="3">
        <v>29.16</v>
      </c>
      <c r="L87" s="3">
        <v>242.33</v>
      </c>
      <c r="M87" s="3">
        <v>271.49</v>
      </c>
      <c r="N87" s="3">
        <v>0</v>
      </c>
      <c r="O87" s="3">
        <v>9.34</v>
      </c>
      <c r="P87" s="3">
        <v>1033.28125</v>
      </c>
    </row>
    <row r="88" spans="1:16" x14ac:dyDescent="0.25">
      <c r="A88" s="3" t="s">
        <v>29</v>
      </c>
      <c r="B88" s="3" t="s">
        <v>17</v>
      </c>
      <c r="C88" s="3"/>
      <c r="D88" s="3" t="s">
        <v>30</v>
      </c>
      <c r="E88" s="3" t="s">
        <v>34</v>
      </c>
      <c r="F88" s="1">
        <v>8</v>
      </c>
      <c r="G88" s="3" t="s">
        <v>24</v>
      </c>
      <c r="H88" s="3" t="s">
        <v>22</v>
      </c>
      <c r="I88" s="3">
        <v>0.1</v>
      </c>
      <c r="J88" s="3">
        <v>4281018</v>
      </c>
      <c r="K88" s="3">
        <v>361.33</v>
      </c>
      <c r="L88" s="3">
        <v>210.43</v>
      </c>
      <c r="M88" s="3">
        <v>571.76</v>
      </c>
      <c r="N88" s="3">
        <v>0</v>
      </c>
      <c r="O88" s="3">
        <v>2.52</v>
      </c>
      <c r="P88" s="3">
        <v>237.37109375</v>
      </c>
    </row>
    <row r="89" spans="1:16" x14ac:dyDescent="0.25">
      <c r="A89" s="3" t="s">
        <v>29</v>
      </c>
      <c r="B89" s="3" t="s">
        <v>17</v>
      </c>
      <c r="C89" s="3"/>
      <c r="D89" s="3" t="s">
        <v>30</v>
      </c>
      <c r="E89" s="3" t="s">
        <v>34</v>
      </c>
      <c r="F89" s="1">
        <v>8</v>
      </c>
      <c r="G89" s="3" t="s">
        <v>24</v>
      </c>
      <c r="H89" s="3" t="s">
        <v>22</v>
      </c>
      <c r="I89" s="3">
        <v>0.2</v>
      </c>
      <c r="J89" s="3">
        <v>1524094</v>
      </c>
      <c r="K89" s="3">
        <v>155.53</v>
      </c>
      <c r="L89" s="3">
        <v>200.22</v>
      </c>
      <c r="M89" s="3">
        <v>355.75</v>
      </c>
      <c r="N89" s="3">
        <v>0</v>
      </c>
      <c r="O89" s="3">
        <v>4.68</v>
      </c>
      <c r="P89" s="3">
        <v>364.4375</v>
      </c>
    </row>
    <row r="90" spans="1:16" x14ac:dyDescent="0.25">
      <c r="A90" s="3" t="s">
        <v>29</v>
      </c>
      <c r="B90" s="3" t="s">
        <v>17</v>
      </c>
      <c r="C90" s="3"/>
      <c r="D90" s="3" t="s">
        <v>30</v>
      </c>
      <c r="E90" s="3" t="s">
        <v>34</v>
      </c>
      <c r="F90" s="1">
        <v>8</v>
      </c>
      <c r="G90" s="3" t="s">
        <v>24</v>
      </c>
      <c r="H90" s="3" t="s">
        <v>22</v>
      </c>
      <c r="I90" s="3">
        <v>0.3</v>
      </c>
      <c r="J90" s="3">
        <v>674781</v>
      </c>
      <c r="K90" s="3">
        <v>81.22</v>
      </c>
      <c r="L90" s="3">
        <v>192.85</v>
      </c>
      <c r="M90" s="3">
        <v>274.07</v>
      </c>
      <c r="N90" s="3">
        <v>0</v>
      </c>
      <c r="O90" s="3">
        <v>6.83</v>
      </c>
      <c r="P90" s="3">
        <v>490.88671875</v>
      </c>
    </row>
    <row r="91" spans="1:16" x14ac:dyDescent="0.25">
      <c r="A91" s="3" t="s">
        <v>29</v>
      </c>
      <c r="B91" s="3" t="s">
        <v>17</v>
      </c>
      <c r="C91" s="3"/>
      <c r="D91" s="3" t="s">
        <v>30</v>
      </c>
      <c r="E91" s="3" t="s">
        <v>34</v>
      </c>
      <c r="F91" s="1">
        <v>8</v>
      </c>
      <c r="G91" s="3" t="s">
        <v>24</v>
      </c>
      <c r="H91" s="3" t="s">
        <v>22</v>
      </c>
      <c r="I91" s="3">
        <v>0.4</v>
      </c>
      <c r="J91" s="3">
        <v>178925</v>
      </c>
      <c r="K91" s="3">
        <v>33.44</v>
      </c>
      <c r="L91" s="3">
        <v>190.21</v>
      </c>
      <c r="M91" s="3">
        <v>223.65</v>
      </c>
      <c r="N91" s="3">
        <v>0</v>
      </c>
      <c r="O91" s="3">
        <v>10.029999999999999</v>
      </c>
      <c r="P91" s="3">
        <v>617.3203125</v>
      </c>
    </row>
    <row r="92" spans="1:16" x14ac:dyDescent="0.25">
      <c r="A92" s="3" t="s">
        <v>29</v>
      </c>
      <c r="B92" s="3" t="s">
        <v>17</v>
      </c>
      <c r="C92" s="3"/>
      <c r="D92" s="3" t="s">
        <v>30</v>
      </c>
      <c r="E92" s="3" t="s">
        <v>34</v>
      </c>
      <c r="F92" s="1">
        <v>8</v>
      </c>
      <c r="G92" s="3" t="s">
        <v>24</v>
      </c>
      <c r="H92" s="3" t="s">
        <v>23</v>
      </c>
      <c r="I92" s="3">
        <v>0.5</v>
      </c>
      <c r="J92" s="3">
        <v>54147</v>
      </c>
      <c r="K92" s="3">
        <v>26.58</v>
      </c>
      <c r="L92" s="3">
        <v>187.42</v>
      </c>
      <c r="M92" s="3">
        <v>214</v>
      </c>
      <c r="N92" s="3">
        <v>0</v>
      </c>
      <c r="O92" s="3">
        <v>11.52</v>
      </c>
      <c r="P92" s="3">
        <v>744.24609375</v>
      </c>
    </row>
    <row r="93" spans="1:16" x14ac:dyDescent="0.25">
      <c r="A93" s="3" t="s">
        <v>29</v>
      </c>
      <c r="B93" s="3" t="s">
        <v>17</v>
      </c>
      <c r="C93" s="3"/>
      <c r="D93" s="3" t="s">
        <v>30</v>
      </c>
      <c r="E93" s="3" t="s">
        <v>34</v>
      </c>
      <c r="F93" s="1">
        <v>8</v>
      </c>
      <c r="G93" s="3" t="s">
        <v>24</v>
      </c>
      <c r="H93" s="3" t="s">
        <v>23</v>
      </c>
      <c r="I93" s="3">
        <v>0.6</v>
      </c>
      <c r="J93" s="3">
        <v>11297</v>
      </c>
      <c r="K93" s="3">
        <v>23.56</v>
      </c>
      <c r="L93" s="3">
        <v>186.5</v>
      </c>
      <c r="M93" s="3">
        <v>210.06</v>
      </c>
      <c r="N93" s="3">
        <v>0</v>
      </c>
      <c r="O93" s="3">
        <v>12.09</v>
      </c>
      <c r="P93" s="3">
        <v>871.05078125</v>
      </c>
    </row>
    <row r="94" spans="1:16" x14ac:dyDescent="0.25">
      <c r="A94" s="3" t="s">
        <v>29</v>
      </c>
      <c r="B94" s="3" t="s">
        <v>17</v>
      </c>
      <c r="C94" s="3"/>
      <c r="D94" s="3" t="s">
        <v>30</v>
      </c>
      <c r="E94" s="3" t="s">
        <v>34</v>
      </c>
      <c r="F94" s="1">
        <v>8</v>
      </c>
      <c r="G94" s="3" t="s">
        <v>24</v>
      </c>
      <c r="H94" s="3" t="s">
        <v>22</v>
      </c>
      <c r="I94" s="3">
        <v>0.7</v>
      </c>
      <c r="J94" s="3">
        <v>0</v>
      </c>
      <c r="K94" s="3">
        <v>22.68</v>
      </c>
      <c r="L94" s="3">
        <v>186.24</v>
      </c>
      <c r="M94" s="3">
        <v>208.92000000000002</v>
      </c>
      <c r="N94" s="3">
        <v>0</v>
      </c>
      <c r="O94" s="3">
        <v>12.21</v>
      </c>
      <c r="P94" s="3">
        <v>949.31640625</v>
      </c>
    </row>
    <row r="95" spans="1:16" x14ac:dyDescent="0.25">
      <c r="A95" s="3" t="s">
        <v>29</v>
      </c>
      <c r="B95" s="3" t="s">
        <v>17</v>
      </c>
      <c r="C95" s="3"/>
      <c r="D95" s="3" t="s">
        <v>30</v>
      </c>
      <c r="E95" s="3" t="s">
        <v>34</v>
      </c>
      <c r="F95" s="1">
        <v>8</v>
      </c>
      <c r="G95" s="3" t="s">
        <v>24</v>
      </c>
      <c r="H95" s="3" t="s">
        <v>22</v>
      </c>
      <c r="I95" s="3">
        <v>0.8</v>
      </c>
      <c r="J95" s="3">
        <v>0</v>
      </c>
      <c r="K95" s="3">
        <v>22.65</v>
      </c>
      <c r="L95" s="3">
        <v>185.98</v>
      </c>
      <c r="M95" s="3">
        <v>208.63</v>
      </c>
      <c r="N95" s="3">
        <v>0</v>
      </c>
      <c r="O95" s="3">
        <v>12.21</v>
      </c>
      <c r="P95" s="3">
        <v>949.58203125</v>
      </c>
    </row>
    <row r="96" spans="1:16" x14ac:dyDescent="0.25">
      <c r="A96" s="3" t="s">
        <v>29</v>
      </c>
      <c r="B96" s="3" t="s">
        <v>17</v>
      </c>
      <c r="C96" s="3"/>
      <c r="D96" s="3" t="s">
        <v>30</v>
      </c>
      <c r="E96" s="3" t="s">
        <v>34</v>
      </c>
      <c r="F96" s="1">
        <v>8</v>
      </c>
      <c r="G96" s="3" t="s">
        <v>24</v>
      </c>
      <c r="H96" s="3" t="s">
        <v>22</v>
      </c>
      <c r="I96" s="3">
        <v>0.9</v>
      </c>
      <c r="J96" s="3">
        <v>0</v>
      </c>
      <c r="K96" s="3">
        <v>22.87</v>
      </c>
      <c r="L96" s="3">
        <v>184.56</v>
      </c>
      <c r="M96" s="3">
        <v>207.43</v>
      </c>
      <c r="N96" s="3">
        <v>0</v>
      </c>
      <c r="O96" s="3">
        <v>12.24</v>
      </c>
      <c r="P96" s="3">
        <v>949.9375</v>
      </c>
    </row>
    <row r="97" spans="1:16" x14ac:dyDescent="0.25">
      <c r="A97" s="3" t="s">
        <v>29</v>
      </c>
      <c r="B97" s="3" t="s">
        <v>17</v>
      </c>
      <c r="C97" s="3"/>
      <c r="D97" s="3" t="s">
        <v>30</v>
      </c>
      <c r="E97" s="3" t="s">
        <v>34</v>
      </c>
      <c r="F97" s="1">
        <v>8</v>
      </c>
      <c r="G97" s="3" t="s">
        <v>24</v>
      </c>
      <c r="H97" s="3" t="s">
        <v>22</v>
      </c>
      <c r="I97" s="3">
        <v>1</v>
      </c>
      <c r="J97" s="3">
        <v>0</v>
      </c>
      <c r="K97" s="3">
        <v>22.48</v>
      </c>
      <c r="L97" s="3">
        <v>185.51</v>
      </c>
      <c r="M97" s="3">
        <v>207.98999999999998</v>
      </c>
      <c r="N97" s="3">
        <v>0</v>
      </c>
      <c r="O97" s="3">
        <v>12.21</v>
      </c>
      <c r="P97" s="3">
        <v>949.5</v>
      </c>
    </row>
    <row r="98" spans="1:16" x14ac:dyDescent="0.25">
      <c r="A98" s="3" t="s">
        <v>1</v>
      </c>
      <c r="B98" s="3" t="s">
        <v>17</v>
      </c>
      <c r="C98" s="3"/>
      <c r="D98" s="3" t="s">
        <v>11</v>
      </c>
      <c r="E98" s="3" t="s">
        <v>34</v>
      </c>
      <c r="F98" s="3">
        <v>4</v>
      </c>
      <c r="G98" s="3" t="s">
        <v>6</v>
      </c>
      <c r="H98" s="3" t="s">
        <v>10</v>
      </c>
      <c r="I98" s="3">
        <v>0.5</v>
      </c>
      <c r="J98" s="3">
        <v>2436190</v>
      </c>
      <c r="K98" s="3">
        <v>198.41</v>
      </c>
      <c r="L98" s="3">
        <v>81.27</v>
      </c>
      <c r="M98" s="3">
        <v>279.68</v>
      </c>
      <c r="N98" s="3">
        <v>28.505600000000001</v>
      </c>
      <c r="O98" s="3">
        <v>0</v>
      </c>
      <c r="P98" s="3">
        <v>807.26171875</v>
      </c>
    </row>
    <row r="99" spans="1:16" x14ac:dyDescent="0.25">
      <c r="A99" s="3" t="s">
        <v>1</v>
      </c>
      <c r="B99" s="3" t="s">
        <v>17</v>
      </c>
      <c r="C99" s="3"/>
      <c r="D99" s="3" t="s">
        <v>11</v>
      </c>
      <c r="E99" s="3" t="s">
        <v>34</v>
      </c>
      <c r="F99" s="3">
        <v>4</v>
      </c>
      <c r="G99" s="3" t="s">
        <v>6</v>
      </c>
      <c r="H99" s="3" t="s">
        <v>10</v>
      </c>
      <c r="I99" s="3">
        <v>0.6</v>
      </c>
      <c r="J99" s="3">
        <v>1986642</v>
      </c>
      <c r="K99" s="3">
        <v>160.12</v>
      </c>
      <c r="L99" s="3">
        <v>96.27</v>
      </c>
      <c r="M99" s="3">
        <v>256.39</v>
      </c>
      <c r="N99" s="3">
        <v>34.663400000000003</v>
      </c>
      <c r="O99" s="3">
        <v>0</v>
      </c>
      <c r="P99" s="3">
        <v>968.53125</v>
      </c>
    </row>
    <row r="100" spans="1:16" x14ac:dyDescent="0.25">
      <c r="A100" s="3" t="s">
        <v>1</v>
      </c>
      <c r="B100" s="3" t="s">
        <v>17</v>
      </c>
      <c r="C100" s="3"/>
      <c r="D100" s="3" t="s">
        <v>11</v>
      </c>
      <c r="E100" s="3" t="s">
        <v>34</v>
      </c>
      <c r="F100" s="3">
        <v>4</v>
      </c>
      <c r="G100" s="3" t="s">
        <v>6</v>
      </c>
      <c r="H100" s="3" t="s">
        <v>9</v>
      </c>
      <c r="I100" s="3">
        <v>0.7</v>
      </c>
      <c r="J100" s="3">
        <v>1584683</v>
      </c>
      <c r="K100" s="3">
        <v>116.61</v>
      </c>
      <c r="L100" s="3">
        <v>90.37</v>
      </c>
      <c r="M100" s="3">
        <v>206.98000000000002</v>
      </c>
      <c r="N100" s="3">
        <v>43.864100000000001</v>
      </c>
      <c r="O100" s="3">
        <v>0</v>
      </c>
      <c r="P100" s="3">
        <v>1128.265625</v>
      </c>
    </row>
    <row r="101" spans="1:16" x14ac:dyDescent="0.25">
      <c r="A101" s="3" t="s">
        <v>1</v>
      </c>
      <c r="B101" s="3" t="s">
        <v>17</v>
      </c>
      <c r="C101" s="3"/>
      <c r="D101" s="3" t="s">
        <v>11</v>
      </c>
      <c r="E101" s="3" t="s">
        <v>34</v>
      </c>
      <c r="F101" s="3">
        <v>4</v>
      </c>
      <c r="G101" s="3" t="s">
        <v>6</v>
      </c>
      <c r="H101" s="3" t="s">
        <v>9</v>
      </c>
      <c r="I101" s="3">
        <v>0.8</v>
      </c>
      <c r="J101" s="3">
        <v>966009</v>
      </c>
      <c r="K101" s="3">
        <v>73.41</v>
      </c>
      <c r="L101" s="3">
        <v>77.41</v>
      </c>
      <c r="M101" s="3">
        <v>150.82</v>
      </c>
      <c r="N101" s="3">
        <v>59.149799999999999</v>
      </c>
      <c r="O101" s="3">
        <v>0</v>
      </c>
      <c r="P101" s="3">
        <v>1288.20703125</v>
      </c>
    </row>
    <row r="102" spans="1:16" x14ac:dyDescent="0.25">
      <c r="A102" s="3" t="s">
        <v>1</v>
      </c>
      <c r="B102" s="3" t="s">
        <v>17</v>
      </c>
      <c r="C102" s="3"/>
      <c r="D102" s="3" t="s">
        <v>11</v>
      </c>
      <c r="E102" s="3" t="s">
        <v>34</v>
      </c>
      <c r="F102" s="3">
        <v>4</v>
      </c>
      <c r="G102" s="3" t="s">
        <v>6</v>
      </c>
      <c r="H102" s="3" t="s">
        <v>9</v>
      </c>
      <c r="I102" s="3">
        <v>0.9</v>
      </c>
      <c r="J102" s="3">
        <v>491940</v>
      </c>
      <c r="K102" s="3">
        <v>35.630000000000003</v>
      </c>
      <c r="L102" s="3">
        <v>77.650000000000006</v>
      </c>
      <c r="M102" s="3">
        <v>113.28</v>
      </c>
      <c r="N102" s="3">
        <v>85.886099999999999</v>
      </c>
      <c r="O102" s="3">
        <v>0</v>
      </c>
      <c r="P102" s="3">
        <v>1448</v>
      </c>
    </row>
    <row r="103" spans="1:16" x14ac:dyDescent="0.25">
      <c r="A103" s="3" t="s">
        <v>1</v>
      </c>
      <c r="B103" s="3" t="s">
        <v>17</v>
      </c>
      <c r="C103" s="3"/>
      <c r="D103" s="3" t="s">
        <v>11</v>
      </c>
      <c r="E103" s="3" t="s">
        <v>34</v>
      </c>
      <c r="F103" s="3">
        <v>4</v>
      </c>
      <c r="G103" s="3" t="s">
        <v>6</v>
      </c>
      <c r="H103" s="3" t="s">
        <v>9</v>
      </c>
      <c r="I103" s="3">
        <v>1</v>
      </c>
      <c r="J103" s="3">
        <v>21</v>
      </c>
      <c r="K103" s="3">
        <v>0.93</v>
      </c>
      <c r="L103" s="3">
        <v>65.89</v>
      </c>
      <c r="M103" s="3">
        <v>66.820000000000007</v>
      </c>
      <c r="N103" s="3">
        <v>140.36699999999999</v>
      </c>
      <c r="O103" s="3">
        <v>0</v>
      </c>
      <c r="P103" s="3">
        <v>1549</v>
      </c>
    </row>
    <row r="104" spans="1:16" x14ac:dyDescent="0.25">
      <c r="A104" s="3" t="s">
        <v>1</v>
      </c>
      <c r="B104" s="3" t="s">
        <v>17</v>
      </c>
      <c r="C104" s="3"/>
      <c r="D104" s="3" t="s">
        <v>11</v>
      </c>
      <c r="E104" s="3" t="s">
        <v>34</v>
      </c>
      <c r="F104" s="3">
        <v>4</v>
      </c>
      <c r="G104" s="3" t="s">
        <v>19</v>
      </c>
      <c r="H104" s="3" t="s">
        <v>21</v>
      </c>
      <c r="I104" s="3">
        <v>0.5</v>
      </c>
      <c r="J104" s="3">
        <v>1660602</v>
      </c>
      <c r="K104" s="3">
        <v>79.77</v>
      </c>
      <c r="L104" s="3">
        <v>247.59</v>
      </c>
      <c r="M104" s="3">
        <v>327.36</v>
      </c>
      <c r="N104" s="3">
        <v>140.36699999999999</v>
      </c>
      <c r="O104" s="3">
        <v>0</v>
      </c>
      <c r="P104" s="3">
        <v>4127.16796875</v>
      </c>
    </row>
    <row r="105" spans="1:16" x14ac:dyDescent="0.25">
      <c r="A105" s="3" t="s">
        <v>1</v>
      </c>
      <c r="B105" s="3" t="s">
        <v>17</v>
      </c>
      <c r="C105" s="3"/>
      <c r="D105" s="3" t="s">
        <v>11</v>
      </c>
      <c r="E105" s="3" t="s">
        <v>34</v>
      </c>
      <c r="F105" s="3">
        <v>4</v>
      </c>
      <c r="G105" s="3" t="s">
        <v>19</v>
      </c>
      <c r="H105" s="3" t="s">
        <v>21</v>
      </c>
      <c r="I105" s="3">
        <v>0.6</v>
      </c>
      <c r="J105" s="3">
        <v>1020597</v>
      </c>
      <c r="K105" s="3">
        <v>66.39</v>
      </c>
      <c r="L105" s="3">
        <v>247.08</v>
      </c>
      <c r="M105" s="3">
        <v>313.47000000000003</v>
      </c>
      <c r="N105" s="3">
        <v>140.36699999999999</v>
      </c>
      <c r="O105" s="3">
        <v>0</v>
      </c>
      <c r="P105" s="3">
        <v>4950.62109375</v>
      </c>
    </row>
    <row r="106" spans="1:16" x14ac:dyDescent="0.25">
      <c r="A106" s="3" t="s">
        <v>1</v>
      </c>
      <c r="B106" s="3" t="s">
        <v>17</v>
      </c>
      <c r="C106" s="3"/>
      <c r="D106" s="3" t="s">
        <v>11</v>
      </c>
      <c r="E106" s="3" t="s">
        <v>34</v>
      </c>
      <c r="F106" s="3">
        <v>4</v>
      </c>
      <c r="G106" s="3" t="s">
        <v>19</v>
      </c>
      <c r="H106" s="3" t="s">
        <v>20</v>
      </c>
      <c r="I106" s="3">
        <v>0.7</v>
      </c>
      <c r="J106" s="3">
        <v>1345567</v>
      </c>
      <c r="K106" s="3">
        <v>59.72</v>
      </c>
      <c r="L106" s="3">
        <v>248.41</v>
      </c>
      <c r="M106" s="3">
        <v>308.13</v>
      </c>
      <c r="N106" s="3">
        <v>140.36699999999999</v>
      </c>
      <c r="O106" s="3">
        <v>0</v>
      </c>
      <c r="P106" s="3">
        <v>5774.08203125</v>
      </c>
    </row>
    <row r="107" spans="1:16" x14ac:dyDescent="0.25">
      <c r="A107" s="3" t="s">
        <v>1</v>
      </c>
      <c r="B107" s="3" t="s">
        <v>17</v>
      </c>
      <c r="C107" s="3"/>
      <c r="D107" s="3" t="s">
        <v>11</v>
      </c>
      <c r="E107" s="3" t="s">
        <v>34</v>
      </c>
      <c r="F107" s="3">
        <v>4</v>
      </c>
      <c r="G107" s="3" t="s">
        <v>19</v>
      </c>
      <c r="H107" s="3" t="s">
        <v>20</v>
      </c>
      <c r="I107" s="3">
        <v>0.8</v>
      </c>
      <c r="J107" s="3">
        <v>1148554</v>
      </c>
      <c r="K107" s="3">
        <v>51.68</v>
      </c>
      <c r="L107" s="3">
        <v>247.03</v>
      </c>
      <c r="M107" s="3">
        <v>298.70999999999998</v>
      </c>
      <c r="N107" s="3">
        <v>140.36699999999999</v>
      </c>
      <c r="O107" s="3">
        <v>0</v>
      </c>
      <c r="P107" s="3">
        <v>6597.50390625</v>
      </c>
    </row>
    <row r="108" spans="1:16" x14ac:dyDescent="0.25">
      <c r="A108" s="3" t="s">
        <v>1</v>
      </c>
      <c r="B108" s="3" t="s">
        <v>17</v>
      </c>
      <c r="C108" s="3"/>
      <c r="D108" s="3" t="s">
        <v>11</v>
      </c>
      <c r="E108" s="3" t="s">
        <v>34</v>
      </c>
      <c r="F108" s="3">
        <v>4</v>
      </c>
      <c r="G108" s="3" t="s">
        <v>19</v>
      </c>
      <c r="H108" s="3" t="s">
        <v>20</v>
      </c>
      <c r="I108" s="3">
        <v>0.9</v>
      </c>
      <c r="J108" s="3">
        <v>760475</v>
      </c>
      <c r="K108" s="3">
        <v>44.89</v>
      </c>
      <c r="L108" s="3">
        <v>245.54</v>
      </c>
      <c r="M108" s="3">
        <v>290.43</v>
      </c>
      <c r="N108" s="3">
        <v>140.36699999999999</v>
      </c>
      <c r="O108" s="3">
        <v>0</v>
      </c>
      <c r="P108" s="3">
        <v>7420.73046875</v>
      </c>
    </row>
    <row r="109" spans="1:16" x14ac:dyDescent="0.25">
      <c r="A109" s="3" t="s">
        <v>1</v>
      </c>
      <c r="B109" s="3" t="s">
        <v>17</v>
      </c>
      <c r="C109" s="3"/>
      <c r="D109" s="3" t="s">
        <v>11</v>
      </c>
      <c r="E109" s="3" t="s">
        <v>34</v>
      </c>
      <c r="F109" s="3">
        <v>4</v>
      </c>
      <c r="G109" s="3" t="s">
        <v>19</v>
      </c>
      <c r="H109" s="3" t="s">
        <v>20</v>
      </c>
      <c r="I109" s="3">
        <v>1</v>
      </c>
      <c r="J109" s="3">
        <v>1</v>
      </c>
      <c r="K109" s="3">
        <v>2.84</v>
      </c>
      <c r="L109" s="3">
        <v>247.36</v>
      </c>
      <c r="M109" s="3">
        <v>250.20000000000002</v>
      </c>
      <c r="N109" s="3">
        <v>140.36699999999999</v>
      </c>
      <c r="O109" s="3">
        <v>0</v>
      </c>
      <c r="P109" s="3">
        <v>8194.81640625</v>
      </c>
    </row>
    <row r="110" spans="1:16" x14ac:dyDescent="0.25">
      <c r="A110" s="3" t="s">
        <v>1</v>
      </c>
      <c r="B110" s="3" t="s">
        <v>17</v>
      </c>
      <c r="C110" s="3"/>
      <c r="D110" s="3" t="s">
        <v>11</v>
      </c>
      <c r="E110" s="3" t="s">
        <v>34</v>
      </c>
      <c r="F110" s="3">
        <v>4</v>
      </c>
      <c r="G110" s="3" t="s">
        <v>25</v>
      </c>
      <c r="H110" s="3" t="s">
        <v>27</v>
      </c>
      <c r="I110" s="3">
        <v>0.1</v>
      </c>
      <c r="J110" s="3">
        <v>1931496</v>
      </c>
      <c r="K110" s="3">
        <v>202.77</v>
      </c>
      <c r="L110" s="3">
        <v>252.86</v>
      </c>
      <c r="M110" s="3">
        <v>455.63</v>
      </c>
      <c r="N110" s="3">
        <v>0</v>
      </c>
      <c r="O110" s="3">
        <v>5.4</v>
      </c>
      <c r="P110" s="3">
        <v>225.70703125</v>
      </c>
    </row>
    <row r="111" spans="1:16" x14ac:dyDescent="0.25">
      <c r="A111" s="3" t="s">
        <v>1</v>
      </c>
      <c r="B111" s="3" t="s">
        <v>17</v>
      </c>
      <c r="C111" s="3"/>
      <c r="D111" s="3" t="s">
        <v>11</v>
      </c>
      <c r="E111" s="3" t="s">
        <v>34</v>
      </c>
      <c r="F111" s="3">
        <v>4</v>
      </c>
      <c r="G111" s="3" t="s">
        <v>25</v>
      </c>
      <c r="H111" s="3" t="s">
        <v>27</v>
      </c>
      <c r="I111" s="3">
        <v>0.2</v>
      </c>
      <c r="J111" s="3">
        <v>226280</v>
      </c>
      <c r="K111" s="3">
        <v>47.48</v>
      </c>
      <c r="L111" s="3">
        <v>244.22</v>
      </c>
      <c r="M111" s="3">
        <v>291.7</v>
      </c>
      <c r="N111" s="3">
        <v>0</v>
      </c>
      <c r="O111" s="3">
        <v>8.6300000000000008</v>
      </c>
      <c r="P111" s="3">
        <v>460.07421875</v>
      </c>
    </row>
    <row r="112" spans="1:16" x14ac:dyDescent="0.25">
      <c r="A112" s="3" t="s">
        <v>1</v>
      </c>
      <c r="B112" s="3" t="s">
        <v>17</v>
      </c>
      <c r="C112" s="3"/>
      <c r="D112" s="3" t="s">
        <v>11</v>
      </c>
      <c r="E112" s="3" t="s">
        <v>34</v>
      </c>
      <c r="F112" s="3">
        <v>4</v>
      </c>
      <c r="G112" s="3" t="s">
        <v>25</v>
      </c>
      <c r="H112" s="3" t="s">
        <v>27</v>
      </c>
      <c r="I112" s="3">
        <v>0.3</v>
      </c>
      <c r="J112" s="3">
        <v>109707</v>
      </c>
      <c r="K112" s="3">
        <v>35.61</v>
      </c>
      <c r="L112" s="3">
        <v>244.04</v>
      </c>
      <c r="M112" s="3">
        <v>279.64999999999998</v>
      </c>
      <c r="N112" s="3">
        <v>0</v>
      </c>
      <c r="O112" s="3">
        <v>9.14</v>
      </c>
      <c r="P112" s="3">
        <v>680.6328125</v>
      </c>
    </row>
    <row r="113" spans="1:16" x14ac:dyDescent="0.25">
      <c r="A113" s="3" t="s">
        <v>1</v>
      </c>
      <c r="B113" s="3" t="s">
        <v>17</v>
      </c>
      <c r="C113" s="3"/>
      <c r="D113" s="3" t="s">
        <v>11</v>
      </c>
      <c r="E113" s="3" t="s">
        <v>34</v>
      </c>
      <c r="F113" s="3">
        <v>4</v>
      </c>
      <c r="G113" s="3" t="s">
        <v>25</v>
      </c>
      <c r="H113" s="3" t="s">
        <v>27</v>
      </c>
      <c r="I113" s="3">
        <v>0.4</v>
      </c>
      <c r="J113" s="3">
        <v>15023</v>
      </c>
      <c r="K113" s="3">
        <v>31.15</v>
      </c>
      <c r="L113" s="3">
        <v>242.96</v>
      </c>
      <c r="M113" s="3">
        <v>274.11</v>
      </c>
      <c r="N113" s="3">
        <v>0</v>
      </c>
      <c r="O113" s="3">
        <v>9.34</v>
      </c>
      <c r="P113" s="3">
        <v>891.859375</v>
      </c>
    </row>
    <row r="114" spans="1:16" x14ac:dyDescent="0.25">
      <c r="A114" s="3" t="s">
        <v>1</v>
      </c>
      <c r="B114" s="3" t="s">
        <v>17</v>
      </c>
      <c r="C114" s="3"/>
      <c r="D114" s="3" t="s">
        <v>11</v>
      </c>
      <c r="E114" s="3" t="s">
        <v>34</v>
      </c>
      <c r="F114" s="3">
        <v>4</v>
      </c>
      <c r="G114" s="3" t="s">
        <v>25</v>
      </c>
      <c r="H114" s="3" t="s">
        <v>28</v>
      </c>
      <c r="I114" s="3">
        <v>0.5</v>
      </c>
      <c r="J114" s="3">
        <v>722</v>
      </c>
      <c r="K114" s="3">
        <v>31.73</v>
      </c>
      <c r="L114" s="3">
        <v>241.7</v>
      </c>
      <c r="M114" s="3">
        <v>273.43</v>
      </c>
      <c r="N114" s="3">
        <v>0</v>
      </c>
      <c r="O114" s="3">
        <v>9.39</v>
      </c>
      <c r="P114" s="3">
        <v>1045.046875</v>
      </c>
    </row>
    <row r="115" spans="1:16" x14ac:dyDescent="0.25">
      <c r="A115" s="3" t="s">
        <v>1</v>
      </c>
      <c r="B115" s="3" t="s">
        <v>17</v>
      </c>
      <c r="C115" s="3"/>
      <c r="D115" s="3" t="s">
        <v>11</v>
      </c>
      <c r="E115" s="3" t="s">
        <v>34</v>
      </c>
      <c r="F115" s="3">
        <v>4</v>
      </c>
      <c r="G115" s="3" t="s">
        <v>25</v>
      </c>
      <c r="H115" s="3" t="s">
        <v>28</v>
      </c>
      <c r="I115" s="3">
        <v>0.6</v>
      </c>
      <c r="J115" s="3">
        <v>15</v>
      </c>
      <c r="K115" s="3">
        <v>30.86</v>
      </c>
      <c r="L115" s="3">
        <v>242.07</v>
      </c>
      <c r="M115" s="3">
        <v>272.93</v>
      </c>
      <c r="N115" s="3">
        <v>0</v>
      </c>
      <c r="O115" s="3">
        <v>9.39</v>
      </c>
      <c r="P115" s="3">
        <v>1043.4453125</v>
      </c>
    </row>
    <row r="116" spans="1:16" x14ac:dyDescent="0.25">
      <c r="A116" s="3" t="s">
        <v>1</v>
      </c>
      <c r="B116" s="3" t="s">
        <v>17</v>
      </c>
      <c r="C116" s="3"/>
      <c r="D116" s="3" t="s">
        <v>11</v>
      </c>
      <c r="E116" s="3" t="s">
        <v>34</v>
      </c>
      <c r="F116" s="3">
        <v>4</v>
      </c>
      <c r="G116" s="3" t="s">
        <v>25</v>
      </c>
      <c r="H116" s="3" t="s">
        <v>27</v>
      </c>
      <c r="I116" s="3">
        <v>0.7</v>
      </c>
      <c r="J116" s="3">
        <v>0</v>
      </c>
      <c r="K116" s="3">
        <v>29.61</v>
      </c>
      <c r="L116" s="3">
        <v>242.39</v>
      </c>
      <c r="M116" s="3">
        <v>272</v>
      </c>
      <c r="N116" s="3">
        <v>0</v>
      </c>
      <c r="O116" s="3">
        <v>9.44</v>
      </c>
      <c r="P116" s="3">
        <v>1044.69140625</v>
      </c>
    </row>
    <row r="117" spans="1:16" x14ac:dyDescent="0.25">
      <c r="A117" s="3" t="s">
        <v>1</v>
      </c>
      <c r="B117" s="3" t="s">
        <v>17</v>
      </c>
      <c r="C117" s="3"/>
      <c r="D117" s="3" t="s">
        <v>11</v>
      </c>
      <c r="E117" s="3" t="s">
        <v>34</v>
      </c>
      <c r="F117" s="3">
        <v>4</v>
      </c>
      <c r="G117" s="3" t="s">
        <v>25</v>
      </c>
      <c r="H117" s="3" t="s">
        <v>27</v>
      </c>
      <c r="I117" s="3">
        <v>0.8</v>
      </c>
      <c r="J117" s="3">
        <v>0</v>
      </c>
      <c r="K117" s="3">
        <v>29.5</v>
      </c>
      <c r="L117" s="3">
        <v>242.06</v>
      </c>
      <c r="M117" s="3">
        <v>271.56</v>
      </c>
      <c r="N117" s="3">
        <v>0</v>
      </c>
      <c r="O117" s="3">
        <v>9.41</v>
      </c>
      <c r="P117" s="3">
        <v>1031.51171875</v>
      </c>
    </row>
    <row r="118" spans="1:16" x14ac:dyDescent="0.25">
      <c r="A118" s="3" t="s">
        <v>1</v>
      </c>
      <c r="B118" s="3" t="s">
        <v>17</v>
      </c>
      <c r="C118" s="3"/>
      <c r="D118" s="3" t="s">
        <v>11</v>
      </c>
      <c r="E118" s="3" t="s">
        <v>34</v>
      </c>
      <c r="F118" s="3">
        <v>4</v>
      </c>
      <c r="G118" s="3" t="s">
        <v>25</v>
      </c>
      <c r="H118" s="3" t="s">
        <v>27</v>
      </c>
      <c r="I118" s="3">
        <v>0.9</v>
      </c>
      <c r="J118" s="3">
        <v>0</v>
      </c>
      <c r="K118" s="3">
        <v>30.88</v>
      </c>
      <c r="L118" s="3">
        <v>241.08</v>
      </c>
      <c r="M118" s="3">
        <v>271.96000000000004</v>
      </c>
      <c r="N118" s="3">
        <v>0</v>
      </c>
      <c r="O118" s="3">
        <v>9.39</v>
      </c>
      <c r="P118" s="3">
        <v>1031.40234375</v>
      </c>
    </row>
    <row r="119" spans="1:16" x14ac:dyDescent="0.25">
      <c r="A119" s="3" t="s">
        <v>1</v>
      </c>
      <c r="B119" s="3" t="s">
        <v>17</v>
      </c>
      <c r="C119" s="3"/>
      <c r="D119" s="3" t="s">
        <v>11</v>
      </c>
      <c r="E119" s="3" t="s">
        <v>34</v>
      </c>
      <c r="F119" s="3">
        <v>4</v>
      </c>
      <c r="G119" s="3" t="s">
        <v>25</v>
      </c>
      <c r="H119" s="3" t="s">
        <v>27</v>
      </c>
      <c r="I119" s="3">
        <v>1</v>
      </c>
      <c r="J119" s="3">
        <v>0</v>
      </c>
      <c r="K119" s="3">
        <v>29.04</v>
      </c>
      <c r="L119" s="3">
        <v>241.48</v>
      </c>
      <c r="M119" s="3">
        <v>270.52</v>
      </c>
      <c r="N119" s="3">
        <v>0</v>
      </c>
      <c r="O119" s="3">
        <v>9.4700000000000006</v>
      </c>
      <c r="P119" s="3">
        <v>1036.48046875</v>
      </c>
    </row>
    <row r="120" spans="1:16" x14ac:dyDescent="0.25">
      <c r="A120" s="3" t="s">
        <v>1</v>
      </c>
      <c r="B120" s="3" t="s">
        <v>17</v>
      </c>
      <c r="C120" s="3"/>
      <c r="D120" s="3" t="s">
        <v>11</v>
      </c>
      <c r="E120" s="3" t="s">
        <v>34</v>
      </c>
      <c r="F120" s="3">
        <v>4</v>
      </c>
      <c r="G120" s="3" t="s">
        <v>24</v>
      </c>
      <c r="H120" s="3" t="s">
        <v>22</v>
      </c>
      <c r="I120" s="3">
        <v>0.1</v>
      </c>
      <c r="J120" s="3">
        <v>4209903</v>
      </c>
      <c r="K120" s="3">
        <v>372.02</v>
      </c>
      <c r="L120" s="3">
        <v>194.16</v>
      </c>
      <c r="M120" s="3">
        <v>566.17999999999995</v>
      </c>
      <c r="N120" s="3">
        <v>0</v>
      </c>
      <c r="O120" s="3">
        <v>4.42</v>
      </c>
      <c r="P120" s="3">
        <v>242.40234375</v>
      </c>
    </row>
    <row r="121" spans="1:16" x14ac:dyDescent="0.25">
      <c r="A121" s="3" t="s">
        <v>1</v>
      </c>
      <c r="B121" s="3" t="s">
        <v>17</v>
      </c>
      <c r="C121" s="3"/>
      <c r="D121" s="3" t="s">
        <v>11</v>
      </c>
      <c r="E121" s="3" t="s">
        <v>34</v>
      </c>
      <c r="F121" s="3">
        <v>4</v>
      </c>
      <c r="G121" s="3" t="s">
        <v>24</v>
      </c>
      <c r="H121" s="3" t="s">
        <v>22</v>
      </c>
      <c r="I121" s="3">
        <v>0.2</v>
      </c>
      <c r="J121" s="3">
        <v>1542634</v>
      </c>
      <c r="K121" s="3">
        <v>172.19</v>
      </c>
      <c r="L121" s="3">
        <v>189.58</v>
      </c>
      <c r="M121" s="3">
        <v>361.77</v>
      </c>
      <c r="N121" s="3">
        <v>0</v>
      </c>
      <c r="O121" s="3">
        <v>6.97</v>
      </c>
      <c r="P121" s="3">
        <v>371.23828125</v>
      </c>
    </row>
    <row r="122" spans="1:16" x14ac:dyDescent="0.25">
      <c r="A122" s="3" t="s">
        <v>1</v>
      </c>
      <c r="B122" s="3" t="s">
        <v>17</v>
      </c>
      <c r="C122" s="3"/>
      <c r="D122" s="3" t="s">
        <v>11</v>
      </c>
      <c r="E122" s="3" t="s">
        <v>34</v>
      </c>
      <c r="F122" s="3">
        <v>4</v>
      </c>
      <c r="G122" s="3" t="s">
        <v>24</v>
      </c>
      <c r="H122" s="3" t="s">
        <v>22</v>
      </c>
      <c r="I122" s="3">
        <v>0.3</v>
      </c>
      <c r="J122" s="3">
        <v>701870</v>
      </c>
      <c r="K122" s="3">
        <v>84.36</v>
      </c>
      <c r="L122" s="3">
        <v>186.13</v>
      </c>
      <c r="M122" s="3">
        <v>270.49</v>
      </c>
      <c r="N122" s="3">
        <v>0</v>
      </c>
      <c r="O122" s="3">
        <v>9.39</v>
      </c>
      <c r="P122" s="3">
        <v>496.5390625</v>
      </c>
    </row>
    <row r="123" spans="1:16" x14ac:dyDescent="0.25">
      <c r="A123" s="3" t="s">
        <v>1</v>
      </c>
      <c r="B123" s="3" t="s">
        <v>17</v>
      </c>
      <c r="C123" s="3"/>
      <c r="D123" s="3" t="s">
        <v>11</v>
      </c>
      <c r="E123" s="3" t="s">
        <v>34</v>
      </c>
      <c r="F123" s="3">
        <v>4</v>
      </c>
      <c r="G123" s="3" t="s">
        <v>24</v>
      </c>
      <c r="H123" s="3" t="s">
        <v>22</v>
      </c>
      <c r="I123" s="3">
        <v>0.4</v>
      </c>
      <c r="J123" s="3">
        <v>171744</v>
      </c>
      <c r="K123" s="3">
        <v>32.119999999999997</v>
      </c>
      <c r="L123" s="3">
        <v>186.41</v>
      </c>
      <c r="M123" s="3">
        <v>218.53</v>
      </c>
      <c r="N123" s="3">
        <v>0</v>
      </c>
      <c r="O123" s="3">
        <v>11.7</v>
      </c>
      <c r="P123" s="3">
        <v>623.0390625</v>
      </c>
    </row>
    <row r="124" spans="1:16" x14ac:dyDescent="0.25">
      <c r="A124" s="3" t="s">
        <v>1</v>
      </c>
      <c r="B124" s="3" t="s">
        <v>17</v>
      </c>
      <c r="C124" s="3"/>
      <c r="D124" s="3" t="s">
        <v>11</v>
      </c>
      <c r="E124" s="3" t="s">
        <v>34</v>
      </c>
      <c r="F124" s="3">
        <v>4</v>
      </c>
      <c r="G124" s="3" t="s">
        <v>24</v>
      </c>
      <c r="H124" s="3" t="s">
        <v>23</v>
      </c>
      <c r="I124" s="3">
        <v>0.5</v>
      </c>
      <c r="J124" s="3">
        <v>54250</v>
      </c>
      <c r="K124" s="3">
        <v>25.67</v>
      </c>
      <c r="L124" s="3">
        <v>185.99</v>
      </c>
      <c r="M124" s="3">
        <v>211.66000000000003</v>
      </c>
      <c r="N124" s="3">
        <v>0</v>
      </c>
      <c r="O124" s="3">
        <v>12.12</v>
      </c>
      <c r="P124" s="3">
        <v>749.80859375</v>
      </c>
    </row>
    <row r="125" spans="1:16" x14ac:dyDescent="0.25">
      <c r="A125" s="3" t="s">
        <v>1</v>
      </c>
      <c r="B125" s="3" t="s">
        <v>17</v>
      </c>
      <c r="C125" s="3"/>
      <c r="D125" s="3" t="s">
        <v>11</v>
      </c>
      <c r="E125" s="3" t="s">
        <v>34</v>
      </c>
      <c r="F125" s="3">
        <v>4</v>
      </c>
      <c r="G125" s="3" t="s">
        <v>24</v>
      </c>
      <c r="H125" s="3" t="s">
        <v>23</v>
      </c>
      <c r="I125" s="3">
        <v>0.6</v>
      </c>
      <c r="J125" s="3">
        <v>12340</v>
      </c>
      <c r="K125" s="3">
        <v>24.03</v>
      </c>
      <c r="L125" s="3">
        <v>185.31</v>
      </c>
      <c r="M125" s="3">
        <v>209.34</v>
      </c>
      <c r="N125" s="3">
        <v>0</v>
      </c>
      <c r="O125" s="3">
        <v>12.23</v>
      </c>
      <c r="P125" s="3">
        <v>877.03515625</v>
      </c>
    </row>
    <row r="126" spans="1:16" x14ac:dyDescent="0.25">
      <c r="A126" s="3" t="s">
        <v>1</v>
      </c>
      <c r="B126" s="3" t="s">
        <v>17</v>
      </c>
      <c r="C126" s="3"/>
      <c r="D126" s="3" t="s">
        <v>11</v>
      </c>
      <c r="E126" s="3" t="s">
        <v>34</v>
      </c>
      <c r="F126" s="3">
        <v>4</v>
      </c>
      <c r="G126" s="3" t="s">
        <v>24</v>
      </c>
      <c r="H126" s="3" t="s">
        <v>22</v>
      </c>
      <c r="I126" s="3">
        <v>0.7</v>
      </c>
      <c r="J126" s="3">
        <v>0</v>
      </c>
      <c r="K126" s="3">
        <v>22.84</v>
      </c>
      <c r="L126" s="3">
        <v>185.59</v>
      </c>
      <c r="M126" s="3">
        <v>208.43</v>
      </c>
      <c r="N126" s="3">
        <v>0</v>
      </c>
      <c r="O126" s="3">
        <v>12.32</v>
      </c>
      <c r="P126" s="3">
        <v>946.8125</v>
      </c>
    </row>
    <row r="127" spans="1:16" x14ac:dyDescent="0.25">
      <c r="A127" s="3" t="s">
        <v>1</v>
      </c>
      <c r="B127" s="3" t="s">
        <v>17</v>
      </c>
      <c r="C127" s="3"/>
      <c r="D127" s="3" t="s">
        <v>11</v>
      </c>
      <c r="E127" s="3" t="s">
        <v>34</v>
      </c>
      <c r="F127" s="3">
        <v>4</v>
      </c>
      <c r="G127" s="3" t="s">
        <v>24</v>
      </c>
      <c r="H127" s="3" t="s">
        <v>22</v>
      </c>
      <c r="I127" s="3">
        <v>0.8</v>
      </c>
      <c r="J127" s="3">
        <v>0</v>
      </c>
      <c r="K127" s="3">
        <v>22.79</v>
      </c>
      <c r="L127" s="3">
        <v>185.2</v>
      </c>
      <c r="M127" s="3">
        <v>207.98999999999998</v>
      </c>
      <c r="N127" s="3">
        <v>0</v>
      </c>
      <c r="O127" s="3">
        <v>12.34</v>
      </c>
      <c r="P127" s="3">
        <v>948</v>
      </c>
    </row>
    <row r="128" spans="1:16" x14ac:dyDescent="0.25">
      <c r="A128" s="3" t="s">
        <v>1</v>
      </c>
      <c r="B128" s="3" t="s">
        <v>17</v>
      </c>
      <c r="C128" s="3"/>
      <c r="D128" s="3" t="s">
        <v>11</v>
      </c>
      <c r="E128" s="3" t="s">
        <v>34</v>
      </c>
      <c r="F128" s="3">
        <v>4</v>
      </c>
      <c r="G128" s="3" t="s">
        <v>24</v>
      </c>
      <c r="H128" s="3" t="s">
        <v>22</v>
      </c>
      <c r="I128" s="3">
        <v>0.9</v>
      </c>
      <c r="J128" s="3">
        <v>0</v>
      </c>
      <c r="K128" s="3">
        <v>22.85</v>
      </c>
      <c r="L128" s="3">
        <v>184.32</v>
      </c>
      <c r="M128" s="3">
        <v>207.17</v>
      </c>
      <c r="N128" s="3">
        <v>0</v>
      </c>
      <c r="O128" s="3">
        <v>12.37</v>
      </c>
      <c r="P128" s="3">
        <v>949.69140625</v>
      </c>
    </row>
    <row r="129" spans="1:16" x14ac:dyDescent="0.25">
      <c r="A129" s="3" t="s">
        <v>1</v>
      </c>
      <c r="B129" s="3" t="s">
        <v>17</v>
      </c>
      <c r="C129" s="3"/>
      <c r="D129" s="3" t="s">
        <v>11</v>
      </c>
      <c r="E129" s="3" t="s">
        <v>34</v>
      </c>
      <c r="F129" s="3">
        <v>4</v>
      </c>
      <c r="G129" s="3" t="s">
        <v>24</v>
      </c>
      <c r="H129" s="3" t="s">
        <v>22</v>
      </c>
      <c r="I129" s="3">
        <v>1</v>
      </c>
      <c r="J129" s="3">
        <v>0</v>
      </c>
      <c r="K129" s="3">
        <v>23.07</v>
      </c>
      <c r="L129" s="3">
        <v>185.1</v>
      </c>
      <c r="M129" s="3">
        <v>208.17</v>
      </c>
      <c r="N129" s="3">
        <v>0</v>
      </c>
      <c r="O129" s="3">
        <v>12.32</v>
      </c>
      <c r="P129" s="3">
        <v>949.33984375</v>
      </c>
    </row>
    <row r="130" spans="1:16" x14ac:dyDescent="0.25">
      <c r="A130" s="3" t="s">
        <v>1</v>
      </c>
      <c r="B130" s="3" t="s">
        <v>17</v>
      </c>
      <c r="C130" s="3"/>
      <c r="D130" s="3" t="s">
        <v>11</v>
      </c>
      <c r="E130" s="3" t="s">
        <v>33</v>
      </c>
      <c r="F130" s="3">
        <v>4</v>
      </c>
      <c r="G130" s="3" t="s">
        <v>6</v>
      </c>
      <c r="H130" s="3" t="s">
        <v>10</v>
      </c>
      <c r="I130" s="3">
        <v>0.5</v>
      </c>
      <c r="J130" s="3">
        <v>2328820</v>
      </c>
      <c r="K130" s="3">
        <v>196.23</v>
      </c>
      <c r="L130" s="3">
        <v>95.44</v>
      </c>
      <c r="M130" s="3">
        <v>291.66999999999996</v>
      </c>
      <c r="N130" s="3">
        <v>28.270499999999998</v>
      </c>
      <c r="O130" s="3">
        <v>0</v>
      </c>
      <c r="P130" s="1">
        <v>808.58203125</v>
      </c>
    </row>
    <row r="131" spans="1:16" x14ac:dyDescent="0.25">
      <c r="A131" s="3" t="s">
        <v>1</v>
      </c>
      <c r="B131" s="3" t="s">
        <v>17</v>
      </c>
      <c r="C131" s="3"/>
      <c r="D131" s="3" t="s">
        <v>11</v>
      </c>
      <c r="E131" s="3" t="s">
        <v>33</v>
      </c>
      <c r="F131" s="3">
        <v>4</v>
      </c>
      <c r="G131" s="3" t="s">
        <v>6</v>
      </c>
      <c r="H131" s="3" t="s">
        <v>10</v>
      </c>
      <c r="I131" s="3">
        <v>0.6</v>
      </c>
      <c r="J131" s="3">
        <v>1963128</v>
      </c>
      <c r="K131" s="3">
        <v>158.47999999999999</v>
      </c>
      <c r="L131" s="3">
        <v>89.63</v>
      </c>
      <c r="M131" s="3">
        <v>248.10999999999999</v>
      </c>
      <c r="N131" s="3">
        <v>34.997399999999999</v>
      </c>
      <c r="O131" s="3">
        <v>0</v>
      </c>
      <c r="P131" s="1">
        <v>972.21875</v>
      </c>
    </row>
    <row r="132" spans="1:16" x14ac:dyDescent="0.25">
      <c r="A132" s="3" t="s">
        <v>1</v>
      </c>
      <c r="B132" s="3" t="s">
        <v>17</v>
      </c>
      <c r="C132" s="3"/>
      <c r="D132" s="3" t="s">
        <v>11</v>
      </c>
      <c r="E132" s="3" t="s">
        <v>33</v>
      </c>
      <c r="F132" s="3">
        <v>4</v>
      </c>
      <c r="G132" s="3" t="s">
        <v>6</v>
      </c>
      <c r="H132" s="3" t="s">
        <v>9</v>
      </c>
      <c r="I132" s="3">
        <v>0.7</v>
      </c>
      <c r="J132" s="3">
        <v>1600209</v>
      </c>
      <c r="K132" s="3">
        <v>123.49</v>
      </c>
      <c r="L132" s="3">
        <v>88.38</v>
      </c>
      <c r="M132" s="3">
        <v>211.87</v>
      </c>
      <c r="N132" s="3">
        <v>42.192700000000002</v>
      </c>
      <c r="O132" s="3">
        <v>0</v>
      </c>
      <c r="P132" s="1">
        <v>1133.2578125</v>
      </c>
    </row>
    <row r="133" spans="1:16" x14ac:dyDescent="0.25">
      <c r="A133" s="3" t="s">
        <v>1</v>
      </c>
      <c r="B133" s="3" t="s">
        <v>17</v>
      </c>
      <c r="C133" s="3"/>
      <c r="D133" s="3" t="s">
        <v>11</v>
      </c>
      <c r="E133" s="3" t="s">
        <v>33</v>
      </c>
      <c r="F133" s="3">
        <v>4</v>
      </c>
      <c r="G133" s="3" t="s">
        <v>6</v>
      </c>
      <c r="H133" s="3" t="s">
        <v>9</v>
      </c>
      <c r="I133" s="3">
        <v>0.8</v>
      </c>
      <c r="J133" s="3">
        <v>933114</v>
      </c>
      <c r="K133" s="3">
        <v>76.67</v>
      </c>
      <c r="L133" s="3">
        <v>79.53</v>
      </c>
      <c r="M133" s="3">
        <v>156.19999999999999</v>
      </c>
      <c r="N133" s="3">
        <v>57.265799999999999</v>
      </c>
      <c r="O133" s="3">
        <v>0</v>
      </c>
      <c r="P133" s="1">
        <v>1292.66796875</v>
      </c>
    </row>
    <row r="134" spans="1:16" x14ac:dyDescent="0.25">
      <c r="A134" s="3" t="s">
        <v>1</v>
      </c>
      <c r="B134" s="3" t="s">
        <v>17</v>
      </c>
      <c r="C134" s="3"/>
      <c r="D134" s="3" t="s">
        <v>11</v>
      </c>
      <c r="E134" s="3" t="s">
        <v>33</v>
      </c>
      <c r="F134" s="3">
        <v>4</v>
      </c>
      <c r="G134" s="3" t="s">
        <v>6</v>
      </c>
      <c r="H134" s="3" t="s">
        <v>9</v>
      </c>
      <c r="I134" s="3">
        <v>0.9</v>
      </c>
      <c r="J134" s="3">
        <v>541647</v>
      </c>
      <c r="K134" s="3">
        <v>40.049999999999997</v>
      </c>
      <c r="L134" s="3">
        <v>74.92</v>
      </c>
      <c r="M134" s="3">
        <v>114.97</v>
      </c>
      <c r="N134" s="3">
        <v>80.843500000000006</v>
      </c>
      <c r="O134" s="3">
        <v>0</v>
      </c>
      <c r="P134" s="1">
        <v>1453.32421875</v>
      </c>
    </row>
    <row r="135" spans="1:16" x14ac:dyDescent="0.25">
      <c r="A135" s="3" t="s">
        <v>1</v>
      </c>
      <c r="B135" s="3" t="s">
        <v>17</v>
      </c>
      <c r="C135" s="3"/>
      <c r="D135" s="3" t="s">
        <v>11</v>
      </c>
      <c r="E135" s="3" t="s">
        <v>33</v>
      </c>
      <c r="F135" s="3">
        <v>4</v>
      </c>
      <c r="G135" s="3" t="s">
        <v>6</v>
      </c>
      <c r="H135" s="3" t="s">
        <v>9</v>
      </c>
      <c r="I135" s="3">
        <v>1</v>
      </c>
      <c r="J135" s="3">
        <v>21</v>
      </c>
      <c r="K135" s="3">
        <v>1.83</v>
      </c>
      <c r="L135" s="3">
        <v>65.709999999999994</v>
      </c>
      <c r="M135" s="3">
        <v>67.539999999999992</v>
      </c>
      <c r="N135" s="3">
        <v>139.3246</v>
      </c>
      <c r="O135" s="3">
        <v>0</v>
      </c>
      <c r="P135" s="1">
        <v>1578.11328125</v>
      </c>
    </row>
    <row r="136" spans="1:16" x14ac:dyDescent="0.25">
      <c r="A136" s="3" t="s">
        <v>1</v>
      </c>
      <c r="B136" s="3" t="s">
        <v>17</v>
      </c>
      <c r="C136" s="3"/>
      <c r="D136" s="3" t="s">
        <v>11</v>
      </c>
      <c r="E136" s="3" t="s">
        <v>33</v>
      </c>
      <c r="F136" s="3">
        <v>4</v>
      </c>
      <c r="G136" s="3" t="s">
        <v>19</v>
      </c>
      <c r="H136" s="3" t="s">
        <v>21</v>
      </c>
      <c r="I136" s="3">
        <v>0.5</v>
      </c>
      <c r="J136" s="3">
        <v>1771335</v>
      </c>
      <c r="K136" s="3">
        <v>77.430000000000007</v>
      </c>
      <c r="L136" s="3">
        <v>248.95</v>
      </c>
      <c r="M136" s="3">
        <v>326.38</v>
      </c>
      <c r="N136" s="3">
        <v>139.3246</v>
      </c>
      <c r="O136" s="3">
        <v>0</v>
      </c>
      <c r="P136" s="1">
        <v>4128.71875</v>
      </c>
    </row>
    <row r="137" spans="1:16" x14ac:dyDescent="0.25">
      <c r="A137" s="3" t="s">
        <v>1</v>
      </c>
      <c r="B137" s="3" t="s">
        <v>17</v>
      </c>
      <c r="C137" s="3"/>
      <c r="D137" s="3" t="s">
        <v>11</v>
      </c>
      <c r="E137" s="3" t="s">
        <v>33</v>
      </c>
      <c r="F137" s="3">
        <v>4</v>
      </c>
      <c r="G137" s="3" t="s">
        <v>19</v>
      </c>
      <c r="H137" s="3" t="s">
        <v>21</v>
      </c>
      <c r="I137" s="3">
        <v>0.6</v>
      </c>
      <c r="J137" s="3">
        <v>1454858</v>
      </c>
      <c r="K137" s="3">
        <v>86.95</v>
      </c>
      <c r="L137" s="3">
        <v>248.26</v>
      </c>
      <c r="M137" s="3">
        <v>335.21</v>
      </c>
      <c r="N137" s="3">
        <v>139.3246</v>
      </c>
      <c r="O137" s="3">
        <v>0</v>
      </c>
      <c r="P137" s="1">
        <v>4952.046875</v>
      </c>
    </row>
    <row r="138" spans="1:16" x14ac:dyDescent="0.25">
      <c r="A138" s="3" t="s">
        <v>1</v>
      </c>
      <c r="B138" s="3" t="s">
        <v>17</v>
      </c>
      <c r="C138" s="3"/>
      <c r="D138" s="3" t="s">
        <v>11</v>
      </c>
      <c r="E138" s="3" t="s">
        <v>33</v>
      </c>
      <c r="F138" s="3">
        <v>4</v>
      </c>
      <c r="G138" s="3" t="s">
        <v>19</v>
      </c>
      <c r="H138" s="3" t="s">
        <v>20</v>
      </c>
      <c r="I138" s="3">
        <v>0.7</v>
      </c>
      <c r="J138" s="3">
        <v>912087</v>
      </c>
      <c r="K138" s="3">
        <v>67.5</v>
      </c>
      <c r="L138" s="3">
        <v>246.13</v>
      </c>
      <c r="M138" s="3">
        <v>313.63</v>
      </c>
      <c r="N138" s="3">
        <v>139.3246</v>
      </c>
      <c r="O138" s="3">
        <v>0</v>
      </c>
      <c r="P138" s="1">
        <v>5774.83203125</v>
      </c>
    </row>
    <row r="139" spans="1:16" x14ac:dyDescent="0.25">
      <c r="A139" s="3" t="s">
        <v>1</v>
      </c>
      <c r="B139" s="3" t="s">
        <v>17</v>
      </c>
      <c r="C139" s="3"/>
      <c r="D139" s="3" t="s">
        <v>11</v>
      </c>
      <c r="E139" s="3" t="s">
        <v>33</v>
      </c>
      <c r="F139" s="3">
        <v>4</v>
      </c>
      <c r="G139" s="3" t="s">
        <v>19</v>
      </c>
      <c r="H139" s="3" t="s">
        <v>20</v>
      </c>
      <c r="I139" s="3">
        <v>0.8</v>
      </c>
      <c r="J139" s="3">
        <v>1244840</v>
      </c>
      <c r="K139" s="3">
        <v>56.02</v>
      </c>
      <c r="L139" s="3">
        <v>247.15</v>
      </c>
      <c r="M139" s="3">
        <v>303.17</v>
      </c>
      <c r="N139" s="3">
        <v>139.3246</v>
      </c>
      <c r="O139" s="3">
        <v>0</v>
      </c>
      <c r="P139" s="1">
        <v>6598.68359375</v>
      </c>
    </row>
    <row r="140" spans="1:16" x14ac:dyDescent="0.25">
      <c r="A140" s="3" t="s">
        <v>1</v>
      </c>
      <c r="B140" s="3" t="s">
        <v>17</v>
      </c>
      <c r="C140" s="3"/>
      <c r="D140" s="3" t="s">
        <v>11</v>
      </c>
      <c r="E140" s="3" t="s">
        <v>33</v>
      </c>
      <c r="F140" s="3">
        <v>4</v>
      </c>
      <c r="G140" s="3" t="s">
        <v>19</v>
      </c>
      <c r="H140" s="3" t="s">
        <v>20</v>
      </c>
      <c r="I140" s="3">
        <v>0.9</v>
      </c>
      <c r="J140" s="3">
        <v>766972</v>
      </c>
      <c r="K140" s="3">
        <v>47.69</v>
      </c>
      <c r="L140" s="3">
        <v>247.13</v>
      </c>
      <c r="M140" s="3">
        <v>294.82</v>
      </c>
      <c r="N140" s="3">
        <v>139.3246</v>
      </c>
      <c r="O140" s="3">
        <v>0</v>
      </c>
      <c r="P140" s="1">
        <v>7422.7421875</v>
      </c>
    </row>
    <row r="141" spans="1:16" x14ac:dyDescent="0.25">
      <c r="A141" s="3" t="s">
        <v>1</v>
      </c>
      <c r="B141" s="3" t="s">
        <v>17</v>
      </c>
      <c r="C141" s="3"/>
      <c r="D141" s="3" t="s">
        <v>11</v>
      </c>
      <c r="E141" s="3" t="s">
        <v>33</v>
      </c>
      <c r="F141" s="3">
        <v>4</v>
      </c>
      <c r="G141" s="3" t="s">
        <v>19</v>
      </c>
      <c r="H141" s="3" t="s">
        <v>20</v>
      </c>
      <c r="I141" s="3">
        <v>1</v>
      </c>
      <c r="J141" s="3">
        <v>1</v>
      </c>
      <c r="K141" s="3">
        <v>1.66</v>
      </c>
      <c r="L141" s="3">
        <v>244.96</v>
      </c>
      <c r="M141" s="3">
        <v>246.62</v>
      </c>
      <c r="N141" s="3">
        <v>139.3246</v>
      </c>
      <c r="O141" s="3">
        <v>0</v>
      </c>
      <c r="P141" s="1">
        <v>8194.8125</v>
      </c>
    </row>
    <row r="142" spans="1:16" x14ac:dyDescent="0.25">
      <c r="A142" s="3" t="s">
        <v>1</v>
      </c>
      <c r="B142" s="3" t="s">
        <v>17</v>
      </c>
      <c r="C142" s="3"/>
      <c r="D142" s="3" t="s">
        <v>11</v>
      </c>
      <c r="E142" s="3" t="s">
        <v>33</v>
      </c>
      <c r="F142" s="3">
        <v>4</v>
      </c>
      <c r="G142" s="3" t="s">
        <v>25</v>
      </c>
      <c r="H142" s="3" t="s">
        <v>27</v>
      </c>
      <c r="I142" s="3">
        <v>0.1</v>
      </c>
      <c r="J142" s="3">
        <v>1886325</v>
      </c>
      <c r="K142" s="3">
        <v>157.46</v>
      </c>
      <c r="L142" s="3">
        <v>249.13</v>
      </c>
      <c r="M142" s="3">
        <v>406.59000000000003</v>
      </c>
      <c r="N142" s="3">
        <v>0</v>
      </c>
      <c r="O142" s="3">
        <v>5.96</v>
      </c>
      <c r="P142" s="1">
        <v>228.1640625</v>
      </c>
    </row>
    <row r="143" spans="1:16" x14ac:dyDescent="0.25">
      <c r="A143" s="3" t="s">
        <v>1</v>
      </c>
      <c r="B143" s="3" t="s">
        <v>17</v>
      </c>
      <c r="C143" s="3"/>
      <c r="D143" s="3" t="s">
        <v>11</v>
      </c>
      <c r="E143" s="3" t="s">
        <v>33</v>
      </c>
      <c r="F143" s="3">
        <v>4</v>
      </c>
      <c r="G143" s="3" t="s">
        <v>25</v>
      </c>
      <c r="H143" s="3" t="s">
        <v>27</v>
      </c>
      <c r="I143" s="3">
        <v>0.2</v>
      </c>
      <c r="J143" s="3">
        <v>215815</v>
      </c>
      <c r="K143" s="3">
        <v>31.61</v>
      </c>
      <c r="L143" s="3">
        <v>242.11</v>
      </c>
      <c r="M143" s="3">
        <v>273.72000000000003</v>
      </c>
      <c r="N143" s="3">
        <v>0</v>
      </c>
      <c r="O143" s="3">
        <v>9.32</v>
      </c>
      <c r="P143" s="1">
        <v>463.58984375</v>
      </c>
    </row>
    <row r="144" spans="1:16" x14ac:dyDescent="0.25">
      <c r="A144" s="3" t="s">
        <v>1</v>
      </c>
      <c r="B144" s="3" t="s">
        <v>17</v>
      </c>
      <c r="C144" s="3"/>
      <c r="D144" s="3" t="s">
        <v>11</v>
      </c>
      <c r="E144" s="3" t="s">
        <v>33</v>
      </c>
      <c r="F144" s="3">
        <v>4</v>
      </c>
      <c r="G144" s="3" t="s">
        <v>25</v>
      </c>
      <c r="H144" s="3" t="s">
        <v>27</v>
      </c>
      <c r="I144" s="3">
        <v>0.3</v>
      </c>
      <c r="J144" s="3">
        <v>110739</v>
      </c>
      <c r="K144" s="3">
        <v>25.04</v>
      </c>
      <c r="L144" s="3">
        <v>241.02</v>
      </c>
      <c r="M144" s="3">
        <v>266.06</v>
      </c>
      <c r="N144" s="3">
        <v>0</v>
      </c>
      <c r="O144" s="3">
        <v>9.68</v>
      </c>
      <c r="P144" s="1">
        <v>683.88671875</v>
      </c>
    </row>
    <row r="145" spans="1:16" x14ac:dyDescent="0.25">
      <c r="A145" s="3" t="s">
        <v>1</v>
      </c>
      <c r="B145" s="3" t="s">
        <v>17</v>
      </c>
      <c r="C145" s="3"/>
      <c r="D145" s="3" t="s">
        <v>11</v>
      </c>
      <c r="E145" s="3" t="s">
        <v>33</v>
      </c>
      <c r="F145" s="3">
        <v>4</v>
      </c>
      <c r="G145" s="3" t="s">
        <v>25</v>
      </c>
      <c r="H145" s="3" t="s">
        <v>27</v>
      </c>
      <c r="I145" s="3">
        <v>0.4</v>
      </c>
      <c r="J145" s="3">
        <v>13809</v>
      </c>
      <c r="K145" s="3">
        <v>20.309999999999999</v>
      </c>
      <c r="L145" s="3">
        <v>240.46</v>
      </c>
      <c r="M145" s="3">
        <v>260.77</v>
      </c>
      <c r="N145" s="3">
        <v>0</v>
      </c>
      <c r="O145" s="3">
        <v>9.9</v>
      </c>
      <c r="P145" s="1">
        <v>895.265625</v>
      </c>
    </row>
    <row r="146" spans="1:16" x14ac:dyDescent="0.25">
      <c r="A146" s="3" t="s">
        <v>1</v>
      </c>
      <c r="B146" s="3" t="s">
        <v>17</v>
      </c>
      <c r="C146" s="3"/>
      <c r="D146" s="3" t="s">
        <v>11</v>
      </c>
      <c r="E146" s="3" t="s">
        <v>33</v>
      </c>
      <c r="F146" s="3">
        <v>4</v>
      </c>
      <c r="G146" s="3" t="s">
        <v>25</v>
      </c>
      <c r="H146" s="3" t="s">
        <v>28</v>
      </c>
      <c r="I146" s="3">
        <v>0.5</v>
      </c>
      <c r="J146" s="3">
        <v>775</v>
      </c>
      <c r="K146" s="3">
        <v>20.22</v>
      </c>
      <c r="L146" s="3">
        <v>240.41</v>
      </c>
      <c r="M146" s="3">
        <v>260.63</v>
      </c>
      <c r="N146" s="3">
        <v>0</v>
      </c>
      <c r="O146" s="3">
        <v>9.8800000000000008</v>
      </c>
      <c r="P146" s="1">
        <v>1047.12109375</v>
      </c>
    </row>
    <row r="147" spans="1:16" x14ac:dyDescent="0.25">
      <c r="A147" s="3" t="s">
        <v>1</v>
      </c>
      <c r="B147" s="3" t="s">
        <v>17</v>
      </c>
      <c r="C147" s="3"/>
      <c r="D147" s="3" t="s">
        <v>11</v>
      </c>
      <c r="E147" s="3" t="s">
        <v>33</v>
      </c>
      <c r="F147" s="3">
        <v>4</v>
      </c>
      <c r="G147" s="3" t="s">
        <v>25</v>
      </c>
      <c r="H147" s="3" t="s">
        <v>28</v>
      </c>
      <c r="I147" s="3">
        <v>0.6</v>
      </c>
      <c r="J147" s="3">
        <v>42</v>
      </c>
      <c r="K147" s="3">
        <v>20.399999999999999</v>
      </c>
      <c r="L147" s="3">
        <v>239.91</v>
      </c>
      <c r="M147" s="3">
        <v>260.31</v>
      </c>
      <c r="N147" s="3">
        <v>0</v>
      </c>
      <c r="O147" s="3">
        <v>9.89</v>
      </c>
      <c r="P147" s="1">
        <v>1033.9375</v>
      </c>
    </row>
    <row r="148" spans="1:16" x14ac:dyDescent="0.25">
      <c r="A148" s="3" t="s">
        <v>1</v>
      </c>
      <c r="B148" s="3" t="s">
        <v>17</v>
      </c>
      <c r="C148" s="3"/>
      <c r="D148" s="3" t="s">
        <v>11</v>
      </c>
      <c r="E148" s="3" t="s">
        <v>33</v>
      </c>
      <c r="F148" s="3">
        <v>4</v>
      </c>
      <c r="G148" s="3" t="s">
        <v>25</v>
      </c>
      <c r="H148" s="3" t="s">
        <v>27</v>
      </c>
      <c r="I148" s="3">
        <v>0.7</v>
      </c>
      <c r="J148" s="3">
        <v>0</v>
      </c>
      <c r="K148" s="3">
        <v>18.84</v>
      </c>
      <c r="L148" s="3">
        <v>240.29</v>
      </c>
      <c r="M148" s="3">
        <v>259.13</v>
      </c>
      <c r="N148" s="3">
        <v>0</v>
      </c>
      <c r="O148" s="3">
        <v>9.9600000000000009</v>
      </c>
      <c r="P148" s="1">
        <v>1045.3828125</v>
      </c>
    </row>
    <row r="149" spans="1:16" x14ac:dyDescent="0.25">
      <c r="A149" s="3" t="s">
        <v>1</v>
      </c>
      <c r="B149" s="3" t="s">
        <v>17</v>
      </c>
      <c r="C149" s="3"/>
      <c r="D149" s="3" t="s">
        <v>11</v>
      </c>
      <c r="E149" s="3" t="s">
        <v>33</v>
      </c>
      <c r="F149" s="3">
        <v>4</v>
      </c>
      <c r="G149" s="3" t="s">
        <v>25</v>
      </c>
      <c r="H149" s="3" t="s">
        <v>27</v>
      </c>
      <c r="I149" s="3">
        <v>0.8</v>
      </c>
      <c r="J149" s="3">
        <v>0</v>
      </c>
      <c r="K149" s="3">
        <v>19.88</v>
      </c>
      <c r="L149" s="3">
        <v>239.65</v>
      </c>
      <c r="M149" s="3">
        <v>259.53000000000003</v>
      </c>
      <c r="N149" s="3">
        <v>0</v>
      </c>
      <c r="O149" s="3">
        <v>9.9499999999999993</v>
      </c>
      <c r="P149" s="1">
        <v>1045.75390625</v>
      </c>
    </row>
    <row r="150" spans="1:16" x14ac:dyDescent="0.25">
      <c r="A150" s="3" t="s">
        <v>1</v>
      </c>
      <c r="B150" s="3" t="s">
        <v>17</v>
      </c>
      <c r="C150" s="3"/>
      <c r="D150" s="3" t="s">
        <v>11</v>
      </c>
      <c r="E150" s="3" t="s">
        <v>33</v>
      </c>
      <c r="F150" s="3">
        <v>4</v>
      </c>
      <c r="G150" s="3" t="s">
        <v>25</v>
      </c>
      <c r="H150" s="3" t="s">
        <v>27</v>
      </c>
      <c r="I150" s="3">
        <v>0.9</v>
      </c>
      <c r="J150" s="3">
        <v>0</v>
      </c>
      <c r="K150" s="3">
        <v>19.96</v>
      </c>
      <c r="L150" s="3">
        <v>239.91</v>
      </c>
      <c r="M150" s="3">
        <v>259.87</v>
      </c>
      <c r="N150" s="3">
        <v>0</v>
      </c>
      <c r="O150" s="3">
        <v>9.91</v>
      </c>
      <c r="P150" s="1">
        <v>1045.6875</v>
      </c>
    </row>
    <row r="151" spans="1:16" x14ac:dyDescent="0.25">
      <c r="A151" s="3" t="s">
        <v>1</v>
      </c>
      <c r="B151" s="3" t="s">
        <v>17</v>
      </c>
      <c r="C151" s="3"/>
      <c r="D151" s="3" t="s">
        <v>11</v>
      </c>
      <c r="E151" s="3" t="s">
        <v>33</v>
      </c>
      <c r="F151" s="3">
        <v>4</v>
      </c>
      <c r="G151" s="3" t="s">
        <v>25</v>
      </c>
      <c r="H151" s="3" t="s">
        <v>27</v>
      </c>
      <c r="I151" s="3">
        <v>1</v>
      </c>
      <c r="J151" s="3">
        <v>0</v>
      </c>
      <c r="K151" s="3">
        <v>17.149999999999999</v>
      </c>
      <c r="L151" s="3">
        <v>237.97</v>
      </c>
      <c r="M151" s="3">
        <v>255.12</v>
      </c>
      <c r="N151" s="3">
        <v>0</v>
      </c>
      <c r="O151" s="3">
        <v>10.16</v>
      </c>
      <c r="P151" s="1">
        <v>1045.25</v>
      </c>
    </row>
    <row r="152" spans="1:16" x14ac:dyDescent="0.25">
      <c r="A152" s="3" t="s">
        <v>1</v>
      </c>
      <c r="B152" s="3" t="s">
        <v>17</v>
      </c>
      <c r="C152" s="3"/>
      <c r="D152" s="3" t="s">
        <v>11</v>
      </c>
      <c r="E152" s="3" t="s">
        <v>33</v>
      </c>
      <c r="F152" s="3">
        <v>4</v>
      </c>
      <c r="G152" s="3" t="s">
        <v>24</v>
      </c>
      <c r="H152" s="3" t="s">
        <v>22</v>
      </c>
      <c r="I152" s="3">
        <v>0.1</v>
      </c>
      <c r="J152" s="3">
        <v>4156037</v>
      </c>
      <c r="K152" s="3">
        <v>230.47</v>
      </c>
      <c r="L152" s="3">
        <v>182.61</v>
      </c>
      <c r="M152" s="3">
        <v>413.08000000000004</v>
      </c>
      <c r="N152" s="3">
        <v>0</v>
      </c>
      <c r="O152" s="3">
        <v>5.99</v>
      </c>
      <c r="P152" s="1">
        <v>247</v>
      </c>
    </row>
    <row r="153" spans="1:16" x14ac:dyDescent="0.25">
      <c r="A153" s="3" t="s">
        <v>1</v>
      </c>
      <c r="B153" s="3" t="s">
        <v>17</v>
      </c>
      <c r="C153" s="3"/>
      <c r="D153" s="3" t="s">
        <v>11</v>
      </c>
      <c r="E153" s="3" t="s">
        <v>33</v>
      </c>
      <c r="F153" s="3">
        <v>4</v>
      </c>
      <c r="G153" s="3" t="s">
        <v>24</v>
      </c>
      <c r="H153" s="3" t="s">
        <v>22</v>
      </c>
      <c r="I153" s="3">
        <v>0.2</v>
      </c>
      <c r="J153" s="3">
        <v>1453016</v>
      </c>
      <c r="K153" s="3">
        <v>96.2</v>
      </c>
      <c r="L153" s="3">
        <v>180.54</v>
      </c>
      <c r="M153" s="3">
        <v>276.74</v>
      </c>
      <c r="N153" s="3">
        <v>0</v>
      </c>
      <c r="O153" s="3">
        <v>9.1</v>
      </c>
      <c r="P153" s="1">
        <v>374.1953125</v>
      </c>
    </row>
    <row r="154" spans="1:16" x14ac:dyDescent="0.25">
      <c r="A154" s="3" t="s">
        <v>1</v>
      </c>
      <c r="B154" s="3" t="s">
        <v>17</v>
      </c>
      <c r="C154" s="3"/>
      <c r="D154" s="3" t="s">
        <v>11</v>
      </c>
      <c r="E154" s="3" t="s">
        <v>33</v>
      </c>
      <c r="F154" s="3">
        <v>4</v>
      </c>
      <c r="G154" s="3" t="s">
        <v>24</v>
      </c>
      <c r="H154" s="3" t="s">
        <v>22</v>
      </c>
      <c r="I154" s="3">
        <v>0.3</v>
      </c>
      <c r="J154" s="3">
        <v>495127</v>
      </c>
      <c r="K154" s="3">
        <v>41.4</v>
      </c>
      <c r="L154" s="3">
        <v>182.01</v>
      </c>
      <c r="M154" s="3">
        <v>223.41</v>
      </c>
      <c r="N154" s="3">
        <v>0</v>
      </c>
      <c r="O154" s="3">
        <v>11.41</v>
      </c>
      <c r="P154" s="1">
        <v>499.7734375</v>
      </c>
    </row>
    <row r="155" spans="1:16" x14ac:dyDescent="0.25">
      <c r="A155" s="3" t="s">
        <v>1</v>
      </c>
      <c r="B155" s="3" t="s">
        <v>17</v>
      </c>
      <c r="C155" s="3"/>
      <c r="D155" s="3" t="s">
        <v>11</v>
      </c>
      <c r="E155" s="3" t="s">
        <v>33</v>
      </c>
      <c r="F155" s="3">
        <v>4</v>
      </c>
      <c r="G155" s="3" t="s">
        <v>24</v>
      </c>
      <c r="H155" s="3" t="s">
        <v>22</v>
      </c>
      <c r="I155" s="3">
        <v>0.4</v>
      </c>
      <c r="J155" s="3">
        <v>157059</v>
      </c>
      <c r="K155" s="3">
        <v>18.75</v>
      </c>
      <c r="L155" s="3">
        <v>180.16</v>
      </c>
      <c r="M155" s="3">
        <v>198.91</v>
      </c>
      <c r="N155" s="3">
        <v>0</v>
      </c>
      <c r="O155" s="3">
        <v>13.04</v>
      </c>
      <c r="P155" s="1">
        <v>626.91796875</v>
      </c>
    </row>
    <row r="156" spans="1:16" x14ac:dyDescent="0.25">
      <c r="A156" s="3" t="s">
        <v>1</v>
      </c>
      <c r="B156" s="3" t="s">
        <v>17</v>
      </c>
      <c r="C156" s="3"/>
      <c r="D156" s="3" t="s">
        <v>11</v>
      </c>
      <c r="E156" s="3" t="s">
        <v>33</v>
      </c>
      <c r="F156" s="3">
        <v>4</v>
      </c>
      <c r="G156" s="3" t="s">
        <v>24</v>
      </c>
      <c r="H156" s="3" t="s">
        <v>23</v>
      </c>
      <c r="I156" s="3">
        <v>0.5</v>
      </c>
      <c r="J156" s="3">
        <v>54894</v>
      </c>
      <c r="K156" s="3">
        <v>14.32</v>
      </c>
      <c r="L156" s="3">
        <v>184.82</v>
      </c>
      <c r="M156" s="3">
        <v>199.14</v>
      </c>
      <c r="N156" s="3">
        <v>0</v>
      </c>
      <c r="O156" s="3">
        <v>13</v>
      </c>
      <c r="P156" s="1">
        <v>755.0625</v>
      </c>
    </row>
    <row r="157" spans="1:16" x14ac:dyDescent="0.25">
      <c r="A157" s="3" t="s">
        <v>1</v>
      </c>
      <c r="B157" s="3" t="s">
        <v>17</v>
      </c>
      <c r="C157" s="3"/>
      <c r="D157" s="3" t="s">
        <v>11</v>
      </c>
      <c r="E157" s="3" t="s">
        <v>33</v>
      </c>
      <c r="F157" s="3">
        <v>4</v>
      </c>
      <c r="G157" s="3" t="s">
        <v>24</v>
      </c>
      <c r="H157" s="3" t="s">
        <v>23</v>
      </c>
      <c r="I157" s="3">
        <v>0.6</v>
      </c>
      <c r="J157" s="3">
        <v>12348</v>
      </c>
      <c r="K157" s="3">
        <v>12.36</v>
      </c>
      <c r="L157" s="3">
        <v>182</v>
      </c>
      <c r="M157" s="3">
        <v>194.36</v>
      </c>
      <c r="N157" s="3">
        <v>0</v>
      </c>
      <c r="O157" s="3">
        <v>13.34</v>
      </c>
      <c r="P157" s="1">
        <v>878.65234375</v>
      </c>
    </row>
    <row r="158" spans="1:16" x14ac:dyDescent="0.25">
      <c r="A158" s="3" t="s">
        <v>1</v>
      </c>
      <c r="B158" s="3" t="s">
        <v>17</v>
      </c>
      <c r="C158" s="3"/>
      <c r="D158" s="3" t="s">
        <v>11</v>
      </c>
      <c r="E158" s="3" t="s">
        <v>33</v>
      </c>
      <c r="F158" s="3">
        <v>4</v>
      </c>
      <c r="G158" s="3" t="s">
        <v>24</v>
      </c>
      <c r="H158" s="3" t="s">
        <v>22</v>
      </c>
      <c r="I158" s="3">
        <v>0.7</v>
      </c>
      <c r="J158" s="3">
        <v>0</v>
      </c>
      <c r="K158" s="3">
        <v>11.78</v>
      </c>
      <c r="L158" s="3">
        <v>181.99</v>
      </c>
      <c r="M158" s="3">
        <v>193.77</v>
      </c>
      <c r="N158" s="3">
        <v>0</v>
      </c>
      <c r="O158" s="3">
        <v>13.37</v>
      </c>
      <c r="P158" s="1">
        <v>954.16015625</v>
      </c>
    </row>
    <row r="159" spans="1:16" x14ac:dyDescent="0.25">
      <c r="A159" s="3" t="s">
        <v>1</v>
      </c>
      <c r="B159" s="3" t="s">
        <v>17</v>
      </c>
      <c r="C159" s="3"/>
      <c r="D159" s="3" t="s">
        <v>11</v>
      </c>
      <c r="E159" s="3" t="s">
        <v>33</v>
      </c>
      <c r="F159" s="3">
        <v>4</v>
      </c>
      <c r="G159" s="3" t="s">
        <v>24</v>
      </c>
      <c r="H159" s="3" t="s">
        <v>22</v>
      </c>
      <c r="I159" s="3">
        <v>0.8</v>
      </c>
      <c r="J159" s="3">
        <v>0</v>
      </c>
      <c r="K159" s="3">
        <v>11.51</v>
      </c>
      <c r="L159" s="3">
        <v>182.4</v>
      </c>
      <c r="M159" s="3">
        <v>193.91</v>
      </c>
      <c r="N159" s="3">
        <v>0</v>
      </c>
      <c r="O159" s="3">
        <v>13.36</v>
      </c>
      <c r="P159" s="1">
        <v>959.03515625</v>
      </c>
    </row>
    <row r="160" spans="1:16" x14ac:dyDescent="0.25">
      <c r="A160" s="3" t="s">
        <v>1</v>
      </c>
      <c r="B160" s="3" t="s">
        <v>17</v>
      </c>
      <c r="C160" s="3"/>
      <c r="D160" s="3" t="s">
        <v>11</v>
      </c>
      <c r="E160" s="3" t="s">
        <v>33</v>
      </c>
      <c r="F160" s="3">
        <v>4</v>
      </c>
      <c r="G160" s="3" t="s">
        <v>24</v>
      </c>
      <c r="H160" s="3" t="s">
        <v>22</v>
      </c>
      <c r="I160" s="3">
        <v>0.9</v>
      </c>
      <c r="J160" s="3">
        <v>0</v>
      </c>
      <c r="K160" s="3">
        <v>10.119999999999999</v>
      </c>
      <c r="L160" s="3">
        <v>178.61</v>
      </c>
      <c r="M160" s="3">
        <v>188.73000000000002</v>
      </c>
      <c r="N160" s="3">
        <v>0</v>
      </c>
      <c r="O160" s="3">
        <v>13.78</v>
      </c>
      <c r="P160" s="1">
        <v>951.95703125</v>
      </c>
    </row>
    <row r="161" spans="1:16" x14ac:dyDescent="0.25">
      <c r="A161" s="3" t="s">
        <v>1</v>
      </c>
      <c r="B161" s="3" t="s">
        <v>17</v>
      </c>
      <c r="C161" s="3"/>
      <c r="D161" s="3" t="s">
        <v>11</v>
      </c>
      <c r="E161" s="3" t="s">
        <v>33</v>
      </c>
      <c r="F161" s="3">
        <v>4</v>
      </c>
      <c r="G161" s="3" t="s">
        <v>24</v>
      </c>
      <c r="H161" s="3" t="s">
        <v>22</v>
      </c>
      <c r="I161" s="3">
        <v>1</v>
      </c>
      <c r="J161" s="3">
        <v>0</v>
      </c>
      <c r="K161" s="3">
        <v>10.5</v>
      </c>
      <c r="L161" s="3">
        <v>179.99</v>
      </c>
      <c r="M161" s="3">
        <v>190.49</v>
      </c>
      <c r="N161" s="3">
        <v>0</v>
      </c>
      <c r="O161" s="3">
        <v>13.65</v>
      </c>
      <c r="P161" s="1">
        <v>953.36328125</v>
      </c>
    </row>
    <row r="162" spans="1:16" x14ac:dyDescent="0.25">
      <c r="A162" s="3" t="s">
        <v>37</v>
      </c>
      <c r="B162" s="3" t="s">
        <v>38</v>
      </c>
      <c r="C162" s="3"/>
      <c r="D162" s="3" t="s">
        <v>36</v>
      </c>
      <c r="E162" s="3" t="s">
        <v>33</v>
      </c>
      <c r="F162" s="3">
        <v>8</v>
      </c>
      <c r="G162" s="3" t="s">
        <v>6</v>
      </c>
      <c r="H162" s="3" t="s">
        <v>10</v>
      </c>
      <c r="I162" s="3">
        <v>0.5</v>
      </c>
      <c r="J162" s="3">
        <v>2374855</v>
      </c>
      <c r="K162" s="3">
        <v>162</v>
      </c>
      <c r="L162" s="3">
        <v>88.74</v>
      </c>
      <c r="M162" s="3">
        <v>250.74</v>
      </c>
      <c r="N162" s="3">
        <v>32.479100000000003</v>
      </c>
      <c r="O162" s="3">
        <v>0</v>
      </c>
      <c r="P162" s="1">
        <v>807.78515625</v>
      </c>
    </row>
    <row r="163" spans="1:16" x14ac:dyDescent="0.25">
      <c r="A163" s="3" t="s">
        <v>1</v>
      </c>
      <c r="B163" s="3" t="s">
        <v>17</v>
      </c>
      <c r="C163" s="3"/>
      <c r="D163" s="3" t="s">
        <v>36</v>
      </c>
      <c r="E163" s="3" t="s">
        <v>33</v>
      </c>
      <c r="F163" s="3">
        <v>8</v>
      </c>
      <c r="G163" s="3" t="s">
        <v>6</v>
      </c>
      <c r="H163" s="3" t="s">
        <v>10</v>
      </c>
      <c r="I163" s="3">
        <v>0.6</v>
      </c>
      <c r="J163" s="3">
        <v>2042844</v>
      </c>
      <c r="K163" s="3">
        <v>131.5</v>
      </c>
      <c r="L163" s="3">
        <v>85.24</v>
      </c>
      <c r="M163" s="3">
        <v>216.74</v>
      </c>
      <c r="N163" s="3">
        <v>39.098700000000001</v>
      </c>
      <c r="O163" s="3">
        <v>0</v>
      </c>
      <c r="P163" s="1">
        <v>971.3984375</v>
      </c>
    </row>
    <row r="164" spans="1:16" x14ac:dyDescent="0.25">
      <c r="A164" s="3" t="s">
        <v>1</v>
      </c>
      <c r="B164" s="3" t="s">
        <v>17</v>
      </c>
      <c r="C164" s="3"/>
      <c r="D164" s="3" t="s">
        <v>36</v>
      </c>
      <c r="E164" s="3" t="s">
        <v>33</v>
      </c>
      <c r="F164" s="3">
        <v>8</v>
      </c>
      <c r="G164" s="3" t="s">
        <v>6</v>
      </c>
      <c r="H164" s="3" t="s">
        <v>9</v>
      </c>
      <c r="I164" s="3">
        <v>0.7</v>
      </c>
      <c r="J164" s="3">
        <v>1601647</v>
      </c>
      <c r="K164" s="3">
        <v>101.48</v>
      </c>
      <c r="L164" s="3">
        <v>81.94</v>
      </c>
      <c r="M164" s="3">
        <v>183.42000000000002</v>
      </c>
      <c r="N164" s="3">
        <v>46.814900000000002</v>
      </c>
      <c r="O164" s="3">
        <v>0</v>
      </c>
      <c r="P164" s="1">
        <v>1127.99609375</v>
      </c>
    </row>
    <row r="165" spans="1:16" x14ac:dyDescent="0.25">
      <c r="A165" s="3" t="s">
        <v>1</v>
      </c>
      <c r="B165" s="3" t="s">
        <v>17</v>
      </c>
      <c r="C165" s="3"/>
      <c r="D165" s="3" t="s">
        <v>36</v>
      </c>
      <c r="E165" s="3" t="s">
        <v>33</v>
      </c>
      <c r="F165" s="3">
        <v>8</v>
      </c>
      <c r="G165" s="3" t="s">
        <v>6</v>
      </c>
      <c r="H165" s="3" t="s">
        <v>9</v>
      </c>
      <c r="I165" s="3">
        <v>0.8</v>
      </c>
      <c r="J165" s="3">
        <v>987782</v>
      </c>
      <c r="K165" s="3">
        <v>63.74</v>
      </c>
      <c r="L165" s="3">
        <v>77.849999999999994</v>
      </c>
      <c r="M165" s="3">
        <v>141.59</v>
      </c>
      <c r="N165" s="3">
        <v>61.889400000000002</v>
      </c>
      <c r="O165" s="3">
        <v>0</v>
      </c>
      <c r="P165" s="1">
        <v>1290.29296875</v>
      </c>
    </row>
    <row r="166" spans="1:16" x14ac:dyDescent="0.25">
      <c r="A166" s="3" t="s">
        <v>1</v>
      </c>
      <c r="B166" s="3" t="s">
        <v>17</v>
      </c>
      <c r="C166" s="3"/>
      <c r="D166" s="3" t="s">
        <v>36</v>
      </c>
      <c r="E166" s="3" t="s">
        <v>33</v>
      </c>
      <c r="F166" s="3">
        <v>8</v>
      </c>
      <c r="G166" s="3" t="s">
        <v>6</v>
      </c>
      <c r="H166" s="3" t="s">
        <v>9</v>
      </c>
      <c r="I166" s="3">
        <v>0.9</v>
      </c>
      <c r="J166" s="3">
        <v>583144</v>
      </c>
      <c r="K166" s="3">
        <v>33.81</v>
      </c>
      <c r="L166" s="3">
        <v>76.73</v>
      </c>
      <c r="M166" s="3">
        <v>110.54</v>
      </c>
      <c r="N166" s="3">
        <v>80.260300000000001</v>
      </c>
      <c r="O166" s="3">
        <v>0</v>
      </c>
      <c r="P166" s="1">
        <v>1450.2421875</v>
      </c>
    </row>
    <row r="167" spans="1:16" x14ac:dyDescent="0.25">
      <c r="A167" s="3" t="s">
        <v>1</v>
      </c>
      <c r="B167" s="3" t="s">
        <v>17</v>
      </c>
      <c r="C167" s="3"/>
      <c r="D167" s="3" t="s">
        <v>36</v>
      </c>
      <c r="E167" s="3" t="s">
        <v>33</v>
      </c>
      <c r="F167" s="3">
        <v>8</v>
      </c>
      <c r="G167" s="3" t="s">
        <v>6</v>
      </c>
      <c r="H167" s="3" t="s">
        <v>9</v>
      </c>
      <c r="I167" s="3">
        <v>1</v>
      </c>
      <c r="J167" s="3">
        <v>20</v>
      </c>
      <c r="K167" s="3">
        <v>1.3</v>
      </c>
      <c r="L167" s="3">
        <v>70.61</v>
      </c>
      <c r="M167" s="3">
        <v>71.91</v>
      </c>
      <c r="N167" s="3">
        <v>128.97280000000001</v>
      </c>
      <c r="O167" s="3">
        <v>0</v>
      </c>
      <c r="P167" s="1">
        <v>1582.05078125</v>
      </c>
    </row>
    <row r="168" spans="1:16" x14ac:dyDescent="0.25">
      <c r="A168" s="3" t="s">
        <v>1</v>
      </c>
      <c r="B168" s="3" t="s">
        <v>17</v>
      </c>
      <c r="C168" s="3"/>
      <c r="D168" s="3" t="s">
        <v>36</v>
      </c>
      <c r="E168" s="3" t="s">
        <v>33</v>
      </c>
      <c r="F168" s="3">
        <v>8</v>
      </c>
      <c r="G168" s="3" t="s">
        <v>19</v>
      </c>
      <c r="H168" s="3" t="s">
        <v>21</v>
      </c>
      <c r="I168" s="3">
        <v>0.5</v>
      </c>
      <c r="J168" s="3">
        <v>1438586</v>
      </c>
      <c r="K168" s="3">
        <v>56.17</v>
      </c>
      <c r="L168" s="3">
        <v>253.49</v>
      </c>
      <c r="M168" s="3">
        <v>309.66000000000003</v>
      </c>
      <c r="N168" s="3">
        <v>128.97280000000001</v>
      </c>
      <c r="O168" s="3">
        <v>0</v>
      </c>
      <c r="P168" s="1">
        <v>4128.5</v>
      </c>
    </row>
    <row r="169" spans="1:16" x14ac:dyDescent="0.25">
      <c r="A169" s="3" t="s">
        <v>1</v>
      </c>
      <c r="B169" s="3" t="s">
        <v>17</v>
      </c>
      <c r="C169" s="3"/>
      <c r="D169" s="3" t="s">
        <v>36</v>
      </c>
      <c r="E169" s="3" t="s">
        <v>33</v>
      </c>
      <c r="F169" s="3">
        <v>8</v>
      </c>
      <c r="G169" s="3" t="s">
        <v>19</v>
      </c>
      <c r="H169" s="3" t="s">
        <v>21</v>
      </c>
      <c r="I169" s="3">
        <v>0.6</v>
      </c>
      <c r="J169" s="3">
        <v>1436579</v>
      </c>
      <c r="K169" s="3">
        <v>44.06</v>
      </c>
      <c r="L169" s="3">
        <v>255.3</v>
      </c>
      <c r="M169" s="3">
        <v>299.36</v>
      </c>
      <c r="N169" s="3">
        <v>128.97280000000001</v>
      </c>
      <c r="O169" s="3">
        <v>0</v>
      </c>
      <c r="P169" s="1">
        <v>4950.68359375</v>
      </c>
    </row>
    <row r="170" spans="1:16" x14ac:dyDescent="0.25">
      <c r="A170" s="3" t="s">
        <v>1</v>
      </c>
      <c r="B170" s="3" t="s">
        <v>17</v>
      </c>
      <c r="C170" s="3"/>
      <c r="D170" s="3" t="s">
        <v>36</v>
      </c>
      <c r="E170" s="3" t="s">
        <v>33</v>
      </c>
      <c r="F170" s="3">
        <v>8</v>
      </c>
      <c r="G170" s="3" t="s">
        <v>19</v>
      </c>
      <c r="H170" s="3" t="s">
        <v>20</v>
      </c>
      <c r="I170" s="3">
        <v>0.7</v>
      </c>
      <c r="J170" s="3">
        <v>940702</v>
      </c>
      <c r="K170" s="3">
        <v>30.86</v>
      </c>
      <c r="L170" s="3">
        <v>253.17</v>
      </c>
      <c r="M170" s="3">
        <v>284.02999999999997</v>
      </c>
      <c r="N170" s="3">
        <v>128.97280000000001</v>
      </c>
      <c r="O170" s="3">
        <v>0</v>
      </c>
      <c r="P170" s="1">
        <v>5773.6484375</v>
      </c>
    </row>
    <row r="171" spans="1:16" x14ac:dyDescent="0.25">
      <c r="A171" s="3" t="s">
        <v>1</v>
      </c>
      <c r="B171" s="3" t="s">
        <v>17</v>
      </c>
      <c r="C171" s="3"/>
      <c r="D171" s="3" t="s">
        <v>36</v>
      </c>
      <c r="E171" s="3" t="s">
        <v>33</v>
      </c>
      <c r="F171" s="3">
        <v>8</v>
      </c>
      <c r="G171" s="3" t="s">
        <v>19</v>
      </c>
      <c r="H171" s="3" t="s">
        <v>20</v>
      </c>
      <c r="I171" s="3">
        <v>0.8</v>
      </c>
      <c r="J171" s="3">
        <v>818091</v>
      </c>
      <c r="K171" s="3">
        <v>22.61</v>
      </c>
      <c r="L171" s="3">
        <v>253.33</v>
      </c>
      <c r="M171" s="3">
        <v>275.94</v>
      </c>
      <c r="N171" s="3">
        <v>128.97280000000001</v>
      </c>
      <c r="O171" s="3">
        <v>0</v>
      </c>
      <c r="P171" s="1">
        <v>6596.921875</v>
      </c>
    </row>
    <row r="172" spans="1:16" x14ac:dyDescent="0.25">
      <c r="A172" s="3" t="s">
        <v>1</v>
      </c>
      <c r="B172" s="3" t="s">
        <v>17</v>
      </c>
      <c r="C172" s="3"/>
      <c r="D172" s="3" t="s">
        <v>36</v>
      </c>
      <c r="E172" s="3" t="s">
        <v>33</v>
      </c>
      <c r="F172" s="3">
        <v>8</v>
      </c>
      <c r="G172" s="3" t="s">
        <v>19</v>
      </c>
      <c r="H172" s="3" t="s">
        <v>20</v>
      </c>
      <c r="I172" s="3">
        <v>0.9</v>
      </c>
      <c r="J172" s="3">
        <v>880414</v>
      </c>
      <c r="K172" s="3">
        <v>18.27</v>
      </c>
      <c r="L172" s="3">
        <v>249.49</v>
      </c>
      <c r="M172" s="3">
        <v>267.76</v>
      </c>
      <c r="N172" s="3">
        <v>128.97280000000001</v>
      </c>
      <c r="O172" s="3">
        <v>0</v>
      </c>
      <c r="P172" s="1">
        <v>7421.8203125</v>
      </c>
    </row>
    <row r="173" spans="1:16" x14ac:dyDescent="0.25">
      <c r="A173" s="3" t="s">
        <v>1</v>
      </c>
      <c r="B173" s="3" t="s">
        <v>17</v>
      </c>
      <c r="C173" s="3"/>
      <c r="D173" s="3" t="s">
        <v>36</v>
      </c>
      <c r="E173" s="3" t="s">
        <v>33</v>
      </c>
      <c r="F173" s="3">
        <v>8</v>
      </c>
      <c r="G173" s="3" t="s">
        <v>19</v>
      </c>
      <c r="H173" s="3" t="s">
        <v>20</v>
      </c>
      <c r="I173" s="3">
        <v>1</v>
      </c>
      <c r="J173" s="3">
        <v>1</v>
      </c>
      <c r="K173" s="3">
        <v>1.66</v>
      </c>
      <c r="L173" s="3">
        <v>245.5</v>
      </c>
      <c r="M173" s="3">
        <v>247.16</v>
      </c>
      <c r="N173" s="3">
        <v>128.97280000000001</v>
      </c>
      <c r="O173" s="3">
        <v>0</v>
      </c>
      <c r="P173" s="1">
        <v>8194.875</v>
      </c>
    </row>
    <row r="174" spans="1:16" x14ac:dyDescent="0.25">
      <c r="A174" s="3" t="s">
        <v>1</v>
      </c>
      <c r="B174" s="3" t="s">
        <v>17</v>
      </c>
      <c r="C174" s="3"/>
      <c r="D174" s="3" t="s">
        <v>36</v>
      </c>
      <c r="E174" s="3" t="s">
        <v>33</v>
      </c>
      <c r="F174" s="3">
        <v>8</v>
      </c>
      <c r="G174" s="3" t="s">
        <v>25</v>
      </c>
      <c r="H174" s="3" t="s">
        <v>27</v>
      </c>
      <c r="I174" s="3">
        <v>0.1</v>
      </c>
      <c r="J174" s="3">
        <v>1941822</v>
      </c>
      <c r="K174" s="3">
        <v>65.7</v>
      </c>
      <c r="L174" s="3">
        <v>247.47</v>
      </c>
      <c r="M174" s="3">
        <v>313.17</v>
      </c>
      <c r="N174" s="3">
        <v>0</v>
      </c>
      <c r="O174" s="3">
        <v>7.97</v>
      </c>
      <c r="P174" s="1">
        <v>227.88671875</v>
      </c>
    </row>
    <row r="175" spans="1:16" x14ac:dyDescent="0.25">
      <c r="A175" s="3" t="s">
        <v>1</v>
      </c>
      <c r="B175" s="3" t="s">
        <v>17</v>
      </c>
      <c r="C175" s="3"/>
      <c r="D175" s="3" t="s">
        <v>36</v>
      </c>
      <c r="E175" s="3" t="s">
        <v>33</v>
      </c>
      <c r="F175" s="3">
        <v>8</v>
      </c>
      <c r="G175" s="3" t="s">
        <v>25</v>
      </c>
      <c r="H175" s="3" t="s">
        <v>27</v>
      </c>
      <c r="I175" s="3">
        <v>0.2</v>
      </c>
      <c r="J175" s="3">
        <v>317773</v>
      </c>
      <c r="K175" s="3">
        <v>19.510000000000002</v>
      </c>
      <c r="L175" s="3">
        <v>236.17</v>
      </c>
      <c r="M175" s="3">
        <v>255.67999999999998</v>
      </c>
      <c r="N175" s="3">
        <v>0</v>
      </c>
      <c r="O175" s="3">
        <v>10.08</v>
      </c>
      <c r="P175" s="1">
        <v>459.33203125</v>
      </c>
    </row>
    <row r="176" spans="1:16" x14ac:dyDescent="0.25">
      <c r="A176" s="3" t="s">
        <v>1</v>
      </c>
      <c r="B176" s="3" t="s">
        <v>17</v>
      </c>
      <c r="C176" s="3"/>
      <c r="D176" s="3" t="s">
        <v>36</v>
      </c>
      <c r="E176" s="3" t="s">
        <v>33</v>
      </c>
      <c r="F176" s="3">
        <v>8</v>
      </c>
      <c r="G176" s="3" t="s">
        <v>25</v>
      </c>
      <c r="H176" s="3" t="s">
        <v>27</v>
      </c>
      <c r="I176" s="3">
        <v>0.3</v>
      </c>
      <c r="J176" s="3">
        <v>136534</v>
      </c>
      <c r="K176" s="3">
        <v>17.02</v>
      </c>
      <c r="L176" s="3">
        <v>234.43</v>
      </c>
      <c r="M176" s="3">
        <v>251.45000000000002</v>
      </c>
      <c r="N176" s="3">
        <v>0</v>
      </c>
      <c r="O176" s="3">
        <v>10.31</v>
      </c>
      <c r="P176" s="1">
        <v>683.7109375</v>
      </c>
    </row>
    <row r="177" spans="1:16" x14ac:dyDescent="0.25">
      <c r="A177" s="3" t="s">
        <v>1</v>
      </c>
      <c r="B177" s="3" t="s">
        <v>17</v>
      </c>
      <c r="C177" s="3"/>
      <c r="D177" s="3" t="s">
        <v>36</v>
      </c>
      <c r="E177" s="3" t="s">
        <v>33</v>
      </c>
      <c r="F177" s="3">
        <v>8</v>
      </c>
      <c r="G177" s="3" t="s">
        <v>25</v>
      </c>
      <c r="H177" s="3" t="s">
        <v>27</v>
      </c>
      <c r="I177" s="3">
        <v>0.4</v>
      </c>
      <c r="J177" s="3">
        <v>12941</v>
      </c>
      <c r="K177" s="3">
        <v>14.51</v>
      </c>
      <c r="L177" s="3">
        <v>233.93</v>
      </c>
      <c r="M177" s="3">
        <v>248.44</v>
      </c>
      <c r="N177" s="3">
        <v>0</v>
      </c>
      <c r="O177" s="3">
        <v>10.45</v>
      </c>
      <c r="P177" s="1">
        <v>892.37109375</v>
      </c>
    </row>
    <row r="178" spans="1:16" x14ac:dyDescent="0.25">
      <c r="A178" s="3" t="s">
        <v>1</v>
      </c>
      <c r="B178" s="3" t="s">
        <v>17</v>
      </c>
      <c r="C178" s="3"/>
      <c r="D178" s="3" t="s">
        <v>36</v>
      </c>
      <c r="E178" s="3" t="s">
        <v>33</v>
      </c>
      <c r="F178" s="3">
        <v>8</v>
      </c>
      <c r="G178" s="3" t="s">
        <v>25</v>
      </c>
      <c r="H178" s="3" t="s">
        <v>28</v>
      </c>
      <c r="I178" s="3">
        <v>0.5</v>
      </c>
      <c r="J178" s="3">
        <v>702</v>
      </c>
      <c r="K178" s="3">
        <v>13.86</v>
      </c>
      <c r="L178" s="3">
        <v>233.18</v>
      </c>
      <c r="M178" s="3">
        <v>247.04000000000002</v>
      </c>
      <c r="N178" s="3">
        <v>0</v>
      </c>
      <c r="O178" s="3">
        <v>10.52</v>
      </c>
      <c r="P178" s="1">
        <v>1017.51953125</v>
      </c>
    </row>
    <row r="179" spans="1:16" x14ac:dyDescent="0.25">
      <c r="A179" s="3" t="s">
        <v>1</v>
      </c>
      <c r="B179" s="3" t="s">
        <v>17</v>
      </c>
      <c r="C179" s="3"/>
      <c r="D179" s="3" t="s">
        <v>36</v>
      </c>
      <c r="E179" s="3" t="s">
        <v>33</v>
      </c>
      <c r="F179" s="3">
        <v>8</v>
      </c>
      <c r="G179" s="3" t="s">
        <v>25</v>
      </c>
      <c r="H179" s="3" t="s">
        <v>28</v>
      </c>
      <c r="I179" s="3">
        <v>0.6</v>
      </c>
      <c r="J179" s="3">
        <v>0</v>
      </c>
      <c r="K179" s="3">
        <v>14.14</v>
      </c>
      <c r="L179" s="3">
        <v>232.99</v>
      </c>
      <c r="M179" s="3">
        <v>247.13</v>
      </c>
      <c r="N179" s="3">
        <v>0</v>
      </c>
      <c r="O179" s="3">
        <v>10.5</v>
      </c>
      <c r="P179" s="1">
        <v>1035.125</v>
      </c>
    </row>
    <row r="180" spans="1:16" x14ac:dyDescent="0.25">
      <c r="A180" s="3" t="s">
        <v>1</v>
      </c>
      <c r="B180" s="3" t="s">
        <v>17</v>
      </c>
      <c r="C180" s="3"/>
      <c r="D180" s="3" t="s">
        <v>36</v>
      </c>
      <c r="E180" s="3" t="s">
        <v>33</v>
      </c>
      <c r="F180" s="3">
        <v>8</v>
      </c>
      <c r="G180" s="3" t="s">
        <v>25</v>
      </c>
      <c r="H180" s="3" t="s">
        <v>27</v>
      </c>
      <c r="I180" s="3">
        <v>0.7</v>
      </c>
      <c r="J180" s="3">
        <v>0</v>
      </c>
      <c r="K180" s="3">
        <v>15</v>
      </c>
      <c r="L180" s="3">
        <v>232.18</v>
      </c>
      <c r="M180" s="3">
        <v>247.18</v>
      </c>
      <c r="N180" s="3">
        <v>0</v>
      </c>
      <c r="O180" s="3">
        <v>10.46</v>
      </c>
      <c r="P180" s="1">
        <v>1050.1640625</v>
      </c>
    </row>
    <row r="181" spans="1:16" x14ac:dyDescent="0.25">
      <c r="A181" s="3" t="s">
        <v>1</v>
      </c>
      <c r="B181" s="3" t="s">
        <v>17</v>
      </c>
      <c r="C181" s="3"/>
      <c r="D181" s="3" t="s">
        <v>36</v>
      </c>
      <c r="E181" s="3" t="s">
        <v>33</v>
      </c>
      <c r="F181" s="3">
        <v>8</v>
      </c>
      <c r="G181" s="3" t="s">
        <v>25</v>
      </c>
      <c r="H181" s="3" t="s">
        <v>27</v>
      </c>
      <c r="I181" s="3">
        <v>0.8</v>
      </c>
      <c r="J181" s="3">
        <v>0</v>
      </c>
      <c r="K181" s="3">
        <v>14.34</v>
      </c>
      <c r="L181" s="3">
        <v>232.51</v>
      </c>
      <c r="M181" s="3">
        <v>246.85</v>
      </c>
      <c r="N181" s="3">
        <v>0</v>
      </c>
      <c r="O181" s="3">
        <v>10.5</v>
      </c>
      <c r="P181" s="1">
        <v>1036.35546875</v>
      </c>
    </row>
    <row r="182" spans="1:16" x14ac:dyDescent="0.25">
      <c r="A182" s="3" t="s">
        <v>1</v>
      </c>
      <c r="B182" s="3" t="s">
        <v>17</v>
      </c>
      <c r="C182" s="3"/>
      <c r="D182" s="3" t="s">
        <v>36</v>
      </c>
      <c r="E182" s="3" t="s">
        <v>33</v>
      </c>
      <c r="F182" s="3">
        <v>8</v>
      </c>
      <c r="G182" s="3" t="s">
        <v>25</v>
      </c>
      <c r="H182" s="3" t="s">
        <v>27</v>
      </c>
      <c r="I182" s="3">
        <v>0.9</v>
      </c>
      <c r="J182" s="3">
        <v>0</v>
      </c>
      <c r="K182" s="3">
        <v>14.36</v>
      </c>
      <c r="L182" s="3">
        <v>232.84</v>
      </c>
      <c r="M182" s="3">
        <v>247.2</v>
      </c>
      <c r="N182" s="3">
        <v>0</v>
      </c>
      <c r="O182" s="3">
        <v>10.49</v>
      </c>
      <c r="P182" s="1">
        <v>1033.49609375</v>
      </c>
    </row>
    <row r="183" spans="1:16" x14ac:dyDescent="0.25">
      <c r="A183" s="3" t="s">
        <v>1</v>
      </c>
      <c r="B183" s="3" t="s">
        <v>17</v>
      </c>
      <c r="C183" s="3"/>
      <c r="D183" s="3" t="s">
        <v>36</v>
      </c>
      <c r="E183" s="3" t="s">
        <v>33</v>
      </c>
      <c r="F183" s="3">
        <v>8</v>
      </c>
      <c r="G183" s="3" t="s">
        <v>25</v>
      </c>
      <c r="H183" s="3" t="s">
        <v>27</v>
      </c>
      <c r="I183" s="3">
        <v>1</v>
      </c>
      <c r="J183" s="3">
        <v>0</v>
      </c>
      <c r="K183" s="3">
        <v>13.82</v>
      </c>
      <c r="L183" s="3">
        <v>232.51</v>
      </c>
      <c r="M183" s="3">
        <v>246.32999999999998</v>
      </c>
      <c r="N183" s="3">
        <v>0</v>
      </c>
      <c r="O183" s="3">
        <v>10.54</v>
      </c>
      <c r="P183" s="1">
        <v>1019.8125</v>
      </c>
    </row>
    <row r="184" spans="1:16" x14ac:dyDescent="0.25">
      <c r="A184" s="3" t="s">
        <v>1</v>
      </c>
      <c r="B184" s="3" t="s">
        <v>17</v>
      </c>
      <c r="C184" s="3"/>
      <c r="D184" s="3" t="s">
        <v>36</v>
      </c>
      <c r="E184" s="3" t="s">
        <v>33</v>
      </c>
      <c r="F184" s="3">
        <v>8</v>
      </c>
      <c r="G184" s="3" t="s">
        <v>24</v>
      </c>
      <c r="H184" s="3" t="s">
        <v>22</v>
      </c>
      <c r="I184" s="3">
        <v>0.1</v>
      </c>
      <c r="J184" s="3">
        <v>4366847</v>
      </c>
      <c r="K184" s="3">
        <v>155.75</v>
      </c>
      <c r="L184" s="3">
        <v>186.04</v>
      </c>
      <c r="M184" s="3">
        <v>341.78999999999996</v>
      </c>
      <c r="N184" s="3">
        <v>0</v>
      </c>
      <c r="O184" s="3">
        <v>7.34</v>
      </c>
      <c r="P184" s="1">
        <v>248.609375</v>
      </c>
    </row>
    <row r="185" spans="1:16" x14ac:dyDescent="0.25">
      <c r="A185" s="3" t="s">
        <v>1</v>
      </c>
      <c r="B185" s="3" t="s">
        <v>17</v>
      </c>
      <c r="C185" s="3"/>
      <c r="D185" s="3" t="s">
        <v>36</v>
      </c>
      <c r="E185" s="3" t="s">
        <v>33</v>
      </c>
      <c r="F185" s="3">
        <v>8</v>
      </c>
      <c r="G185" s="3" t="s">
        <v>24</v>
      </c>
      <c r="H185" s="3" t="s">
        <v>22</v>
      </c>
      <c r="I185" s="3">
        <v>0.2</v>
      </c>
      <c r="J185" s="3">
        <v>1583308</v>
      </c>
      <c r="K185" s="3">
        <v>68.16</v>
      </c>
      <c r="L185" s="3">
        <v>179.29</v>
      </c>
      <c r="M185" s="3">
        <v>247.45</v>
      </c>
      <c r="N185" s="3">
        <v>0</v>
      </c>
      <c r="O185" s="3">
        <v>10.27</v>
      </c>
      <c r="P185" s="1">
        <v>374.82421875</v>
      </c>
    </row>
    <row r="186" spans="1:16" x14ac:dyDescent="0.25">
      <c r="A186" s="3" t="s">
        <v>1</v>
      </c>
      <c r="B186" s="3" t="s">
        <v>17</v>
      </c>
      <c r="C186" s="3"/>
      <c r="D186" s="3" t="s">
        <v>36</v>
      </c>
      <c r="E186" s="3" t="s">
        <v>33</v>
      </c>
      <c r="F186" s="3">
        <v>8</v>
      </c>
      <c r="G186" s="3" t="s">
        <v>24</v>
      </c>
      <c r="H186" s="3" t="s">
        <v>22</v>
      </c>
      <c r="I186" s="3">
        <v>0.3</v>
      </c>
      <c r="J186" s="3">
        <v>707877</v>
      </c>
      <c r="K186" s="3">
        <v>38.229999999999997</v>
      </c>
      <c r="L186" s="3">
        <v>175.13</v>
      </c>
      <c r="M186" s="3">
        <v>213.35999999999999</v>
      </c>
      <c r="N186" s="3">
        <v>0</v>
      </c>
      <c r="O186" s="3">
        <v>12.1</v>
      </c>
      <c r="P186" s="1">
        <v>501.59765625</v>
      </c>
    </row>
    <row r="187" spans="1:16" x14ac:dyDescent="0.25">
      <c r="A187" s="3" t="s">
        <v>1</v>
      </c>
      <c r="B187" s="3" t="s">
        <v>17</v>
      </c>
      <c r="C187" s="3"/>
      <c r="D187" s="3" t="s">
        <v>36</v>
      </c>
      <c r="E187" s="3" t="s">
        <v>33</v>
      </c>
      <c r="F187" s="3">
        <v>8</v>
      </c>
      <c r="G187" s="3" t="s">
        <v>24</v>
      </c>
      <c r="H187" s="3" t="s">
        <v>22</v>
      </c>
      <c r="I187" s="3">
        <v>0.4</v>
      </c>
      <c r="J187" s="3">
        <v>179113</v>
      </c>
      <c r="K187" s="3">
        <v>15.08</v>
      </c>
      <c r="L187" s="3">
        <v>175.66</v>
      </c>
      <c r="M187" s="3">
        <v>190.74</v>
      </c>
      <c r="N187" s="3">
        <v>0</v>
      </c>
      <c r="O187" s="3">
        <v>13.61</v>
      </c>
      <c r="P187" s="1">
        <v>628.60546875</v>
      </c>
    </row>
    <row r="188" spans="1:16" x14ac:dyDescent="0.25">
      <c r="A188" s="3" t="s">
        <v>1</v>
      </c>
      <c r="B188" s="3" t="s">
        <v>17</v>
      </c>
      <c r="C188" s="3"/>
      <c r="D188" s="3" t="s">
        <v>36</v>
      </c>
      <c r="E188" s="3" t="s">
        <v>33</v>
      </c>
      <c r="F188" s="3">
        <v>8</v>
      </c>
      <c r="G188" s="3" t="s">
        <v>24</v>
      </c>
      <c r="H188" s="3" t="s">
        <v>23</v>
      </c>
      <c r="I188" s="3">
        <v>0.5</v>
      </c>
      <c r="J188" s="3">
        <v>70757</v>
      </c>
      <c r="K188" s="3">
        <v>11.67</v>
      </c>
      <c r="L188" s="3">
        <v>175.47</v>
      </c>
      <c r="M188" s="3">
        <v>187.14</v>
      </c>
      <c r="N188" s="3">
        <v>0</v>
      </c>
      <c r="O188" s="3">
        <v>13.9</v>
      </c>
      <c r="P188" s="1">
        <v>756.0078125</v>
      </c>
    </row>
    <row r="189" spans="1:16" x14ac:dyDescent="0.25">
      <c r="A189" s="3" t="s">
        <v>1</v>
      </c>
      <c r="B189" s="3" t="s">
        <v>17</v>
      </c>
      <c r="C189" s="3"/>
      <c r="D189" s="3" t="s">
        <v>36</v>
      </c>
      <c r="E189" s="3" t="s">
        <v>33</v>
      </c>
      <c r="F189" s="3">
        <v>8</v>
      </c>
      <c r="G189" s="3" t="s">
        <v>24</v>
      </c>
      <c r="H189" s="3" t="s">
        <v>23</v>
      </c>
      <c r="I189" s="3">
        <v>0.6</v>
      </c>
      <c r="J189" s="3">
        <v>14893</v>
      </c>
      <c r="K189" s="3">
        <v>10.33</v>
      </c>
      <c r="L189" s="3">
        <v>175.1</v>
      </c>
      <c r="M189" s="3">
        <v>185.43</v>
      </c>
      <c r="N189" s="3">
        <v>0</v>
      </c>
      <c r="O189" s="3">
        <v>14.03</v>
      </c>
      <c r="P189" s="1">
        <v>881.26953125</v>
      </c>
    </row>
    <row r="190" spans="1:16" x14ac:dyDescent="0.25">
      <c r="A190" s="3" t="s">
        <v>1</v>
      </c>
      <c r="B190" s="3" t="s">
        <v>17</v>
      </c>
      <c r="C190" s="3"/>
      <c r="D190" s="3" t="s">
        <v>36</v>
      </c>
      <c r="E190" s="3" t="s">
        <v>33</v>
      </c>
      <c r="F190" s="3">
        <v>8</v>
      </c>
      <c r="G190" s="3" t="s">
        <v>24</v>
      </c>
      <c r="H190" s="3" t="s">
        <v>22</v>
      </c>
      <c r="I190" s="3">
        <v>0.7</v>
      </c>
      <c r="J190" s="3">
        <v>0</v>
      </c>
      <c r="K190" s="3">
        <v>9.8699999999999992</v>
      </c>
      <c r="L190" s="3">
        <v>174.93</v>
      </c>
      <c r="M190" s="3">
        <v>184.8</v>
      </c>
      <c r="N190" s="3">
        <v>0</v>
      </c>
      <c r="O190" s="3">
        <v>14.07</v>
      </c>
      <c r="P190" s="1">
        <v>953.8828125</v>
      </c>
    </row>
    <row r="191" spans="1:16" x14ac:dyDescent="0.25">
      <c r="A191" s="3" t="s">
        <v>1</v>
      </c>
      <c r="B191" s="3" t="s">
        <v>17</v>
      </c>
      <c r="C191" s="3"/>
      <c r="D191" s="3" t="s">
        <v>36</v>
      </c>
      <c r="E191" s="3" t="s">
        <v>33</v>
      </c>
      <c r="F191" s="3">
        <v>8</v>
      </c>
      <c r="G191" s="3" t="s">
        <v>24</v>
      </c>
      <c r="H191" s="3" t="s">
        <v>22</v>
      </c>
      <c r="I191" s="3">
        <v>0.8</v>
      </c>
      <c r="J191" s="3">
        <v>0</v>
      </c>
      <c r="K191" s="3">
        <v>10.29</v>
      </c>
      <c r="L191" s="3">
        <v>174.63</v>
      </c>
      <c r="M191" s="3">
        <v>184.92</v>
      </c>
      <c r="N191" s="3">
        <v>0</v>
      </c>
      <c r="O191" s="3">
        <v>14.05</v>
      </c>
      <c r="P191" s="1">
        <v>954.14453125</v>
      </c>
    </row>
    <row r="192" spans="1:16" x14ac:dyDescent="0.25">
      <c r="A192" s="3" t="s">
        <v>1</v>
      </c>
      <c r="B192" s="3" t="s">
        <v>17</v>
      </c>
      <c r="C192" s="3"/>
      <c r="D192" s="3" t="s">
        <v>36</v>
      </c>
      <c r="E192" s="3" t="s">
        <v>33</v>
      </c>
      <c r="F192" s="3">
        <v>8</v>
      </c>
      <c r="G192" s="3" t="s">
        <v>24</v>
      </c>
      <c r="H192" s="3" t="s">
        <v>22</v>
      </c>
      <c r="I192" s="3">
        <v>0.9</v>
      </c>
      <c r="J192" s="3">
        <v>0</v>
      </c>
      <c r="K192" s="3">
        <v>10.199999999999999</v>
      </c>
      <c r="L192" s="3">
        <v>175.01</v>
      </c>
      <c r="M192" s="3">
        <v>185.20999999999998</v>
      </c>
      <c r="N192" s="3">
        <v>0</v>
      </c>
      <c r="O192" s="3">
        <v>14.05</v>
      </c>
      <c r="P192" s="1">
        <v>956.12109375</v>
      </c>
    </row>
    <row r="193" spans="1:17" x14ac:dyDescent="0.25">
      <c r="A193" s="3" t="s">
        <v>1</v>
      </c>
      <c r="B193" s="3" t="s">
        <v>17</v>
      </c>
      <c r="C193" s="3"/>
      <c r="D193" s="3" t="s">
        <v>36</v>
      </c>
      <c r="E193" s="3" t="s">
        <v>33</v>
      </c>
      <c r="F193" s="3">
        <v>8</v>
      </c>
      <c r="G193" s="3" t="s">
        <v>24</v>
      </c>
      <c r="H193" s="3" t="s">
        <v>22</v>
      </c>
      <c r="I193" s="3">
        <v>1</v>
      </c>
      <c r="J193" s="3">
        <v>0</v>
      </c>
      <c r="K193" s="3">
        <v>10.08</v>
      </c>
      <c r="L193" s="3">
        <v>174.93</v>
      </c>
      <c r="M193" s="3">
        <v>185.01000000000002</v>
      </c>
      <c r="N193" s="3">
        <v>0</v>
      </c>
      <c r="O193" s="3">
        <v>14.06</v>
      </c>
      <c r="P193" s="1">
        <v>954.3671875</v>
      </c>
    </row>
    <row r="194" spans="1:17" x14ac:dyDescent="0.25">
      <c r="A194" s="3" t="s">
        <v>29</v>
      </c>
      <c r="B194" s="3" t="s">
        <v>17</v>
      </c>
      <c r="D194" s="1" t="s">
        <v>39</v>
      </c>
      <c r="E194" s="3" t="s">
        <v>40</v>
      </c>
      <c r="F194" s="3">
        <v>128</v>
      </c>
      <c r="G194" s="3" t="s">
        <v>6</v>
      </c>
      <c r="H194" s="3" t="s">
        <v>10</v>
      </c>
      <c r="I194" s="3">
        <v>0.5</v>
      </c>
      <c r="J194" s="3">
        <v>2249505</v>
      </c>
      <c r="K194" s="3">
        <v>161.34</v>
      </c>
      <c r="L194" s="3">
        <v>272.8</v>
      </c>
      <c r="M194" s="3">
        <v>434.14</v>
      </c>
      <c r="N194" s="3">
        <v>7.7683999999999997</v>
      </c>
      <c r="O194" s="3">
        <v>0</v>
      </c>
      <c r="P194" s="1">
        <v>803.30078125</v>
      </c>
    </row>
    <row r="195" spans="1:17" x14ac:dyDescent="0.25">
      <c r="A195" s="3" t="s">
        <v>29</v>
      </c>
      <c r="B195" s="3" t="s">
        <v>17</v>
      </c>
      <c r="D195" s="1" t="s">
        <v>39</v>
      </c>
      <c r="E195" s="3" t="s">
        <v>33</v>
      </c>
      <c r="F195" s="3">
        <v>128</v>
      </c>
      <c r="G195" s="3" t="s">
        <v>6</v>
      </c>
      <c r="H195" s="3" t="s">
        <v>10</v>
      </c>
      <c r="I195" s="3">
        <v>0.6</v>
      </c>
      <c r="J195" s="3">
        <v>1871588</v>
      </c>
      <c r="K195" s="3">
        <v>126.39</v>
      </c>
      <c r="L195" s="3">
        <v>244.53</v>
      </c>
      <c r="M195" s="3">
        <v>370.92</v>
      </c>
      <c r="N195" s="3">
        <v>9.8896999999999995</v>
      </c>
      <c r="O195" s="3">
        <v>0</v>
      </c>
      <c r="P195" s="1">
        <v>962.94921875</v>
      </c>
    </row>
    <row r="196" spans="1:17" x14ac:dyDescent="0.25">
      <c r="A196" s="3" t="s">
        <v>29</v>
      </c>
      <c r="B196" s="3" t="s">
        <v>17</v>
      </c>
      <c r="D196" s="1" t="s">
        <v>39</v>
      </c>
      <c r="E196" s="3" t="s">
        <v>40</v>
      </c>
      <c r="F196" s="3">
        <v>128</v>
      </c>
      <c r="G196" s="3" t="s">
        <v>6</v>
      </c>
      <c r="H196" s="3" t="s">
        <v>9</v>
      </c>
      <c r="I196" s="3">
        <v>0.7</v>
      </c>
      <c r="J196" s="3">
        <v>1526215</v>
      </c>
      <c r="K196" s="3">
        <v>94.35</v>
      </c>
      <c r="L196" s="3">
        <v>229.81</v>
      </c>
      <c r="M196" s="3">
        <v>324.15999999999997</v>
      </c>
      <c r="N196" s="3">
        <v>12.7378</v>
      </c>
      <c r="O196" s="3">
        <v>0</v>
      </c>
      <c r="P196" s="1">
        <v>1123.1015625</v>
      </c>
    </row>
    <row r="197" spans="1:17" x14ac:dyDescent="0.25">
      <c r="A197" s="3" t="s">
        <v>29</v>
      </c>
      <c r="B197" s="3" t="s">
        <v>17</v>
      </c>
      <c r="D197" s="1" t="s">
        <v>39</v>
      </c>
      <c r="E197" s="3" t="s">
        <v>33</v>
      </c>
      <c r="F197" s="3">
        <v>128</v>
      </c>
      <c r="G197" s="3" t="s">
        <v>6</v>
      </c>
      <c r="H197" s="3" t="s">
        <v>9</v>
      </c>
      <c r="I197" s="3">
        <v>0.8</v>
      </c>
      <c r="J197" s="3">
        <v>1030959</v>
      </c>
      <c r="K197" s="3">
        <v>66.87</v>
      </c>
      <c r="L197" s="3">
        <v>227.12</v>
      </c>
      <c r="M197" s="3">
        <v>293.99</v>
      </c>
      <c r="N197" s="3">
        <v>17.080400000000001</v>
      </c>
      <c r="O197" s="3">
        <v>0</v>
      </c>
      <c r="P197" s="1">
        <v>1282.90625</v>
      </c>
    </row>
    <row r="198" spans="1:17" x14ac:dyDescent="0.25">
      <c r="A198" s="3" t="s">
        <v>29</v>
      </c>
      <c r="B198" s="3" t="s">
        <v>17</v>
      </c>
      <c r="D198" s="1" t="s">
        <v>39</v>
      </c>
      <c r="E198" s="3" t="s">
        <v>40</v>
      </c>
      <c r="F198" s="3">
        <v>128</v>
      </c>
      <c r="G198" s="3" t="s">
        <v>6</v>
      </c>
      <c r="H198" s="3" t="s">
        <v>9</v>
      </c>
      <c r="I198" s="3">
        <v>0.9</v>
      </c>
      <c r="J198" s="3">
        <v>580800</v>
      </c>
      <c r="K198" s="3">
        <v>38.75</v>
      </c>
      <c r="L198" s="3">
        <v>180.05</v>
      </c>
      <c r="M198" s="3">
        <v>218.8</v>
      </c>
      <c r="N198" s="3">
        <v>29.322800000000001</v>
      </c>
      <c r="O198" s="3">
        <v>0</v>
      </c>
      <c r="P198" s="1">
        <v>1441.63671875</v>
      </c>
    </row>
    <row r="199" spans="1:17" x14ac:dyDescent="0.25">
      <c r="A199" s="3" t="s">
        <v>29</v>
      </c>
      <c r="B199" s="3" t="s">
        <v>17</v>
      </c>
      <c r="D199" s="1" t="s">
        <v>39</v>
      </c>
      <c r="E199" s="3" t="s">
        <v>33</v>
      </c>
      <c r="F199" s="3">
        <v>128</v>
      </c>
      <c r="G199" s="3" t="s">
        <v>6</v>
      </c>
      <c r="H199" s="3" t="s">
        <v>9</v>
      </c>
      <c r="I199" s="3">
        <v>1</v>
      </c>
      <c r="J199" s="3">
        <v>0</v>
      </c>
      <c r="K199" s="3">
        <v>1.3</v>
      </c>
      <c r="L199" s="3">
        <v>59.09</v>
      </c>
      <c r="M199" s="3">
        <v>60.39</v>
      </c>
      <c r="N199" s="3">
        <v>155.2843</v>
      </c>
      <c r="O199" s="3">
        <v>0</v>
      </c>
      <c r="P199" s="1">
        <v>1580.0390625</v>
      </c>
      <c r="Q199" s="1">
        <f t="shared" ref="Q199:Q204" si="1">M198-M199</f>
        <v>158.41000000000003</v>
      </c>
    </row>
    <row r="200" spans="1:17" x14ac:dyDescent="0.25">
      <c r="A200" s="3" t="s">
        <v>29</v>
      </c>
      <c r="B200" s="3" t="s">
        <v>17</v>
      </c>
      <c r="D200" s="1" t="s">
        <v>39</v>
      </c>
      <c r="E200" s="3" t="s">
        <v>40</v>
      </c>
      <c r="F200" s="3">
        <v>128</v>
      </c>
      <c r="G200" s="3" t="s">
        <v>19</v>
      </c>
      <c r="H200" s="3" t="s">
        <v>21</v>
      </c>
      <c r="I200" s="3">
        <v>0.5</v>
      </c>
      <c r="J200" s="3">
        <v>1663302</v>
      </c>
      <c r="K200" s="3">
        <v>108.64</v>
      </c>
      <c r="L200" s="3">
        <v>313.7</v>
      </c>
      <c r="M200" s="3">
        <v>422.34</v>
      </c>
      <c r="N200" s="3">
        <v>155.2843</v>
      </c>
      <c r="O200" s="3">
        <v>0</v>
      </c>
      <c r="P200" s="1">
        <v>4119.80078125</v>
      </c>
      <c r="Q200" s="1">
        <f t="shared" si="1"/>
        <v>-361.95</v>
      </c>
    </row>
    <row r="201" spans="1:17" x14ac:dyDescent="0.25">
      <c r="A201" s="3" t="s">
        <v>29</v>
      </c>
      <c r="B201" s="3" t="s">
        <v>17</v>
      </c>
      <c r="D201" s="1" t="s">
        <v>39</v>
      </c>
      <c r="E201" s="3" t="s">
        <v>33</v>
      </c>
      <c r="F201" s="3">
        <v>128</v>
      </c>
      <c r="G201" s="3" t="s">
        <v>19</v>
      </c>
      <c r="H201" s="3" t="s">
        <v>21</v>
      </c>
      <c r="I201" s="3">
        <v>0.6</v>
      </c>
      <c r="J201" s="3">
        <v>1121110</v>
      </c>
      <c r="K201" s="3">
        <v>88.45</v>
      </c>
      <c r="L201" s="3">
        <v>307.82</v>
      </c>
      <c r="M201" s="3">
        <v>396.27</v>
      </c>
      <c r="N201" s="3">
        <v>155.2843</v>
      </c>
      <c r="O201" s="3">
        <v>0</v>
      </c>
      <c r="P201" s="1">
        <v>4944.01171875</v>
      </c>
      <c r="Q201" s="1">
        <f t="shared" si="1"/>
        <v>26.069999999999993</v>
      </c>
    </row>
    <row r="202" spans="1:17" x14ac:dyDescent="0.25">
      <c r="A202" s="3" t="s">
        <v>29</v>
      </c>
      <c r="B202" s="3" t="s">
        <v>17</v>
      </c>
      <c r="D202" s="1" t="s">
        <v>39</v>
      </c>
      <c r="E202" s="3" t="s">
        <v>40</v>
      </c>
      <c r="F202" s="3">
        <v>128</v>
      </c>
      <c r="G202" s="3" t="s">
        <v>19</v>
      </c>
      <c r="H202" s="3" t="s">
        <v>20</v>
      </c>
      <c r="I202" s="3">
        <v>0.7</v>
      </c>
      <c r="J202" s="3">
        <v>839156</v>
      </c>
      <c r="K202" s="3">
        <v>69.180000000000007</v>
      </c>
      <c r="L202" s="3">
        <v>296.63</v>
      </c>
      <c r="M202" s="3">
        <v>365.81</v>
      </c>
      <c r="N202" s="3">
        <v>155.2843</v>
      </c>
      <c r="O202" s="3">
        <v>0</v>
      </c>
      <c r="P202" s="1">
        <v>5767.09765625</v>
      </c>
      <c r="Q202" s="1">
        <f t="shared" si="1"/>
        <v>30.45999999999998</v>
      </c>
    </row>
    <row r="203" spans="1:17" x14ac:dyDescent="0.25">
      <c r="A203" s="3" t="s">
        <v>29</v>
      </c>
      <c r="B203" s="3" t="s">
        <v>17</v>
      </c>
      <c r="D203" s="1" t="s">
        <v>39</v>
      </c>
      <c r="E203" s="3" t="s">
        <v>33</v>
      </c>
      <c r="F203" s="3">
        <v>128</v>
      </c>
      <c r="G203" s="3" t="s">
        <v>19</v>
      </c>
      <c r="H203" s="3" t="s">
        <v>20</v>
      </c>
      <c r="I203" s="3">
        <v>0.8</v>
      </c>
      <c r="J203" s="3">
        <v>829135</v>
      </c>
      <c r="K203" s="3">
        <v>66.099999999999994</v>
      </c>
      <c r="L203" s="3">
        <v>284</v>
      </c>
      <c r="M203" s="3">
        <v>350.1</v>
      </c>
      <c r="N203" s="3">
        <v>155.2843</v>
      </c>
      <c r="O203" s="3">
        <v>0</v>
      </c>
      <c r="P203" s="1">
        <v>6589.70703125</v>
      </c>
      <c r="Q203" s="1">
        <f t="shared" si="1"/>
        <v>15.70999999999998</v>
      </c>
    </row>
    <row r="204" spans="1:17" x14ac:dyDescent="0.25">
      <c r="A204" s="3" t="s">
        <v>29</v>
      </c>
      <c r="B204" s="3" t="s">
        <v>17</v>
      </c>
      <c r="D204" s="1" t="s">
        <v>39</v>
      </c>
      <c r="E204" s="3" t="s">
        <v>40</v>
      </c>
      <c r="F204" s="3">
        <v>128</v>
      </c>
      <c r="G204" s="3" t="s">
        <v>19</v>
      </c>
      <c r="H204" s="3" t="s">
        <v>20</v>
      </c>
      <c r="I204" s="3">
        <v>0.9</v>
      </c>
      <c r="J204" s="3">
        <v>370377</v>
      </c>
      <c r="K204" s="3">
        <v>32.53</v>
      </c>
      <c r="L204" s="3">
        <v>265.38</v>
      </c>
      <c r="M204" s="3">
        <v>297.90999999999997</v>
      </c>
      <c r="N204" s="3">
        <v>155.2843</v>
      </c>
      <c r="O204" s="3">
        <v>0</v>
      </c>
      <c r="P204" s="1">
        <v>7413.91796875</v>
      </c>
      <c r="Q204" s="1">
        <f t="shared" si="1"/>
        <v>52.190000000000055</v>
      </c>
    </row>
    <row r="205" spans="1:17" x14ac:dyDescent="0.25">
      <c r="A205" s="3" t="s">
        <v>29</v>
      </c>
      <c r="B205" s="3" t="s">
        <v>17</v>
      </c>
      <c r="D205" s="1" t="s">
        <v>39</v>
      </c>
      <c r="E205" s="3" t="s">
        <v>33</v>
      </c>
      <c r="F205" s="3">
        <v>128</v>
      </c>
      <c r="G205" s="3" t="s">
        <v>19</v>
      </c>
      <c r="H205" s="3" t="s">
        <v>20</v>
      </c>
      <c r="I205" s="3">
        <v>1</v>
      </c>
      <c r="J205" s="3">
        <v>0</v>
      </c>
      <c r="K205" s="3">
        <v>8.1199999999999992</v>
      </c>
      <c r="L205" s="3">
        <v>244.58</v>
      </c>
      <c r="M205" s="3">
        <v>252.70000000000002</v>
      </c>
      <c r="N205" s="3">
        <v>155.2843</v>
      </c>
      <c r="O205" s="3">
        <v>0</v>
      </c>
      <c r="P205" s="1">
        <v>8194.78515625</v>
      </c>
      <c r="Q205" s="1">
        <f>M204-M205</f>
        <v>45.209999999999951</v>
      </c>
    </row>
    <row r="206" spans="1:17" x14ac:dyDescent="0.25">
      <c r="A206" s="3" t="s">
        <v>29</v>
      </c>
      <c r="B206" s="3" t="s">
        <v>17</v>
      </c>
      <c r="D206" s="1" t="s">
        <v>39</v>
      </c>
      <c r="E206" s="3" t="s">
        <v>40</v>
      </c>
      <c r="F206" s="3">
        <v>128</v>
      </c>
      <c r="G206" s="3" t="s">
        <v>25</v>
      </c>
      <c r="H206" s="3" t="s">
        <v>27</v>
      </c>
      <c r="I206" s="3">
        <v>0.1</v>
      </c>
      <c r="J206" s="3">
        <v>1651931</v>
      </c>
      <c r="K206" s="3">
        <v>149.68</v>
      </c>
      <c r="L206" s="3">
        <v>316.13</v>
      </c>
      <c r="M206" s="3">
        <v>465.81</v>
      </c>
      <c r="N206" s="3">
        <v>0</v>
      </c>
      <c r="O206" s="3">
        <v>1.93</v>
      </c>
      <c r="P206" s="1">
        <v>221.1484375</v>
      </c>
    </row>
    <row r="207" spans="1:17" x14ac:dyDescent="0.25">
      <c r="A207" s="3" t="s">
        <v>29</v>
      </c>
      <c r="B207" s="3" t="s">
        <v>17</v>
      </c>
      <c r="D207" s="1" t="s">
        <v>39</v>
      </c>
      <c r="E207" s="3" t="s">
        <v>33</v>
      </c>
      <c r="F207" s="3">
        <v>128</v>
      </c>
      <c r="G207" s="3" t="s">
        <v>25</v>
      </c>
      <c r="H207" s="3" t="s">
        <v>27</v>
      </c>
      <c r="I207" s="3">
        <v>0.2</v>
      </c>
      <c r="J207" s="3">
        <v>327169</v>
      </c>
      <c r="K207" s="3">
        <v>39.340000000000003</v>
      </c>
      <c r="L207" s="3">
        <v>274.73</v>
      </c>
      <c r="M207" s="3">
        <v>314.07000000000005</v>
      </c>
      <c r="N207" s="3">
        <v>0</v>
      </c>
      <c r="O207" s="3">
        <v>4</v>
      </c>
      <c r="P207" s="1">
        <v>454.46875</v>
      </c>
    </row>
    <row r="208" spans="1:17" x14ac:dyDescent="0.25">
      <c r="A208" s="3" t="s">
        <v>29</v>
      </c>
      <c r="B208" s="3" t="s">
        <v>17</v>
      </c>
      <c r="D208" s="1" t="s">
        <v>39</v>
      </c>
      <c r="E208" s="3" t="s">
        <v>40</v>
      </c>
      <c r="F208" s="3">
        <v>128</v>
      </c>
      <c r="G208" s="3" t="s">
        <v>25</v>
      </c>
      <c r="H208" s="3" t="s">
        <v>27</v>
      </c>
      <c r="I208" s="3">
        <v>0.3</v>
      </c>
      <c r="J208" s="3">
        <v>153761</v>
      </c>
      <c r="K208" s="3">
        <v>27.05</v>
      </c>
      <c r="L208" s="3">
        <v>248.08</v>
      </c>
      <c r="M208" s="3">
        <v>275.13</v>
      </c>
      <c r="N208" s="3">
        <v>0</v>
      </c>
      <c r="O208" s="3">
        <v>6.05</v>
      </c>
      <c r="P208" s="1">
        <v>677.265625</v>
      </c>
    </row>
    <row r="209" spans="1:16" x14ac:dyDescent="0.25">
      <c r="A209" s="3" t="s">
        <v>29</v>
      </c>
      <c r="B209" s="3" t="s">
        <v>17</v>
      </c>
      <c r="D209" s="1" t="s">
        <v>39</v>
      </c>
      <c r="E209" s="3" t="s">
        <v>33</v>
      </c>
      <c r="F209" s="3">
        <v>128</v>
      </c>
      <c r="G209" s="3" t="s">
        <v>25</v>
      </c>
      <c r="H209" s="3" t="s">
        <v>27</v>
      </c>
      <c r="I209" s="3">
        <v>0.4</v>
      </c>
      <c r="J209" s="3">
        <v>44635</v>
      </c>
      <c r="K209" s="3">
        <v>15.35</v>
      </c>
      <c r="L209" s="3">
        <v>232.51</v>
      </c>
      <c r="M209" s="3">
        <v>247.85999999999999</v>
      </c>
      <c r="N209" s="3">
        <v>0</v>
      </c>
      <c r="O209" s="3">
        <v>9.51</v>
      </c>
      <c r="P209" s="1">
        <v>887.51171875</v>
      </c>
    </row>
    <row r="210" spans="1:16" x14ac:dyDescent="0.25">
      <c r="A210" s="3" t="s">
        <v>29</v>
      </c>
      <c r="B210" s="3" t="s">
        <v>17</v>
      </c>
      <c r="D210" s="1" t="s">
        <v>39</v>
      </c>
      <c r="E210" s="3" t="s">
        <v>40</v>
      </c>
      <c r="F210" s="3">
        <v>128</v>
      </c>
      <c r="G210" s="3" t="s">
        <v>25</v>
      </c>
      <c r="H210" s="3" t="s">
        <v>28</v>
      </c>
      <c r="I210" s="3">
        <v>0.5</v>
      </c>
      <c r="J210" s="3">
        <v>959</v>
      </c>
      <c r="K210" s="3">
        <v>17</v>
      </c>
      <c r="L210" s="3">
        <v>226.05</v>
      </c>
      <c r="M210" s="3">
        <v>243.05</v>
      </c>
      <c r="N210" s="3">
        <v>0</v>
      </c>
      <c r="O210" s="3">
        <v>10.85</v>
      </c>
      <c r="P210" s="1">
        <v>1049.73046875</v>
      </c>
    </row>
    <row r="211" spans="1:16" x14ac:dyDescent="0.25">
      <c r="A211" s="3" t="s">
        <v>29</v>
      </c>
      <c r="B211" s="3" t="s">
        <v>17</v>
      </c>
      <c r="D211" s="1" t="s">
        <v>39</v>
      </c>
      <c r="E211" s="3" t="s">
        <v>33</v>
      </c>
      <c r="F211" s="3">
        <v>128</v>
      </c>
      <c r="G211" s="3" t="s">
        <v>25</v>
      </c>
      <c r="H211" s="3" t="s">
        <v>28</v>
      </c>
      <c r="I211" s="3">
        <v>0.6</v>
      </c>
      <c r="J211" s="3">
        <v>4</v>
      </c>
      <c r="K211" s="3">
        <v>12.29</v>
      </c>
      <c r="L211" s="3">
        <v>226</v>
      </c>
      <c r="M211" s="3">
        <v>238.29</v>
      </c>
      <c r="N211" s="3">
        <v>0</v>
      </c>
      <c r="O211" s="3">
        <v>11.14</v>
      </c>
      <c r="P211" s="1">
        <v>1047.59765625</v>
      </c>
    </row>
    <row r="212" spans="1:16" x14ac:dyDescent="0.25">
      <c r="A212" s="3" t="s">
        <v>29</v>
      </c>
      <c r="B212" s="3" t="s">
        <v>17</v>
      </c>
      <c r="D212" s="1" t="s">
        <v>39</v>
      </c>
      <c r="E212" s="3" t="s">
        <v>40</v>
      </c>
      <c r="F212" s="3">
        <v>128</v>
      </c>
      <c r="G212" s="3" t="s">
        <v>25</v>
      </c>
      <c r="H212" s="3" t="s">
        <v>27</v>
      </c>
      <c r="I212" s="3">
        <v>0.7</v>
      </c>
      <c r="J212" s="3">
        <v>0</v>
      </c>
      <c r="K212" s="3">
        <v>17.48</v>
      </c>
      <c r="L212" s="3">
        <v>226.53</v>
      </c>
      <c r="M212" s="3">
        <v>244.01</v>
      </c>
      <c r="N212" s="3">
        <v>0</v>
      </c>
      <c r="O212" s="3">
        <v>10.81</v>
      </c>
      <c r="P212" s="1">
        <v>1030.4453125</v>
      </c>
    </row>
    <row r="213" spans="1:16" x14ac:dyDescent="0.25">
      <c r="A213" s="3" t="s">
        <v>29</v>
      </c>
      <c r="B213" s="3" t="s">
        <v>17</v>
      </c>
      <c r="D213" s="1" t="s">
        <v>39</v>
      </c>
      <c r="E213" s="3" t="s">
        <v>33</v>
      </c>
      <c r="F213" s="3">
        <v>128</v>
      </c>
      <c r="G213" s="3" t="s">
        <v>25</v>
      </c>
      <c r="H213" s="3" t="s">
        <v>27</v>
      </c>
      <c r="I213" s="3">
        <v>0.8</v>
      </c>
      <c r="J213" s="3">
        <v>0</v>
      </c>
      <c r="K213" s="3">
        <v>12.49</v>
      </c>
      <c r="L213" s="3">
        <v>228.63</v>
      </c>
      <c r="M213" s="3">
        <v>241.12</v>
      </c>
      <c r="N213" s="3">
        <v>0</v>
      </c>
      <c r="O213" s="3">
        <v>11.01</v>
      </c>
      <c r="P213" s="1">
        <v>1021.828125</v>
      </c>
    </row>
    <row r="214" spans="1:16" x14ac:dyDescent="0.25">
      <c r="A214" s="3" t="s">
        <v>29</v>
      </c>
      <c r="B214" s="3" t="s">
        <v>17</v>
      </c>
      <c r="D214" s="1" t="s">
        <v>39</v>
      </c>
      <c r="E214" s="3" t="s">
        <v>40</v>
      </c>
      <c r="F214" s="3">
        <v>128</v>
      </c>
      <c r="G214" s="3" t="s">
        <v>25</v>
      </c>
      <c r="H214" s="3" t="s">
        <v>27</v>
      </c>
      <c r="I214" s="3">
        <v>0.9</v>
      </c>
      <c r="J214" s="3">
        <v>0</v>
      </c>
      <c r="K214" s="3">
        <v>13.27</v>
      </c>
      <c r="L214" s="3">
        <v>228.5</v>
      </c>
      <c r="M214" s="3">
        <v>241.77</v>
      </c>
      <c r="N214" s="3">
        <v>0</v>
      </c>
      <c r="O214" s="3">
        <v>10.99</v>
      </c>
      <c r="P214" s="1">
        <v>1040.640625</v>
      </c>
    </row>
    <row r="215" spans="1:16" x14ac:dyDescent="0.25">
      <c r="A215" s="3" t="s">
        <v>29</v>
      </c>
      <c r="B215" s="3" t="s">
        <v>17</v>
      </c>
      <c r="D215" s="1" t="s">
        <v>39</v>
      </c>
      <c r="E215" s="3" t="s">
        <v>33</v>
      </c>
      <c r="F215" s="3">
        <v>128</v>
      </c>
      <c r="G215" s="3" t="s">
        <v>25</v>
      </c>
      <c r="H215" s="3" t="s">
        <v>27</v>
      </c>
      <c r="I215" s="3">
        <v>1</v>
      </c>
      <c r="J215" s="3">
        <v>0</v>
      </c>
      <c r="K215" s="3">
        <v>17.760000000000002</v>
      </c>
      <c r="L215" s="3">
        <v>226.59</v>
      </c>
      <c r="M215" s="3">
        <v>244.35</v>
      </c>
      <c r="N215" s="3">
        <v>0</v>
      </c>
      <c r="O215" s="3">
        <v>10.77</v>
      </c>
      <c r="P215" s="1">
        <v>1033.921875</v>
      </c>
    </row>
    <row r="216" spans="1:16" x14ac:dyDescent="0.25">
      <c r="A216" s="3" t="s">
        <v>29</v>
      </c>
      <c r="B216" s="3" t="s">
        <v>17</v>
      </c>
      <c r="D216" s="1" t="s">
        <v>39</v>
      </c>
      <c r="E216" s="3" t="s">
        <v>40</v>
      </c>
      <c r="F216" s="3">
        <v>128</v>
      </c>
      <c r="G216" s="3" t="s">
        <v>24</v>
      </c>
      <c r="H216" s="3" t="s">
        <v>22</v>
      </c>
      <c r="I216" s="3">
        <v>0.1</v>
      </c>
      <c r="J216" s="3">
        <v>4000841</v>
      </c>
      <c r="K216" s="3">
        <v>330.92</v>
      </c>
      <c r="L216" s="3">
        <v>227.26</v>
      </c>
      <c r="M216" s="3">
        <v>558.18000000000006</v>
      </c>
      <c r="N216" s="3">
        <v>0</v>
      </c>
      <c r="O216" s="3">
        <v>1.07</v>
      </c>
      <c r="P216" s="1">
        <v>239.921875</v>
      </c>
    </row>
    <row r="217" spans="1:16" x14ac:dyDescent="0.25">
      <c r="A217" s="3" t="s">
        <v>29</v>
      </c>
      <c r="B217" s="3" t="s">
        <v>17</v>
      </c>
      <c r="D217" s="1" t="s">
        <v>39</v>
      </c>
      <c r="E217" s="3" t="s">
        <v>33</v>
      </c>
      <c r="F217" s="3">
        <v>128</v>
      </c>
      <c r="G217" s="3" t="s">
        <v>24</v>
      </c>
      <c r="H217" s="3" t="s">
        <v>22</v>
      </c>
      <c r="I217" s="3">
        <v>0.2</v>
      </c>
      <c r="J217" s="3">
        <v>1476578</v>
      </c>
      <c r="K217" s="3">
        <v>144.12</v>
      </c>
      <c r="L217" s="3">
        <v>203.57</v>
      </c>
      <c r="M217" s="3">
        <v>347.69</v>
      </c>
      <c r="N217" s="3">
        <v>0</v>
      </c>
      <c r="O217" s="3">
        <v>2.2000000000000002</v>
      </c>
      <c r="P217" s="1">
        <v>367.69140625</v>
      </c>
    </row>
    <row r="218" spans="1:16" x14ac:dyDescent="0.25">
      <c r="A218" s="3" t="s">
        <v>29</v>
      </c>
      <c r="B218" s="3" t="s">
        <v>17</v>
      </c>
      <c r="D218" s="1" t="s">
        <v>39</v>
      </c>
      <c r="E218" s="3" t="s">
        <v>40</v>
      </c>
      <c r="F218" s="3">
        <v>128</v>
      </c>
      <c r="G218" s="3" t="s">
        <v>24</v>
      </c>
      <c r="H218" s="3" t="s">
        <v>22</v>
      </c>
      <c r="I218" s="3">
        <v>0.3</v>
      </c>
      <c r="J218" s="3">
        <v>507838</v>
      </c>
      <c r="K218" s="3">
        <v>58.77</v>
      </c>
      <c r="L218" s="3">
        <v>192.9</v>
      </c>
      <c r="M218" s="3">
        <v>251.67000000000002</v>
      </c>
      <c r="N218" s="3">
        <v>0</v>
      </c>
      <c r="O218" s="3">
        <v>3.86</v>
      </c>
      <c r="P218" s="1">
        <v>493.91796875</v>
      </c>
    </row>
    <row r="219" spans="1:16" x14ac:dyDescent="0.25">
      <c r="A219" s="3" t="s">
        <v>29</v>
      </c>
      <c r="B219" s="3" t="s">
        <v>17</v>
      </c>
      <c r="D219" s="1" t="s">
        <v>39</v>
      </c>
      <c r="E219" s="3" t="s">
        <v>33</v>
      </c>
      <c r="F219" s="3">
        <v>128</v>
      </c>
      <c r="G219" s="3" t="s">
        <v>24</v>
      </c>
      <c r="H219" s="3" t="s">
        <v>22</v>
      </c>
      <c r="I219" s="3">
        <v>0.4</v>
      </c>
      <c r="J219" s="3">
        <v>177705</v>
      </c>
      <c r="K219" s="3">
        <v>29.49</v>
      </c>
      <c r="L219" s="3">
        <v>182.02</v>
      </c>
      <c r="M219" s="3">
        <v>211.51000000000002</v>
      </c>
      <c r="N219" s="3">
        <v>0</v>
      </c>
      <c r="O219" s="3">
        <v>6.13</v>
      </c>
      <c r="P219" s="1">
        <v>618.9921875</v>
      </c>
    </row>
    <row r="220" spans="1:16" x14ac:dyDescent="0.25">
      <c r="A220" s="3" t="s">
        <v>29</v>
      </c>
      <c r="B220" s="3" t="s">
        <v>17</v>
      </c>
      <c r="D220" s="1" t="s">
        <v>39</v>
      </c>
      <c r="E220" s="3" t="s">
        <v>40</v>
      </c>
      <c r="F220" s="3">
        <v>128</v>
      </c>
      <c r="G220" s="3" t="s">
        <v>24</v>
      </c>
      <c r="H220" s="3" t="s">
        <v>23</v>
      </c>
      <c r="I220" s="3">
        <v>0.5</v>
      </c>
      <c r="J220" s="3">
        <v>95753</v>
      </c>
      <c r="K220" s="3">
        <v>19.45</v>
      </c>
      <c r="L220" s="3">
        <v>168.54</v>
      </c>
      <c r="M220" s="3">
        <v>187.98999999999998</v>
      </c>
      <c r="N220" s="3">
        <v>0</v>
      </c>
      <c r="O220" s="3">
        <v>9.51</v>
      </c>
      <c r="P220" s="1">
        <v>746.28125</v>
      </c>
    </row>
    <row r="221" spans="1:16" x14ac:dyDescent="0.25">
      <c r="A221" s="3" t="s">
        <v>29</v>
      </c>
      <c r="B221" s="3" t="s">
        <v>17</v>
      </c>
      <c r="D221" s="1" t="s">
        <v>39</v>
      </c>
      <c r="E221" s="3" t="s">
        <v>33</v>
      </c>
      <c r="F221" s="3">
        <v>128</v>
      </c>
      <c r="G221" s="3" t="s">
        <v>24</v>
      </c>
      <c r="H221" s="3" t="s">
        <v>23</v>
      </c>
      <c r="I221" s="3">
        <v>0.6</v>
      </c>
      <c r="J221" s="3">
        <v>24107</v>
      </c>
      <c r="K221" s="3">
        <v>16.16</v>
      </c>
      <c r="L221" s="3">
        <v>160.37</v>
      </c>
      <c r="M221" s="3">
        <v>176.53</v>
      </c>
      <c r="N221" s="3">
        <v>0</v>
      </c>
      <c r="O221" s="3">
        <v>13.87</v>
      </c>
      <c r="P221" s="1">
        <v>873.40234375</v>
      </c>
    </row>
    <row r="222" spans="1:16" x14ac:dyDescent="0.25">
      <c r="A222" s="3" t="s">
        <v>29</v>
      </c>
      <c r="B222" s="3" t="s">
        <v>17</v>
      </c>
      <c r="D222" s="1" t="s">
        <v>39</v>
      </c>
      <c r="E222" s="3" t="s">
        <v>40</v>
      </c>
      <c r="F222" s="3">
        <v>128</v>
      </c>
      <c r="G222" s="3" t="s">
        <v>24</v>
      </c>
      <c r="H222" s="3" t="s">
        <v>22</v>
      </c>
      <c r="I222" s="3">
        <v>0.7</v>
      </c>
      <c r="J222" s="3">
        <v>1939</v>
      </c>
      <c r="K222" s="3">
        <v>14.68</v>
      </c>
      <c r="L222" s="3">
        <v>159.01</v>
      </c>
      <c r="M222" s="3">
        <v>173.69</v>
      </c>
      <c r="N222" s="3">
        <v>0</v>
      </c>
      <c r="O222" s="3">
        <v>14.8</v>
      </c>
      <c r="P222" s="1">
        <v>952.78125</v>
      </c>
    </row>
    <row r="223" spans="1:16" x14ac:dyDescent="0.25">
      <c r="A223" s="3" t="s">
        <v>29</v>
      </c>
      <c r="B223" s="3" t="s">
        <v>17</v>
      </c>
      <c r="D223" s="1" t="s">
        <v>39</v>
      </c>
      <c r="E223" s="3" t="s">
        <v>33</v>
      </c>
      <c r="F223" s="3">
        <v>128</v>
      </c>
      <c r="G223" s="3" t="s">
        <v>24</v>
      </c>
      <c r="H223" s="3" t="s">
        <v>22</v>
      </c>
      <c r="I223" s="3">
        <v>0.8</v>
      </c>
      <c r="J223" s="3">
        <v>0</v>
      </c>
      <c r="K223" s="3">
        <v>15.83</v>
      </c>
      <c r="L223" s="3">
        <v>157.91</v>
      </c>
      <c r="M223" s="3">
        <v>173.74</v>
      </c>
      <c r="N223" s="3">
        <v>0</v>
      </c>
      <c r="O223" s="3">
        <v>14.93</v>
      </c>
      <c r="P223" s="1">
        <v>954.4375</v>
      </c>
    </row>
    <row r="224" spans="1:16" x14ac:dyDescent="0.25">
      <c r="A224" s="3" t="s">
        <v>29</v>
      </c>
      <c r="B224" s="3" t="s">
        <v>17</v>
      </c>
      <c r="D224" s="1" t="s">
        <v>39</v>
      </c>
      <c r="E224" s="3" t="s">
        <v>40</v>
      </c>
      <c r="F224" s="3">
        <v>128</v>
      </c>
      <c r="G224" s="3" t="s">
        <v>24</v>
      </c>
      <c r="H224" s="3" t="s">
        <v>22</v>
      </c>
      <c r="I224" s="3">
        <v>0.9</v>
      </c>
      <c r="J224" s="3">
        <v>0</v>
      </c>
      <c r="K224" s="3">
        <v>14.81</v>
      </c>
      <c r="L224" s="3">
        <v>158.28</v>
      </c>
      <c r="M224" s="3">
        <v>173.09</v>
      </c>
      <c r="N224" s="3">
        <v>0</v>
      </c>
      <c r="O224" s="3">
        <v>14.88</v>
      </c>
      <c r="P224" s="1">
        <v>952.84375</v>
      </c>
    </row>
    <row r="225" spans="1:16" x14ac:dyDescent="0.25">
      <c r="A225" s="3" t="s">
        <v>29</v>
      </c>
      <c r="B225" s="3" t="s">
        <v>17</v>
      </c>
      <c r="D225" s="1" t="s">
        <v>39</v>
      </c>
      <c r="E225" s="3" t="s">
        <v>33</v>
      </c>
      <c r="F225" s="3">
        <v>128</v>
      </c>
      <c r="G225" s="3" t="s">
        <v>24</v>
      </c>
      <c r="H225" s="3" t="s">
        <v>22</v>
      </c>
      <c r="I225" s="3">
        <v>1</v>
      </c>
      <c r="J225" s="3">
        <v>0</v>
      </c>
      <c r="K225" s="3">
        <v>14.53</v>
      </c>
      <c r="L225" s="3">
        <v>158.22</v>
      </c>
      <c r="M225" s="3">
        <v>172.75</v>
      </c>
      <c r="N225" s="3">
        <v>0</v>
      </c>
      <c r="O225" s="3">
        <v>14.99</v>
      </c>
      <c r="P225" s="1">
        <v>952.84375</v>
      </c>
    </row>
    <row r="226" spans="1:16" x14ac:dyDescent="0.25">
      <c r="A226" s="3" t="s">
        <v>1</v>
      </c>
      <c r="B226" s="3" t="s">
        <v>17</v>
      </c>
      <c r="D226" s="1" t="s">
        <v>36</v>
      </c>
      <c r="E226" s="3" t="s">
        <v>34</v>
      </c>
      <c r="F226" s="3">
        <v>8</v>
      </c>
      <c r="G226" s="3" t="s">
        <v>6</v>
      </c>
      <c r="H226" s="3" t="s">
        <v>10</v>
      </c>
      <c r="I226" s="3">
        <v>0.5</v>
      </c>
      <c r="J226" s="3">
        <v>2340845</v>
      </c>
      <c r="K226" s="3">
        <v>180.47</v>
      </c>
      <c r="L226" s="3">
        <v>89.41</v>
      </c>
      <c r="M226" s="3">
        <v>269.88</v>
      </c>
      <c r="N226" s="3">
        <v>30.167200000000001</v>
      </c>
      <c r="O226" s="3">
        <v>0</v>
      </c>
      <c r="P226" s="1">
        <v>807.13671875</v>
      </c>
    </row>
    <row r="227" spans="1:16" x14ac:dyDescent="0.25">
      <c r="A227" s="3" t="s">
        <v>1</v>
      </c>
      <c r="B227" s="3" t="s">
        <v>17</v>
      </c>
      <c r="D227" s="1" t="s">
        <v>36</v>
      </c>
      <c r="E227" s="3" t="s">
        <v>34</v>
      </c>
      <c r="F227" s="3">
        <v>8</v>
      </c>
      <c r="G227" s="3" t="s">
        <v>6</v>
      </c>
      <c r="H227" s="3" t="s">
        <v>10</v>
      </c>
      <c r="I227" s="3">
        <v>0.6</v>
      </c>
      <c r="J227" s="3">
        <v>1998521</v>
      </c>
      <c r="K227" s="3">
        <v>139.6</v>
      </c>
      <c r="L227" s="3">
        <v>90.31</v>
      </c>
      <c r="M227" s="3">
        <v>229.91</v>
      </c>
      <c r="N227" s="3">
        <v>37.267600000000002</v>
      </c>
      <c r="O227" s="3">
        <v>0</v>
      </c>
      <c r="P227" s="1">
        <v>968.0703125</v>
      </c>
    </row>
    <row r="228" spans="1:16" x14ac:dyDescent="0.25">
      <c r="A228" s="3" t="s">
        <v>1</v>
      </c>
      <c r="B228" s="3" t="s">
        <v>17</v>
      </c>
      <c r="D228" s="1" t="s">
        <v>36</v>
      </c>
      <c r="E228" s="3" t="s">
        <v>34</v>
      </c>
      <c r="F228" s="3">
        <v>8</v>
      </c>
      <c r="G228" s="3" t="s">
        <v>6</v>
      </c>
      <c r="H228" s="3" t="s">
        <v>9</v>
      </c>
      <c r="I228" s="3">
        <v>0.7</v>
      </c>
      <c r="J228" s="3">
        <v>1636875</v>
      </c>
      <c r="K228" s="3">
        <v>110.5</v>
      </c>
      <c r="L228" s="3">
        <v>92.37</v>
      </c>
      <c r="M228" s="3">
        <v>202.87</v>
      </c>
      <c r="N228" s="3">
        <v>43.467700000000001</v>
      </c>
      <c r="O228" s="3">
        <v>0</v>
      </c>
      <c r="P228" s="1">
        <v>1127.62890625</v>
      </c>
    </row>
    <row r="229" spans="1:16" x14ac:dyDescent="0.25">
      <c r="A229" s="3" t="s">
        <v>1</v>
      </c>
      <c r="B229" s="3" t="s">
        <v>17</v>
      </c>
      <c r="D229" s="1" t="s">
        <v>36</v>
      </c>
      <c r="E229" s="3" t="s">
        <v>34</v>
      </c>
      <c r="F229" s="3">
        <v>8</v>
      </c>
      <c r="G229" s="3" t="s">
        <v>6</v>
      </c>
      <c r="H229" s="3" t="s">
        <v>9</v>
      </c>
      <c r="I229" s="3">
        <v>0.8</v>
      </c>
      <c r="J229" s="3">
        <v>1003092</v>
      </c>
      <c r="K229" s="3">
        <v>67.91</v>
      </c>
      <c r="L229" s="3">
        <v>84.96</v>
      </c>
      <c r="M229" s="3">
        <v>152.87</v>
      </c>
      <c r="N229" s="3">
        <v>58.579500000000003</v>
      </c>
      <c r="O229" s="3">
        <v>0</v>
      </c>
      <c r="P229" s="1">
        <v>1287.7265625</v>
      </c>
    </row>
    <row r="230" spans="1:16" x14ac:dyDescent="0.25">
      <c r="A230" s="3" t="s">
        <v>1</v>
      </c>
      <c r="B230" s="3" t="s">
        <v>17</v>
      </c>
      <c r="D230" s="1" t="s">
        <v>36</v>
      </c>
      <c r="E230" s="3" t="s">
        <v>34</v>
      </c>
      <c r="F230" s="3">
        <v>8</v>
      </c>
      <c r="G230" s="3" t="s">
        <v>6</v>
      </c>
      <c r="H230" s="3" t="s">
        <v>9</v>
      </c>
      <c r="I230" s="3">
        <v>0.9</v>
      </c>
      <c r="J230" s="3">
        <v>485805</v>
      </c>
      <c r="K230" s="3">
        <v>33.99</v>
      </c>
      <c r="L230" s="3">
        <v>78.63</v>
      </c>
      <c r="M230" s="3">
        <v>112.62</v>
      </c>
      <c r="N230" s="3">
        <v>80.298500000000004</v>
      </c>
      <c r="O230" s="3">
        <v>0</v>
      </c>
      <c r="P230" s="1">
        <v>1447.6875</v>
      </c>
    </row>
    <row r="231" spans="1:16" x14ac:dyDescent="0.25">
      <c r="A231" s="3" t="s">
        <v>1</v>
      </c>
      <c r="B231" s="3" t="s">
        <v>17</v>
      </c>
      <c r="D231" s="1" t="s">
        <v>36</v>
      </c>
      <c r="E231" s="3" t="s">
        <v>34</v>
      </c>
      <c r="F231" s="3">
        <v>8</v>
      </c>
      <c r="G231" s="3" t="s">
        <v>6</v>
      </c>
      <c r="H231" s="3" t="s">
        <v>9</v>
      </c>
      <c r="I231" s="3">
        <v>1</v>
      </c>
      <c r="J231" s="3">
        <v>20</v>
      </c>
      <c r="K231" s="3">
        <v>1.25</v>
      </c>
      <c r="L231" s="3">
        <v>71.05</v>
      </c>
      <c r="M231" s="3">
        <v>72.3</v>
      </c>
      <c r="N231" s="3">
        <v>128.5564</v>
      </c>
      <c r="O231" s="3">
        <v>0</v>
      </c>
      <c r="P231" s="1">
        <v>1548.91796875</v>
      </c>
    </row>
    <row r="232" spans="1:16" x14ac:dyDescent="0.25">
      <c r="A232" s="3" t="s">
        <v>1</v>
      </c>
      <c r="B232" s="3" t="s">
        <v>17</v>
      </c>
      <c r="D232" s="1" t="s">
        <v>36</v>
      </c>
      <c r="E232" s="3" t="s">
        <v>34</v>
      </c>
      <c r="F232" s="3">
        <v>8</v>
      </c>
      <c r="G232" s="3" t="s">
        <v>19</v>
      </c>
      <c r="H232" s="3" t="s">
        <v>21</v>
      </c>
      <c r="I232" s="3">
        <v>0.5</v>
      </c>
      <c r="J232" s="3">
        <v>1329400</v>
      </c>
      <c r="K232" s="3">
        <v>47.27</v>
      </c>
      <c r="L232" s="3">
        <v>254.15</v>
      </c>
      <c r="M232" s="3">
        <v>301.42</v>
      </c>
      <c r="N232" s="3">
        <v>128.5564</v>
      </c>
      <c r="O232" s="3">
        <v>0</v>
      </c>
      <c r="P232" s="1">
        <v>4127.16015625</v>
      </c>
    </row>
    <row r="233" spans="1:16" x14ac:dyDescent="0.25">
      <c r="A233" s="3" t="s">
        <v>1</v>
      </c>
      <c r="B233" s="3" t="s">
        <v>17</v>
      </c>
      <c r="D233" s="1" t="s">
        <v>36</v>
      </c>
      <c r="E233" s="3" t="s">
        <v>34</v>
      </c>
      <c r="F233" s="3">
        <v>8</v>
      </c>
      <c r="G233" s="3" t="s">
        <v>19</v>
      </c>
      <c r="H233" s="3" t="s">
        <v>21</v>
      </c>
      <c r="I233" s="3">
        <v>0.6</v>
      </c>
      <c r="J233" s="3">
        <v>1270877</v>
      </c>
      <c r="K233" s="3">
        <v>42.06</v>
      </c>
      <c r="L233" s="3">
        <v>256.93</v>
      </c>
      <c r="M233" s="3">
        <v>298.99</v>
      </c>
      <c r="N233" s="3">
        <v>128.5564</v>
      </c>
      <c r="O233" s="3">
        <v>0</v>
      </c>
      <c r="P233" s="1">
        <v>4950.6171875</v>
      </c>
    </row>
    <row r="234" spans="1:16" x14ac:dyDescent="0.25">
      <c r="A234" s="3" t="s">
        <v>1</v>
      </c>
      <c r="B234" s="3" t="s">
        <v>17</v>
      </c>
      <c r="D234" s="1" t="s">
        <v>36</v>
      </c>
      <c r="E234" s="3" t="s">
        <v>34</v>
      </c>
      <c r="F234" s="3">
        <v>8</v>
      </c>
      <c r="G234" s="3" t="s">
        <v>19</v>
      </c>
      <c r="H234" s="3" t="s">
        <v>20</v>
      </c>
      <c r="I234" s="3">
        <v>0.7</v>
      </c>
      <c r="J234" s="3">
        <v>960101</v>
      </c>
      <c r="K234" s="3">
        <v>44.28</v>
      </c>
      <c r="L234" s="3">
        <v>254.74</v>
      </c>
      <c r="M234" s="3">
        <v>299.02</v>
      </c>
      <c r="N234" s="3">
        <v>128.5564</v>
      </c>
      <c r="O234" s="3">
        <v>0</v>
      </c>
      <c r="P234" s="1">
        <v>5773.8046875</v>
      </c>
    </row>
    <row r="235" spans="1:16" x14ac:dyDescent="0.25">
      <c r="A235" s="3" t="s">
        <v>1</v>
      </c>
      <c r="B235" s="3" t="s">
        <v>17</v>
      </c>
      <c r="D235" s="1" t="s">
        <v>36</v>
      </c>
      <c r="E235" s="3" t="s">
        <v>34</v>
      </c>
      <c r="F235" s="3">
        <v>8</v>
      </c>
      <c r="G235" s="3" t="s">
        <v>19</v>
      </c>
      <c r="H235" s="3" t="s">
        <v>20</v>
      </c>
      <c r="I235" s="3">
        <v>0.8</v>
      </c>
      <c r="J235" s="3">
        <v>947546</v>
      </c>
      <c r="K235" s="3">
        <v>43.99</v>
      </c>
      <c r="L235" s="3">
        <v>254.8</v>
      </c>
      <c r="M235" s="3">
        <v>298.79000000000002</v>
      </c>
      <c r="N235" s="3">
        <v>128.5564</v>
      </c>
      <c r="O235" s="3">
        <v>0</v>
      </c>
      <c r="P235" s="1">
        <v>6597.1953125</v>
      </c>
    </row>
    <row r="236" spans="1:16" x14ac:dyDescent="0.25">
      <c r="A236" s="3" t="s">
        <v>1</v>
      </c>
      <c r="B236" s="3" t="s">
        <v>17</v>
      </c>
      <c r="D236" s="1" t="s">
        <v>36</v>
      </c>
      <c r="E236" s="3" t="s">
        <v>34</v>
      </c>
      <c r="F236" s="3">
        <v>8</v>
      </c>
      <c r="G236" s="3" t="s">
        <v>19</v>
      </c>
      <c r="H236" s="3" t="s">
        <v>20</v>
      </c>
      <c r="I236" s="3">
        <v>0.9</v>
      </c>
      <c r="J236" s="3">
        <v>820328</v>
      </c>
      <c r="K236" s="3">
        <v>34.93</v>
      </c>
      <c r="L236" s="3">
        <v>254.53</v>
      </c>
      <c r="M236" s="3">
        <v>289.45999999999998</v>
      </c>
      <c r="N236" s="3">
        <v>128.5564</v>
      </c>
      <c r="O236" s="3">
        <v>0</v>
      </c>
      <c r="P236" s="1">
        <v>7420.70703125</v>
      </c>
    </row>
    <row r="237" spans="1:16" x14ac:dyDescent="0.25">
      <c r="A237" s="3" t="s">
        <v>1</v>
      </c>
      <c r="B237" s="3" t="s">
        <v>17</v>
      </c>
      <c r="D237" s="1" t="s">
        <v>36</v>
      </c>
      <c r="E237" s="3" t="s">
        <v>34</v>
      </c>
      <c r="F237" s="3">
        <v>8</v>
      </c>
      <c r="G237" s="3" t="s">
        <v>19</v>
      </c>
      <c r="H237" s="3" t="s">
        <v>20</v>
      </c>
      <c r="I237" s="3">
        <v>1</v>
      </c>
      <c r="J237" s="3">
        <v>1</v>
      </c>
      <c r="K237" s="3">
        <v>4.8499999999999996</v>
      </c>
      <c r="L237" s="3">
        <v>247.72</v>
      </c>
      <c r="M237" s="3">
        <v>252.57</v>
      </c>
      <c r="N237" s="3">
        <v>128.5564</v>
      </c>
      <c r="O237" s="3">
        <v>0</v>
      </c>
      <c r="P237" s="1">
        <v>8194.734375</v>
      </c>
    </row>
    <row r="238" spans="1:16" x14ac:dyDescent="0.25">
      <c r="A238" s="3" t="s">
        <v>1</v>
      </c>
      <c r="B238" s="3" t="s">
        <v>17</v>
      </c>
      <c r="D238" s="1" t="s">
        <v>36</v>
      </c>
      <c r="E238" s="3" t="s">
        <v>34</v>
      </c>
      <c r="F238" s="3">
        <v>8</v>
      </c>
      <c r="G238" s="3" t="s">
        <v>25</v>
      </c>
      <c r="H238" s="3" t="s">
        <v>27</v>
      </c>
      <c r="I238" s="3">
        <v>0.1</v>
      </c>
      <c r="J238" s="3">
        <v>1992711</v>
      </c>
      <c r="K238" s="3">
        <v>139.71</v>
      </c>
      <c r="L238" s="3">
        <v>265.93</v>
      </c>
      <c r="M238" s="3">
        <v>405.64</v>
      </c>
      <c r="N238" s="3">
        <v>0</v>
      </c>
      <c r="O238" s="3">
        <v>6.14</v>
      </c>
      <c r="P238" s="1">
        <v>225.80859375</v>
      </c>
    </row>
    <row r="239" spans="1:16" x14ac:dyDescent="0.25">
      <c r="A239" s="3" t="s">
        <v>1</v>
      </c>
      <c r="B239" s="3" t="s">
        <v>17</v>
      </c>
      <c r="D239" s="1" t="s">
        <v>36</v>
      </c>
      <c r="E239" s="3" t="s">
        <v>34</v>
      </c>
      <c r="F239" s="3">
        <v>8</v>
      </c>
      <c r="G239" s="3" t="s">
        <v>25</v>
      </c>
      <c r="H239" s="3" t="s">
        <v>27</v>
      </c>
      <c r="I239" s="3">
        <v>0.2</v>
      </c>
      <c r="J239" s="3">
        <v>222440</v>
      </c>
      <c r="K239" s="3">
        <v>39.71</v>
      </c>
      <c r="L239" s="3">
        <v>249.68</v>
      </c>
      <c r="M239" s="3">
        <v>289.39</v>
      </c>
      <c r="N239" s="3">
        <v>0</v>
      </c>
      <c r="O239" s="3">
        <v>8.7100000000000009</v>
      </c>
      <c r="P239" s="1">
        <v>458.60546875</v>
      </c>
    </row>
    <row r="240" spans="1:16" x14ac:dyDescent="0.25">
      <c r="A240" s="3" t="s">
        <v>1</v>
      </c>
      <c r="B240" s="3" t="s">
        <v>17</v>
      </c>
      <c r="D240" s="1" t="s">
        <v>36</v>
      </c>
      <c r="E240" s="3" t="s">
        <v>34</v>
      </c>
      <c r="F240" s="3">
        <v>8</v>
      </c>
      <c r="G240" s="3" t="s">
        <v>25</v>
      </c>
      <c r="H240" s="3" t="s">
        <v>27</v>
      </c>
      <c r="I240" s="3">
        <v>0.3</v>
      </c>
      <c r="J240" s="3">
        <v>137612</v>
      </c>
      <c r="K240" s="3">
        <v>37.590000000000003</v>
      </c>
      <c r="L240" s="3">
        <v>244.92</v>
      </c>
      <c r="M240" s="3">
        <v>282.51</v>
      </c>
      <c r="N240" s="3">
        <v>0</v>
      </c>
      <c r="O240" s="3">
        <v>9.06</v>
      </c>
      <c r="P240" s="1">
        <v>681.73828125</v>
      </c>
    </row>
    <row r="241" spans="1:16" x14ac:dyDescent="0.25">
      <c r="A241" s="3" t="s">
        <v>1</v>
      </c>
      <c r="B241" s="3" t="s">
        <v>17</v>
      </c>
      <c r="D241" s="1" t="s">
        <v>36</v>
      </c>
      <c r="E241" s="3" t="s">
        <v>34</v>
      </c>
      <c r="F241" s="3">
        <v>8</v>
      </c>
      <c r="G241" s="3" t="s">
        <v>25</v>
      </c>
      <c r="H241" s="3" t="s">
        <v>27</v>
      </c>
      <c r="I241" s="3">
        <v>0.4</v>
      </c>
      <c r="J241" s="3">
        <v>12372</v>
      </c>
      <c r="K241" s="3">
        <v>34.17</v>
      </c>
      <c r="L241" s="3">
        <v>243.38</v>
      </c>
      <c r="M241" s="3">
        <v>277.55</v>
      </c>
      <c r="N241" s="3">
        <v>0</v>
      </c>
      <c r="O241" s="3">
        <v>9.08</v>
      </c>
      <c r="P241" s="1">
        <v>887.359375</v>
      </c>
    </row>
    <row r="242" spans="1:16" x14ac:dyDescent="0.25">
      <c r="A242" s="3" t="s">
        <v>1</v>
      </c>
      <c r="B242" s="3" t="s">
        <v>17</v>
      </c>
      <c r="D242" s="1" t="s">
        <v>36</v>
      </c>
      <c r="E242" s="3" t="s">
        <v>34</v>
      </c>
      <c r="F242" s="3">
        <v>8</v>
      </c>
      <c r="G242" s="3" t="s">
        <v>25</v>
      </c>
      <c r="H242" s="3" t="s">
        <v>28</v>
      </c>
      <c r="I242" s="3">
        <v>0.5</v>
      </c>
      <c r="J242" s="3">
        <v>701</v>
      </c>
      <c r="K242" s="3">
        <v>32.700000000000003</v>
      </c>
      <c r="L242" s="3">
        <v>243</v>
      </c>
      <c r="M242" s="3">
        <v>275.7</v>
      </c>
      <c r="N242" s="3">
        <v>0</v>
      </c>
      <c r="O242" s="3">
        <v>9.31</v>
      </c>
      <c r="P242" s="1">
        <v>1044.70703125</v>
      </c>
    </row>
    <row r="243" spans="1:16" x14ac:dyDescent="0.25">
      <c r="A243" s="3" t="s">
        <v>1</v>
      </c>
      <c r="B243" s="3" t="s">
        <v>17</v>
      </c>
      <c r="D243" s="1" t="s">
        <v>36</v>
      </c>
      <c r="E243" s="3" t="s">
        <v>34</v>
      </c>
      <c r="F243" s="3">
        <v>8</v>
      </c>
      <c r="G243" s="3" t="s">
        <v>25</v>
      </c>
      <c r="H243" s="3" t="s">
        <v>28</v>
      </c>
      <c r="I243" s="3">
        <v>0.6</v>
      </c>
      <c r="J243" s="3">
        <v>14</v>
      </c>
      <c r="K243" s="3">
        <v>33.17</v>
      </c>
      <c r="L243" s="3">
        <v>242.07</v>
      </c>
      <c r="M243" s="3">
        <v>275.24</v>
      </c>
      <c r="N243" s="3">
        <v>0</v>
      </c>
      <c r="O243" s="3">
        <v>9.31</v>
      </c>
      <c r="P243" s="1">
        <v>1031.6640625</v>
      </c>
    </row>
    <row r="244" spans="1:16" x14ac:dyDescent="0.25">
      <c r="A244" s="3" t="s">
        <v>1</v>
      </c>
      <c r="B244" s="3" t="s">
        <v>17</v>
      </c>
      <c r="D244" s="1" t="s">
        <v>36</v>
      </c>
      <c r="E244" s="3" t="s">
        <v>34</v>
      </c>
      <c r="F244" s="3">
        <v>8</v>
      </c>
      <c r="G244" s="3" t="s">
        <v>25</v>
      </c>
      <c r="H244" s="3" t="s">
        <v>27</v>
      </c>
      <c r="I244" s="3">
        <v>0.7</v>
      </c>
      <c r="J244" s="3">
        <v>0</v>
      </c>
      <c r="K244" s="3">
        <v>32.44</v>
      </c>
      <c r="L244" s="3">
        <v>242.97</v>
      </c>
      <c r="M244" s="3">
        <v>275.40999999999997</v>
      </c>
      <c r="N244" s="3">
        <v>0</v>
      </c>
      <c r="O244" s="3">
        <v>9.24</v>
      </c>
      <c r="P244" s="1">
        <v>1036.7890625</v>
      </c>
    </row>
    <row r="245" spans="1:16" x14ac:dyDescent="0.25">
      <c r="A245" s="3" t="s">
        <v>1</v>
      </c>
      <c r="B245" s="3" t="s">
        <v>17</v>
      </c>
      <c r="D245" s="1" t="s">
        <v>36</v>
      </c>
      <c r="E245" s="3" t="s">
        <v>34</v>
      </c>
      <c r="F245" s="3">
        <v>8</v>
      </c>
      <c r="G245" s="3" t="s">
        <v>25</v>
      </c>
      <c r="H245" s="3" t="s">
        <v>27</v>
      </c>
      <c r="I245" s="3">
        <v>0.8</v>
      </c>
      <c r="J245" s="3">
        <v>0</v>
      </c>
      <c r="K245" s="3">
        <v>32.54</v>
      </c>
      <c r="L245" s="3">
        <v>242.55</v>
      </c>
      <c r="M245" s="3">
        <v>275.09000000000003</v>
      </c>
      <c r="N245" s="3">
        <v>0</v>
      </c>
      <c r="O245" s="3">
        <v>9.23</v>
      </c>
      <c r="P245" s="1">
        <v>1031.859375</v>
      </c>
    </row>
    <row r="246" spans="1:16" x14ac:dyDescent="0.25">
      <c r="A246" s="3" t="s">
        <v>1</v>
      </c>
      <c r="B246" s="3" t="s">
        <v>17</v>
      </c>
      <c r="D246" s="1" t="s">
        <v>36</v>
      </c>
      <c r="E246" s="3" t="s">
        <v>34</v>
      </c>
      <c r="F246" s="3">
        <v>8</v>
      </c>
      <c r="G246" s="3" t="s">
        <v>25</v>
      </c>
      <c r="H246" s="3" t="s">
        <v>27</v>
      </c>
      <c r="I246" s="3">
        <v>0.9</v>
      </c>
      <c r="J246" s="3">
        <v>0</v>
      </c>
      <c r="K246" s="3">
        <v>33.69</v>
      </c>
      <c r="L246" s="3">
        <v>241.41</v>
      </c>
      <c r="M246" s="3">
        <v>275.10000000000002</v>
      </c>
      <c r="N246" s="3">
        <v>0</v>
      </c>
      <c r="O246" s="3">
        <v>9.2100000000000009</v>
      </c>
      <c r="P246" s="1">
        <v>1030.99609375</v>
      </c>
    </row>
    <row r="247" spans="1:16" x14ac:dyDescent="0.25">
      <c r="A247" s="3" t="s">
        <v>1</v>
      </c>
      <c r="B247" s="3" t="s">
        <v>17</v>
      </c>
      <c r="D247" s="1" t="s">
        <v>36</v>
      </c>
      <c r="E247" s="3" t="s">
        <v>34</v>
      </c>
      <c r="F247" s="3">
        <v>8</v>
      </c>
      <c r="G247" s="3" t="s">
        <v>25</v>
      </c>
      <c r="H247" s="3" t="s">
        <v>27</v>
      </c>
      <c r="I247" s="3">
        <v>1</v>
      </c>
      <c r="J247" s="3">
        <v>0</v>
      </c>
      <c r="K247" s="3">
        <v>32.880000000000003</v>
      </c>
      <c r="L247" s="3">
        <v>241.78</v>
      </c>
      <c r="M247" s="3">
        <v>274.66000000000003</v>
      </c>
      <c r="N247" s="3">
        <v>0</v>
      </c>
      <c r="O247" s="3">
        <v>9.32</v>
      </c>
      <c r="P247" s="1">
        <v>1035.85546875</v>
      </c>
    </row>
    <row r="248" spans="1:16" x14ac:dyDescent="0.25">
      <c r="A248" s="3" t="s">
        <v>1</v>
      </c>
      <c r="B248" s="3" t="s">
        <v>17</v>
      </c>
      <c r="D248" s="1" t="s">
        <v>36</v>
      </c>
      <c r="E248" s="3" t="s">
        <v>34</v>
      </c>
      <c r="F248" s="3">
        <v>8</v>
      </c>
      <c r="G248" s="3" t="s">
        <v>24</v>
      </c>
      <c r="H248" s="3" t="s">
        <v>22</v>
      </c>
      <c r="I248" s="3">
        <v>0.1</v>
      </c>
      <c r="J248" s="3">
        <v>4466145</v>
      </c>
      <c r="K248" s="3">
        <v>312.64</v>
      </c>
      <c r="L248" s="3">
        <v>200.23</v>
      </c>
      <c r="M248" s="3">
        <v>512.87</v>
      </c>
      <c r="N248" s="3">
        <v>0</v>
      </c>
      <c r="O248" s="3">
        <v>4.9000000000000004</v>
      </c>
      <c r="P248" s="1">
        <v>243.0859375</v>
      </c>
    </row>
    <row r="249" spans="1:16" x14ac:dyDescent="0.25">
      <c r="A249" s="3" t="s">
        <v>1</v>
      </c>
      <c r="B249" s="3" t="s">
        <v>17</v>
      </c>
      <c r="D249" s="1" t="s">
        <v>36</v>
      </c>
      <c r="E249" s="3" t="s">
        <v>34</v>
      </c>
      <c r="F249" s="3">
        <v>8</v>
      </c>
      <c r="G249" s="3" t="s">
        <v>24</v>
      </c>
      <c r="H249" s="3" t="s">
        <v>22</v>
      </c>
      <c r="I249" s="3">
        <v>0.2</v>
      </c>
      <c r="J249" s="3">
        <v>1599224</v>
      </c>
      <c r="K249" s="3">
        <v>145.55000000000001</v>
      </c>
      <c r="L249" s="3">
        <v>194.8</v>
      </c>
      <c r="M249" s="3">
        <v>340.35</v>
      </c>
      <c r="N249" s="3">
        <v>0</v>
      </c>
      <c r="O249" s="3">
        <v>7.42</v>
      </c>
      <c r="P249" s="1">
        <v>370.61328125</v>
      </c>
    </row>
    <row r="250" spans="1:16" x14ac:dyDescent="0.25">
      <c r="A250" s="3" t="s">
        <v>1</v>
      </c>
      <c r="B250" s="3" t="s">
        <v>17</v>
      </c>
      <c r="D250" s="1" t="s">
        <v>36</v>
      </c>
      <c r="E250" s="3" t="s">
        <v>34</v>
      </c>
      <c r="F250" s="3">
        <v>8</v>
      </c>
      <c r="G250" s="3" t="s">
        <v>24</v>
      </c>
      <c r="H250" s="3" t="s">
        <v>22</v>
      </c>
      <c r="I250" s="3">
        <v>0.3</v>
      </c>
      <c r="J250" s="3">
        <v>719112</v>
      </c>
      <c r="K250" s="3">
        <v>79.12</v>
      </c>
      <c r="L250" s="3">
        <v>190.53</v>
      </c>
      <c r="M250" s="3">
        <v>269.64999999999998</v>
      </c>
      <c r="N250" s="3">
        <v>0</v>
      </c>
      <c r="O250" s="3">
        <v>9.41</v>
      </c>
      <c r="P250" s="1">
        <v>497.01953125</v>
      </c>
    </row>
    <row r="251" spans="1:16" x14ac:dyDescent="0.25">
      <c r="A251" s="3" t="s">
        <v>1</v>
      </c>
      <c r="B251" s="3" t="s">
        <v>17</v>
      </c>
      <c r="D251" s="1" t="s">
        <v>36</v>
      </c>
      <c r="E251" s="3" t="s">
        <v>34</v>
      </c>
      <c r="F251" s="3">
        <v>8</v>
      </c>
      <c r="G251" s="3" t="s">
        <v>24</v>
      </c>
      <c r="H251" s="3" t="s">
        <v>22</v>
      </c>
      <c r="I251" s="3">
        <v>0.4</v>
      </c>
      <c r="J251" s="3">
        <v>209121</v>
      </c>
      <c r="K251" s="3">
        <v>33</v>
      </c>
      <c r="L251" s="3">
        <v>192.85</v>
      </c>
      <c r="M251" s="3">
        <v>225.85</v>
      </c>
      <c r="N251" s="3">
        <v>0</v>
      </c>
      <c r="O251" s="3">
        <v>11.25</v>
      </c>
      <c r="P251" s="1">
        <v>624.08203125</v>
      </c>
    </row>
    <row r="252" spans="1:16" x14ac:dyDescent="0.25">
      <c r="A252" s="3" t="s">
        <v>1</v>
      </c>
      <c r="B252" s="3" t="s">
        <v>17</v>
      </c>
      <c r="D252" s="1" t="s">
        <v>36</v>
      </c>
      <c r="E252" s="3" t="s">
        <v>34</v>
      </c>
      <c r="F252" s="3">
        <v>8</v>
      </c>
      <c r="G252" s="3" t="s">
        <v>24</v>
      </c>
      <c r="H252" s="3" t="s">
        <v>23</v>
      </c>
      <c r="I252" s="3">
        <v>0.5</v>
      </c>
      <c r="J252" s="3">
        <v>68250</v>
      </c>
      <c r="K252" s="3">
        <v>27.13</v>
      </c>
      <c r="L252" s="3">
        <v>192.67</v>
      </c>
      <c r="M252" s="3">
        <v>219.79999999999998</v>
      </c>
      <c r="N252" s="3">
        <v>0</v>
      </c>
      <c r="O252" s="3">
        <v>11.54</v>
      </c>
      <c r="P252" s="1">
        <v>751.125</v>
      </c>
    </row>
    <row r="253" spans="1:16" x14ac:dyDescent="0.25">
      <c r="A253" s="3" t="s">
        <v>1</v>
      </c>
      <c r="B253" s="3" t="s">
        <v>17</v>
      </c>
      <c r="D253" s="1" t="s">
        <v>36</v>
      </c>
      <c r="E253" s="3" t="s">
        <v>34</v>
      </c>
      <c r="F253" s="3">
        <v>8</v>
      </c>
      <c r="G253" s="3" t="s">
        <v>24</v>
      </c>
      <c r="H253" s="3" t="s">
        <v>23</v>
      </c>
      <c r="I253" s="3">
        <v>0.6</v>
      </c>
      <c r="J253" s="3">
        <v>13533</v>
      </c>
      <c r="K253" s="3">
        <v>25.82</v>
      </c>
      <c r="L253" s="3">
        <v>192.37</v>
      </c>
      <c r="M253" s="3">
        <v>218.19</v>
      </c>
      <c r="N253" s="3">
        <v>0</v>
      </c>
      <c r="O253" s="3">
        <v>11.64</v>
      </c>
      <c r="P253" s="1">
        <v>877.9453125</v>
      </c>
    </row>
    <row r="254" spans="1:16" x14ac:dyDescent="0.25">
      <c r="A254" s="3" t="s">
        <v>1</v>
      </c>
      <c r="B254" s="3" t="s">
        <v>17</v>
      </c>
      <c r="D254" s="1" t="s">
        <v>36</v>
      </c>
      <c r="E254" s="3" t="s">
        <v>34</v>
      </c>
      <c r="F254" s="3">
        <v>8</v>
      </c>
      <c r="G254" s="3" t="s">
        <v>24</v>
      </c>
      <c r="H254" s="3" t="s">
        <v>22</v>
      </c>
      <c r="I254" s="3">
        <v>0.7</v>
      </c>
      <c r="J254" s="3">
        <v>0</v>
      </c>
      <c r="K254" s="3">
        <v>24.76</v>
      </c>
      <c r="L254" s="3">
        <v>192.43</v>
      </c>
      <c r="M254" s="3">
        <v>217.19</v>
      </c>
      <c r="N254" s="3">
        <v>0</v>
      </c>
      <c r="O254" s="3">
        <v>11.75</v>
      </c>
      <c r="P254" s="1">
        <v>946.90625</v>
      </c>
    </row>
    <row r="255" spans="1:16" x14ac:dyDescent="0.25">
      <c r="A255" s="3" t="s">
        <v>1</v>
      </c>
      <c r="B255" s="3" t="s">
        <v>17</v>
      </c>
      <c r="D255" s="1" t="s">
        <v>36</v>
      </c>
      <c r="E255" s="3" t="s">
        <v>34</v>
      </c>
      <c r="F255" s="3">
        <v>8</v>
      </c>
      <c r="G255" s="3" t="s">
        <v>24</v>
      </c>
      <c r="H255" s="3" t="s">
        <v>22</v>
      </c>
      <c r="I255" s="3">
        <v>0.8</v>
      </c>
      <c r="J255" s="3">
        <v>0</v>
      </c>
      <c r="K255" s="3">
        <v>24.76</v>
      </c>
      <c r="L255" s="3">
        <v>192.51</v>
      </c>
      <c r="M255" s="3">
        <v>217.26999999999998</v>
      </c>
      <c r="N255" s="3">
        <v>0</v>
      </c>
      <c r="O255" s="3">
        <v>11.77</v>
      </c>
      <c r="P255" s="1">
        <v>948.93359375</v>
      </c>
    </row>
    <row r="256" spans="1:16" x14ac:dyDescent="0.25">
      <c r="A256" s="3" t="s">
        <v>1</v>
      </c>
      <c r="B256" s="3" t="s">
        <v>17</v>
      </c>
      <c r="D256" s="1" t="s">
        <v>36</v>
      </c>
      <c r="E256" s="3" t="s">
        <v>34</v>
      </c>
      <c r="F256" s="3">
        <v>8</v>
      </c>
      <c r="G256" s="3" t="s">
        <v>24</v>
      </c>
      <c r="H256" s="3" t="s">
        <v>22</v>
      </c>
      <c r="I256" s="3">
        <v>0.9</v>
      </c>
      <c r="J256" s="3">
        <v>0</v>
      </c>
      <c r="K256" s="3">
        <v>24.77</v>
      </c>
      <c r="L256" s="3">
        <v>192.37</v>
      </c>
      <c r="M256" s="3">
        <v>217.14000000000001</v>
      </c>
      <c r="N256" s="3">
        <v>0</v>
      </c>
      <c r="O256" s="3">
        <v>11.74</v>
      </c>
      <c r="P256" s="1">
        <v>947.578125</v>
      </c>
    </row>
    <row r="257" spans="1:16" x14ac:dyDescent="0.25">
      <c r="A257" s="3" t="s">
        <v>1</v>
      </c>
      <c r="B257" s="3" t="s">
        <v>17</v>
      </c>
      <c r="D257" s="1" t="s">
        <v>39</v>
      </c>
      <c r="E257" s="3" t="s">
        <v>34</v>
      </c>
      <c r="F257" s="3">
        <v>8</v>
      </c>
      <c r="G257" s="3" t="s">
        <v>24</v>
      </c>
      <c r="H257" s="3" t="s">
        <v>22</v>
      </c>
      <c r="I257" s="3">
        <v>1</v>
      </c>
      <c r="J257" s="3">
        <v>0</v>
      </c>
      <c r="K257" s="3">
        <v>24.46</v>
      </c>
      <c r="L257" s="3">
        <v>192.14</v>
      </c>
      <c r="M257" s="3">
        <v>216.6</v>
      </c>
      <c r="N257" s="3">
        <v>0</v>
      </c>
      <c r="O257" s="3">
        <v>11.78</v>
      </c>
      <c r="P257" s="1">
        <v>946.6796875</v>
      </c>
    </row>
  </sheetData>
  <sortState xmlns:xlrd2="http://schemas.microsoft.com/office/spreadsheetml/2017/richdata2" ref="A2:N67">
    <sortCondition ref="A2:A67"/>
    <sortCondition ref="E2:E67"/>
    <sortCondition ref="G2:G67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3CA2-84C5-47C4-B654-B339EB0C724A}">
  <dimension ref="A1:S45"/>
  <sheetViews>
    <sheetView topLeftCell="C17" workbookViewId="0">
      <selection activeCell="R35" sqref="R35"/>
    </sheetView>
  </sheetViews>
  <sheetFormatPr defaultRowHeight="13.8" x14ac:dyDescent="0.25"/>
  <cols>
    <col min="1" max="1" width="12.109375" bestFit="1" customWidth="1"/>
  </cols>
  <sheetData>
    <row r="1" spans="1:19" x14ac:dyDescent="0.25">
      <c r="A1" s="1"/>
      <c r="B1" s="1" t="s">
        <v>75</v>
      </c>
      <c r="C1" s="1" t="s">
        <v>77</v>
      </c>
      <c r="D1" s="1">
        <v>1</v>
      </c>
      <c r="E1" s="1">
        <v>1.2</v>
      </c>
      <c r="F1" s="7" t="s">
        <v>65</v>
      </c>
      <c r="G1" s="1">
        <v>1.6</v>
      </c>
      <c r="H1" s="1">
        <v>1.8</v>
      </c>
      <c r="I1" s="1">
        <v>2</v>
      </c>
      <c r="M1" t="s">
        <v>76</v>
      </c>
      <c r="N1">
        <v>1</v>
      </c>
      <c r="O1">
        <v>1.2</v>
      </c>
      <c r="P1" t="s">
        <v>78</v>
      </c>
      <c r="Q1">
        <v>1.6</v>
      </c>
      <c r="R1">
        <v>1.8</v>
      </c>
      <c r="S1">
        <v>2</v>
      </c>
    </row>
    <row r="2" spans="1:19" x14ac:dyDescent="0.25">
      <c r="A2" s="1">
        <f>B2*1024</f>
        <v>65536</v>
      </c>
      <c r="B2" s="1">
        <v>64</v>
      </c>
      <c r="C2" s="1">
        <v>0</v>
      </c>
      <c r="D2" s="1">
        <f>1048576/((1-C2)*(1580+1024)+C2*(1020+954))</f>
        <v>402.678955453149</v>
      </c>
      <c r="E2" s="1">
        <f>1048576/((1-C2)*(1580+619)+C2*(451+621))</f>
        <v>476.84220100045474</v>
      </c>
      <c r="F2" s="1">
        <f t="shared" ref="F2:F12" si="0">1048576/((1-C2)*(1580+412)+C2*(228+499.77))</f>
        <v>526.39357429718871</v>
      </c>
      <c r="G2" s="1">
        <f>1048576/((1-C2)*(1580+309)+C2*(200+374))</f>
        <v>555.09581789306515</v>
      </c>
      <c r="H2" s="1">
        <f>1048576/((1-C2)*(1453+206)+C2*(200+364))</f>
        <v>632.05304400241107</v>
      </c>
      <c r="I2" s="1">
        <f>1048576/((1-C2)*(1439+206)+C2*(200+248))</f>
        <v>637.43221884498485</v>
      </c>
      <c r="M2">
        <v>0</v>
      </c>
      <c r="N2">
        <v>402.678955453149</v>
      </c>
      <c r="O2">
        <v>476.84220100045474</v>
      </c>
      <c r="P2">
        <v>526.39357429718871</v>
      </c>
      <c r="Q2">
        <v>555.09581789306515</v>
      </c>
      <c r="R2">
        <v>632.05304400241107</v>
      </c>
      <c r="S2">
        <v>637.43221884498485</v>
      </c>
    </row>
    <row r="3" spans="1:19" x14ac:dyDescent="0.25">
      <c r="A3" s="1">
        <f t="shared" ref="A3:A7" si="1">B3*1024</f>
        <v>131072</v>
      </c>
      <c r="B3" s="1">
        <v>128</v>
      </c>
      <c r="C3" s="7">
        <v>0.1</v>
      </c>
      <c r="D3" s="1">
        <f t="shared" ref="D3:D12" si="2">1048576/((1-C3)*(1580+1024)+C3*(1020+954))</f>
        <v>412.66273120818573</v>
      </c>
      <c r="E3" s="1">
        <f t="shared" ref="E3:E12" si="3">1048576/((1-C3)*(1580+619)+C3*(451+621))</f>
        <v>502.60077649427211</v>
      </c>
      <c r="F3" s="1">
        <f t="shared" si="0"/>
        <v>562.0652484459232</v>
      </c>
      <c r="G3" s="1">
        <f t="shared" ref="G3:G12" si="4">1048576/((1-C3)*(1580+309)+C3*(200+374))</f>
        <v>596.62930298719766</v>
      </c>
      <c r="H3" s="1">
        <f t="shared" ref="H3:H12" si="5">1048576/((1-C3)*(1453+206)+C3*(200+364))</f>
        <v>676.71894159406247</v>
      </c>
      <c r="I3" s="1">
        <f t="shared" ref="I3:I12" si="6">1048576/((1-C3)*(1439+206)+C3*(200+248))</f>
        <v>687.45558250835904</v>
      </c>
      <c r="M3">
        <v>0.1</v>
      </c>
      <c r="N3">
        <v>412.66273120818573</v>
      </c>
      <c r="O3">
        <v>502.60077649427211</v>
      </c>
      <c r="P3">
        <v>562.0652484459232</v>
      </c>
      <c r="Q3">
        <v>596.62930298719766</v>
      </c>
      <c r="R3">
        <v>676.71894159406247</v>
      </c>
      <c r="S3">
        <v>687.45558250835904</v>
      </c>
    </row>
    <row r="4" spans="1:19" x14ac:dyDescent="0.25">
      <c r="A4" s="1">
        <f t="shared" si="1"/>
        <v>262144</v>
      </c>
      <c r="B4" s="1">
        <v>256</v>
      </c>
      <c r="C4" s="7">
        <v>0.2</v>
      </c>
      <c r="D4" s="1">
        <f t="shared" si="2"/>
        <v>423.15415657788532</v>
      </c>
      <c r="E4" s="1">
        <f t="shared" si="3"/>
        <v>531.30117551682201</v>
      </c>
      <c r="F4" s="1">
        <f t="shared" si="0"/>
        <v>602.92303039293813</v>
      </c>
      <c r="G4" s="1">
        <f t="shared" si="4"/>
        <v>644.88068880688809</v>
      </c>
      <c r="H4" s="1">
        <f t="shared" si="5"/>
        <v>728.17777777777781</v>
      </c>
      <c r="I4" s="1">
        <f t="shared" si="6"/>
        <v>745.99886169607294</v>
      </c>
      <c r="M4">
        <v>0.2</v>
      </c>
      <c r="N4">
        <v>423.15415657788532</v>
      </c>
      <c r="O4">
        <v>531.30117551682201</v>
      </c>
      <c r="P4">
        <v>602.92303039293813</v>
      </c>
      <c r="Q4">
        <v>644.88068880688809</v>
      </c>
      <c r="R4">
        <v>728.17777777777781</v>
      </c>
      <c r="S4">
        <v>745.99886169607294</v>
      </c>
    </row>
    <row r="5" spans="1:19" x14ac:dyDescent="0.25">
      <c r="A5" s="1">
        <f t="shared" si="1"/>
        <v>524288</v>
      </c>
      <c r="B5" s="1">
        <v>512</v>
      </c>
      <c r="C5" s="7">
        <v>0.3</v>
      </c>
      <c r="D5" s="1">
        <f t="shared" si="2"/>
        <v>434.19296066252588</v>
      </c>
      <c r="E5" s="1">
        <f t="shared" si="3"/>
        <v>563.47788704390348</v>
      </c>
      <c r="F5" s="1">
        <f t="shared" si="0"/>
        <v>650.18654691948018</v>
      </c>
      <c r="G5" s="1">
        <f t="shared" si="4"/>
        <v>701.62328537972564</v>
      </c>
      <c r="H5" s="1">
        <f t="shared" si="5"/>
        <v>788.10672679443815</v>
      </c>
      <c r="I5" s="1">
        <f t="shared" si="6"/>
        <v>815.44132514192393</v>
      </c>
      <c r="M5">
        <v>0.3</v>
      </c>
      <c r="N5">
        <v>434.19296066252588</v>
      </c>
      <c r="O5">
        <v>563.47788704390348</v>
      </c>
      <c r="P5">
        <v>650.18654691948018</v>
      </c>
      <c r="Q5">
        <v>701.62328537972564</v>
      </c>
      <c r="R5">
        <v>788.10672679443815</v>
      </c>
      <c r="S5">
        <v>815.44132514192393</v>
      </c>
    </row>
    <row r="6" spans="1:19" x14ac:dyDescent="0.25">
      <c r="A6" s="1">
        <f t="shared" si="1"/>
        <v>1048576</v>
      </c>
      <c r="B6" s="1">
        <v>1024</v>
      </c>
      <c r="C6" s="7">
        <v>0.4</v>
      </c>
      <c r="D6" s="1">
        <f t="shared" si="2"/>
        <v>445.82312925170066</v>
      </c>
      <c r="E6" s="1">
        <f t="shared" si="3"/>
        <v>599.80322617549484</v>
      </c>
      <c r="F6" s="1">
        <f t="shared" si="0"/>
        <v>705.49038288161</v>
      </c>
      <c r="G6" s="1">
        <f t="shared" si="4"/>
        <v>769.31474688187825</v>
      </c>
      <c r="H6" s="1">
        <f t="shared" si="5"/>
        <v>858.78460278460284</v>
      </c>
      <c r="I6" s="1">
        <f t="shared" si="6"/>
        <v>899.13908420511063</v>
      </c>
      <c r="M6">
        <v>0.4</v>
      </c>
      <c r="N6">
        <v>445.82312925170066</v>
      </c>
      <c r="O6">
        <v>599.80322617549484</v>
      </c>
      <c r="P6">
        <v>705.49038288161</v>
      </c>
      <c r="Q6">
        <v>769.31474688187825</v>
      </c>
      <c r="R6">
        <v>858.78460278460284</v>
      </c>
      <c r="S6">
        <v>899.13908420511063</v>
      </c>
    </row>
    <row r="7" spans="1:19" x14ac:dyDescent="0.25">
      <c r="A7" s="1">
        <f t="shared" si="1"/>
        <v>2097152</v>
      </c>
      <c r="B7" s="1">
        <v>2048</v>
      </c>
      <c r="C7" s="7">
        <v>0.5</v>
      </c>
      <c r="D7" s="1">
        <f t="shared" si="2"/>
        <v>458.09349060725208</v>
      </c>
      <c r="E7" s="1">
        <f t="shared" si="3"/>
        <v>641.13482115560987</v>
      </c>
      <c r="F7" s="1">
        <f t="shared" si="0"/>
        <v>771.07696606698357</v>
      </c>
      <c r="G7" s="1">
        <f t="shared" si="4"/>
        <v>851.46244417377181</v>
      </c>
      <c r="H7" s="1">
        <f t="shared" si="5"/>
        <v>943.38821412505627</v>
      </c>
      <c r="I7" s="1">
        <f t="shared" si="6"/>
        <v>1001.9837553750597</v>
      </c>
      <c r="M7">
        <v>0.5</v>
      </c>
      <c r="N7">
        <v>458.09349060725208</v>
      </c>
      <c r="O7">
        <v>641.13482115560987</v>
      </c>
      <c r="P7">
        <v>771.07696606698357</v>
      </c>
      <c r="Q7">
        <v>851.46244417377181</v>
      </c>
      <c r="R7">
        <v>943.38821412505627</v>
      </c>
      <c r="S7">
        <v>1001.9837553750597</v>
      </c>
    </row>
    <row r="8" spans="1:19" x14ac:dyDescent="0.25">
      <c r="A8" s="1"/>
      <c r="B8" s="1"/>
      <c r="C8" s="7">
        <v>0.6</v>
      </c>
      <c r="D8" s="1">
        <f t="shared" si="2"/>
        <v>471.0584007187781</v>
      </c>
      <c r="E8" s="1">
        <f t="shared" si="3"/>
        <v>688.58418702390338</v>
      </c>
      <c r="F8" s="1">
        <f t="shared" si="0"/>
        <v>850.10806980677148</v>
      </c>
      <c r="G8" s="1">
        <f t="shared" si="4"/>
        <v>953.25090909090909</v>
      </c>
      <c r="H8" s="1">
        <f t="shared" si="5"/>
        <v>1046.4830339321356</v>
      </c>
      <c r="I8" s="1">
        <f t="shared" si="6"/>
        <v>1131.3940440224428</v>
      </c>
      <c r="M8">
        <v>0.6</v>
      </c>
      <c r="N8">
        <v>471.0584007187781</v>
      </c>
      <c r="O8">
        <v>688.58418702390338</v>
      </c>
      <c r="P8">
        <v>850.10806980677148</v>
      </c>
      <c r="Q8">
        <v>953.25090909090909</v>
      </c>
      <c r="R8">
        <v>1046.4830339321356</v>
      </c>
      <c r="S8">
        <v>1131.3940440224428</v>
      </c>
    </row>
    <row r="9" spans="1:19" x14ac:dyDescent="0.25">
      <c r="A9" s="1"/>
      <c r="B9" s="1"/>
      <c r="C9" s="7">
        <v>0.7</v>
      </c>
      <c r="D9" s="1">
        <f t="shared" si="2"/>
        <v>484.77854831252887</v>
      </c>
      <c r="E9" s="1">
        <f t="shared" si="3"/>
        <v>743.6181831075811</v>
      </c>
      <c r="F9" s="1">
        <f t="shared" si="0"/>
        <v>947.18975573579598</v>
      </c>
      <c r="G9" s="1">
        <f t="shared" si="4"/>
        <v>1082.6804336602995</v>
      </c>
      <c r="H9" s="1">
        <f t="shared" si="5"/>
        <v>1174.8750700280111</v>
      </c>
      <c r="I9" s="1">
        <f t="shared" si="6"/>
        <v>1299.1896914880435</v>
      </c>
      <c r="M9">
        <v>0.7</v>
      </c>
      <c r="N9" s="2">
        <v>484.77854831252887</v>
      </c>
      <c r="O9">
        <v>743.6181831075811</v>
      </c>
      <c r="P9">
        <v>947.18975573579598</v>
      </c>
      <c r="Q9">
        <v>1082.6804336602995</v>
      </c>
      <c r="R9">
        <v>1174.8750700280111</v>
      </c>
      <c r="S9">
        <v>1299.1896914880435</v>
      </c>
    </row>
    <row r="10" spans="1:19" x14ac:dyDescent="0.25">
      <c r="A10" s="1"/>
      <c r="B10" s="1"/>
      <c r="C10" s="7">
        <v>0.8</v>
      </c>
      <c r="D10" s="1">
        <f t="shared" si="2"/>
        <v>499.32190476190476</v>
      </c>
      <c r="E10" s="1">
        <f t="shared" si="3"/>
        <v>808.21334977647609</v>
      </c>
      <c r="F10" s="1">
        <f t="shared" si="0"/>
        <v>1069.3033766530425</v>
      </c>
      <c r="G10" s="1">
        <f t="shared" si="4"/>
        <v>1252.7789725209079</v>
      </c>
      <c r="H10" s="1">
        <f t="shared" si="5"/>
        <v>1339.1775223499362</v>
      </c>
      <c r="I10" s="1">
        <f t="shared" si="6"/>
        <v>1525.4233343031715</v>
      </c>
      <c r="J10" s="2"/>
      <c r="L10" s="2"/>
      <c r="M10">
        <v>0.8</v>
      </c>
      <c r="N10" s="2">
        <v>499.32190476190476</v>
      </c>
      <c r="O10">
        <v>808.21334977647609</v>
      </c>
      <c r="P10">
        <v>1069.3033766530425</v>
      </c>
      <c r="Q10">
        <v>1252.7789725209079</v>
      </c>
      <c r="R10">
        <v>1339.1775223499362</v>
      </c>
      <c r="S10">
        <v>1525.4233343031715</v>
      </c>
    </row>
    <row r="11" spans="1:19" x14ac:dyDescent="0.25">
      <c r="A11" s="1"/>
      <c r="B11" s="1"/>
      <c r="C11" s="7">
        <v>0.9</v>
      </c>
      <c r="D11" s="1">
        <f t="shared" si="2"/>
        <v>514.7648502700049</v>
      </c>
      <c r="E11" s="1">
        <f t="shared" si="3"/>
        <v>885.09833713176329</v>
      </c>
      <c r="F11" s="1">
        <f t="shared" si="0"/>
        <v>1227.5633258525884</v>
      </c>
      <c r="G11" s="1">
        <f t="shared" si="4"/>
        <v>1486.2877391920624</v>
      </c>
      <c r="H11" s="1">
        <f t="shared" si="5"/>
        <v>1556.9057164068299</v>
      </c>
      <c r="I11" s="1">
        <f t="shared" si="6"/>
        <v>1847.0600669367625</v>
      </c>
      <c r="M11">
        <v>0.9</v>
      </c>
      <c r="N11">
        <v>514.7648502700049</v>
      </c>
      <c r="O11">
        <v>885.09833713176329</v>
      </c>
      <c r="P11">
        <v>1227.5633258525884</v>
      </c>
      <c r="Q11">
        <v>1486.2877391920624</v>
      </c>
      <c r="R11">
        <v>1556.9057164068299</v>
      </c>
      <c r="S11">
        <v>1847.0600669367625</v>
      </c>
    </row>
    <row r="12" spans="1:19" x14ac:dyDescent="0.25">
      <c r="A12" s="1"/>
      <c r="B12" s="1"/>
      <c r="C12" s="7">
        <v>1</v>
      </c>
      <c r="D12" s="1">
        <f t="shared" si="2"/>
        <v>531.19351570415404</v>
      </c>
      <c r="E12" s="1">
        <f t="shared" si="3"/>
        <v>978.14925373134326</v>
      </c>
      <c r="F12" s="1">
        <f t="shared" si="0"/>
        <v>1440.8068483174629</v>
      </c>
      <c r="G12" s="1">
        <f t="shared" si="4"/>
        <v>1826.787456445993</v>
      </c>
      <c r="H12" s="1">
        <f t="shared" si="5"/>
        <v>1859.177304964539</v>
      </c>
      <c r="I12" s="1">
        <f t="shared" si="6"/>
        <v>2340.5714285714284</v>
      </c>
      <c r="L12" s="2"/>
      <c r="M12">
        <v>1</v>
      </c>
      <c r="N12">
        <v>531.19351570415404</v>
      </c>
      <c r="O12">
        <v>978.14925373134326</v>
      </c>
      <c r="P12">
        <v>1440.8068483174629</v>
      </c>
      <c r="Q12">
        <v>1826.787456445993</v>
      </c>
      <c r="R12">
        <v>1859.177304964539</v>
      </c>
      <c r="S12">
        <v>2340.5714285714284</v>
      </c>
    </row>
    <row r="24" spans="2:13" x14ac:dyDescent="0.25">
      <c r="B24">
        <v>1580</v>
      </c>
      <c r="D24">
        <v>1580</v>
      </c>
    </row>
    <row r="25" spans="2:13" x14ac:dyDescent="0.25">
      <c r="B25">
        <v>8194</v>
      </c>
      <c r="D25" s="2">
        <v>412.2001953125</v>
      </c>
      <c r="H25">
        <v>1580</v>
      </c>
      <c r="I25">
        <v>1580</v>
      </c>
      <c r="J25">
        <v>1580</v>
      </c>
      <c r="K25">
        <v>1580</v>
      </c>
      <c r="L25">
        <v>1453.32421875</v>
      </c>
      <c r="M25">
        <v>1439.9921875</v>
      </c>
    </row>
    <row r="26" spans="2:13" x14ac:dyDescent="0.25">
      <c r="B26">
        <v>1020</v>
      </c>
      <c r="D26">
        <v>227.88671875</v>
      </c>
      <c r="H26">
        <v>1024.25</v>
      </c>
      <c r="I26">
        <v>618.83544921875</v>
      </c>
      <c r="J26">
        <v>412.2001953125</v>
      </c>
      <c r="K26">
        <v>309.1484375</v>
      </c>
      <c r="L26">
        <v>206.3544921875</v>
      </c>
      <c r="M26">
        <v>206.3544921875</v>
      </c>
    </row>
    <row r="27" spans="2:13" ht="14.4" thickBot="1" x14ac:dyDescent="0.3">
      <c r="B27" s="14">
        <v>954</v>
      </c>
      <c r="D27" s="14">
        <v>499.7734375</v>
      </c>
      <c r="H27">
        <v>1020</v>
      </c>
      <c r="I27">
        <v>451.390625</v>
      </c>
      <c r="J27">
        <v>227.88671875</v>
      </c>
      <c r="K27">
        <v>200</v>
      </c>
      <c r="L27">
        <v>200</v>
      </c>
      <c r="M27">
        <v>200</v>
      </c>
    </row>
    <row r="28" spans="2:13" x14ac:dyDescent="0.25">
      <c r="B28">
        <v>1580</v>
      </c>
      <c r="C28">
        <v>1580</v>
      </c>
      <c r="D28">
        <v>1580</v>
      </c>
      <c r="E28">
        <v>1580</v>
      </c>
      <c r="F28">
        <v>1453.32421875</v>
      </c>
      <c r="G28">
        <v>1439.9921875</v>
      </c>
      <c r="H28">
        <v>954</v>
      </c>
      <c r="I28">
        <v>620.67578125</v>
      </c>
      <c r="J28">
        <v>499.7734375</v>
      </c>
      <c r="K28">
        <v>374.1953125</v>
      </c>
      <c r="L28">
        <v>364.4375</v>
      </c>
      <c r="M28">
        <v>248.609375</v>
      </c>
    </row>
    <row r="29" spans="2:13" x14ac:dyDescent="0.25">
      <c r="B29">
        <v>1024.25</v>
      </c>
      <c r="C29">
        <v>618.83544921875</v>
      </c>
      <c r="D29">
        <v>412.2001953125</v>
      </c>
      <c r="E29">
        <v>309.1484375</v>
      </c>
      <c r="F29">
        <v>206.3544921875</v>
      </c>
      <c r="G29">
        <v>206.3544921875</v>
      </c>
    </row>
    <row r="30" spans="2:13" x14ac:dyDescent="0.25">
      <c r="B30">
        <v>1020</v>
      </c>
      <c r="C30">
        <v>451.390625</v>
      </c>
      <c r="D30">
        <v>227.88671875</v>
      </c>
      <c r="E30">
        <v>200</v>
      </c>
      <c r="F30">
        <v>200</v>
      </c>
      <c r="G30">
        <v>200</v>
      </c>
    </row>
    <row r="31" spans="2:13" x14ac:dyDescent="0.25">
      <c r="B31">
        <v>954</v>
      </c>
      <c r="C31">
        <v>620.67578125</v>
      </c>
      <c r="D31">
        <v>499.7734375</v>
      </c>
      <c r="E31">
        <v>374.1953125</v>
      </c>
      <c r="F31">
        <v>364.4375</v>
      </c>
      <c r="G31">
        <v>248.609375</v>
      </c>
    </row>
    <row r="41" spans="8:11" x14ac:dyDescent="0.25">
      <c r="H41">
        <v>0</v>
      </c>
      <c r="I41">
        <v>402.678955453149</v>
      </c>
      <c r="J41">
        <v>526.39357429718871</v>
      </c>
      <c r="K41">
        <v>632.05304400241107</v>
      </c>
    </row>
    <row r="42" spans="8:11" x14ac:dyDescent="0.25">
      <c r="H42">
        <v>0.3</v>
      </c>
      <c r="I42">
        <v>434.19296066252588</v>
      </c>
      <c r="J42">
        <v>650.18654691948018</v>
      </c>
      <c r="K42">
        <v>788.10672679443815</v>
      </c>
    </row>
    <row r="43" spans="8:11" x14ac:dyDescent="0.25">
      <c r="H43">
        <v>0.5</v>
      </c>
      <c r="I43">
        <v>458.09349060725208</v>
      </c>
      <c r="J43">
        <v>771.07696606698357</v>
      </c>
      <c r="K43">
        <v>943.38821412505627</v>
      </c>
    </row>
    <row r="44" spans="8:11" x14ac:dyDescent="0.25">
      <c r="H44">
        <v>0.8</v>
      </c>
      <c r="I44" s="2">
        <v>499.32190476190476</v>
      </c>
      <c r="J44">
        <v>1069.3033766530425</v>
      </c>
      <c r="K44">
        <v>1339.1775223499362</v>
      </c>
    </row>
    <row r="45" spans="8:11" x14ac:dyDescent="0.25">
      <c r="H45">
        <v>1</v>
      </c>
      <c r="I45">
        <v>531.19351570415404</v>
      </c>
      <c r="J45">
        <v>1440.8068483174629</v>
      </c>
      <c r="K45">
        <v>1859.177304964539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F367-CEBD-4F10-84AD-3EF654615EBD}">
  <dimension ref="A2:W113"/>
  <sheetViews>
    <sheetView topLeftCell="A76" workbookViewId="0">
      <selection activeCell="Y110" sqref="Y110"/>
    </sheetView>
  </sheetViews>
  <sheetFormatPr defaultRowHeight="13.8" x14ac:dyDescent="0.25"/>
  <cols>
    <col min="1" max="1" width="16" bestFit="1" customWidth="1"/>
    <col min="2" max="2" width="8.5546875" bestFit="1" customWidth="1"/>
    <col min="3" max="3" width="10.5546875" bestFit="1" customWidth="1"/>
    <col min="4" max="4" width="7.77734375" bestFit="1" customWidth="1"/>
    <col min="5" max="5" width="9.109375" bestFit="1" customWidth="1"/>
    <col min="6" max="6" width="7.109375" bestFit="1" customWidth="1"/>
    <col min="7" max="7" width="12.33203125" bestFit="1" customWidth="1"/>
    <col min="8" max="8" width="12.44140625" bestFit="1" customWidth="1"/>
    <col min="9" max="9" width="8.21875" bestFit="1" customWidth="1"/>
    <col min="10" max="10" width="9.109375" bestFit="1" customWidth="1"/>
    <col min="11" max="11" width="8.109375" bestFit="1" customWidth="1"/>
    <col min="12" max="12" width="10.5546875" bestFit="1" customWidth="1"/>
    <col min="13" max="13" width="8.109375" bestFit="1" customWidth="1"/>
    <col min="14" max="17" width="12.33203125" bestFit="1" customWidth="1"/>
  </cols>
  <sheetData>
    <row r="2" spans="1:18" x14ac:dyDescent="0.25">
      <c r="A2" s="3" t="s">
        <v>33</v>
      </c>
      <c r="B2" s="1">
        <v>8</v>
      </c>
      <c r="C2" s="3" t="s">
        <v>25</v>
      </c>
      <c r="D2" s="3" t="s">
        <v>27</v>
      </c>
      <c r="E2" s="3">
        <v>1944271</v>
      </c>
      <c r="F2" s="3">
        <v>107.48</v>
      </c>
      <c r="G2">
        <f>F2/E2*100000</f>
        <v>5.5280359579503067</v>
      </c>
      <c r="L2" s="3" t="s">
        <v>25</v>
      </c>
      <c r="M2" s="3">
        <v>107.48</v>
      </c>
      <c r="N2" s="3">
        <v>202.77</v>
      </c>
      <c r="O2">
        <v>5.5280359579503067</v>
      </c>
      <c r="P2">
        <v>10.498080244535842</v>
      </c>
      <c r="Q2">
        <f>N2/M2</f>
        <v>1.8865835504279866</v>
      </c>
      <c r="R2">
        <f>P2/O2</f>
        <v>1.8990614974994366</v>
      </c>
    </row>
    <row r="3" spans="1:18" x14ac:dyDescent="0.25">
      <c r="A3" s="3" t="s">
        <v>34</v>
      </c>
      <c r="B3" s="3">
        <v>4</v>
      </c>
      <c r="C3" s="3" t="s">
        <v>25</v>
      </c>
      <c r="D3" s="3" t="s">
        <v>27</v>
      </c>
      <c r="E3" s="3">
        <v>1931496</v>
      </c>
      <c r="F3" s="3">
        <v>202.77</v>
      </c>
      <c r="G3">
        <f t="shared" ref="G3:G9" si="0">F3/E3*100000</f>
        <v>10.498080244535842</v>
      </c>
      <c r="L3" s="3" t="s">
        <v>24</v>
      </c>
      <c r="M3" s="3">
        <v>230.47</v>
      </c>
      <c r="N3" s="3">
        <v>372.02</v>
      </c>
      <c r="O3">
        <v>5.5454270498554266</v>
      </c>
      <c r="P3">
        <v>8.8367831752893107</v>
      </c>
      <c r="Q3">
        <f t="shared" ref="Q3:Q5" si="1">N3/M3</f>
        <v>1.6141797197032151</v>
      </c>
      <c r="R3">
        <f t="shared" ref="R3:R5" si="2">P3/O3</f>
        <v>1.5935261785690054</v>
      </c>
    </row>
    <row r="4" spans="1:18" x14ac:dyDescent="0.25">
      <c r="A4" s="3" t="s">
        <v>34</v>
      </c>
      <c r="B4" s="3">
        <v>4</v>
      </c>
      <c r="C4" s="3" t="s">
        <v>24</v>
      </c>
      <c r="D4" s="3" t="s">
        <v>22</v>
      </c>
      <c r="E4" s="3">
        <v>4209903</v>
      </c>
      <c r="F4" s="3">
        <v>372.02</v>
      </c>
      <c r="G4">
        <f t="shared" si="0"/>
        <v>8.8367831752893107</v>
      </c>
      <c r="L4" s="3" t="s">
        <v>19</v>
      </c>
      <c r="M4" s="3">
        <v>46.69</v>
      </c>
      <c r="N4" s="3">
        <v>79.77</v>
      </c>
      <c r="O4">
        <v>2.6650684247327936</v>
      </c>
      <c r="P4">
        <v>4.8036796294355897</v>
      </c>
      <c r="Q4">
        <f t="shared" si="1"/>
        <v>1.7085028914114371</v>
      </c>
      <c r="R4">
        <f t="shared" si="2"/>
        <v>1.802460148811083</v>
      </c>
    </row>
    <row r="5" spans="1:18" x14ac:dyDescent="0.25">
      <c r="A5" s="3" t="s">
        <v>33</v>
      </c>
      <c r="B5" s="3">
        <v>4</v>
      </c>
      <c r="C5" s="3" t="s">
        <v>24</v>
      </c>
      <c r="D5" s="3" t="s">
        <v>22</v>
      </c>
      <c r="E5" s="3">
        <v>4156037</v>
      </c>
      <c r="F5" s="3">
        <v>230.47</v>
      </c>
      <c r="G5">
        <f t="shared" si="0"/>
        <v>5.5454270498554266</v>
      </c>
      <c r="L5" s="3" t="s">
        <v>6</v>
      </c>
      <c r="M5" s="3">
        <v>168.91</v>
      </c>
      <c r="N5" s="3">
        <v>198.41</v>
      </c>
      <c r="O5">
        <v>7.3656770178318194</v>
      </c>
      <c r="P5">
        <v>8.1442744613515359</v>
      </c>
      <c r="Q5">
        <f t="shared" si="1"/>
        <v>1.1746492214788942</v>
      </c>
      <c r="R5">
        <f t="shared" si="2"/>
        <v>1.1057061613799768</v>
      </c>
    </row>
    <row r="6" spans="1:18" x14ac:dyDescent="0.25">
      <c r="A6" s="3" t="s">
        <v>33</v>
      </c>
      <c r="B6" s="1">
        <v>8</v>
      </c>
      <c r="C6" s="3" t="s">
        <v>19</v>
      </c>
      <c r="D6" s="3" t="s">
        <v>21</v>
      </c>
      <c r="E6" s="3">
        <v>1751925</v>
      </c>
      <c r="F6" s="3">
        <v>46.69</v>
      </c>
      <c r="G6">
        <f t="shared" si="0"/>
        <v>2.6650684247327936</v>
      </c>
    </row>
    <row r="7" spans="1:18" x14ac:dyDescent="0.25">
      <c r="A7" s="3" t="s">
        <v>34</v>
      </c>
      <c r="B7" s="3">
        <v>4</v>
      </c>
      <c r="C7" s="3" t="s">
        <v>19</v>
      </c>
      <c r="D7" s="3" t="s">
        <v>21</v>
      </c>
      <c r="E7" s="3">
        <v>1660602</v>
      </c>
      <c r="F7" s="3">
        <v>79.77</v>
      </c>
      <c r="G7">
        <f t="shared" si="0"/>
        <v>4.8036796294355897</v>
      </c>
    </row>
    <row r="8" spans="1:18" x14ac:dyDescent="0.25">
      <c r="A8" s="3" t="s">
        <v>33</v>
      </c>
      <c r="B8" s="1">
        <v>8</v>
      </c>
      <c r="C8" s="3" t="s">
        <v>6</v>
      </c>
      <c r="D8" s="3" t="s">
        <v>10</v>
      </c>
      <c r="E8" s="3">
        <v>2293204</v>
      </c>
      <c r="F8" s="3">
        <v>168.91</v>
      </c>
      <c r="G8">
        <f t="shared" si="0"/>
        <v>7.3656770178318194</v>
      </c>
    </row>
    <row r="9" spans="1:18" x14ac:dyDescent="0.25">
      <c r="A9" s="3" t="s">
        <v>34</v>
      </c>
      <c r="B9" s="3">
        <v>4</v>
      </c>
      <c r="C9" s="3" t="s">
        <v>6</v>
      </c>
      <c r="D9" s="3" t="s">
        <v>10</v>
      </c>
      <c r="E9" s="3">
        <v>2436190</v>
      </c>
      <c r="F9" s="3">
        <v>198.41</v>
      </c>
      <c r="G9">
        <f t="shared" si="0"/>
        <v>8.1442744613515359</v>
      </c>
    </row>
    <row r="12" spans="1:18" x14ac:dyDescent="0.25">
      <c r="L12" s="3" t="s">
        <v>25</v>
      </c>
      <c r="M12">
        <v>1</v>
      </c>
      <c r="N12">
        <v>1.8865835504279866</v>
      </c>
    </row>
    <row r="13" spans="1:18" x14ac:dyDescent="0.25">
      <c r="L13" s="3" t="s">
        <v>24</v>
      </c>
      <c r="M13">
        <v>1</v>
      </c>
      <c r="N13">
        <v>1.6141797197032151</v>
      </c>
    </row>
    <row r="14" spans="1:18" x14ac:dyDescent="0.25">
      <c r="L14" s="3" t="s">
        <v>19</v>
      </c>
      <c r="M14">
        <v>1</v>
      </c>
      <c r="N14">
        <v>1.7085028914114371</v>
      </c>
    </row>
    <row r="15" spans="1:18" x14ac:dyDescent="0.25">
      <c r="L15" s="3" t="s">
        <v>6</v>
      </c>
      <c r="M15">
        <v>1</v>
      </c>
      <c r="N15">
        <v>1.1746492214788942</v>
      </c>
    </row>
    <row r="17" spans="1:19" x14ac:dyDescent="0.25">
      <c r="P17" s="3">
        <v>198.41</v>
      </c>
      <c r="Q17" s="3">
        <v>79.77</v>
      </c>
      <c r="R17" s="3">
        <v>202.77</v>
      </c>
      <c r="S17" s="3">
        <v>372.02</v>
      </c>
    </row>
    <row r="18" spans="1:19" x14ac:dyDescent="0.25">
      <c r="P18" s="3">
        <v>168.91</v>
      </c>
      <c r="Q18" s="3">
        <v>46.69</v>
      </c>
      <c r="R18" s="3">
        <v>107.48</v>
      </c>
      <c r="S18" s="3">
        <v>230.47</v>
      </c>
    </row>
    <row r="19" spans="1:19" x14ac:dyDescent="0.25">
      <c r="P19">
        <v>1.1746492214788942</v>
      </c>
      <c r="Q19">
        <v>1.7085028914114371</v>
      </c>
      <c r="R19">
        <v>1.8865835504279866</v>
      </c>
      <c r="S19">
        <v>1.6141797197032151</v>
      </c>
    </row>
    <row r="25" spans="1:19" x14ac:dyDescent="0.25">
      <c r="A25" s="3" t="s">
        <v>29</v>
      </c>
      <c r="B25" s="3" t="s">
        <v>17</v>
      </c>
      <c r="C25" s="3"/>
      <c r="D25" s="3" t="s">
        <v>30</v>
      </c>
      <c r="E25" s="3" t="s">
        <v>33</v>
      </c>
      <c r="F25" s="1">
        <v>8</v>
      </c>
      <c r="G25" s="3" t="s">
        <v>6</v>
      </c>
      <c r="H25" s="3" t="s">
        <v>10</v>
      </c>
      <c r="I25" s="3">
        <v>0.5</v>
      </c>
      <c r="J25" s="3">
        <v>3207142</v>
      </c>
      <c r="K25" s="3">
        <v>169.76</v>
      </c>
      <c r="L25" s="3">
        <v>153.79</v>
      </c>
      <c r="M25" s="3">
        <v>154.97999999999999</v>
      </c>
      <c r="N25" s="3">
        <v>14.9869</v>
      </c>
      <c r="O25" s="3">
        <v>0</v>
      </c>
      <c r="P25" s="3">
        <v>178.95</v>
      </c>
      <c r="Q25" s="3">
        <v>1.0541352497643732</v>
      </c>
    </row>
    <row r="26" spans="1:19" x14ac:dyDescent="0.25">
      <c r="A26" s="3" t="s">
        <v>29</v>
      </c>
      <c r="B26" s="3" t="s">
        <v>17</v>
      </c>
      <c r="C26" s="3"/>
      <c r="D26" s="3" t="s">
        <v>30</v>
      </c>
      <c r="E26" s="3" t="s">
        <v>33</v>
      </c>
      <c r="F26" s="1">
        <v>8</v>
      </c>
      <c r="G26" s="3" t="s">
        <v>19</v>
      </c>
      <c r="H26" s="3" t="s">
        <v>21</v>
      </c>
      <c r="I26" s="3">
        <v>0.5</v>
      </c>
      <c r="J26" s="3">
        <v>1577622</v>
      </c>
      <c r="K26" s="3">
        <v>76.400000000000006</v>
      </c>
      <c r="L26" s="3">
        <v>256.66000000000003</v>
      </c>
      <c r="M26" s="3">
        <v>541.14</v>
      </c>
      <c r="N26" s="3">
        <v>0</v>
      </c>
      <c r="O26" s="3">
        <v>0</v>
      </c>
      <c r="P26" s="3">
        <v>81.290000000000006</v>
      </c>
      <c r="Q26" s="3">
        <v>1.0640052356020941</v>
      </c>
    </row>
    <row r="27" spans="1:19" x14ac:dyDescent="0.25">
      <c r="A27" s="3" t="s">
        <v>29</v>
      </c>
      <c r="B27" s="3" t="s">
        <v>17</v>
      </c>
      <c r="C27" s="3"/>
      <c r="D27" s="3" t="s">
        <v>30</v>
      </c>
      <c r="E27" s="3" t="s">
        <v>33</v>
      </c>
      <c r="F27" s="1">
        <v>8</v>
      </c>
      <c r="G27" s="3" t="s">
        <v>25</v>
      </c>
      <c r="H27" s="3" t="s">
        <v>27</v>
      </c>
      <c r="I27" s="3">
        <v>0.1</v>
      </c>
      <c r="J27" s="3">
        <v>1778898</v>
      </c>
      <c r="K27" s="3">
        <v>133.09</v>
      </c>
      <c r="L27" s="3">
        <v>261.48</v>
      </c>
      <c r="M27" s="3">
        <v>315.89999999999998</v>
      </c>
      <c r="N27" s="3">
        <v>0</v>
      </c>
      <c r="O27" s="3">
        <v>4.18</v>
      </c>
      <c r="P27" s="3">
        <v>192.83</v>
      </c>
      <c r="Q27" s="3">
        <v>1.4488691862649337</v>
      </c>
    </row>
    <row r="28" spans="1:19" x14ac:dyDescent="0.25">
      <c r="A28" s="3" t="s">
        <v>29</v>
      </c>
      <c r="B28" s="3" t="s">
        <v>17</v>
      </c>
      <c r="C28" s="3"/>
      <c r="D28" s="3" t="s">
        <v>30</v>
      </c>
      <c r="E28" s="3" t="s">
        <v>33</v>
      </c>
      <c r="F28" s="1">
        <v>8</v>
      </c>
      <c r="G28" s="3" t="s">
        <v>24</v>
      </c>
      <c r="H28" s="3" t="s">
        <v>22</v>
      </c>
      <c r="I28" s="3">
        <v>0.1</v>
      </c>
      <c r="J28" s="3">
        <v>4109194</v>
      </c>
      <c r="K28" s="3">
        <v>289</v>
      </c>
      <c r="L28" s="3">
        <v>203.78</v>
      </c>
      <c r="M28" s="3">
        <v>489.04</v>
      </c>
      <c r="N28" s="3">
        <v>0</v>
      </c>
      <c r="O28" s="3">
        <v>2.66</v>
      </c>
      <c r="P28" s="3">
        <v>361.33</v>
      </c>
      <c r="Q28" s="3">
        <v>1.2502768166089966</v>
      </c>
    </row>
    <row r="37" spans="1:20" x14ac:dyDescent="0.25">
      <c r="A37" s="3" t="s">
        <v>0</v>
      </c>
      <c r="B37" s="3" t="s">
        <v>31</v>
      </c>
      <c r="C37" s="3" t="s">
        <v>3</v>
      </c>
      <c r="D37" s="3" t="s">
        <v>4</v>
      </c>
      <c r="E37" s="3" t="s">
        <v>32</v>
      </c>
      <c r="F37" s="3" t="s">
        <v>35</v>
      </c>
      <c r="G37" s="3" t="s">
        <v>5</v>
      </c>
      <c r="H37" s="3" t="s">
        <v>7</v>
      </c>
      <c r="I37" s="3" t="s">
        <v>8</v>
      </c>
      <c r="J37" s="3" t="s">
        <v>12</v>
      </c>
      <c r="K37" s="3" t="s">
        <v>13</v>
      </c>
      <c r="L37" s="3" t="s">
        <v>14</v>
      </c>
      <c r="M37" s="3" t="s">
        <v>15</v>
      </c>
      <c r="N37" s="3" t="s">
        <v>16</v>
      </c>
      <c r="O37" s="3" t="s">
        <v>26</v>
      </c>
      <c r="P37" s="3"/>
      <c r="Q37" s="1"/>
      <c r="R37" s="1"/>
    </row>
    <row r="38" spans="1:20" x14ac:dyDescent="0.25">
      <c r="A38" s="3" t="s">
        <v>1</v>
      </c>
      <c r="B38" s="3" t="s">
        <v>17</v>
      </c>
      <c r="C38" s="3"/>
      <c r="D38" s="3" t="s">
        <v>36</v>
      </c>
      <c r="E38" s="3" t="s">
        <v>33</v>
      </c>
      <c r="F38" s="3">
        <v>8</v>
      </c>
      <c r="G38" s="3" t="s">
        <v>25</v>
      </c>
      <c r="H38" s="3" t="s">
        <v>27</v>
      </c>
      <c r="I38" s="3">
        <v>0.1</v>
      </c>
      <c r="J38" s="3">
        <v>1941822</v>
      </c>
      <c r="K38" s="3">
        <v>65.7</v>
      </c>
      <c r="L38" s="3">
        <v>247.47</v>
      </c>
      <c r="M38" s="3">
        <v>171.94</v>
      </c>
      <c r="N38" s="3">
        <v>0</v>
      </c>
      <c r="O38" s="3">
        <v>7.97</v>
      </c>
      <c r="P38" s="3">
        <v>139.71</v>
      </c>
      <c r="Q38" s="3">
        <v>265.93</v>
      </c>
      <c r="R38" s="3">
        <f>P38/K38</f>
        <v>2.1264840182648403</v>
      </c>
      <c r="S38" s="3"/>
      <c r="T38" s="3"/>
    </row>
    <row r="39" spans="1:20" x14ac:dyDescent="0.25">
      <c r="A39" s="3" t="s">
        <v>1</v>
      </c>
      <c r="B39" s="3" t="s">
        <v>17</v>
      </c>
      <c r="C39" s="3"/>
      <c r="D39" s="3" t="s">
        <v>36</v>
      </c>
      <c r="E39" s="3" t="s">
        <v>33</v>
      </c>
      <c r="F39" s="3">
        <v>8</v>
      </c>
      <c r="G39" s="3" t="s">
        <v>24</v>
      </c>
      <c r="H39" s="3" t="s">
        <v>22</v>
      </c>
      <c r="I39" s="3">
        <v>0.1</v>
      </c>
      <c r="J39" s="3">
        <v>4366847</v>
      </c>
      <c r="K39" s="3">
        <v>155.75</v>
      </c>
      <c r="L39" s="3">
        <v>186.04</v>
      </c>
      <c r="M39" s="3">
        <v>178.85</v>
      </c>
      <c r="N39" s="3">
        <v>0</v>
      </c>
      <c r="O39" s="3">
        <v>7.34</v>
      </c>
      <c r="P39" s="3">
        <v>312.64</v>
      </c>
      <c r="Q39" s="3">
        <v>200.23</v>
      </c>
      <c r="R39" s="3">
        <f t="shared" ref="R39:R40" si="3">P39/K39</f>
        <v>2.0073194221508825</v>
      </c>
      <c r="S39" s="3"/>
      <c r="T39" s="3"/>
    </row>
    <row r="40" spans="1:20" x14ac:dyDescent="0.25">
      <c r="A40" s="3" t="s">
        <v>2</v>
      </c>
      <c r="B40" s="3" t="s">
        <v>18</v>
      </c>
      <c r="C40" s="3"/>
      <c r="D40" s="3" t="s">
        <v>36</v>
      </c>
      <c r="E40" s="3" t="s">
        <v>33</v>
      </c>
      <c r="F40" s="3">
        <v>8</v>
      </c>
      <c r="G40" s="3" t="s">
        <v>6</v>
      </c>
      <c r="H40" s="3" t="s">
        <v>10</v>
      </c>
      <c r="I40" s="3">
        <v>0.5</v>
      </c>
      <c r="J40" s="3">
        <v>2374855</v>
      </c>
      <c r="K40" s="3">
        <v>162</v>
      </c>
      <c r="L40" s="3">
        <v>88.74</v>
      </c>
      <c r="M40" s="3">
        <v>64.400000000000006</v>
      </c>
      <c r="N40" s="3">
        <v>32.479100000000003</v>
      </c>
      <c r="O40" s="3">
        <v>0</v>
      </c>
      <c r="P40" s="3">
        <v>180.47</v>
      </c>
      <c r="Q40" s="3">
        <v>89.41</v>
      </c>
      <c r="R40" s="3">
        <f t="shared" si="3"/>
        <v>1.1140123456790123</v>
      </c>
      <c r="S40" s="3"/>
      <c r="T40" s="3"/>
    </row>
    <row r="41" spans="1:20" x14ac:dyDescent="0.25">
      <c r="A41" s="3" t="s">
        <v>1</v>
      </c>
      <c r="B41" s="3" t="s">
        <v>17</v>
      </c>
      <c r="C41" s="3"/>
      <c r="D41" s="3" t="s">
        <v>36</v>
      </c>
      <c r="E41" s="3" t="s">
        <v>33</v>
      </c>
      <c r="F41" s="3">
        <v>8</v>
      </c>
      <c r="G41" s="3" t="s">
        <v>19</v>
      </c>
      <c r="H41" s="3" t="s">
        <v>21</v>
      </c>
      <c r="I41" s="3">
        <v>0.5</v>
      </c>
      <c r="J41" s="3">
        <v>1438586</v>
      </c>
      <c r="K41" s="3">
        <v>56.17</v>
      </c>
      <c r="L41" s="3">
        <v>253.49</v>
      </c>
      <c r="M41" s="3">
        <v>311.22000000000003</v>
      </c>
      <c r="N41" s="3">
        <v>128.97280000000001</v>
      </c>
      <c r="O41" s="3">
        <v>0</v>
      </c>
      <c r="P41" s="3">
        <v>47.27</v>
      </c>
      <c r="Q41" s="3">
        <v>254.15</v>
      </c>
      <c r="R41" s="3">
        <f>K41/P41</f>
        <v>1.1882800930822932</v>
      </c>
      <c r="S41" s="3"/>
      <c r="T41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"/>
      <c r="R46" s="1"/>
    </row>
    <row r="49" spans="1:20" x14ac:dyDescent="0.25">
      <c r="A49" s="3"/>
      <c r="B49" s="3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</row>
    <row r="50" spans="1:20" x14ac:dyDescent="0.25">
      <c r="A50" s="3"/>
      <c r="B50" s="3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</row>
    <row r="56" spans="1:20" ht="14.4" thickBot="1" x14ac:dyDescent="0.3"/>
    <row r="57" spans="1:20" x14ac:dyDescent="0.25">
      <c r="C57" s="8">
        <v>1</v>
      </c>
      <c r="D57" s="9"/>
      <c r="E57" s="9">
        <v>1.2</v>
      </c>
      <c r="F57" s="9"/>
      <c r="G57" s="9">
        <v>1.4</v>
      </c>
      <c r="H57" s="9"/>
      <c r="I57" s="9">
        <v>1.6</v>
      </c>
      <c r="J57" s="9"/>
      <c r="K57" s="9">
        <v>1.8</v>
      </c>
      <c r="L57" s="9"/>
      <c r="M57" s="9">
        <v>2</v>
      </c>
      <c r="N57" s="9"/>
      <c r="O57" s="9"/>
      <c r="P57" s="9"/>
      <c r="Q57" s="9"/>
      <c r="R57" s="9"/>
      <c r="S57" s="9"/>
      <c r="T57" s="10"/>
    </row>
    <row r="58" spans="1:20" x14ac:dyDescent="0.25">
      <c r="A58" t="s">
        <v>6</v>
      </c>
      <c r="B58">
        <v>1580</v>
      </c>
      <c r="C58" s="11">
        <v>60.39</v>
      </c>
      <c r="D58">
        <v>1580</v>
      </c>
      <c r="E58">
        <f t="shared" ref="E58:E65" si="4">C58*1.2</f>
        <v>72.468000000000004</v>
      </c>
      <c r="F58">
        <v>1580</v>
      </c>
      <c r="G58">
        <f t="shared" ref="G58:G65" si="5">C58*1.4</f>
        <v>84.545999999999992</v>
      </c>
      <c r="H58">
        <v>1580</v>
      </c>
      <c r="I58">
        <f t="shared" ref="I58:I65" si="6">C58*1.6</f>
        <v>96.624000000000009</v>
      </c>
      <c r="J58">
        <v>1580</v>
      </c>
      <c r="K58">
        <f t="shared" ref="K58:K65" si="7">C58*1.8</f>
        <v>108.702</v>
      </c>
      <c r="L58">
        <v>1453.32421875</v>
      </c>
      <c r="M58">
        <f t="shared" ref="M58:M65" si="8">C58*2</f>
        <v>120.78</v>
      </c>
      <c r="N58" s="2">
        <v>1439.9921875</v>
      </c>
      <c r="O58">
        <v>1</v>
      </c>
      <c r="P58">
        <v>1</v>
      </c>
      <c r="Q58">
        <v>1</v>
      </c>
      <c r="R58">
        <v>1</v>
      </c>
      <c r="S58">
        <v>1.0871627814466296</v>
      </c>
      <c r="T58" s="12">
        <v>1.097228175066054</v>
      </c>
    </row>
    <row r="59" spans="1:20" x14ac:dyDescent="0.25">
      <c r="A59" t="s">
        <v>19</v>
      </c>
      <c r="B59">
        <v>8194</v>
      </c>
      <c r="C59" s="11">
        <v>252.70000000000002</v>
      </c>
      <c r="D59">
        <v>8194</v>
      </c>
      <c r="E59">
        <f t="shared" si="4"/>
        <v>303.24</v>
      </c>
      <c r="F59" s="2">
        <v>4950.68359375</v>
      </c>
      <c r="G59">
        <f t="shared" si="5"/>
        <v>353.78000000000003</v>
      </c>
      <c r="H59" s="2">
        <v>3297.6015625</v>
      </c>
      <c r="I59">
        <f t="shared" si="6"/>
        <v>404.32000000000005</v>
      </c>
      <c r="J59" s="2">
        <v>2473.1875</v>
      </c>
      <c r="K59">
        <f t="shared" si="7"/>
        <v>454.86</v>
      </c>
      <c r="L59" s="2">
        <v>1650.8359375</v>
      </c>
      <c r="M59">
        <f t="shared" si="8"/>
        <v>505.40000000000003</v>
      </c>
      <c r="N59" s="2">
        <v>1650.8359375</v>
      </c>
      <c r="O59">
        <v>1</v>
      </c>
      <c r="P59">
        <v>1.6551249630141041</v>
      </c>
      <c r="Q59">
        <v>2.4848362801562689</v>
      </c>
      <c r="R59">
        <v>3.3131333552348941</v>
      </c>
      <c r="S59">
        <v>4.9635459308021028</v>
      </c>
      <c r="T59" s="12">
        <v>4.9635459308021028</v>
      </c>
    </row>
    <row r="60" spans="1:20" x14ac:dyDescent="0.25">
      <c r="A60" t="s">
        <v>25</v>
      </c>
      <c r="B60">
        <v>1020</v>
      </c>
      <c r="C60" s="11">
        <v>244.35</v>
      </c>
      <c r="D60">
        <v>1020</v>
      </c>
      <c r="E60">
        <f t="shared" si="4"/>
        <v>293.21999999999997</v>
      </c>
      <c r="F60" s="2">
        <v>451.390625</v>
      </c>
      <c r="G60">
        <f t="shared" si="5"/>
        <v>342.09</v>
      </c>
      <c r="H60">
        <v>227.88671875</v>
      </c>
      <c r="I60">
        <f t="shared" si="6"/>
        <v>390.96000000000004</v>
      </c>
      <c r="J60">
        <v>200</v>
      </c>
      <c r="K60">
        <f t="shared" si="7"/>
        <v>439.83</v>
      </c>
      <c r="L60">
        <v>200</v>
      </c>
      <c r="M60">
        <f t="shared" si="8"/>
        <v>488.7</v>
      </c>
      <c r="N60">
        <v>200</v>
      </c>
      <c r="O60">
        <v>1</v>
      </c>
      <c r="P60">
        <v>2.2596836166014747</v>
      </c>
      <c r="Q60">
        <v>4.4759080546461201</v>
      </c>
      <c r="R60">
        <v>5.0999999999999996</v>
      </c>
      <c r="S60">
        <v>5.0999999999999996</v>
      </c>
      <c r="T60" s="12">
        <v>5.0999999999999996</v>
      </c>
    </row>
    <row r="61" spans="1:20" ht="14.4" thickBot="1" x14ac:dyDescent="0.3">
      <c r="A61" t="s">
        <v>24</v>
      </c>
      <c r="B61">
        <v>954</v>
      </c>
      <c r="C61" s="13">
        <v>172.75</v>
      </c>
      <c r="D61" s="14">
        <v>954</v>
      </c>
      <c r="E61" s="14">
        <f t="shared" si="4"/>
        <v>207.29999999999998</v>
      </c>
      <c r="F61" s="15">
        <v>620.67578125</v>
      </c>
      <c r="G61" s="14">
        <f t="shared" si="5"/>
        <v>241.85</v>
      </c>
      <c r="H61" s="14">
        <v>499.7734375</v>
      </c>
      <c r="I61" s="14">
        <f t="shared" si="6"/>
        <v>276.40000000000003</v>
      </c>
      <c r="J61" s="14">
        <v>374.1953125</v>
      </c>
      <c r="K61" s="14">
        <f t="shared" si="7"/>
        <v>310.95</v>
      </c>
      <c r="L61" s="15">
        <v>364.4375</v>
      </c>
      <c r="M61" s="14">
        <f t="shared" si="8"/>
        <v>345.5</v>
      </c>
      <c r="N61" s="14">
        <v>248.609375</v>
      </c>
      <c r="O61" s="14">
        <v>1</v>
      </c>
      <c r="P61" s="14">
        <v>1.5370343564537141</v>
      </c>
      <c r="Q61" s="14">
        <v>1.9088649544324772</v>
      </c>
      <c r="R61" s="14">
        <v>2.5494707392947364</v>
      </c>
      <c r="S61" s="14">
        <v>2.6177328074086779</v>
      </c>
      <c r="T61" s="16">
        <v>3.8373452328577713</v>
      </c>
    </row>
    <row r="62" spans="1:20" x14ac:dyDescent="0.25">
      <c r="A62" t="s">
        <v>6</v>
      </c>
      <c r="B62">
        <v>1580</v>
      </c>
      <c r="C62">
        <v>60.39</v>
      </c>
      <c r="D62">
        <v>1580</v>
      </c>
      <c r="E62">
        <f t="shared" si="4"/>
        <v>72.468000000000004</v>
      </c>
      <c r="F62">
        <v>1580</v>
      </c>
      <c r="G62">
        <f t="shared" si="5"/>
        <v>84.545999999999992</v>
      </c>
      <c r="H62">
        <v>1580</v>
      </c>
      <c r="I62">
        <f t="shared" si="6"/>
        <v>96.624000000000009</v>
      </c>
      <c r="J62">
        <v>1580</v>
      </c>
      <c r="K62">
        <f t="shared" si="7"/>
        <v>108.702</v>
      </c>
      <c r="L62">
        <v>1580</v>
      </c>
      <c r="M62">
        <f t="shared" si="8"/>
        <v>120.78</v>
      </c>
      <c r="N62">
        <v>1580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</row>
    <row r="63" spans="1:20" x14ac:dyDescent="0.25">
      <c r="A63" t="s">
        <v>19</v>
      </c>
      <c r="B63">
        <v>8194</v>
      </c>
      <c r="C63">
        <v>252.70000000000002</v>
      </c>
      <c r="D63">
        <v>8194</v>
      </c>
      <c r="E63">
        <f t="shared" si="4"/>
        <v>303.24</v>
      </c>
      <c r="F63" s="1">
        <v>7413.91796875</v>
      </c>
      <c r="G63">
        <f t="shared" si="5"/>
        <v>353.78000000000003</v>
      </c>
      <c r="H63" s="1">
        <v>6589.70703125</v>
      </c>
      <c r="I63">
        <f t="shared" si="6"/>
        <v>404.32000000000005</v>
      </c>
      <c r="J63" s="1">
        <v>4944.01171875</v>
      </c>
      <c r="K63">
        <f t="shared" si="7"/>
        <v>454.86</v>
      </c>
      <c r="L63" s="1">
        <v>3297.6015625</v>
      </c>
      <c r="M63">
        <f t="shared" si="8"/>
        <v>505.40000000000003</v>
      </c>
      <c r="N63" s="2">
        <v>2473.1875</v>
      </c>
      <c r="O63">
        <v>1</v>
      </c>
      <c r="P63">
        <v>1.1052185948830404</v>
      </c>
      <c r="Q63">
        <v>1.2434543692370619</v>
      </c>
      <c r="R63">
        <v>1.6573585311144243</v>
      </c>
      <c r="S63">
        <v>2.4848362801562689</v>
      </c>
      <c r="T63">
        <v>3.3131333552348941</v>
      </c>
    </row>
    <row r="64" spans="1:20" x14ac:dyDescent="0.25">
      <c r="A64" t="s">
        <v>25</v>
      </c>
      <c r="B64">
        <v>1020</v>
      </c>
      <c r="C64">
        <v>244.35</v>
      </c>
      <c r="D64">
        <v>1020</v>
      </c>
      <c r="E64">
        <f t="shared" si="4"/>
        <v>293.21999999999997</v>
      </c>
      <c r="F64" s="1">
        <v>677.265625</v>
      </c>
      <c r="G64">
        <f t="shared" si="5"/>
        <v>342.09</v>
      </c>
      <c r="H64" s="1">
        <v>454.46875</v>
      </c>
      <c r="I64">
        <f t="shared" si="6"/>
        <v>390.96000000000004</v>
      </c>
      <c r="J64" s="1">
        <v>221.1484375</v>
      </c>
      <c r="K64">
        <f t="shared" si="7"/>
        <v>439.83</v>
      </c>
      <c r="L64" s="1">
        <v>221.1484375</v>
      </c>
      <c r="M64">
        <f t="shared" si="8"/>
        <v>488.7</v>
      </c>
      <c r="N64" s="1">
        <v>221.1484375</v>
      </c>
      <c r="O64">
        <v>1</v>
      </c>
      <c r="P64">
        <v>1.5060560618295074</v>
      </c>
      <c r="Q64">
        <v>2.2443787389121916</v>
      </c>
      <c r="R64">
        <v>4.6122867135337549</v>
      </c>
      <c r="S64">
        <v>4.6122867135337549</v>
      </c>
      <c r="T64">
        <v>4.6122867135337549</v>
      </c>
    </row>
    <row r="65" spans="1:20" x14ac:dyDescent="0.25">
      <c r="A65" t="s">
        <v>24</v>
      </c>
      <c r="B65">
        <v>954</v>
      </c>
      <c r="C65">
        <v>172.75</v>
      </c>
      <c r="D65">
        <v>954</v>
      </c>
      <c r="E65">
        <f t="shared" si="4"/>
        <v>207.29999999999998</v>
      </c>
      <c r="F65" s="1">
        <v>746.28125</v>
      </c>
      <c r="G65">
        <f t="shared" si="5"/>
        <v>241.85</v>
      </c>
      <c r="H65" s="1">
        <v>618.9921875</v>
      </c>
      <c r="I65">
        <f t="shared" si="6"/>
        <v>276.40000000000003</v>
      </c>
      <c r="J65" s="1">
        <v>493.91796875</v>
      </c>
      <c r="K65">
        <f t="shared" si="7"/>
        <v>310.95</v>
      </c>
      <c r="L65" s="1">
        <v>493.91796875</v>
      </c>
      <c r="M65">
        <f t="shared" si="8"/>
        <v>345.5</v>
      </c>
      <c r="N65" s="1">
        <v>367.69140625</v>
      </c>
      <c r="O65">
        <v>1</v>
      </c>
      <c r="P65">
        <v>1.2783384280390269</v>
      </c>
      <c r="Q65">
        <v>1.5412149285002084</v>
      </c>
      <c r="R65">
        <v>1.9314948237545773</v>
      </c>
      <c r="S65">
        <v>1.9314948237545773</v>
      </c>
      <c r="T65">
        <v>2.5945670303519637</v>
      </c>
    </row>
    <row r="66" spans="1:20" x14ac:dyDescent="0.25">
      <c r="O66" t="s">
        <v>68</v>
      </c>
      <c r="P66" t="s">
        <v>69</v>
      </c>
      <c r="Q66" t="s">
        <v>70</v>
      </c>
      <c r="R66" t="s">
        <v>71</v>
      </c>
      <c r="S66" t="s">
        <v>72</v>
      </c>
      <c r="T66" t="s">
        <v>73</v>
      </c>
    </row>
    <row r="67" spans="1:20" x14ac:dyDescent="0.25">
      <c r="O67" s="19" t="s">
        <v>61</v>
      </c>
      <c r="P67" s="5" t="s">
        <v>62</v>
      </c>
      <c r="Q67" s="3">
        <v>1</v>
      </c>
      <c r="R67" s="3">
        <v>1</v>
      </c>
      <c r="S67" s="3">
        <v>1</v>
      </c>
      <c r="T67" s="3">
        <v>1</v>
      </c>
    </row>
    <row r="68" spans="1:20" x14ac:dyDescent="0.25">
      <c r="O68" s="19"/>
      <c r="P68" s="5" t="s">
        <v>64</v>
      </c>
      <c r="Q68" s="3">
        <v>1</v>
      </c>
      <c r="R68" s="3">
        <v>1.6551249630141041</v>
      </c>
      <c r="S68" s="3">
        <v>2.2596836166014747</v>
      </c>
      <c r="T68" s="3">
        <v>1.5370343564537141</v>
      </c>
    </row>
    <row r="69" spans="1:20" x14ac:dyDescent="0.25">
      <c r="O69" s="19"/>
      <c r="P69" s="5" t="s">
        <v>65</v>
      </c>
      <c r="Q69" s="3">
        <v>1</v>
      </c>
      <c r="R69" s="3">
        <v>2.4848362801562689</v>
      </c>
      <c r="S69" s="3">
        <v>4.4759080546461201</v>
      </c>
      <c r="T69" s="3">
        <v>1.9088649544324772</v>
      </c>
    </row>
    <row r="70" spans="1:20" x14ac:dyDescent="0.25">
      <c r="O70" s="19"/>
      <c r="P70" s="5" t="s">
        <v>66</v>
      </c>
      <c r="Q70" s="3">
        <v>1</v>
      </c>
      <c r="R70" s="3">
        <v>3.3131333552348941</v>
      </c>
      <c r="S70" s="3">
        <v>5.0999999999999996</v>
      </c>
      <c r="T70" s="3">
        <v>2.5494707392947364</v>
      </c>
    </row>
    <row r="71" spans="1:20" x14ac:dyDescent="0.25">
      <c r="O71" s="19"/>
      <c r="P71" s="5" t="s">
        <v>67</v>
      </c>
      <c r="Q71" s="3">
        <v>1.0871627814466296</v>
      </c>
      <c r="R71" s="3">
        <v>4.9635459308021028</v>
      </c>
      <c r="S71" s="3">
        <v>5.0999999999999996</v>
      </c>
      <c r="T71" s="3">
        <v>2.6177328074086779</v>
      </c>
    </row>
    <row r="72" spans="1:20" x14ac:dyDescent="0.25">
      <c r="O72" s="19"/>
      <c r="P72" s="5" t="s">
        <v>63</v>
      </c>
      <c r="Q72" s="3">
        <v>1.097228175066054</v>
      </c>
      <c r="R72" s="3">
        <v>4.9635459308021028</v>
      </c>
      <c r="S72" s="3">
        <v>5.0999999999999996</v>
      </c>
      <c r="T72" s="3">
        <v>3.8373452328577713</v>
      </c>
    </row>
    <row r="73" spans="1:20" x14ac:dyDescent="0.25">
      <c r="O73" s="19" t="s">
        <v>60</v>
      </c>
      <c r="P73" s="5" t="s">
        <v>62</v>
      </c>
      <c r="Q73" s="3">
        <v>1</v>
      </c>
      <c r="R73" s="3">
        <v>1</v>
      </c>
      <c r="S73" s="3">
        <v>1</v>
      </c>
      <c r="T73" s="3">
        <v>1</v>
      </c>
    </row>
    <row r="74" spans="1:20" x14ac:dyDescent="0.25">
      <c r="O74" s="19"/>
      <c r="P74" s="5" t="s">
        <v>64</v>
      </c>
      <c r="Q74" s="3">
        <v>1</v>
      </c>
      <c r="R74" s="3">
        <v>1.6551249630141041</v>
      </c>
      <c r="S74" s="3">
        <v>2.2596836166014747</v>
      </c>
      <c r="T74" s="3">
        <v>1.5370343564537141</v>
      </c>
    </row>
    <row r="75" spans="1:20" x14ac:dyDescent="0.25">
      <c r="A75" s="2" t="s">
        <v>58</v>
      </c>
      <c r="B75" s="2" t="s">
        <v>59</v>
      </c>
      <c r="C75" s="2">
        <v>8</v>
      </c>
      <c r="D75" s="2">
        <v>6108669</v>
      </c>
      <c r="E75" s="2">
        <v>320.01</v>
      </c>
      <c r="F75" s="2">
        <v>247.09</v>
      </c>
      <c r="G75" s="2">
        <f>E75+F75</f>
        <v>567.1</v>
      </c>
      <c r="H75" s="2">
        <v>11.6058</v>
      </c>
      <c r="I75" s="2">
        <v>0</v>
      </c>
      <c r="J75" s="2">
        <v>167540</v>
      </c>
      <c r="K75">
        <f>J75/1024</f>
        <v>163.61328125</v>
      </c>
      <c r="O75" s="19"/>
      <c r="P75" s="5" t="s">
        <v>65</v>
      </c>
      <c r="Q75" s="3">
        <v>1</v>
      </c>
      <c r="R75" s="3">
        <v>2.4848362801562689</v>
      </c>
      <c r="S75" s="3">
        <v>4.4759080546461201</v>
      </c>
      <c r="T75" s="3">
        <v>1.9088649544324772</v>
      </c>
    </row>
    <row r="76" spans="1:20" x14ac:dyDescent="0.25">
      <c r="A76" s="2" t="s">
        <v>58</v>
      </c>
      <c r="B76" s="2" t="s">
        <v>59</v>
      </c>
      <c r="C76" s="2">
        <v>8</v>
      </c>
      <c r="D76" s="2">
        <v>3126999</v>
      </c>
      <c r="E76" s="2">
        <v>243.04</v>
      </c>
      <c r="F76" s="2">
        <v>234.62</v>
      </c>
      <c r="G76" s="2">
        <f t="shared" ref="G76:G113" si="9">E76+F76</f>
        <v>477.65999999999997</v>
      </c>
      <c r="H76" s="2">
        <v>12.191700000000001</v>
      </c>
      <c r="I76" s="2">
        <v>0</v>
      </c>
      <c r="J76" s="2">
        <v>331512</v>
      </c>
      <c r="K76">
        <f t="shared" ref="K76:K113" si="10">J76/1024</f>
        <v>323.7421875</v>
      </c>
      <c r="O76" s="19"/>
      <c r="P76" s="5" t="s">
        <v>66</v>
      </c>
      <c r="Q76" s="3">
        <v>1</v>
      </c>
      <c r="R76" s="3">
        <v>3.3131333552348941</v>
      </c>
      <c r="S76" s="3">
        <v>5.0999999999999996</v>
      </c>
      <c r="T76" s="3">
        <v>2.5494707392947364</v>
      </c>
    </row>
    <row r="77" spans="1:20" x14ac:dyDescent="0.25">
      <c r="A77" s="2" t="s">
        <v>58</v>
      </c>
      <c r="B77" s="2" t="s">
        <v>59</v>
      </c>
      <c r="C77" s="2">
        <v>8</v>
      </c>
      <c r="D77" s="2">
        <v>2930510</v>
      </c>
      <c r="E77" s="2">
        <v>253.67</v>
      </c>
      <c r="F77" s="2">
        <v>232.26</v>
      </c>
      <c r="G77" s="2">
        <f t="shared" si="9"/>
        <v>485.92999999999995</v>
      </c>
      <c r="H77" s="2">
        <v>13.813599999999999</v>
      </c>
      <c r="I77" s="2">
        <v>0</v>
      </c>
      <c r="J77" s="2">
        <v>495388</v>
      </c>
      <c r="K77">
        <f t="shared" si="10"/>
        <v>483.77734375</v>
      </c>
      <c r="O77" s="19"/>
      <c r="P77" s="5" t="s">
        <v>67</v>
      </c>
      <c r="Q77" s="3">
        <v>1.0871627814466296</v>
      </c>
      <c r="R77" s="3">
        <v>4.9635459308021028</v>
      </c>
      <c r="S77" s="3">
        <v>5.0999999999999996</v>
      </c>
      <c r="T77" s="3">
        <v>2.6177328074086779</v>
      </c>
    </row>
    <row r="78" spans="1:20" x14ac:dyDescent="0.25">
      <c r="A78" s="2" t="s">
        <v>58</v>
      </c>
      <c r="B78" s="2" t="s">
        <v>59</v>
      </c>
      <c r="C78" s="2">
        <v>8</v>
      </c>
      <c r="D78" s="2">
        <v>2700544</v>
      </c>
      <c r="E78" s="2">
        <v>213.24</v>
      </c>
      <c r="F78" s="2">
        <v>206</v>
      </c>
      <c r="G78" s="2">
        <f t="shared" si="9"/>
        <v>419.24</v>
      </c>
      <c r="H78" s="2">
        <v>16.4511</v>
      </c>
      <c r="I78" s="2">
        <v>0</v>
      </c>
      <c r="J78" s="2">
        <v>658400</v>
      </c>
      <c r="K78">
        <f t="shared" si="10"/>
        <v>642.96875</v>
      </c>
      <c r="O78" s="19"/>
      <c r="P78" s="5" t="s">
        <v>63</v>
      </c>
      <c r="Q78" s="3">
        <v>1.097228175066054</v>
      </c>
      <c r="R78" s="3">
        <v>4.9635459308021028</v>
      </c>
      <c r="S78" s="3">
        <v>5.0999999999999996</v>
      </c>
      <c r="T78" s="3">
        <v>3.8373452328577713</v>
      </c>
    </row>
    <row r="79" spans="1:20" x14ac:dyDescent="0.25">
      <c r="A79" s="2" t="s">
        <v>58</v>
      </c>
      <c r="B79" s="2" t="s">
        <v>59</v>
      </c>
      <c r="C79" s="2">
        <v>8</v>
      </c>
      <c r="D79" s="2">
        <v>2258457</v>
      </c>
      <c r="E79" s="2">
        <v>184.25</v>
      </c>
      <c r="F79" s="2">
        <v>180.72</v>
      </c>
      <c r="G79" s="2">
        <f t="shared" si="9"/>
        <v>364.97</v>
      </c>
      <c r="H79" s="2">
        <v>18.82</v>
      </c>
      <c r="I79" s="2">
        <v>0</v>
      </c>
      <c r="J79" s="2">
        <v>822580</v>
      </c>
      <c r="K79">
        <f t="shared" si="10"/>
        <v>803.30078125</v>
      </c>
    </row>
    <row r="80" spans="1:20" x14ac:dyDescent="0.25">
      <c r="A80" s="2" t="s">
        <v>58</v>
      </c>
      <c r="B80" s="2" t="s">
        <v>59</v>
      </c>
      <c r="C80" s="2">
        <v>8</v>
      </c>
      <c r="D80" s="2">
        <v>1951542</v>
      </c>
      <c r="E80" s="2">
        <v>150.13999999999999</v>
      </c>
      <c r="F80" s="2">
        <v>159.69999999999999</v>
      </c>
      <c r="G80" s="2">
        <f t="shared" si="9"/>
        <v>309.83999999999997</v>
      </c>
      <c r="H80" s="2">
        <v>19.5855</v>
      </c>
      <c r="I80" s="2">
        <v>0</v>
      </c>
      <c r="J80" s="2">
        <v>986060</v>
      </c>
      <c r="K80">
        <f t="shared" si="10"/>
        <v>962.94921875</v>
      </c>
    </row>
    <row r="81" spans="1:23" x14ac:dyDescent="0.25">
      <c r="A81" s="2" t="s">
        <v>58</v>
      </c>
      <c r="B81" s="2" t="s">
        <v>59</v>
      </c>
      <c r="C81" s="2">
        <v>8</v>
      </c>
      <c r="D81" s="2">
        <v>1512980</v>
      </c>
      <c r="E81" s="2">
        <v>105.67</v>
      </c>
      <c r="F81" s="2">
        <v>144.44</v>
      </c>
      <c r="G81" s="2">
        <f t="shared" si="9"/>
        <v>250.11</v>
      </c>
      <c r="H81" s="2">
        <v>28.141200000000001</v>
      </c>
      <c r="I81" s="2">
        <v>0</v>
      </c>
      <c r="J81" s="2">
        <v>1150056</v>
      </c>
      <c r="K81">
        <f t="shared" si="10"/>
        <v>1123.1015625</v>
      </c>
    </row>
    <row r="82" spans="1:23" x14ac:dyDescent="0.25">
      <c r="A82" s="2" t="s">
        <v>58</v>
      </c>
      <c r="B82" s="2" t="s">
        <v>59</v>
      </c>
      <c r="C82" s="2">
        <v>8</v>
      </c>
      <c r="D82" s="2">
        <v>932934</v>
      </c>
      <c r="E82" s="2">
        <v>62.94</v>
      </c>
      <c r="F82" s="2">
        <v>111.28</v>
      </c>
      <c r="G82" s="2">
        <f t="shared" si="9"/>
        <v>174.22</v>
      </c>
      <c r="H82" s="2">
        <v>41.172699999999999</v>
      </c>
      <c r="I82" s="2">
        <v>0</v>
      </c>
      <c r="J82" s="2">
        <v>1313696</v>
      </c>
      <c r="K82">
        <f t="shared" si="10"/>
        <v>1282.90625</v>
      </c>
      <c r="O82" s="3"/>
      <c r="P82" s="3"/>
      <c r="Q82" s="3" t="s">
        <v>74</v>
      </c>
      <c r="R82" s="3" t="s">
        <v>79</v>
      </c>
    </row>
    <row r="83" spans="1:23" x14ac:dyDescent="0.25">
      <c r="A83" s="2" t="s">
        <v>58</v>
      </c>
      <c r="B83" s="2" t="s">
        <v>59</v>
      </c>
      <c r="C83" s="2">
        <v>8</v>
      </c>
      <c r="D83" s="2">
        <v>534354</v>
      </c>
      <c r="E83" s="2">
        <v>29.44</v>
      </c>
      <c r="F83" s="2">
        <v>104.36</v>
      </c>
      <c r="G83" s="2">
        <f t="shared" si="9"/>
        <v>133.80000000000001</v>
      </c>
      <c r="H83" s="2">
        <v>64.233599999999996</v>
      </c>
      <c r="I83" s="2">
        <v>0</v>
      </c>
      <c r="J83" s="2">
        <v>1476236</v>
      </c>
      <c r="K83">
        <f t="shared" si="10"/>
        <v>1441.63671875</v>
      </c>
      <c r="O83" s="19" t="s">
        <v>6</v>
      </c>
      <c r="P83" s="5" t="s">
        <v>62</v>
      </c>
      <c r="Q83" s="17">
        <v>1</v>
      </c>
      <c r="R83" s="18">
        <v>1</v>
      </c>
      <c r="T83" s="19" t="s">
        <v>6</v>
      </c>
      <c r="U83" s="5" t="s">
        <v>62</v>
      </c>
      <c r="V83" s="3">
        <v>1</v>
      </c>
      <c r="W83">
        <v>1</v>
      </c>
    </row>
    <row r="84" spans="1:23" x14ac:dyDescent="0.25">
      <c r="A84" s="2" t="s">
        <v>58</v>
      </c>
      <c r="B84" s="2" t="s">
        <v>59</v>
      </c>
      <c r="C84" s="2">
        <v>8</v>
      </c>
      <c r="D84" s="2">
        <v>0</v>
      </c>
      <c r="E84" s="2">
        <v>1.39</v>
      </c>
      <c r="F84" s="2">
        <v>65.11</v>
      </c>
      <c r="G84" s="2">
        <f t="shared" si="9"/>
        <v>66.5</v>
      </c>
      <c r="H84" s="2">
        <v>139.7894</v>
      </c>
      <c r="I84" s="2">
        <v>0</v>
      </c>
      <c r="J84" s="2">
        <v>1617960</v>
      </c>
      <c r="K84">
        <f t="shared" si="10"/>
        <v>1580.0390625</v>
      </c>
      <c r="O84" s="19"/>
      <c r="P84" s="5" t="s">
        <v>64</v>
      </c>
      <c r="Q84" s="17">
        <v>1</v>
      </c>
      <c r="R84" s="18">
        <v>1</v>
      </c>
      <c r="T84" s="19"/>
      <c r="U84" s="5" t="s">
        <v>64</v>
      </c>
      <c r="V84" s="3">
        <v>1</v>
      </c>
      <c r="W84">
        <v>1</v>
      </c>
    </row>
    <row r="85" spans="1:23" x14ac:dyDescent="0.25">
      <c r="A85" s="2" t="s">
        <v>58</v>
      </c>
      <c r="B85" s="2" t="s">
        <v>59</v>
      </c>
      <c r="C85" s="2">
        <v>8</v>
      </c>
      <c r="D85" s="2">
        <v>4803991</v>
      </c>
      <c r="E85" s="2">
        <v>294.99</v>
      </c>
      <c r="F85" s="2">
        <v>261.17</v>
      </c>
      <c r="G85" s="2">
        <f t="shared" si="9"/>
        <v>556.16000000000008</v>
      </c>
      <c r="H85" s="2">
        <v>139.7894</v>
      </c>
      <c r="I85" s="2">
        <v>0</v>
      </c>
      <c r="J85" s="2">
        <v>845796</v>
      </c>
      <c r="K85">
        <f t="shared" si="10"/>
        <v>825.97265625</v>
      </c>
      <c r="O85" s="19"/>
      <c r="P85" s="5" t="s">
        <v>65</v>
      </c>
      <c r="Q85" s="17">
        <v>1</v>
      </c>
      <c r="R85" s="18">
        <v>1</v>
      </c>
      <c r="T85" s="19"/>
      <c r="U85" s="5" t="s">
        <v>65</v>
      </c>
      <c r="V85" s="3">
        <v>1</v>
      </c>
      <c r="W85">
        <v>1</v>
      </c>
    </row>
    <row r="86" spans="1:23" x14ac:dyDescent="0.25">
      <c r="A86" s="2" t="s">
        <v>58</v>
      </c>
      <c r="B86" s="2" t="s">
        <v>59</v>
      </c>
      <c r="C86" s="2">
        <v>8</v>
      </c>
      <c r="D86" s="2">
        <v>4179170</v>
      </c>
      <c r="E86" s="2">
        <v>166.41</v>
      </c>
      <c r="F86" s="2">
        <v>260.77</v>
      </c>
      <c r="G86" s="2">
        <f t="shared" si="9"/>
        <v>427.17999999999995</v>
      </c>
      <c r="H86" s="2">
        <v>139.7894</v>
      </c>
      <c r="I86" s="2">
        <v>0</v>
      </c>
      <c r="J86" s="2">
        <v>1690456</v>
      </c>
      <c r="K86">
        <f t="shared" si="10"/>
        <v>1650.8359375</v>
      </c>
      <c r="O86" s="19"/>
      <c r="P86" s="5" t="s">
        <v>66</v>
      </c>
      <c r="Q86" s="17">
        <v>1</v>
      </c>
      <c r="R86" s="18">
        <v>1</v>
      </c>
      <c r="T86" s="19"/>
      <c r="U86" s="5" t="s">
        <v>66</v>
      </c>
      <c r="V86" s="3">
        <v>1</v>
      </c>
      <c r="W86">
        <v>1</v>
      </c>
    </row>
    <row r="87" spans="1:23" x14ac:dyDescent="0.25">
      <c r="A87" s="2" t="s">
        <v>58</v>
      </c>
      <c r="B87" s="2" t="s">
        <v>59</v>
      </c>
      <c r="C87" s="2">
        <v>8</v>
      </c>
      <c r="D87" s="2">
        <v>2662251</v>
      </c>
      <c r="E87" s="2">
        <v>119.81</v>
      </c>
      <c r="F87" s="2">
        <v>259.83999999999997</v>
      </c>
      <c r="G87" s="2">
        <f t="shared" si="9"/>
        <v>379.65</v>
      </c>
      <c r="H87" s="2">
        <v>139.7894</v>
      </c>
      <c r="I87" s="2">
        <v>0</v>
      </c>
      <c r="J87" s="2">
        <v>2532544</v>
      </c>
      <c r="K87">
        <f t="shared" si="10"/>
        <v>2473.1875</v>
      </c>
      <c r="O87" s="19"/>
      <c r="P87" s="5" t="s">
        <v>67</v>
      </c>
      <c r="Q87" s="17">
        <v>1.0871627814466296</v>
      </c>
      <c r="R87" s="18">
        <v>1</v>
      </c>
      <c r="T87" s="19"/>
      <c r="U87" s="5" t="s">
        <v>67</v>
      </c>
      <c r="V87" s="3">
        <v>1.0871627814466296</v>
      </c>
      <c r="W87">
        <v>1</v>
      </c>
    </row>
    <row r="88" spans="1:23" x14ac:dyDescent="0.25">
      <c r="A88" s="2" t="s">
        <v>58</v>
      </c>
      <c r="B88" s="2" t="s">
        <v>59</v>
      </c>
      <c r="C88" s="2">
        <v>8</v>
      </c>
      <c r="D88" s="2">
        <v>2488496</v>
      </c>
      <c r="E88" s="2">
        <v>116.38</v>
      </c>
      <c r="F88" s="2">
        <v>261.42</v>
      </c>
      <c r="G88" s="2">
        <f t="shared" si="9"/>
        <v>377.8</v>
      </c>
      <c r="H88" s="2">
        <v>139.7894</v>
      </c>
      <c r="I88" s="2">
        <v>0</v>
      </c>
      <c r="J88" s="2">
        <v>3376744</v>
      </c>
      <c r="K88">
        <f t="shared" si="10"/>
        <v>3297.6015625</v>
      </c>
      <c r="O88" s="19"/>
      <c r="P88" s="5" t="s">
        <v>63</v>
      </c>
      <c r="Q88" s="17">
        <v>1.097228175066054</v>
      </c>
      <c r="R88" s="18">
        <v>1</v>
      </c>
      <c r="T88" s="19"/>
      <c r="U88" s="5" t="s">
        <v>63</v>
      </c>
      <c r="V88" s="3">
        <v>1.097228175066054</v>
      </c>
      <c r="W88">
        <v>1</v>
      </c>
    </row>
    <row r="89" spans="1:23" x14ac:dyDescent="0.25">
      <c r="A89" s="2" t="s">
        <v>58</v>
      </c>
      <c r="B89" s="2" t="s">
        <v>59</v>
      </c>
      <c r="C89" s="2">
        <v>8</v>
      </c>
      <c r="D89" s="2">
        <v>1591983</v>
      </c>
      <c r="E89" s="2">
        <v>72.400000000000006</v>
      </c>
      <c r="F89" s="2">
        <v>256.79000000000002</v>
      </c>
      <c r="G89" s="2">
        <f t="shared" si="9"/>
        <v>329.19000000000005</v>
      </c>
      <c r="H89" s="2">
        <v>139.7894</v>
      </c>
      <c r="I89" s="2">
        <v>0</v>
      </c>
      <c r="J89" s="2">
        <v>4218676</v>
      </c>
      <c r="K89">
        <f t="shared" si="10"/>
        <v>4119.80078125</v>
      </c>
      <c r="O89" s="19" t="s">
        <v>19</v>
      </c>
      <c r="P89" s="5" t="s">
        <v>62</v>
      </c>
      <c r="Q89" s="17">
        <v>1</v>
      </c>
      <c r="R89" s="18">
        <v>1</v>
      </c>
      <c r="T89" s="19" t="s">
        <v>19</v>
      </c>
      <c r="U89" s="5" t="s">
        <v>62</v>
      </c>
      <c r="V89" s="3">
        <v>1</v>
      </c>
      <c r="W89">
        <v>1</v>
      </c>
    </row>
    <row r="90" spans="1:23" x14ac:dyDescent="0.25">
      <c r="A90" s="2" t="s">
        <v>58</v>
      </c>
      <c r="B90" s="2" t="s">
        <v>59</v>
      </c>
      <c r="C90" s="2">
        <v>8</v>
      </c>
      <c r="D90" s="2">
        <v>1077959</v>
      </c>
      <c r="E90" s="2">
        <v>61.68</v>
      </c>
      <c r="F90" s="2">
        <v>256.74</v>
      </c>
      <c r="G90" s="2">
        <f t="shared" si="9"/>
        <v>318.42</v>
      </c>
      <c r="H90" s="2">
        <v>139.7894</v>
      </c>
      <c r="I90" s="2">
        <v>0</v>
      </c>
      <c r="J90" s="2">
        <v>5062668</v>
      </c>
      <c r="K90">
        <f t="shared" si="10"/>
        <v>4944.01171875</v>
      </c>
      <c r="O90" s="19"/>
      <c r="P90" s="5" t="s">
        <v>64</v>
      </c>
      <c r="Q90" s="17">
        <v>1.6551249630141041</v>
      </c>
      <c r="R90" s="18">
        <v>1.1052185948830404</v>
      </c>
      <c r="T90" s="19"/>
      <c r="U90" s="5" t="s">
        <v>64</v>
      </c>
      <c r="V90" s="3">
        <v>1.6551249630141041</v>
      </c>
      <c r="W90">
        <v>1.1052185948830404</v>
      </c>
    </row>
    <row r="91" spans="1:23" x14ac:dyDescent="0.25">
      <c r="A91" s="2" t="s">
        <v>58</v>
      </c>
      <c r="B91" s="2" t="s">
        <v>59</v>
      </c>
      <c r="C91" s="2">
        <v>8</v>
      </c>
      <c r="D91" s="2">
        <v>1476361</v>
      </c>
      <c r="E91" s="2">
        <v>55.33</v>
      </c>
      <c r="F91" s="2">
        <v>257.67</v>
      </c>
      <c r="G91" s="2">
        <f t="shared" si="9"/>
        <v>313</v>
      </c>
      <c r="H91" s="2">
        <v>139.7894</v>
      </c>
      <c r="I91" s="2">
        <v>0</v>
      </c>
      <c r="J91" s="2">
        <v>5905508</v>
      </c>
      <c r="K91">
        <f t="shared" si="10"/>
        <v>5767.09765625</v>
      </c>
      <c r="O91" s="19"/>
      <c r="P91" s="5" t="s">
        <v>65</v>
      </c>
      <c r="Q91" s="17">
        <v>2.4848362801562689</v>
      </c>
      <c r="R91" s="18">
        <v>1.2434543692370619</v>
      </c>
      <c r="T91" s="19"/>
      <c r="U91" s="5" t="s">
        <v>65</v>
      </c>
      <c r="V91" s="3">
        <v>2.4848362801562689</v>
      </c>
      <c r="W91">
        <v>1.2434543692370619</v>
      </c>
    </row>
    <row r="92" spans="1:23" x14ac:dyDescent="0.25">
      <c r="A92" s="2" t="s">
        <v>58</v>
      </c>
      <c r="B92" s="2" t="s">
        <v>59</v>
      </c>
      <c r="C92" s="2">
        <v>8</v>
      </c>
      <c r="D92" s="2">
        <v>942040</v>
      </c>
      <c r="E92" s="2">
        <v>48.9</v>
      </c>
      <c r="F92" s="2">
        <v>256.58999999999997</v>
      </c>
      <c r="G92" s="2">
        <f t="shared" si="9"/>
        <v>305.48999999999995</v>
      </c>
      <c r="H92" s="2">
        <v>139.7894</v>
      </c>
      <c r="I92" s="2">
        <v>0</v>
      </c>
      <c r="J92" s="2">
        <v>6747860</v>
      </c>
      <c r="K92">
        <f t="shared" si="10"/>
        <v>6589.70703125</v>
      </c>
      <c r="O92" s="19"/>
      <c r="P92" s="5" t="s">
        <v>66</v>
      </c>
      <c r="Q92" s="17">
        <v>3.3131333552348941</v>
      </c>
      <c r="R92" s="18">
        <v>1.6573585311144243</v>
      </c>
      <c r="T92" s="19"/>
      <c r="U92" s="5" t="s">
        <v>66</v>
      </c>
      <c r="V92" s="3">
        <v>3.3131333552348941</v>
      </c>
      <c r="W92">
        <v>1.6573585311144243</v>
      </c>
    </row>
    <row r="93" spans="1:23" x14ac:dyDescent="0.25">
      <c r="A93" s="2" t="s">
        <v>58</v>
      </c>
      <c r="B93" s="2" t="s">
        <v>59</v>
      </c>
      <c r="C93" s="2">
        <v>8</v>
      </c>
      <c r="D93" s="2">
        <v>765000</v>
      </c>
      <c r="E93" s="2">
        <v>38.119999999999997</v>
      </c>
      <c r="F93" s="2">
        <v>257.62</v>
      </c>
      <c r="G93" s="2">
        <f t="shared" si="9"/>
        <v>295.74</v>
      </c>
      <c r="H93" s="2">
        <v>139.7894</v>
      </c>
      <c r="I93" s="2">
        <v>0</v>
      </c>
      <c r="J93" s="2">
        <v>7591852</v>
      </c>
      <c r="K93">
        <f t="shared" si="10"/>
        <v>7413.91796875</v>
      </c>
      <c r="O93" s="19"/>
      <c r="P93" s="5" t="s">
        <v>67</v>
      </c>
      <c r="Q93" s="17">
        <v>4.9635459308021028</v>
      </c>
      <c r="R93" s="18">
        <v>2.4848362801562689</v>
      </c>
      <c r="T93" s="19"/>
      <c r="U93" s="5" t="s">
        <v>67</v>
      </c>
      <c r="V93" s="3">
        <v>4.9635459308021028</v>
      </c>
      <c r="W93">
        <v>2.4848362801562689</v>
      </c>
    </row>
    <row r="94" spans="1:23" x14ac:dyDescent="0.25">
      <c r="A94" s="2" t="s">
        <v>58</v>
      </c>
      <c r="B94" s="2" t="s">
        <v>59</v>
      </c>
      <c r="C94" s="2">
        <v>8</v>
      </c>
      <c r="D94" s="2">
        <v>0</v>
      </c>
      <c r="E94" s="2">
        <v>2.79</v>
      </c>
      <c r="F94" s="2">
        <v>248.01</v>
      </c>
      <c r="G94" s="2">
        <f t="shared" si="9"/>
        <v>250.79999999999998</v>
      </c>
      <c r="H94" s="2">
        <v>139.7894</v>
      </c>
      <c r="I94" s="2">
        <v>0</v>
      </c>
      <c r="J94" s="2">
        <v>8391460</v>
      </c>
      <c r="K94">
        <f t="shared" si="10"/>
        <v>8194.78515625</v>
      </c>
      <c r="O94" s="19"/>
      <c r="P94" s="5" t="s">
        <v>63</v>
      </c>
      <c r="Q94" s="17">
        <v>4.9635459308021028</v>
      </c>
      <c r="R94" s="18">
        <v>3.3131333552348941</v>
      </c>
      <c r="T94" s="19"/>
      <c r="U94" s="5" t="s">
        <v>63</v>
      </c>
      <c r="V94" s="3">
        <v>4.9635459308021028</v>
      </c>
      <c r="W94">
        <v>3.3131333552348941</v>
      </c>
    </row>
    <row r="95" spans="1:23" x14ac:dyDescent="0.25">
      <c r="A95" s="2" t="s">
        <v>58</v>
      </c>
      <c r="B95" s="2" t="s">
        <v>59</v>
      </c>
      <c r="C95" s="2">
        <v>8</v>
      </c>
      <c r="D95" s="2">
        <v>1786886</v>
      </c>
      <c r="E95" s="2">
        <v>120.56</v>
      </c>
      <c r="F95" s="2">
        <v>269.05</v>
      </c>
      <c r="G95" s="2">
        <f t="shared" si="9"/>
        <v>389.61</v>
      </c>
      <c r="H95" s="2">
        <v>0</v>
      </c>
      <c r="I95" s="2">
        <v>4.5199999999999996</v>
      </c>
      <c r="J95" s="2">
        <v>226456</v>
      </c>
      <c r="K95">
        <f t="shared" si="10"/>
        <v>221.1484375</v>
      </c>
      <c r="O95" s="19" t="s">
        <v>25</v>
      </c>
      <c r="P95" s="5" t="s">
        <v>62</v>
      </c>
      <c r="Q95" s="17">
        <v>1</v>
      </c>
      <c r="R95" s="18">
        <v>1</v>
      </c>
      <c r="T95" s="19" t="s">
        <v>25</v>
      </c>
      <c r="U95" s="5" t="s">
        <v>62</v>
      </c>
      <c r="V95" s="3">
        <v>1</v>
      </c>
      <c r="W95">
        <v>1</v>
      </c>
    </row>
    <row r="96" spans="1:23" x14ac:dyDescent="0.25">
      <c r="A96" s="2" t="s">
        <v>58</v>
      </c>
      <c r="B96" s="2" t="s">
        <v>59</v>
      </c>
      <c r="C96" s="2">
        <v>8</v>
      </c>
      <c r="D96" s="2">
        <v>233595</v>
      </c>
      <c r="E96" s="2">
        <v>28.91</v>
      </c>
      <c r="F96" s="2">
        <v>252.84</v>
      </c>
      <c r="G96" s="2">
        <f t="shared" si="9"/>
        <v>281.75</v>
      </c>
      <c r="H96" s="2">
        <v>0</v>
      </c>
      <c r="I96" s="2">
        <v>8.02</v>
      </c>
      <c r="J96" s="2">
        <v>465376</v>
      </c>
      <c r="K96">
        <f t="shared" si="10"/>
        <v>454.46875</v>
      </c>
      <c r="O96" s="19"/>
      <c r="P96" s="5" t="s">
        <v>64</v>
      </c>
      <c r="Q96" s="17">
        <v>2.2596836166014747</v>
      </c>
      <c r="R96" s="18">
        <v>1.5060560618295074</v>
      </c>
      <c r="T96" s="19"/>
      <c r="U96" s="5" t="s">
        <v>64</v>
      </c>
      <c r="V96" s="3">
        <v>2.2596836166014747</v>
      </c>
      <c r="W96">
        <v>1.5060560618295074</v>
      </c>
    </row>
    <row r="97" spans="1:23" x14ac:dyDescent="0.25">
      <c r="A97" s="2" t="s">
        <v>58</v>
      </c>
      <c r="B97" s="2" t="s">
        <v>59</v>
      </c>
      <c r="C97" s="2">
        <v>8</v>
      </c>
      <c r="D97" s="2">
        <v>108902</v>
      </c>
      <c r="E97" s="2">
        <v>22.3</v>
      </c>
      <c r="F97" s="2">
        <v>246.53</v>
      </c>
      <c r="G97" s="2">
        <f t="shared" si="9"/>
        <v>268.83</v>
      </c>
      <c r="H97" s="2">
        <v>0</v>
      </c>
      <c r="I97" s="2">
        <v>8.9600000000000009</v>
      </c>
      <c r="J97" s="2">
        <v>693520</v>
      </c>
      <c r="K97">
        <f t="shared" si="10"/>
        <v>677.265625</v>
      </c>
      <c r="O97" s="19"/>
      <c r="P97" s="5" t="s">
        <v>65</v>
      </c>
      <c r="Q97" s="17">
        <v>4.4759080546461201</v>
      </c>
      <c r="R97" s="18">
        <v>2.2443787389121916</v>
      </c>
      <c r="T97" s="19"/>
      <c r="U97" s="5" t="s">
        <v>65</v>
      </c>
      <c r="V97" s="3">
        <v>4.4759080546461201</v>
      </c>
      <c r="W97">
        <v>2.2443787389121916</v>
      </c>
    </row>
    <row r="98" spans="1:23" x14ac:dyDescent="0.25">
      <c r="A98" s="2" t="s">
        <v>58</v>
      </c>
      <c r="B98" s="2" t="s">
        <v>59</v>
      </c>
      <c r="C98" s="2">
        <v>8</v>
      </c>
      <c r="D98" s="2">
        <v>13035</v>
      </c>
      <c r="E98" s="2">
        <v>19.97</v>
      </c>
      <c r="F98" s="2">
        <v>244.47</v>
      </c>
      <c r="G98" s="2">
        <f t="shared" si="9"/>
        <v>264.44</v>
      </c>
      <c r="H98" s="2">
        <v>0</v>
      </c>
      <c r="I98" s="2">
        <v>9.76</v>
      </c>
      <c r="J98" s="2">
        <v>908812</v>
      </c>
      <c r="K98">
        <f t="shared" si="10"/>
        <v>887.51171875</v>
      </c>
      <c r="O98" s="19"/>
      <c r="P98" s="5" t="s">
        <v>66</v>
      </c>
      <c r="Q98" s="17">
        <v>5.0999999999999996</v>
      </c>
      <c r="R98" s="18">
        <v>4.6122867135337549</v>
      </c>
      <c r="T98" s="19"/>
      <c r="U98" s="5" t="s">
        <v>66</v>
      </c>
      <c r="V98" s="3">
        <v>5.0999999999999996</v>
      </c>
      <c r="W98">
        <v>4.6122867135337549</v>
      </c>
    </row>
    <row r="99" spans="1:23" x14ac:dyDescent="0.25">
      <c r="A99" s="2" t="s">
        <v>58</v>
      </c>
      <c r="B99" s="2" t="s">
        <v>59</v>
      </c>
      <c r="C99" s="2">
        <v>8</v>
      </c>
      <c r="D99" s="2">
        <v>695</v>
      </c>
      <c r="E99" s="2">
        <v>19.46</v>
      </c>
      <c r="F99" s="2">
        <v>242.45</v>
      </c>
      <c r="G99" s="2">
        <f t="shared" si="9"/>
        <v>261.90999999999997</v>
      </c>
      <c r="H99" s="2">
        <v>0</v>
      </c>
      <c r="I99" s="2">
        <v>9.86</v>
      </c>
      <c r="J99" s="2">
        <v>1074924</v>
      </c>
      <c r="K99">
        <f t="shared" si="10"/>
        <v>1049.73046875</v>
      </c>
      <c r="O99" s="19"/>
      <c r="P99" s="5" t="s">
        <v>67</v>
      </c>
      <c r="Q99" s="17">
        <v>5.0999999999999996</v>
      </c>
      <c r="R99" s="18">
        <v>4.6122867135337549</v>
      </c>
      <c r="T99" s="19"/>
      <c r="U99" s="5" t="s">
        <v>67</v>
      </c>
      <c r="V99" s="3">
        <v>5.0999999999999996</v>
      </c>
      <c r="W99">
        <v>4.6122867135337549</v>
      </c>
    </row>
    <row r="100" spans="1:23" x14ac:dyDescent="0.25">
      <c r="A100" s="2" t="s">
        <v>58</v>
      </c>
      <c r="B100" s="2" t="s">
        <v>59</v>
      </c>
      <c r="C100" s="2">
        <v>8</v>
      </c>
      <c r="D100" s="2">
        <v>15</v>
      </c>
      <c r="E100" s="2">
        <v>18.73</v>
      </c>
      <c r="F100" s="2">
        <v>243.01</v>
      </c>
      <c r="G100" s="2">
        <f t="shared" si="9"/>
        <v>261.74</v>
      </c>
      <c r="H100" s="2">
        <v>0</v>
      </c>
      <c r="I100" s="2">
        <v>9.8699999999999992</v>
      </c>
      <c r="J100" s="2">
        <v>1072740</v>
      </c>
      <c r="K100">
        <f t="shared" si="10"/>
        <v>1047.59765625</v>
      </c>
      <c r="O100" s="19"/>
      <c r="P100" s="5" t="s">
        <v>63</v>
      </c>
      <c r="Q100" s="17">
        <v>5.0999999999999996</v>
      </c>
      <c r="R100" s="18">
        <v>4.6122867135337549</v>
      </c>
      <c r="T100" s="19"/>
      <c r="U100" s="5" t="s">
        <v>63</v>
      </c>
      <c r="V100" s="3">
        <v>5.0999999999999996</v>
      </c>
      <c r="W100">
        <v>4.6122867135337549</v>
      </c>
    </row>
    <row r="101" spans="1:23" x14ac:dyDescent="0.25">
      <c r="A101" s="2" t="s">
        <v>58</v>
      </c>
      <c r="B101" s="2" t="s">
        <v>59</v>
      </c>
      <c r="C101" s="2">
        <v>8</v>
      </c>
      <c r="D101" s="2">
        <v>0</v>
      </c>
      <c r="E101" s="2">
        <v>18.440000000000001</v>
      </c>
      <c r="F101" s="2">
        <v>242.3</v>
      </c>
      <c r="G101" s="2">
        <f t="shared" si="9"/>
        <v>260.74</v>
      </c>
      <c r="H101" s="2">
        <v>0</v>
      </c>
      <c r="I101" s="2">
        <v>9.91</v>
      </c>
      <c r="J101" s="2">
        <v>1055176</v>
      </c>
      <c r="K101">
        <f t="shared" si="10"/>
        <v>1030.4453125</v>
      </c>
      <c r="O101" s="19" t="s">
        <v>24</v>
      </c>
      <c r="P101" s="5" t="s">
        <v>62</v>
      </c>
      <c r="Q101" s="17">
        <v>1</v>
      </c>
      <c r="R101" s="18">
        <v>1</v>
      </c>
      <c r="T101" s="19" t="s">
        <v>24</v>
      </c>
      <c r="U101" s="5" t="s">
        <v>62</v>
      </c>
      <c r="V101" s="3">
        <v>1</v>
      </c>
      <c r="W101">
        <v>1</v>
      </c>
    </row>
    <row r="102" spans="1:23" x14ac:dyDescent="0.25">
      <c r="A102" s="2" t="s">
        <v>58</v>
      </c>
      <c r="B102" s="2" t="s">
        <v>59</v>
      </c>
      <c r="C102" s="2">
        <v>8</v>
      </c>
      <c r="D102" s="2">
        <v>0</v>
      </c>
      <c r="E102" s="2">
        <v>17.96</v>
      </c>
      <c r="F102" s="2">
        <v>241.42</v>
      </c>
      <c r="G102" s="2">
        <f t="shared" si="9"/>
        <v>259.38</v>
      </c>
      <c r="H102" s="2">
        <v>0</v>
      </c>
      <c r="I102" s="2">
        <v>9.99</v>
      </c>
      <c r="J102" s="2">
        <v>1046352</v>
      </c>
      <c r="K102">
        <f t="shared" si="10"/>
        <v>1021.828125</v>
      </c>
      <c r="O102" s="19"/>
      <c r="P102" s="5" t="s">
        <v>64</v>
      </c>
      <c r="Q102" s="17">
        <v>1.5370343564537141</v>
      </c>
      <c r="R102" s="18">
        <v>1.2783384280390269</v>
      </c>
      <c r="T102" s="19"/>
      <c r="U102" s="5" t="s">
        <v>64</v>
      </c>
      <c r="V102" s="3">
        <v>1.5370343564537141</v>
      </c>
      <c r="W102">
        <v>1.2783384280390269</v>
      </c>
    </row>
    <row r="103" spans="1:23" x14ac:dyDescent="0.25">
      <c r="A103" s="2" t="s">
        <v>58</v>
      </c>
      <c r="B103" s="2" t="s">
        <v>59</v>
      </c>
      <c r="C103" s="2">
        <v>8</v>
      </c>
      <c r="D103" s="2">
        <v>0</v>
      </c>
      <c r="E103" s="2">
        <v>18.75</v>
      </c>
      <c r="F103" s="2">
        <v>241.37</v>
      </c>
      <c r="G103" s="2">
        <f t="shared" si="9"/>
        <v>260.12</v>
      </c>
      <c r="H103" s="2">
        <v>0</v>
      </c>
      <c r="I103" s="2">
        <v>9.94</v>
      </c>
      <c r="J103" s="2">
        <v>1065616</v>
      </c>
      <c r="K103">
        <f t="shared" si="10"/>
        <v>1040.640625</v>
      </c>
      <c r="O103" s="19"/>
      <c r="P103" s="5" t="s">
        <v>65</v>
      </c>
      <c r="Q103" s="17">
        <v>1.9088649544324772</v>
      </c>
      <c r="R103" s="18">
        <v>1.5412149285002084</v>
      </c>
      <c r="T103" s="19"/>
      <c r="U103" s="5" t="s">
        <v>65</v>
      </c>
      <c r="V103" s="3">
        <v>1.9088649544324772</v>
      </c>
      <c r="W103">
        <v>1.5412149285002084</v>
      </c>
    </row>
    <row r="104" spans="1:23" x14ac:dyDescent="0.25">
      <c r="A104" s="2" t="s">
        <v>58</v>
      </c>
      <c r="B104" s="2" t="s">
        <v>59</v>
      </c>
      <c r="C104" s="2">
        <v>8</v>
      </c>
      <c r="D104" s="2">
        <v>0</v>
      </c>
      <c r="E104" s="2">
        <v>17.88</v>
      </c>
      <c r="F104" s="2">
        <v>241.36</v>
      </c>
      <c r="G104" s="2">
        <f t="shared" si="9"/>
        <v>259.24</v>
      </c>
      <c r="H104" s="2">
        <v>0</v>
      </c>
      <c r="I104" s="2">
        <v>9.98</v>
      </c>
      <c r="J104" s="2">
        <v>1058736</v>
      </c>
      <c r="K104">
        <f t="shared" si="10"/>
        <v>1033.921875</v>
      </c>
      <c r="O104" s="19"/>
      <c r="P104" s="5" t="s">
        <v>66</v>
      </c>
      <c r="Q104" s="17">
        <v>2.5494707392947364</v>
      </c>
      <c r="R104" s="18">
        <v>1.9314948237545773</v>
      </c>
      <c r="T104" s="19"/>
      <c r="U104" s="5" t="s">
        <v>66</v>
      </c>
      <c r="V104" s="3">
        <v>2.5494707392947364</v>
      </c>
      <c r="W104">
        <v>1.9314948237545773</v>
      </c>
    </row>
    <row r="105" spans="1:23" x14ac:dyDescent="0.25">
      <c r="A105" s="2" t="s">
        <v>58</v>
      </c>
      <c r="B105" s="2" t="s">
        <v>59</v>
      </c>
      <c r="C105" s="2">
        <v>8</v>
      </c>
      <c r="D105" s="2">
        <v>4156437</v>
      </c>
      <c r="E105" s="2">
        <v>245.35</v>
      </c>
      <c r="F105" s="2">
        <v>208.03</v>
      </c>
      <c r="G105" s="2">
        <f t="shared" si="9"/>
        <v>453.38</v>
      </c>
      <c r="H105" s="2">
        <v>0</v>
      </c>
      <c r="I105" s="2">
        <v>3.11</v>
      </c>
      <c r="J105" s="2">
        <v>245680</v>
      </c>
      <c r="K105">
        <f t="shared" si="10"/>
        <v>239.921875</v>
      </c>
      <c r="O105" s="19"/>
      <c r="P105" s="5" t="s">
        <v>67</v>
      </c>
      <c r="Q105" s="17">
        <v>2.6177328074086779</v>
      </c>
      <c r="R105" s="18">
        <v>1.9314948237545773</v>
      </c>
      <c r="T105" s="19"/>
      <c r="U105" s="5" t="s">
        <v>67</v>
      </c>
      <c r="V105" s="3">
        <v>2.6177328074086779</v>
      </c>
      <c r="W105">
        <v>1.9314948237545773</v>
      </c>
    </row>
    <row r="106" spans="1:23" x14ac:dyDescent="0.25">
      <c r="A106" s="2" t="s">
        <v>58</v>
      </c>
      <c r="B106" s="2" t="s">
        <v>59</v>
      </c>
      <c r="C106" s="2">
        <v>8</v>
      </c>
      <c r="D106" s="2">
        <v>1465393</v>
      </c>
      <c r="E106" s="2">
        <v>98.96</v>
      </c>
      <c r="F106" s="2">
        <v>195.33</v>
      </c>
      <c r="G106" s="2">
        <f t="shared" si="9"/>
        <v>294.29000000000002</v>
      </c>
      <c r="H106" s="2">
        <v>0</v>
      </c>
      <c r="I106" s="2">
        <v>5.83</v>
      </c>
      <c r="J106" s="2">
        <v>376516</v>
      </c>
      <c r="K106">
        <f t="shared" si="10"/>
        <v>367.69140625</v>
      </c>
      <c r="O106" s="19"/>
      <c r="P106" s="5" t="s">
        <v>63</v>
      </c>
      <c r="Q106" s="17">
        <v>3.8373452328577713</v>
      </c>
      <c r="R106" s="18">
        <v>2.5945670303519637</v>
      </c>
      <c r="T106" s="19"/>
      <c r="U106" s="5" t="s">
        <v>63</v>
      </c>
      <c r="V106" s="3">
        <v>3.8373452328577713</v>
      </c>
      <c r="W106">
        <v>2.5945670303519637</v>
      </c>
    </row>
    <row r="107" spans="1:23" x14ac:dyDescent="0.25">
      <c r="A107" s="2" t="s">
        <v>58</v>
      </c>
      <c r="B107" s="2" t="s">
        <v>59</v>
      </c>
      <c r="C107" s="2">
        <v>8</v>
      </c>
      <c r="D107" s="2">
        <v>622109</v>
      </c>
      <c r="E107" s="2">
        <v>48.83</v>
      </c>
      <c r="F107" s="2">
        <v>190.62</v>
      </c>
      <c r="G107" s="2">
        <f t="shared" si="9"/>
        <v>239.45</v>
      </c>
      <c r="H107" s="2">
        <v>0</v>
      </c>
      <c r="I107" s="2">
        <v>8.26</v>
      </c>
      <c r="J107" s="2">
        <v>505772</v>
      </c>
      <c r="K107">
        <f t="shared" si="10"/>
        <v>493.91796875</v>
      </c>
    </row>
    <row r="108" spans="1:23" x14ac:dyDescent="0.25">
      <c r="A108" s="2" t="s">
        <v>58</v>
      </c>
      <c r="B108" s="2" t="s">
        <v>59</v>
      </c>
      <c r="C108" s="2">
        <v>8</v>
      </c>
      <c r="D108" s="2">
        <v>166165</v>
      </c>
      <c r="E108" s="2">
        <v>19.61</v>
      </c>
      <c r="F108" s="2">
        <v>186.59</v>
      </c>
      <c r="G108" s="2">
        <f t="shared" si="9"/>
        <v>206.2</v>
      </c>
      <c r="H108" s="2">
        <v>0</v>
      </c>
      <c r="I108" s="2">
        <v>11.02</v>
      </c>
      <c r="J108" s="2">
        <v>633848</v>
      </c>
      <c r="K108">
        <f t="shared" si="10"/>
        <v>618.9921875</v>
      </c>
    </row>
    <row r="109" spans="1:23" x14ac:dyDescent="0.25">
      <c r="A109" s="2" t="s">
        <v>58</v>
      </c>
      <c r="B109" s="2" t="s">
        <v>59</v>
      </c>
      <c r="C109" s="2">
        <v>8</v>
      </c>
      <c r="D109" s="2">
        <v>56336</v>
      </c>
      <c r="E109" s="2">
        <v>15.37</v>
      </c>
      <c r="F109" s="2">
        <v>182.31</v>
      </c>
      <c r="G109" s="2">
        <f t="shared" si="9"/>
        <v>197.68</v>
      </c>
      <c r="H109" s="2">
        <v>0</v>
      </c>
      <c r="I109" s="2">
        <v>12.65</v>
      </c>
      <c r="J109" s="2">
        <v>764192</v>
      </c>
      <c r="K109">
        <f t="shared" si="10"/>
        <v>746.28125</v>
      </c>
    </row>
    <row r="110" spans="1:23" x14ac:dyDescent="0.25">
      <c r="A110" s="2" t="s">
        <v>58</v>
      </c>
      <c r="B110" s="2" t="s">
        <v>59</v>
      </c>
      <c r="C110" s="2">
        <v>8</v>
      </c>
      <c r="D110" s="2">
        <v>12297</v>
      </c>
      <c r="E110" s="2">
        <v>12.83</v>
      </c>
      <c r="F110" s="2">
        <v>186.46</v>
      </c>
      <c r="G110" s="2">
        <f t="shared" si="9"/>
        <v>199.29000000000002</v>
      </c>
      <c r="H110" s="2">
        <v>0</v>
      </c>
      <c r="I110" s="2">
        <v>13.02</v>
      </c>
      <c r="J110" s="2">
        <v>894364</v>
      </c>
      <c r="K110">
        <f t="shared" si="10"/>
        <v>873.40234375</v>
      </c>
    </row>
    <row r="111" spans="1:23" x14ac:dyDescent="0.25">
      <c r="A111" s="2" t="s">
        <v>58</v>
      </c>
      <c r="B111" s="2" t="s">
        <v>59</v>
      </c>
      <c r="C111" s="2">
        <v>8</v>
      </c>
      <c r="D111" s="2">
        <v>0</v>
      </c>
      <c r="E111" s="2">
        <v>12.07</v>
      </c>
      <c r="F111" s="2">
        <v>183.56</v>
      </c>
      <c r="G111" s="2">
        <f t="shared" si="9"/>
        <v>195.63</v>
      </c>
      <c r="H111" s="2">
        <v>0</v>
      </c>
      <c r="I111" s="2">
        <v>13.28</v>
      </c>
      <c r="J111" s="2">
        <v>975648</v>
      </c>
      <c r="K111">
        <f t="shared" si="10"/>
        <v>952.78125</v>
      </c>
    </row>
    <row r="112" spans="1:23" x14ac:dyDescent="0.25">
      <c r="A112" s="2" t="s">
        <v>58</v>
      </c>
      <c r="B112" s="2" t="s">
        <v>59</v>
      </c>
      <c r="C112" s="2">
        <v>8</v>
      </c>
      <c r="D112" s="2">
        <v>0</v>
      </c>
      <c r="E112" s="2">
        <v>12.63</v>
      </c>
      <c r="F112" s="2">
        <v>182.14</v>
      </c>
      <c r="G112" s="2">
        <f t="shared" si="9"/>
        <v>194.76999999999998</v>
      </c>
      <c r="H112" s="2">
        <v>0</v>
      </c>
      <c r="I112" s="2">
        <v>13.35</v>
      </c>
      <c r="J112" s="2">
        <v>977344</v>
      </c>
      <c r="K112">
        <f t="shared" si="10"/>
        <v>954.4375</v>
      </c>
    </row>
    <row r="113" spans="1:11" x14ac:dyDescent="0.25">
      <c r="A113" s="2" t="s">
        <v>58</v>
      </c>
      <c r="B113" s="2" t="s">
        <v>59</v>
      </c>
      <c r="C113" s="2">
        <v>8</v>
      </c>
      <c r="D113" s="2">
        <v>0</v>
      </c>
      <c r="E113" s="2">
        <v>12.74</v>
      </c>
      <c r="F113" s="2">
        <v>181.86</v>
      </c>
      <c r="G113" s="2">
        <f t="shared" si="9"/>
        <v>194.60000000000002</v>
      </c>
      <c r="H113" s="2">
        <v>0</v>
      </c>
      <c r="I113" s="2">
        <v>13.35</v>
      </c>
      <c r="J113" s="2">
        <v>975712</v>
      </c>
      <c r="K113">
        <f t="shared" si="10"/>
        <v>952.84375</v>
      </c>
    </row>
  </sheetData>
  <mergeCells count="10">
    <mergeCell ref="T95:T100"/>
    <mergeCell ref="T101:T106"/>
    <mergeCell ref="O95:O100"/>
    <mergeCell ref="O101:O106"/>
    <mergeCell ref="O67:O72"/>
    <mergeCell ref="O73:O78"/>
    <mergeCell ref="O83:O88"/>
    <mergeCell ref="O89:O94"/>
    <mergeCell ref="T83:T88"/>
    <mergeCell ref="T89:T9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0DB2-D310-42CA-8F84-F185ECC0432D}">
  <dimension ref="A2:P21"/>
  <sheetViews>
    <sheetView workbookViewId="0">
      <selection activeCell="I22" sqref="I22"/>
    </sheetView>
  </sheetViews>
  <sheetFormatPr defaultRowHeight="13.8" x14ac:dyDescent="0.25"/>
  <cols>
    <col min="1" max="16" width="8.77734375" customWidth="1"/>
  </cols>
  <sheetData>
    <row r="2" spans="1:16" x14ac:dyDescent="0.25">
      <c r="A2" t="s">
        <v>36</v>
      </c>
      <c r="B2">
        <v>128</v>
      </c>
      <c r="C2">
        <v>788</v>
      </c>
      <c r="D2" s="6" t="s">
        <v>55</v>
      </c>
      <c r="N2">
        <f>C2/B2</f>
        <v>6.15625</v>
      </c>
    </row>
    <row r="3" spans="1:16" x14ac:dyDescent="0.25">
      <c r="A3" t="s">
        <v>52</v>
      </c>
      <c r="B3">
        <v>960</v>
      </c>
      <c r="C3">
        <v>215</v>
      </c>
      <c r="D3" s="6" t="s">
        <v>53</v>
      </c>
      <c r="E3" s="6" t="s">
        <v>54</v>
      </c>
      <c r="N3">
        <f>C3/B3</f>
        <v>0.22395833333333334</v>
      </c>
    </row>
    <row r="10" spans="1:16" x14ac:dyDescent="0.25">
      <c r="A10" s="1" t="s">
        <v>6</v>
      </c>
      <c r="B10" s="1">
        <v>1600</v>
      </c>
      <c r="C10" s="3" t="s">
        <v>36</v>
      </c>
      <c r="D10" s="1">
        <v>110.54</v>
      </c>
      <c r="E10" s="1">
        <v>1450.2421875</v>
      </c>
      <c r="F10" s="1">
        <v>1.5</v>
      </c>
      <c r="G10" s="1">
        <v>0.9</v>
      </c>
      <c r="H10">
        <f>D10/B10</f>
        <v>6.908750000000001E-2</v>
      </c>
      <c r="I10">
        <f>N2*H10</f>
        <v>0.42531992187500006</v>
      </c>
    </row>
    <row r="11" spans="1:16" x14ac:dyDescent="0.25">
      <c r="A11" s="1" t="s">
        <v>19</v>
      </c>
      <c r="B11" s="1">
        <v>8194</v>
      </c>
      <c r="C11" s="1" t="s">
        <v>36</v>
      </c>
      <c r="D11" s="1">
        <v>301.42</v>
      </c>
      <c r="E11" s="1">
        <v>4127.16015625</v>
      </c>
      <c r="F11" s="1">
        <v>1.2</v>
      </c>
      <c r="G11" s="1">
        <v>0.5</v>
      </c>
      <c r="H11">
        <f t="shared" ref="H11:H21" si="0">D11/B11</f>
        <v>3.6785452770319749E-2</v>
      </c>
      <c r="I11">
        <f>N2*H11</f>
        <v>0.22646044361728096</v>
      </c>
    </row>
    <row r="12" spans="1:16" x14ac:dyDescent="0.25">
      <c r="A12" s="3" t="s">
        <v>25</v>
      </c>
      <c r="B12" s="3">
        <v>1030</v>
      </c>
      <c r="C12" s="3" t="s">
        <v>36</v>
      </c>
      <c r="D12" s="3">
        <v>255</v>
      </c>
      <c r="E12" s="3">
        <v>459</v>
      </c>
      <c r="F12" s="3">
        <v>1.2</v>
      </c>
      <c r="G12" s="3">
        <v>0.2</v>
      </c>
      <c r="H12">
        <f t="shared" si="0"/>
        <v>0.24757281553398058</v>
      </c>
      <c r="I12">
        <f>N2*H12</f>
        <v>1.524120145631068</v>
      </c>
      <c r="J12" s="3"/>
      <c r="K12" s="3"/>
      <c r="L12" s="3"/>
      <c r="M12" s="3"/>
      <c r="N12" s="3"/>
      <c r="O12" s="3"/>
      <c r="P12" s="1"/>
    </row>
    <row r="13" spans="1:16" x14ac:dyDescent="0.25">
      <c r="A13" s="1" t="s">
        <v>24</v>
      </c>
      <c r="B13" s="1">
        <v>960</v>
      </c>
      <c r="C13" s="1" t="s">
        <v>36</v>
      </c>
      <c r="D13" s="1">
        <v>213.35999999999999</v>
      </c>
      <c r="E13" s="1">
        <v>501</v>
      </c>
      <c r="F13" s="1">
        <v>1.2</v>
      </c>
      <c r="G13" s="1">
        <v>0.3</v>
      </c>
      <c r="H13">
        <f t="shared" si="0"/>
        <v>0.22224999999999998</v>
      </c>
      <c r="I13">
        <f>N2*H13</f>
        <v>1.3682265624999999</v>
      </c>
    </row>
    <row r="14" spans="1:16" x14ac:dyDescent="0.25">
      <c r="A14" s="1" t="s">
        <v>6</v>
      </c>
      <c r="B14" s="1">
        <v>1600</v>
      </c>
      <c r="C14" s="3" t="s">
        <v>11</v>
      </c>
      <c r="D14" s="1">
        <v>106.61</v>
      </c>
      <c r="E14" s="1">
        <v>1450.2421875</v>
      </c>
      <c r="F14" s="1">
        <v>1.5</v>
      </c>
      <c r="G14" s="1">
        <v>0.9</v>
      </c>
      <c r="H14">
        <f t="shared" si="0"/>
        <v>6.6631250000000003E-2</v>
      </c>
      <c r="I14">
        <f>N2*H14</f>
        <v>0.41019863281250002</v>
      </c>
    </row>
    <row r="15" spans="1:16" x14ac:dyDescent="0.25">
      <c r="A15" s="1" t="s">
        <v>19</v>
      </c>
      <c r="B15" s="1">
        <v>8194</v>
      </c>
      <c r="C15" s="3" t="s">
        <v>11</v>
      </c>
      <c r="D15" s="1">
        <v>297.14</v>
      </c>
      <c r="E15" s="1">
        <v>4950.68359375</v>
      </c>
      <c r="F15" s="1">
        <v>1.2</v>
      </c>
      <c r="G15" s="1">
        <v>0.5</v>
      </c>
      <c r="H15">
        <f t="shared" si="0"/>
        <v>3.6263119355626067E-2</v>
      </c>
      <c r="I15">
        <f>N2*H15</f>
        <v>0.22324482853307298</v>
      </c>
    </row>
    <row r="16" spans="1:16" x14ac:dyDescent="0.25">
      <c r="A16" s="3" t="s">
        <v>25</v>
      </c>
      <c r="B16" s="3">
        <v>1030</v>
      </c>
      <c r="C16" s="3" t="s">
        <v>11</v>
      </c>
      <c r="D16" s="1">
        <v>270.43</v>
      </c>
      <c r="E16" s="1">
        <v>459.33203125</v>
      </c>
      <c r="F16" s="3">
        <v>1.2</v>
      </c>
      <c r="G16" s="3">
        <v>0.2</v>
      </c>
      <c r="H16">
        <f t="shared" si="0"/>
        <v>0.26255339805825245</v>
      </c>
      <c r="I16">
        <f>N2*H16</f>
        <v>1.6163443567961167</v>
      </c>
    </row>
    <row r="17" spans="1:9" x14ac:dyDescent="0.25">
      <c r="A17" s="1" t="s">
        <v>24</v>
      </c>
      <c r="B17" s="1">
        <v>960</v>
      </c>
      <c r="C17" s="3" t="s">
        <v>11</v>
      </c>
      <c r="D17" s="1">
        <v>223.41</v>
      </c>
      <c r="E17" s="1">
        <v>499.7734375</v>
      </c>
      <c r="F17" s="1">
        <v>1.2</v>
      </c>
      <c r="G17" s="1">
        <v>0.3</v>
      </c>
      <c r="H17">
        <f t="shared" si="0"/>
        <v>0.23271875</v>
      </c>
      <c r="I17">
        <f>N2*H17</f>
        <v>1.4326748046875</v>
      </c>
    </row>
    <row r="18" spans="1:9" x14ac:dyDescent="0.25">
      <c r="A18" s="1" t="s">
        <v>6</v>
      </c>
      <c r="B18" s="1">
        <v>1600</v>
      </c>
      <c r="C18" s="3" t="s">
        <v>57</v>
      </c>
      <c r="D18" s="3">
        <v>130.51</v>
      </c>
      <c r="E18" s="3">
        <v>1441.2890625</v>
      </c>
      <c r="F18" s="1">
        <v>1.5</v>
      </c>
      <c r="G18" s="1">
        <v>0.9</v>
      </c>
      <c r="H18">
        <f t="shared" si="0"/>
        <v>8.1568749999999995E-2</v>
      </c>
      <c r="I18">
        <f>N3*H18</f>
        <v>1.8268001302083333E-2</v>
      </c>
    </row>
    <row r="19" spans="1:9" x14ac:dyDescent="0.25">
      <c r="A19" s="1" t="s">
        <v>19</v>
      </c>
      <c r="B19" s="1">
        <v>8194</v>
      </c>
      <c r="C19" s="3" t="s">
        <v>57</v>
      </c>
      <c r="D19" s="3">
        <v>333.06000000000006</v>
      </c>
      <c r="E19" s="3">
        <v>4119.28515625</v>
      </c>
      <c r="F19" s="1">
        <v>1.2</v>
      </c>
      <c r="G19" s="1">
        <v>0.5</v>
      </c>
      <c r="H19">
        <f t="shared" si="0"/>
        <v>4.0646814742494514E-2</v>
      </c>
      <c r="I19">
        <f>N3*H19</f>
        <v>9.1031928850378342E-3</v>
      </c>
    </row>
    <row r="20" spans="1:9" x14ac:dyDescent="0.25">
      <c r="A20" s="3" t="s">
        <v>25</v>
      </c>
      <c r="B20" s="3">
        <v>1030</v>
      </c>
      <c r="C20" s="3" t="s">
        <v>57</v>
      </c>
      <c r="D20" s="3">
        <v>278.52</v>
      </c>
      <c r="E20" s="3">
        <v>455.39453125</v>
      </c>
      <c r="F20" s="3">
        <v>1.2</v>
      </c>
      <c r="G20" s="3">
        <v>0.2</v>
      </c>
      <c r="H20">
        <f t="shared" si="0"/>
        <v>0.27040776699029123</v>
      </c>
      <c r="I20">
        <f>N3*H20</f>
        <v>6.0560072815533973E-2</v>
      </c>
    </row>
    <row r="21" spans="1:9" x14ac:dyDescent="0.25">
      <c r="A21" s="1" t="s">
        <v>24</v>
      </c>
      <c r="B21" s="1">
        <v>960</v>
      </c>
      <c r="C21" s="3" t="s">
        <v>57</v>
      </c>
      <c r="D21" s="3">
        <v>249.02</v>
      </c>
      <c r="E21" s="3">
        <v>494.23828125</v>
      </c>
      <c r="F21" s="1">
        <v>1.2</v>
      </c>
      <c r="G21" s="1">
        <v>0.3</v>
      </c>
      <c r="H21">
        <f t="shared" si="0"/>
        <v>0.25939583333333333</v>
      </c>
      <c r="I21">
        <f>N3*H21</f>
        <v>5.8093858506944443E-2</v>
      </c>
    </row>
  </sheetData>
  <phoneticPr fontId="1" type="noConversion"/>
  <hyperlinks>
    <hyperlink ref="D3" r:id="rId1" display="https://diskprices.com/?locale=us&amp;condition=new,used&amp;disk_types=external_hdd,external_hdd25,internal_hdd,internal_hdd25,internal_sshd,internal_sas,external_ssd,internal_ssd,m2_ssd,m2_nvme,u2" xr:uid="{7D25D532-557E-4A11-8F24-E458483AEED3}"/>
    <hyperlink ref="E3" r:id="rId2" display="https://www.serversupply.com/SSD/SATA-6GBPS/960GB/HYNIX/HFS960G32FEH-7A10A_314861.htm" xr:uid="{2EDB3B8E-2A31-4654-945D-35A807BA3A71}"/>
    <hyperlink ref="D2" r:id="rId3" display="https://memory.net/dell-server-memory/?filter_voltage=1-2v&amp;filter_technology=ddr4-2666&amp;filter_kit-qty=1x-128gb" xr:uid="{8859E89E-9B8C-4E81-B387-48272B231939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17DF-5165-4AA2-BCFD-7B8D52BE6337}">
  <dimension ref="A1:Q101"/>
  <sheetViews>
    <sheetView topLeftCell="A88" workbookViewId="0">
      <selection activeCell="X104" sqref="X104"/>
    </sheetView>
  </sheetViews>
  <sheetFormatPr defaultColWidth="8.88671875" defaultRowHeight="13.8" x14ac:dyDescent="0.25"/>
  <cols>
    <col min="1" max="1" width="11.77734375" style="1" bestFit="1" customWidth="1"/>
    <col min="2" max="2" width="10" style="1" bestFit="1" customWidth="1"/>
    <col min="3" max="3" width="9.88671875" style="1" bestFit="1" customWidth="1"/>
    <col min="4" max="16384" width="8.88671875" style="1"/>
  </cols>
  <sheetData>
    <row r="1" spans="1:17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 t="s">
        <v>13</v>
      </c>
      <c r="Q1" s="3" t="s">
        <v>14</v>
      </c>
    </row>
    <row r="2" spans="1:17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3207142</v>
      </c>
      <c r="K2" s="3">
        <v>169.76</v>
      </c>
      <c r="L2" s="3">
        <v>153.79</v>
      </c>
      <c r="M2" s="3">
        <v>154.97999999999999</v>
      </c>
      <c r="N2" s="3">
        <v>14.9869</v>
      </c>
      <c r="O2" s="3">
        <v>0</v>
      </c>
      <c r="P2" s="3">
        <v>161.34</v>
      </c>
      <c r="Q2" s="3">
        <v>272.8</v>
      </c>
    </row>
    <row r="3" spans="1:17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2649763</v>
      </c>
      <c r="K3" s="3">
        <v>138.72999999999999</v>
      </c>
      <c r="L3" s="3">
        <v>138.02000000000001</v>
      </c>
      <c r="M3" s="3">
        <v>131.28</v>
      </c>
      <c r="N3" s="3">
        <v>17.8093</v>
      </c>
      <c r="O3" s="3">
        <v>0</v>
      </c>
      <c r="P3" s="3">
        <v>126.39</v>
      </c>
      <c r="Q3" s="3">
        <v>244.53</v>
      </c>
    </row>
    <row r="4" spans="1:17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2107488</v>
      </c>
      <c r="K4" s="3">
        <v>101.38</v>
      </c>
      <c r="L4" s="3">
        <v>137.82</v>
      </c>
      <c r="M4" s="3">
        <v>106.89</v>
      </c>
      <c r="N4" s="3">
        <v>23.966699999999999</v>
      </c>
      <c r="O4" s="3">
        <v>0</v>
      </c>
      <c r="P4" s="3">
        <v>94.35</v>
      </c>
      <c r="Q4" s="3">
        <v>229.81</v>
      </c>
    </row>
    <row r="5" spans="1:17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1031699</v>
      </c>
      <c r="K5" s="3">
        <v>63.7</v>
      </c>
      <c r="L5" s="3">
        <v>103.98</v>
      </c>
      <c r="M5" s="3">
        <v>68.680000000000007</v>
      </c>
      <c r="N5" s="3">
        <v>36.459400000000002</v>
      </c>
      <c r="O5" s="3">
        <v>0</v>
      </c>
      <c r="P5" s="3">
        <v>66.87</v>
      </c>
      <c r="Q5" s="3">
        <v>227.12</v>
      </c>
    </row>
    <row r="6" spans="1:17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540522</v>
      </c>
      <c r="K6" s="3">
        <v>33.46</v>
      </c>
      <c r="L6" s="3">
        <v>97.05</v>
      </c>
      <c r="M6" s="3">
        <v>46</v>
      </c>
      <c r="N6" s="3">
        <v>60.198099999999997</v>
      </c>
      <c r="O6" s="3">
        <v>0</v>
      </c>
      <c r="P6" s="3">
        <v>38.75</v>
      </c>
      <c r="Q6" s="3">
        <v>180.05</v>
      </c>
    </row>
    <row r="7" spans="1:17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3</v>
      </c>
      <c r="K7" s="3">
        <v>1.2</v>
      </c>
      <c r="L7" s="3">
        <v>63.5</v>
      </c>
      <c r="M7" s="3">
        <v>16.739999999999998</v>
      </c>
      <c r="N7" s="3">
        <v>144.56200000000001</v>
      </c>
      <c r="O7" s="3">
        <v>0</v>
      </c>
      <c r="P7" s="3">
        <v>1.3</v>
      </c>
      <c r="Q7" s="3">
        <v>59.09</v>
      </c>
    </row>
    <row r="8" spans="1:17" x14ac:dyDescent="0.25">
      <c r="A8" s="3" t="s">
        <v>29</v>
      </c>
      <c r="B8" s="3" t="s">
        <v>17</v>
      </c>
      <c r="D8" s="1" t="s">
        <v>39</v>
      </c>
      <c r="E8" s="3" t="s">
        <v>33</v>
      </c>
      <c r="F8" s="3">
        <v>128</v>
      </c>
      <c r="G8" s="3" t="s">
        <v>6</v>
      </c>
      <c r="H8" s="3" t="s">
        <v>10</v>
      </c>
      <c r="I8" s="3">
        <v>0.5</v>
      </c>
      <c r="J8" s="3">
        <v>2249505</v>
      </c>
      <c r="K8" s="3">
        <v>161.34</v>
      </c>
      <c r="L8" s="3">
        <v>272.8</v>
      </c>
      <c r="M8" s="3">
        <v>320.39</v>
      </c>
      <c r="N8" s="3">
        <v>7.7683999999999997</v>
      </c>
      <c r="O8" s="3">
        <v>0</v>
      </c>
    </row>
    <row r="9" spans="1:17" x14ac:dyDescent="0.25">
      <c r="A9" s="3" t="s">
        <v>29</v>
      </c>
      <c r="B9" s="3" t="s">
        <v>17</v>
      </c>
      <c r="D9" s="1" t="s">
        <v>39</v>
      </c>
      <c r="E9" s="3" t="s">
        <v>33</v>
      </c>
      <c r="F9" s="3">
        <v>128</v>
      </c>
      <c r="G9" s="3" t="s">
        <v>6</v>
      </c>
      <c r="H9" s="3" t="s">
        <v>10</v>
      </c>
      <c r="I9" s="3">
        <v>0.6</v>
      </c>
      <c r="J9" s="3">
        <v>1871588</v>
      </c>
      <c r="K9" s="3">
        <v>126.39</v>
      </c>
      <c r="L9" s="3">
        <v>244.53</v>
      </c>
      <c r="M9" s="3">
        <v>265.12</v>
      </c>
      <c r="N9" s="3">
        <v>9.8896999999999995</v>
      </c>
      <c r="O9" s="3">
        <v>0</v>
      </c>
    </row>
    <row r="10" spans="1:17" x14ac:dyDescent="0.25">
      <c r="A10" s="3" t="s">
        <v>29</v>
      </c>
      <c r="B10" s="3" t="s">
        <v>17</v>
      </c>
      <c r="D10" s="1" t="s">
        <v>39</v>
      </c>
      <c r="E10" s="3" t="s">
        <v>33</v>
      </c>
      <c r="F10" s="3">
        <v>128</v>
      </c>
      <c r="G10" s="3" t="s">
        <v>6</v>
      </c>
      <c r="H10" s="3" t="s">
        <v>9</v>
      </c>
      <c r="I10" s="3">
        <v>0.7</v>
      </c>
      <c r="J10" s="3">
        <v>1526215</v>
      </c>
      <c r="K10" s="3">
        <v>94.35</v>
      </c>
      <c r="L10" s="3">
        <v>229.81</v>
      </c>
      <c r="M10" s="3">
        <v>221.77</v>
      </c>
      <c r="N10" s="3">
        <v>12.7378</v>
      </c>
      <c r="O10" s="3">
        <v>0</v>
      </c>
    </row>
    <row r="11" spans="1:17" x14ac:dyDescent="0.25">
      <c r="A11" s="3" t="s">
        <v>29</v>
      </c>
      <c r="B11" s="3" t="s">
        <v>17</v>
      </c>
      <c r="D11" s="1" t="s">
        <v>39</v>
      </c>
      <c r="E11" s="3" t="s">
        <v>33</v>
      </c>
      <c r="F11" s="3">
        <v>128</v>
      </c>
      <c r="G11" s="3" t="s">
        <v>6</v>
      </c>
      <c r="H11" s="3" t="s">
        <v>9</v>
      </c>
      <c r="I11" s="3">
        <v>0.8</v>
      </c>
      <c r="J11" s="3">
        <v>1030959</v>
      </c>
      <c r="K11" s="3">
        <v>66.87</v>
      </c>
      <c r="L11" s="3">
        <v>227.12</v>
      </c>
      <c r="M11" s="3">
        <v>178.54</v>
      </c>
      <c r="N11" s="3">
        <v>17.080400000000001</v>
      </c>
      <c r="O11" s="3">
        <v>0</v>
      </c>
    </row>
    <row r="12" spans="1:17" x14ac:dyDescent="0.25">
      <c r="A12" s="3" t="s">
        <v>29</v>
      </c>
      <c r="B12" s="3" t="s">
        <v>17</v>
      </c>
      <c r="D12" s="1" t="s">
        <v>39</v>
      </c>
      <c r="E12" s="3" t="s">
        <v>33</v>
      </c>
      <c r="F12" s="3">
        <v>128</v>
      </c>
      <c r="G12" s="3" t="s">
        <v>6</v>
      </c>
      <c r="H12" s="3" t="s">
        <v>9</v>
      </c>
      <c r="I12" s="3">
        <v>0.9</v>
      </c>
      <c r="J12" s="3">
        <v>580800</v>
      </c>
      <c r="K12" s="3">
        <v>38.75</v>
      </c>
      <c r="L12" s="3">
        <v>180.05</v>
      </c>
      <c r="M12" s="3">
        <v>110.75</v>
      </c>
      <c r="N12" s="3">
        <v>29.322800000000001</v>
      </c>
      <c r="O12" s="3">
        <v>0</v>
      </c>
    </row>
    <row r="13" spans="1:17" x14ac:dyDescent="0.25">
      <c r="A13" s="3" t="s">
        <v>29</v>
      </c>
      <c r="B13" s="3" t="s">
        <v>17</v>
      </c>
      <c r="D13" s="1" t="s">
        <v>39</v>
      </c>
      <c r="E13" s="3" t="s">
        <v>33</v>
      </c>
      <c r="F13" s="3">
        <v>128</v>
      </c>
      <c r="G13" s="3" t="s">
        <v>6</v>
      </c>
      <c r="H13" s="3" t="s">
        <v>9</v>
      </c>
      <c r="I13" s="3">
        <v>1</v>
      </c>
      <c r="J13" s="3">
        <v>0</v>
      </c>
      <c r="K13" s="3">
        <v>1.3</v>
      </c>
      <c r="L13" s="3">
        <v>59.09</v>
      </c>
      <c r="M13" s="3">
        <v>15.58</v>
      </c>
      <c r="N13" s="3">
        <v>155.2843</v>
      </c>
      <c r="O13" s="3">
        <v>0</v>
      </c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  <c r="N14" s="2"/>
      <c r="O14" s="2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</row>
    <row r="19" spans="1:17" x14ac:dyDescent="0.25">
      <c r="A19" s="3" t="s">
        <v>0</v>
      </c>
      <c r="B19" s="3" t="s">
        <v>31</v>
      </c>
      <c r="C19" s="3" t="s">
        <v>3</v>
      </c>
      <c r="D19" s="3" t="s">
        <v>4</v>
      </c>
      <c r="E19" s="3" t="s">
        <v>32</v>
      </c>
      <c r="F19" s="3" t="s">
        <v>35</v>
      </c>
      <c r="G19" s="3" t="s">
        <v>5</v>
      </c>
      <c r="H19" s="3" t="s">
        <v>7</v>
      </c>
      <c r="I19" s="3" t="s">
        <v>8</v>
      </c>
      <c r="J19" s="3" t="s">
        <v>12</v>
      </c>
      <c r="K19" s="3" t="s">
        <v>13</v>
      </c>
      <c r="L19" s="3" t="s">
        <v>14</v>
      </c>
      <c r="M19" s="3" t="s">
        <v>15</v>
      </c>
      <c r="N19" s="3" t="s">
        <v>16</v>
      </c>
      <c r="O19" s="3" t="s">
        <v>26</v>
      </c>
      <c r="P19" s="3"/>
    </row>
    <row r="20" spans="1:17" x14ac:dyDescent="0.25">
      <c r="A20" s="3" t="s">
        <v>29</v>
      </c>
      <c r="B20" s="3" t="s">
        <v>17</v>
      </c>
      <c r="C20" s="3"/>
      <c r="D20" s="3" t="s">
        <v>30</v>
      </c>
      <c r="E20" s="3" t="s">
        <v>33</v>
      </c>
      <c r="F20" s="1">
        <v>8</v>
      </c>
      <c r="G20" s="3" t="s">
        <v>19</v>
      </c>
      <c r="H20" s="3" t="s">
        <v>21</v>
      </c>
      <c r="I20" s="3">
        <v>0.5</v>
      </c>
      <c r="J20" s="3">
        <v>1577622</v>
      </c>
      <c r="K20" s="3">
        <v>76.400000000000006</v>
      </c>
      <c r="L20" s="3">
        <v>256.66000000000003</v>
      </c>
      <c r="M20" s="3">
        <v>541.14</v>
      </c>
      <c r="N20" s="3">
        <v>0</v>
      </c>
      <c r="O20" s="3">
        <v>0</v>
      </c>
      <c r="P20" s="2">
        <v>108.64</v>
      </c>
      <c r="Q20" s="2">
        <v>313.7</v>
      </c>
    </row>
    <row r="21" spans="1:17" x14ac:dyDescent="0.25">
      <c r="A21" s="3" t="s">
        <v>29</v>
      </c>
      <c r="B21" s="3" t="s">
        <v>17</v>
      </c>
      <c r="C21" s="3"/>
      <c r="D21" s="3" t="s">
        <v>30</v>
      </c>
      <c r="E21" s="3" t="s">
        <v>33</v>
      </c>
      <c r="F21" s="1">
        <v>8</v>
      </c>
      <c r="G21" s="3" t="s">
        <v>19</v>
      </c>
      <c r="H21" s="3" t="s">
        <v>21</v>
      </c>
      <c r="I21" s="3">
        <v>0.6</v>
      </c>
      <c r="J21" s="3">
        <v>1305752</v>
      </c>
      <c r="K21" s="3">
        <v>56.62</v>
      </c>
      <c r="L21" s="3">
        <v>258.17</v>
      </c>
      <c r="M21" s="3">
        <v>492.29</v>
      </c>
      <c r="N21" s="3">
        <v>0</v>
      </c>
      <c r="O21" s="3">
        <v>0</v>
      </c>
      <c r="P21" s="2">
        <v>88.45</v>
      </c>
      <c r="Q21" s="2">
        <v>307.82</v>
      </c>
    </row>
    <row r="22" spans="1:17" x14ac:dyDescent="0.25">
      <c r="A22" s="3" t="s">
        <v>29</v>
      </c>
      <c r="B22" s="3" t="s">
        <v>17</v>
      </c>
      <c r="C22" s="3"/>
      <c r="D22" s="3" t="s">
        <v>30</v>
      </c>
      <c r="E22" s="3" t="s">
        <v>33</v>
      </c>
      <c r="F22" s="1">
        <v>8</v>
      </c>
      <c r="G22" s="3" t="s">
        <v>19</v>
      </c>
      <c r="H22" s="3" t="s">
        <v>20</v>
      </c>
      <c r="I22" s="3">
        <v>0.7</v>
      </c>
      <c r="J22" s="3">
        <v>971722</v>
      </c>
      <c r="K22" s="3">
        <v>43.93</v>
      </c>
      <c r="L22" s="3">
        <v>252.87</v>
      </c>
      <c r="M22" s="3">
        <v>425.75</v>
      </c>
      <c r="N22" s="3">
        <v>0</v>
      </c>
      <c r="O22" s="3">
        <v>0</v>
      </c>
      <c r="P22" s="2">
        <v>69.180000000000007</v>
      </c>
      <c r="Q22" s="2">
        <v>296.63</v>
      </c>
    </row>
    <row r="23" spans="1:17" x14ac:dyDescent="0.25">
      <c r="A23" s="3" t="s">
        <v>29</v>
      </c>
      <c r="B23" s="3" t="s">
        <v>17</v>
      </c>
      <c r="C23" s="3"/>
      <c r="D23" s="3" t="s">
        <v>30</v>
      </c>
      <c r="E23" s="3" t="s">
        <v>33</v>
      </c>
      <c r="F23" s="1">
        <v>8</v>
      </c>
      <c r="G23" s="3" t="s">
        <v>19</v>
      </c>
      <c r="H23" s="3" t="s">
        <v>20</v>
      </c>
      <c r="I23" s="3">
        <v>0.8</v>
      </c>
      <c r="J23" s="3">
        <v>868355</v>
      </c>
      <c r="K23" s="3">
        <v>39.94</v>
      </c>
      <c r="L23" s="3">
        <v>256.82</v>
      </c>
      <c r="M23" s="3">
        <v>428.58</v>
      </c>
      <c r="N23" s="3">
        <v>0</v>
      </c>
      <c r="O23" s="3">
        <v>0</v>
      </c>
      <c r="P23" s="2">
        <v>66.099999999999994</v>
      </c>
      <c r="Q23" s="2">
        <v>284</v>
      </c>
    </row>
    <row r="24" spans="1:17" x14ac:dyDescent="0.25">
      <c r="A24" s="3" t="s">
        <v>29</v>
      </c>
      <c r="B24" s="3" t="s">
        <v>17</v>
      </c>
      <c r="C24" s="3"/>
      <c r="D24" s="3" t="s">
        <v>30</v>
      </c>
      <c r="E24" s="3" t="s">
        <v>33</v>
      </c>
      <c r="F24" s="1">
        <v>8</v>
      </c>
      <c r="G24" s="3" t="s">
        <v>19</v>
      </c>
      <c r="H24" s="3" t="s">
        <v>20</v>
      </c>
      <c r="I24" s="3">
        <v>0.9</v>
      </c>
      <c r="J24" s="3">
        <v>628224</v>
      </c>
      <c r="K24" s="3">
        <v>32.21</v>
      </c>
      <c r="L24" s="3">
        <v>252.18</v>
      </c>
      <c r="M24" s="3">
        <v>379.42</v>
      </c>
      <c r="N24" s="3">
        <v>0</v>
      </c>
      <c r="O24" s="3">
        <v>0</v>
      </c>
      <c r="P24" s="2">
        <v>32.53</v>
      </c>
      <c r="Q24" s="2">
        <v>265.38</v>
      </c>
    </row>
    <row r="25" spans="1:17" x14ac:dyDescent="0.25">
      <c r="A25" s="3" t="s">
        <v>29</v>
      </c>
      <c r="B25" s="3" t="s">
        <v>17</v>
      </c>
      <c r="C25" s="3"/>
      <c r="D25" s="3" t="s">
        <v>30</v>
      </c>
      <c r="E25" s="3" t="s">
        <v>33</v>
      </c>
      <c r="F25" s="1">
        <v>8</v>
      </c>
      <c r="G25" s="3" t="s">
        <v>19</v>
      </c>
      <c r="H25" s="3" t="s">
        <v>20</v>
      </c>
      <c r="I25" s="3">
        <v>1</v>
      </c>
      <c r="J25" s="3">
        <v>1</v>
      </c>
      <c r="K25" s="3">
        <v>1.69</v>
      </c>
      <c r="L25" s="3">
        <v>247.13</v>
      </c>
      <c r="M25" s="3">
        <v>248.84</v>
      </c>
      <c r="N25" s="3">
        <v>0</v>
      </c>
      <c r="O25" s="3">
        <v>0</v>
      </c>
      <c r="P25" s="2">
        <v>8.1199999999999992</v>
      </c>
      <c r="Q25" s="2">
        <v>244.58</v>
      </c>
    </row>
    <row r="26" spans="1:17" x14ac:dyDescent="0.25">
      <c r="A26" s="3" t="s">
        <v>29</v>
      </c>
      <c r="B26" s="3" t="s">
        <v>17</v>
      </c>
      <c r="D26" s="1" t="s">
        <v>39</v>
      </c>
      <c r="E26" s="3" t="s">
        <v>33</v>
      </c>
      <c r="F26" s="3">
        <v>128</v>
      </c>
      <c r="G26" s="3" t="s">
        <v>19</v>
      </c>
      <c r="H26" s="3" t="s">
        <v>21</v>
      </c>
      <c r="I26" s="3">
        <v>0.5</v>
      </c>
      <c r="J26" s="2">
        <v>1663302</v>
      </c>
      <c r="K26" s="2">
        <v>108.64</v>
      </c>
      <c r="L26" s="2">
        <v>313.7</v>
      </c>
      <c r="M26" s="2">
        <v>1057.1099999999999</v>
      </c>
      <c r="N26" s="2">
        <v>155.2843</v>
      </c>
      <c r="O26" s="2">
        <v>0</v>
      </c>
    </row>
    <row r="27" spans="1:17" x14ac:dyDescent="0.25">
      <c r="A27" s="3" t="s">
        <v>29</v>
      </c>
      <c r="B27" s="3" t="s">
        <v>17</v>
      </c>
      <c r="D27" s="1" t="s">
        <v>39</v>
      </c>
      <c r="E27" s="3" t="s">
        <v>33</v>
      </c>
      <c r="F27" s="3">
        <v>128</v>
      </c>
      <c r="G27" s="3" t="s">
        <v>19</v>
      </c>
      <c r="H27" s="3" t="s">
        <v>21</v>
      </c>
      <c r="I27" s="3">
        <v>0.6</v>
      </c>
      <c r="J27" s="2">
        <v>1121110</v>
      </c>
      <c r="K27" s="2">
        <v>88.45</v>
      </c>
      <c r="L27" s="2">
        <v>307.82</v>
      </c>
      <c r="M27" s="2">
        <v>863.31</v>
      </c>
      <c r="N27" s="2">
        <v>155.2843</v>
      </c>
      <c r="O27" s="2">
        <v>0</v>
      </c>
    </row>
    <row r="28" spans="1:17" x14ac:dyDescent="0.25">
      <c r="A28" s="3" t="s">
        <v>29</v>
      </c>
      <c r="B28" s="3" t="s">
        <v>17</v>
      </c>
      <c r="D28" s="1" t="s">
        <v>39</v>
      </c>
      <c r="E28" s="3" t="s">
        <v>33</v>
      </c>
      <c r="F28" s="3">
        <v>128</v>
      </c>
      <c r="G28" s="3" t="s">
        <v>19</v>
      </c>
      <c r="H28" s="3" t="s">
        <v>20</v>
      </c>
      <c r="I28" s="3">
        <v>0.7</v>
      </c>
      <c r="J28" s="2">
        <v>839156</v>
      </c>
      <c r="K28" s="2">
        <v>69.180000000000007</v>
      </c>
      <c r="L28" s="2">
        <v>296.63</v>
      </c>
      <c r="M28" s="2">
        <v>696.46</v>
      </c>
      <c r="N28" s="2">
        <v>155.2843</v>
      </c>
      <c r="O28" s="2">
        <v>0</v>
      </c>
    </row>
    <row r="29" spans="1:17" x14ac:dyDescent="0.25">
      <c r="A29" s="3" t="s">
        <v>29</v>
      </c>
      <c r="B29" s="3" t="s">
        <v>17</v>
      </c>
      <c r="D29" s="1" t="s">
        <v>39</v>
      </c>
      <c r="E29" s="3" t="s">
        <v>33</v>
      </c>
      <c r="F29" s="3">
        <v>128</v>
      </c>
      <c r="G29" s="3" t="s">
        <v>19</v>
      </c>
      <c r="H29" s="3" t="s">
        <v>20</v>
      </c>
      <c r="I29" s="3">
        <v>0.8</v>
      </c>
      <c r="J29" s="2">
        <v>829135</v>
      </c>
      <c r="K29" s="2">
        <v>66.099999999999994</v>
      </c>
      <c r="L29" s="2">
        <v>284</v>
      </c>
      <c r="M29" s="2">
        <v>673.74</v>
      </c>
      <c r="N29" s="2">
        <v>155.2843</v>
      </c>
      <c r="O29" s="2">
        <v>0</v>
      </c>
    </row>
    <row r="30" spans="1:17" x14ac:dyDescent="0.25">
      <c r="A30" s="3" t="s">
        <v>29</v>
      </c>
      <c r="B30" s="3" t="s">
        <v>17</v>
      </c>
      <c r="D30" s="1" t="s">
        <v>39</v>
      </c>
      <c r="E30" s="3" t="s">
        <v>33</v>
      </c>
      <c r="F30" s="3">
        <v>128</v>
      </c>
      <c r="G30" s="3" t="s">
        <v>19</v>
      </c>
      <c r="H30" s="3" t="s">
        <v>20</v>
      </c>
      <c r="I30" s="3">
        <v>0.9</v>
      </c>
      <c r="J30" s="2">
        <v>370377</v>
      </c>
      <c r="K30" s="2">
        <v>32.53</v>
      </c>
      <c r="L30" s="2">
        <v>265.38</v>
      </c>
      <c r="M30" s="2">
        <v>431.7</v>
      </c>
      <c r="N30" s="2">
        <v>155.2843</v>
      </c>
      <c r="O30" s="2">
        <v>0</v>
      </c>
    </row>
    <row r="31" spans="1:17" x14ac:dyDescent="0.25">
      <c r="A31" s="3" t="s">
        <v>29</v>
      </c>
      <c r="B31" s="3" t="s">
        <v>17</v>
      </c>
      <c r="D31" s="1" t="s">
        <v>39</v>
      </c>
      <c r="E31" s="3" t="s">
        <v>33</v>
      </c>
      <c r="F31" s="3">
        <v>128</v>
      </c>
      <c r="G31" s="3" t="s">
        <v>19</v>
      </c>
      <c r="H31" s="3" t="s">
        <v>20</v>
      </c>
      <c r="I31" s="3">
        <v>1</v>
      </c>
      <c r="J31" s="2">
        <v>0</v>
      </c>
      <c r="K31" s="2">
        <v>8.1199999999999992</v>
      </c>
      <c r="L31" s="2">
        <v>244.58</v>
      </c>
      <c r="M31" s="2">
        <v>252.74</v>
      </c>
      <c r="N31" s="2">
        <v>155.2843</v>
      </c>
      <c r="O31" s="2">
        <v>0</v>
      </c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</row>
    <row r="34" spans="1:17" x14ac:dyDescent="0.25">
      <c r="A34" s="3"/>
    </row>
    <row r="35" spans="1:17" x14ac:dyDescent="0.25">
      <c r="A35" s="3"/>
    </row>
    <row r="36" spans="1:17" x14ac:dyDescent="0.25">
      <c r="A36" s="3"/>
    </row>
    <row r="37" spans="1:17" x14ac:dyDescent="0.25">
      <c r="A37" s="3"/>
    </row>
    <row r="38" spans="1:17" x14ac:dyDescent="0.25">
      <c r="A38" s="3" t="s">
        <v>0</v>
      </c>
      <c r="B38" s="3" t="s">
        <v>31</v>
      </c>
      <c r="C38" s="3" t="s">
        <v>3</v>
      </c>
      <c r="D38" s="3" t="s">
        <v>4</v>
      </c>
      <c r="E38" s="3" t="s">
        <v>32</v>
      </c>
      <c r="F38" s="3" t="s">
        <v>35</v>
      </c>
      <c r="G38" s="3" t="s">
        <v>5</v>
      </c>
      <c r="H38" s="3" t="s">
        <v>7</v>
      </c>
      <c r="I38" s="3" t="s">
        <v>8</v>
      </c>
      <c r="J38" s="3" t="s">
        <v>12</v>
      </c>
      <c r="K38" s="3" t="s">
        <v>13</v>
      </c>
      <c r="L38" s="3" t="s">
        <v>14</v>
      </c>
      <c r="M38" s="3" t="s">
        <v>15</v>
      </c>
      <c r="N38" s="3" t="s">
        <v>16</v>
      </c>
      <c r="O38" s="3" t="s">
        <v>26</v>
      </c>
      <c r="P38" s="3"/>
    </row>
    <row r="39" spans="1:17" x14ac:dyDescent="0.25">
      <c r="A39" s="3" t="s">
        <v>29</v>
      </c>
      <c r="B39" s="3" t="s">
        <v>17</v>
      </c>
      <c r="C39" s="3"/>
      <c r="D39" s="3" t="s">
        <v>30</v>
      </c>
      <c r="E39" s="3" t="s">
        <v>33</v>
      </c>
      <c r="F39" s="1">
        <v>8</v>
      </c>
      <c r="G39" s="3" t="s">
        <v>25</v>
      </c>
      <c r="H39" s="3" t="s">
        <v>27</v>
      </c>
      <c r="I39" s="3">
        <v>0.1</v>
      </c>
      <c r="J39" s="3">
        <v>1778898</v>
      </c>
      <c r="K39" s="3">
        <v>133.09</v>
      </c>
      <c r="L39" s="3">
        <v>261.48</v>
      </c>
      <c r="M39" s="3">
        <v>315.89999999999998</v>
      </c>
      <c r="N39" s="3">
        <v>0</v>
      </c>
      <c r="O39" s="3">
        <v>4.18</v>
      </c>
      <c r="P39" s="3">
        <v>149.68</v>
      </c>
      <c r="Q39" s="3">
        <v>316.13</v>
      </c>
    </row>
    <row r="40" spans="1:17" x14ac:dyDescent="0.25">
      <c r="A40" s="3" t="s">
        <v>29</v>
      </c>
      <c r="B40" s="3" t="s">
        <v>17</v>
      </c>
      <c r="C40" s="3"/>
      <c r="D40" s="3" t="s">
        <v>30</v>
      </c>
      <c r="E40" s="3" t="s">
        <v>33</v>
      </c>
      <c r="F40" s="1">
        <v>8</v>
      </c>
      <c r="G40" s="3" t="s">
        <v>25</v>
      </c>
      <c r="H40" s="3" t="s">
        <v>27</v>
      </c>
      <c r="I40" s="3">
        <v>0.2</v>
      </c>
      <c r="J40" s="3">
        <v>241523</v>
      </c>
      <c r="K40" s="3">
        <v>32.67</v>
      </c>
      <c r="L40" s="3">
        <v>245.85</v>
      </c>
      <c r="M40" s="3">
        <v>171.39</v>
      </c>
      <c r="N40" s="3">
        <v>0</v>
      </c>
      <c r="O40" s="3">
        <v>7.88</v>
      </c>
      <c r="P40" s="3">
        <v>39.340000000000003</v>
      </c>
      <c r="Q40" s="3">
        <v>274.73</v>
      </c>
    </row>
    <row r="41" spans="1:17" x14ac:dyDescent="0.25">
      <c r="A41" s="3" t="s">
        <v>29</v>
      </c>
      <c r="B41" s="3" t="s">
        <v>17</v>
      </c>
      <c r="C41" s="3"/>
      <c r="D41" s="3" t="s">
        <v>30</v>
      </c>
      <c r="E41" s="3" t="s">
        <v>33</v>
      </c>
      <c r="F41" s="1">
        <v>8</v>
      </c>
      <c r="G41" s="3" t="s">
        <v>25</v>
      </c>
      <c r="H41" s="3" t="s">
        <v>27</v>
      </c>
      <c r="I41" s="3">
        <v>0.3</v>
      </c>
      <c r="J41" s="3">
        <v>89874</v>
      </c>
      <c r="K41" s="3">
        <v>23.4</v>
      </c>
      <c r="L41" s="3">
        <v>243.95</v>
      </c>
      <c r="M41" s="3">
        <v>149.94</v>
      </c>
      <c r="N41" s="3">
        <v>0</v>
      </c>
      <c r="O41" s="3">
        <v>9.08</v>
      </c>
      <c r="P41" s="3">
        <v>27.05</v>
      </c>
      <c r="Q41" s="3">
        <v>248.08</v>
      </c>
    </row>
    <row r="42" spans="1:17" x14ac:dyDescent="0.25">
      <c r="A42" s="3" t="s">
        <v>29</v>
      </c>
      <c r="B42" s="3" t="s">
        <v>17</v>
      </c>
      <c r="C42" s="3"/>
      <c r="D42" s="3" t="s">
        <v>30</v>
      </c>
      <c r="E42" s="3" t="s">
        <v>33</v>
      </c>
      <c r="F42" s="1">
        <v>8</v>
      </c>
      <c r="G42" s="3" t="s">
        <v>25</v>
      </c>
      <c r="H42" s="3" t="s">
        <v>27</v>
      </c>
      <c r="I42" s="3">
        <v>0.4</v>
      </c>
      <c r="J42" s="3">
        <v>13055</v>
      </c>
      <c r="K42" s="3">
        <v>19.71</v>
      </c>
      <c r="L42" s="3">
        <v>242.62</v>
      </c>
      <c r="M42" s="3">
        <v>137.58000000000001</v>
      </c>
      <c r="N42" s="3">
        <v>0</v>
      </c>
      <c r="O42" s="3">
        <v>9.84</v>
      </c>
      <c r="P42" s="3">
        <v>15.35</v>
      </c>
      <c r="Q42" s="3">
        <v>232.51</v>
      </c>
    </row>
    <row r="43" spans="1:17" x14ac:dyDescent="0.25">
      <c r="A43" s="3" t="s">
        <v>29</v>
      </c>
      <c r="B43" s="3" t="s">
        <v>17</v>
      </c>
      <c r="C43" s="3"/>
      <c r="D43" s="3" t="s">
        <v>30</v>
      </c>
      <c r="E43" s="3" t="s">
        <v>33</v>
      </c>
      <c r="F43" s="1">
        <v>8</v>
      </c>
      <c r="G43" s="3" t="s">
        <v>25</v>
      </c>
      <c r="H43" s="3" t="s">
        <v>28</v>
      </c>
      <c r="I43" s="3">
        <v>0.5</v>
      </c>
      <c r="J43" s="3">
        <v>695</v>
      </c>
      <c r="K43" s="3">
        <v>19.28</v>
      </c>
      <c r="L43" s="3">
        <v>241.68</v>
      </c>
      <c r="M43" s="3">
        <v>136.18</v>
      </c>
      <c r="N43" s="3">
        <v>0</v>
      </c>
      <c r="O43" s="3">
        <v>9.86</v>
      </c>
      <c r="P43" s="3">
        <v>17</v>
      </c>
      <c r="Q43" s="3">
        <v>226.05</v>
      </c>
    </row>
    <row r="44" spans="1:17" x14ac:dyDescent="0.25">
      <c r="A44" s="3" t="s">
        <v>29</v>
      </c>
      <c r="B44" s="3" t="s">
        <v>17</v>
      </c>
      <c r="C44" s="3"/>
      <c r="D44" s="3" t="s">
        <v>30</v>
      </c>
      <c r="E44" s="3" t="s">
        <v>33</v>
      </c>
      <c r="F44" s="1">
        <v>8</v>
      </c>
      <c r="G44" s="3" t="s">
        <v>25</v>
      </c>
      <c r="H44" s="3" t="s">
        <v>28</v>
      </c>
      <c r="I44" s="3">
        <v>0.6</v>
      </c>
      <c r="J44" s="3">
        <v>12</v>
      </c>
      <c r="K44" s="3">
        <v>19.5</v>
      </c>
      <c r="L44" s="3">
        <v>241.25</v>
      </c>
      <c r="M44" s="3">
        <v>135.43</v>
      </c>
      <c r="N44" s="3">
        <v>0</v>
      </c>
      <c r="O44" s="3">
        <v>9.8699999999999992</v>
      </c>
      <c r="P44" s="3">
        <v>12.29</v>
      </c>
      <c r="Q44" s="3">
        <v>226</v>
      </c>
    </row>
    <row r="45" spans="1:17" x14ac:dyDescent="0.25">
      <c r="A45" s="3" t="s">
        <v>29</v>
      </c>
      <c r="B45" s="3" t="s">
        <v>17</v>
      </c>
      <c r="C45" s="3"/>
      <c r="D45" s="3" t="s">
        <v>30</v>
      </c>
      <c r="E45" s="3" t="s">
        <v>33</v>
      </c>
      <c r="F45" s="1">
        <v>8</v>
      </c>
      <c r="G45" s="3" t="s">
        <v>25</v>
      </c>
      <c r="H45" s="3" t="s">
        <v>27</v>
      </c>
      <c r="I45" s="3">
        <v>0.7</v>
      </c>
      <c r="J45" s="3">
        <v>0</v>
      </c>
      <c r="K45" s="3">
        <v>20.93</v>
      </c>
      <c r="L45" s="3">
        <v>240.4</v>
      </c>
      <c r="M45" s="3">
        <v>136.81</v>
      </c>
      <c r="N45" s="3">
        <v>0</v>
      </c>
      <c r="O45" s="3">
        <v>9.75</v>
      </c>
      <c r="P45" s="3">
        <v>17.48</v>
      </c>
      <c r="Q45" s="3">
        <v>226.53</v>
      </c>
    </row>
    <row r="46" spans="1:17" x14ac:dyDescent="0.25">
      <c r="A46" s="3" t="s">
        <v>29</v>
      </c>
      <c r="B46" s="3" t="s">
        <v>17</v>
      </c>
      <c r="C46" s="3"/>
      <c r="D46" s="3" t="s">
        <v>30</v>
      </c>
      <c r="E46" s="3" t="s">
        <v>33</v>
      </c>
      <c r="F46" s="1">
        <v>8</v>
      </c>
      <c r="G46" s="3" t="s">
        <v>25</v>
      </c>
      <c r="H46" s="3" t="s">
        <v>27</v>
      </c>
      <c r="I46" s="3">
        <v>0.8</v>
      </c>
      <c r="J46" s="3">
        <v>0</v>
      </c>
      <c r="K46" s="3">
        <v>20.52</v>
      </c>
      <c r="L46" s="3">
        <v>240.45</v>
      </c>
      <c r="M46" s="3">
        <v>135.49</v>
      </c>
      <c r="N46" s="3">
        <v>0</v>
      </c>
      <c r="O46" s="3">
        <v>9.8699999999999992</v>
      </c>
      <c r="P46" s="3">
        <v>12.49</v>
      </c>
      <c r="Q46" s="3">
        <v>228.63</v>
      </c>
    </row>
    <row r="47" spans="1:17" x14ac:dyDescent="0.25">
      <c r="A47" s="3" t="s">
        <v>29</v>
      </c>
      <c r="B47" s="3" t="s">
        <v>17</v>
      </c>
      <c r="C47" s="3"/>
      <c r="D47" s="3" t="s">
        <v>30</v>
      </c>
      <c r="E47" s="3" t="s">
        <v>33</v>
      </c>
      <c r="F47" s="1">
        <v>8</v>
      </c>
      <c r="G47" s="3" t="s">
        <v>25</v>
      </c>
      <c r="H47" s="3" t="s">
        <v>27</v>
      </c>
      <c r="I47" s="3">
        <v>0.9</v>
      </c>
      <c r="J47" s="3">
        <v>0</v>
      </c>
      <c r="K47" s="3">
        <v>19.78</v>
      </c>
      <c r="L47" s="3">
        <v>241.6</v>
      </c>
      <c r="M47" s="3">
        <v>136.09</v>
      </c>
      <c r="N47" s="3">
        <v>0</v>
      </c>
      <c r="O47" s="3">
        <v>9.81</v>
      </c>
      <c r="P47" s="3">
        <v>13.27</v>
      </c>
      <c r="Q47" s="3">
        <v>228.5</v>
      </c>
    </row>
    <row r="48" spans="1:17" x14ac:dyDescent="0.25">
      <c r="A48" s="3" t="s">
        <v>29</v>
      </c>
      <c r="B48" s="3" t="s">
        <v>17</v>
      </c>
      <c r="C48" s="3"/>
      <c r="D48" s="3" t="s">
        <v>30</v>
      </c>
      <c r="E48" s="3" t="s">
        <v>33</v>
      </c>
      <c r="F48" s="1">
        <v>8</v>
      </c>
      <c r="G48" s="3" t="s">
        <v>25</v>
      </c>
      <c r="H48" s="3" t="s">
        <v>27</v>
      </c>
      <c r="I48" s="3">
        <v>1</v>
      </c>
      <c r="J48" s="3">
        <v>0</v>
      </c>
      <c r="K48" s="3">
        <v>20.22</v>
      </c>
      <c r="L48" s="3">
        <v>240.48</v>
      </c>
      <c r="M48" s="3">
        <v>135.25</v>
      </c>
      <c r="N48" s="3">
        <v>0</v>
      </c>
      <c r="O48" s="3">
        <v>9.8699999999999992</v>
      </c>
      <c r="P48" s="3">
        <v>17.760000000000002</v>
      </c>
      <c r="Q48" s="3">
        <v>226.59</v>
      </c>
    </row>
    <row r="49" spans="1:17" x14ac:dyDescent="0.25">
      <c r="A49" s="3" t="s">
        <v>29</v>
      </c>
      <c r="B49" s="3" t="s">
        <v>17</v>
      </c>
      <c r="D49" s="1" t="s">
        <v>39</v>
      </c>
      <c r="E49" s="3" t="s">
        <v>33</v>
      </c>
      <c r="F49" s="3">
        <v>128</v>
      </c>
      <c r="G49" s="3" t="s">
        <v>25</v>
      </c>
      <c r="H49" s="3" t="s">
        <v>27</v>
      </c>
      <c r="I49" s="3">
        <v>0.1</v>
      </c>
      <c r="J49" s="3">
        <v>1651931</v>
      </c>
      <c r="K49" s="3">
        <v>149.68</v>
      </c>
      <c r="L49" s="3">
        <v>316.13</v>
      </c>
      <c r="M49" s="3">
        <v>684.47</v>
      </c>
      <c r="N49" s="3">
        <v>0</v>
      </c>
      <c r="O49" s="3">
        <v>1.93</v>
      </c>
    </row>
    <row r="50" spans="1:17" x14ac:dyDescent="0.25">
      <c r="A50" s="3" t="s">
        <v>29</v>
      </c>
      <c r="B50" s="3" t="s">
        <v>17</v>
      </c>
      <c r="D50" s="1" t="s">
        <v>39</v>
      </c>
      <c r="E50" s="3" t="s">
        <v>33</v>
      </c>
      <c r="F50" s="3">
        <v>128</v>
      </c>
      <c r="G50" s="3" t="s">
        <v>25</v>
      </c>
      <c r="H50" s="3" t="s">
        <v>27</v>
      </c>
      <c r="I50" s="3">
        <v>0.2</v>
      </c>
      <c r="J50" s="3">
        <v>327169</v>
      </c>
      <c r="K50" s="3">
        <v>39.340000000000003</v>
      </c>
      <c r="L50" s="3">
        <v>274.73</v>
      </c>
      <c r="M50" s="3">
        <v>341.01</v>
      </c>
      <c r="N50" s="3">
        <v>0</v>
      </c>
      <c r="O50" s="3">
        <v>4</v>
      </c>
    </row>
    <row r="51" spans="1:17" x14ac:dyDescent="0.25">
      <c r="A51" s="3" t="s">
        <v>29</v>
      </c>
      <c r="B51" s="3" t="s">
        <v>17</v>
      </c>
      <c r="D51" s="1" t="s">
        <v>39</v>
      </c>
      <c r="E51" s="3" t="s">
        <v>33</v>
      </c>
      <c r="F51" s="3">
        <v>128</v>
      </c>
      <c r="G51" s="3" t="s">
        <v>25</v>
      </c>
      <c r="H51" s="3" t="s">
        <v>27</v>
      </c>
      <c r="I51" s="3">
        <v>0.3</v>
      </c>
      <c r="J51" s="3">
        <v>153761</v>
      </c>
      <c r="K51" s="3">
        <v>27.05</v>
      </c>
      <c r="L51" s="3">
        <v>248.08</v>
      </c>
      <c r="M51" s="3">
        <v>230.74</v>
      </c>
      <c r="N51" s="3">
        <v>0</v>
      </c>
      <c r="O51" s="3">
        <v>6.05</v>
      </c>
    </row>
    <row r="52" spans="1:17" x14ac:dyDescent="0.25">
      <c r="A52" s="3" t="s">
        <v>29</v>
      </c>
      <c r="B52" s="3" t="s">
        <v>17</v>
      </c>
      <c r="D52" s="1" t="s">
        <v>39</v>
      </c>
      <c r="E52" s="3" t="s">
        <v>33</v>
      </c>
      <c r="F52" s="3">
        <v>128</v>
      </c>
      <c r="G52" s="3" t="s">
        <v>25</v>
      </c>
      <c r="H52" s="3" t="s">
        <v>27</v>
      </c>
      <c r="I52" s="3">
        <v>0.4</v>
      </c>
      <c r="J52" s="3">
        <v>44635</v>
      </c>
      <c r="K52" s="3">
        <v>15.35</v>
      </c>
      <c r="L52" s="3">
        <v>232.51</v>
      </c>
      <c r="M52" s="3">
        <v>156.35</v>
      </c>
      <c r="N52" s="3">
        <v>0</v>
      </c>
      <c r="O52" s="3">
        <v>9.51</v>
      </c>
    </row>
    <row r="53" spans="1:17" x14ac:dyDescent="0.25">
      <c r="A53" s="3" t="s">
        <v>29</v>
      </c>
      <c r="B53" s="3" t="s">
        <v>17</v>
      </c>
      <c r="D53" s="1" t="s">
        <v>39</v>
      </c>
      <c r="E53" s="3" t="s">
        <v>33</v>
      </c>
      <c r="F53" s="3">
        <v>128</v>
      </c>
      <c r="G53" s="3" t="s">
        <v>25</v>
      </c>
      <c r="H53" s="3" t="s">
        <v>28</v>
      </c>
      <c r="I53" s="3">
        <v>0.5</v>
      </c>
      <c r="J53" s="3">
        <v>959</v>
      </c>
      <c r="K53" s="3">
        <v>17</v>
      </c>
      <c r="L53" s="3">
        <v>226.05</v>
      </c>
      <c r="M53" s="3">
        <v>128.18</v>
      </c>
      <c r="N53" s="3">
        <v>0</v>
      </c>
      <c r="O53" s="3">
        <v>10.85</v>
      </c>
    </row>
    <row r="54" spans="1:17" x14ac:dyDescent="0.25">
      <c r="A54" s="3" t="s">
        <v>29</v>
      </c>
      <c r="B54" s="3" t="s">
        <v>17</v>
      </c>
      <c r="D54" s="1" t="s">
        <v>39</v>
      </c>
      <c r="E54" s="3" t="s">
        <v>33</v>
      </c>
      <c r="F54" s="3">
        <v>128</v>
      </c>
      <c r="G54" s="3" t="s">
        <v>25</v>
      </c>
      <c r="H54" s="3" t="s">
        <v>28</v>
      </c>
      <c r="I54" s="3">
        <v>0.6</v>
      </c>
      <c r="J54" s="3">
        <v>4</v>
      </c>
      <c r="K54" s="3">
        <v>12.29</v>
      </c>
      <c r="L54" s="3">
        <v>226</v>
      </c>
      <c r="M54" s="3">
        <v>124.65</v>
      </c>
      <c r="N54" s="3">
        <v>0</v>
      </c>
      <c r="O54" s="3">
        <v>11.14</v>
      </c>
    </row>
    <row r="55" spans="1:17" x14ac:dyDescent="0.25">
      <c r="A55" s="3" t="s">
        <v>29</v>
      </c>
      <c r="B55" s="3" t="s">
        <v>17</v>
      </c>
      <c r="D55" s="1" t="s">
        <v>39</v>
      </c>
      <c r="E55" s="3" t="s">
        <v>33</v>
      </c>
      <c r="F55" s="3">
        <v>128</v>
      </c>
      <c r="G55" s="3" t="s">
        <v>25</v>
      </c>
      <c r="H55" s="3" t="s">
        <v>27</v>
      </c>
      <c r="I55" s="3">
        <v>0.7</v>
      </c>
      <c r="J55" s="3">
        <v>0</v>
      </c>
      <c r="K55" s="3">
        <v>17.48</v>
      </c>
      <c r="L55" s="3">
        <v>226.53</v>
      </c>
      <c r="M55" s="3">
        <v>128.03</v>
      </c>
      <c r="N55" s="3">
        <v>0</v>
      </c>
      <c r="O55" s="3">
        <v>10.81</v>
      </c>
    </row>
    <row r="56" spans="1:17" x14ac:dyDescent="0.25">
      <c r="A56" s="3" t="s">
        <v>29</v>
      </c>
      <c r="B56" s="3" t="s">
        <v>17</v>
      </c>
      <c r="D56" s="1" t="s">
        <v>39</v>
      </c>
      <c r="E56" s="3" t="s">
        <v>33</v>
      </c>
      <c r="F56" s="3">
        <v>128</v>
      </c>
      <c r="G56" s="3" t="s">
        <v>25</v>
      </c>
      <c r="H56" s="3" t="s">
        <v>27</v>
      </c>
      <c r="I56" s="3">
        <v>0.8</v>
      </c>
      <c r="J56" s="3">
        <v>0</v>
      </c>
      <c r="K56" s="3">
        <v>12.49</v>
      </c>
      <c r="L56" s="3">
        <v>228.63</v>
      </c>
      <c r="M56" s="3">
        <v>126.04</v>
      </c>
      <c r="N56" s="3">
        <v>0</v>
      </c>
      <c r="O56" s="3">
        <v>11.01</v>
      </c>
    </row>
    <row r="57" spans="1:17" x14ac:dyDescent="0.25">
      <c r="A57" s="3" t="s">
        <v>29</v>
      </c>
      <c r="B57" s="3" t="s">
        <v>17</v>
      </c>
      <c r="D57" s="1" t="s">
        <v>39</v>
      </c>
      <c r="E57" s="3" t="s">
        <v>33</v>
      </c>
      <c r="F57" s="3">
        <v>128</v>
      </c>
      <c r="G57" s="3" t="s">
        <v>25</v>
      </c>
      <c r="H57" s="3" t="s">
        <v>27</v>
      </c>
      <c r="I57" s="3">
        <v>0.9</v>
      </c>
      <c r="J57" s="3">
        <v>0</v>
      </c>
      <c r="K57" s="3">
        <v>13.27</v>
      </c>
      <c r="L57" s="3">
        <v>228.5</v>
      </c>
      <c r="M57" s="3">
        <v>126.29</v>
      </c>
      <c r="N57" s="3">
        <v>0</v>
      </c>
      <c r="O57" s="3">
        <v>10.99</v>
      </c>
    </row>
    <row r="58" spans="1:17" x14ac:dyDescent="0.25">
      <c r="A58" s="3" t="s">
        <v>29</v>
      </c>
      <c r="B58" s="3" t="s">
        <v>17</v>
      </c>
      <c r="D58" s="1" t="s">
        <v>39</v>
      </c>
      <c r="E58" s="3" t="s">
        <v>33</v>
      </c>
      <c r="F58" s="3">
        <v>128</v>
      </c>
      <c r="G58" s="3" t="s">
        <v>25</v>
      </c>
      <c r="H58" s="3" t="s">
        <v>27</v>
      </c>
      <c r="I58" s="3">
        <v>1</v>
      </c>
      <c r="J58" s="3">
        <v>0</v>
      </c>
      <c r="K58" s="3">
        <v>17.760000000000002</v>
      </c>
      <c r="L58" s="3">
        <v>226.59</v>
      </c>
      <c r="M58" s="3">
        <v>128.65</v>
      </c>
      <c r="N58" s="3">
        <v>0</v>
      </c>
      <c r="O58" s="3">
        <v>10.77</v>
      </c>
    </row>
    <row r="59" spans="1:17" x14ac:dyDescent="0.25">
      <c r="A59" s="3"/>
    </row>
    <row r="60" spans="1:17" x14ac:dyDescent="0.25">
      <c r="A60" s="3"/>
    </row>
    <row r="61" spans="1:17" x14ac:dyDescent="0.25">
      <c r="A61" s="3"/>
    </row>
    <row r="62" spans="1:17" x14ac:dyDescent="0.25">
      <c r="A62" s="3"/>
    </row>
    <row r="63" spans="1:17" x14ac:dyDescent="0.25">
      <c r="A63" s="3" t="s">
        <v>0</v>
      </c>
      <c r="B63" s="3" t="s">
        <v>31</v>
      </c>
      <c r="C63" s="3" t="s">
        <v>3</v>
      </c>
      <c r="D63" s="3" t="s">
        <v>4</v>
      </c>
      <c r="E63" s="3" t="s">
        <v>32</v>
      </c>
      <c r="F63" s="3" t="s">
        <v>35</v>
      </c>
      <c r="G63" s="3" t="s">
        <v>5</v>
      </c>
      <c r="H63" s="3" t="s">
        <v>7</v>
      </c>
      <c r="I63" s="3" t="s">
        <v>8</v>
      </c>
      <c r="J63" s="3" t="s">
        <v>12</v>
      </c>
      <c r="K63" s="3" t="s">
        <v>13</v>
      </c>
      <c r="L63" s="3" t="s">
        <v>14</v>
      </c>
      <c r="M63" s="3" t="s">
        <v>15</v>
      </c>
      <c r="N63" s="3" t="s">
        <v>16</v>
      </c>
      <c r="O63" s="3" t="s">
        <v>26</v>
      </c>
      <c r="P63" s="3"/>
    </row>
    <row r="64" spans="1:17" x14ac:dyDescent="0.25">
      <c r="A64" s="3" t="s">
        <v>29</v>
      </c>
      <c r="B64" s="3" t="s">
        <v>17</v>
      </c>
      <c r="C64" s="3"/>
      <c r="D64" s="3" t="s">
        <v>30</v>
      </c>
      <c r="E64" s="3" t="s">
        <v>33</v>
      </c>
      <c r="F64" s="1">
        <v>8</v>
      </c>
      <c r="G64" s="3" t="s">
        <v>24</v>
      </c>
      <c r="H64" s="3" t="s">
        <v>22</v>
      </c>
      <c r="I64" s="3">
        <v>0.1</v>
      </c>
      <c r="J64" s="3">
        <v>4109194</v>
      </c>
      <c r="K64" s="3">
        <v>289</v>
      </c>
      <c r="L64" s="3">
        <v>203.78</v>
      </c>
      <c r="M64" s="3">
        <v>489.04</v>
      </c>
      <c r="N64" s="3">
        <v>0</v>
      </c>
      <c r="O64" s="3">
        <v>2.66</v>
      </c>
      <c r="P64" s="3">
        <v>330.92</v>
      </c>
      <c r="Q64" s="3">
        <v>227.26</v>
      </c>
    </row>
    <row r="65" spans="1:17" x14ac:dyDescent="0.25">
      <c r="A65" s="3" t="s">
        <v>29</v>
      </c>
      <c r="B65" s="3" t="s">
        <v>17</v>
      </c>
      <c r="C65" s="3"/>
      <c r="D65" s="3" t="s">
        <v>30</v>
      </c>
      <c r="E65" s="3" t="s">
        <v>33</v>
      </c>
      <c r="F65" s="1">
        <v>8</v>
      </c>
      <c r="G65" s="3" t="s">
        <v>24</v>
      </c>
      <c r="H65" s="3" t="s">
        <v>22</v>
      </c>
      <c r="I65" s="3">
        <v>0.2</v>
      </c>
      <c r="J65" s="3">
        <v>1434886</v>
      </c>
      <c r="K65" s="3">
        <v>117.74</v>
      </c>
      <c r="L65" s="3">
        <v>194.57</v>
      </c>
      <c r="M65" s="3">
        <v>250.41</v>
      </c>
      <c r="N65" s="3">
        <v>0</v>
      </c>
      <c r="O65" s="3">
        <v>5.26</v>
      </c>
      <c r="P65" s="3">
        <v>144.12</v>
      </c>
      <c r="Q65" s="3">
        <v>203.57</v>
      </c>
    </row>
    <row r="66" spans="1:17" x14ac:dyDescent="0.25">
      <c r="A66" s="3" t="s">
        <v>29</v>
      </c>
      <c r="B66" s="3" t="s">
        <v>17</v>
      </c>
      <c r="C66" s="3"/>
      <c r="D66" s="3" t="s">
        <v>30</v>
      </c>
      <c r="E66" s="3" t="s">
        <v>33</v>
      </c>
      <c r="F66" s="1">
        <v>8</v>
      </c>
      <c r="G66" s="3" t="s">
        <v>24</v>
      </c>
      <c r="H66" s="3" t="s">
        <v>22</v>
      </c>
      <c r="I66" s="3">
        <v>0.3</v>
      </c>
      <c r="J66" s="3">
        <v>610848</v>
      </c>
      <c r="K66" s="3">
        <v>59.47</v>
      </c>
      <c r="L66" s="3">
        <v>189.55</v>
      </c>
      <c r="M66" s="3">
        <v>173.03</v>
      </c>
      <c r="N66" s="3">
        <v>0</v>
      </c>
      <c r="O66" s="3">
        <v>7.68</v>
      </c>
      <c r="P66" s="3">
        <v>58.77</v>
      </c>
      <c r="Q66" s="3">
        <v>192.9</v>
      </c>
    </row>
    <row r="67" spans="1:17" x14ac:dyDescent="0.25">
      <c r="A67" s="3" t="s">
        <v>29</v>
      </c>
      <c r="B67" s="3" t="s">
        <v>17</v>
      </c>
      <c r="C67" s="3"/>
      <c r="D67" s="3" t="s">
        <v>30</v>
      </c>
      <c r="E67" s="3" t="s">
        <v>33</v>
      </c>
      <c r="F67" s="1">
        <v>8</v>
      </c>
      <c r="G67" s="3" t="s">
        <v>24</v>
      </c>
      <c r="H67" s="3" t="s">
        <v>22</v>
      </c>
      <c r="I67" s="3">
        <v>0.4</v>
      </c>
      <c r="J67" s="3">
        <v>157911</v>
      </c>
      <c r="K67" s="3">
        <v>21.63</v>
      </c>
      <c r="L67" s="3">
        <v>187.48</v>
      </c>
      <c r="M67" s="3">
        <v>124.54</v>
      </c>
      <c r="N67" s="3">
        <v>0</v>
      </c>
      <c r="O67" s="3">
        <v>10.84</v>
      </c>
      <c r="P67" s="3">
        <v>29.49</v>
      </c>
      <c r="Q67" s="3">
        <v>182.02</v>
      </c>
    </row>
    <row r="68" spans="1:17" x14ac:dyDescent="0.25">
      <c r="A68" s="3" t="s">
        <v>29</v>
      </c>
      <c r="B68" s="3" t="s">
        <v>17</v>
      </c>
      <c r="C68" s="3"/>
      <c r="D68" s="3" t="s">
        <v>30</v>
      </c>
      <c r="E68" s="3" t="s">
        <v>33</v>
      </c>
      <c r="F68" s="1">
        <v>8</v>
      </c>
      <c r="G68" s="3" t="s">
        <v>24</v>
      </c>
      <c r="H68" s="3" t="s">
        <v>23</v>
      </c>
      <c r="I68" s="3">
        <v>0.5</v>
      </c>
      <c r="J68" s="3">
        <v>53325</v>
      </c>
      <c r="K68" s="3">
        <v>16.93</v>
      </c>
      <c r="L68" s="3">
        <v>185.42</v>
      </c>
      <c r="M68" s="3">
        <v>110.9</v>
      </c>
      <c r="N68" s="3">
        <v>0</v>
      </c>
      <c r="O68" s="3">
        <v>12.3</v>
      </c>
      <c r="P68" s="3">
        <v>19.45</v>
      </c>
      <c r="Q68" s="3">
        <v>168.54</v>
      </c>
    </row>
    <row r="69" spans="1:17" x14ac:dyDescent="0.25">
      <c r="A69" s="3" t="s">
        <v>29</v>
      </c>
      <c r="B69" s="3" t="s">
        <v>17</v>
      </c>
      <c r="C69" s="3"/>
      <c r="D69" s="3" t="s">
        <v>30</v>
      </c>
      <c r="E69" s="3" t="s">
        <v>33</v>
      </c>
      <c r="F69" s="1">
        <v>8</v>
      </c>
      <c r="G69" s="3" t="s">
        <v>24</v>
      </c>
      <c r="H69" s="3" t="s">
        <v>23</v>
      </c>
      <c r="I69" s="3">
        <v>0.6</v>
      </c>
      <c r="J69" s="3">
        <v>12663</v>
      </c>
      <c r="K69" s="3">
        <v>14.58</v>
      </c>
      <c r="L69" s="3">
        <v>182.4</v>
      </c>
      <c r="M69" s="3">
        <v>102.98</v>
      </c>
      <c r="N69" s="3">
        <v>0</v>
      </c>
      <c r="O69" s="3">
        <v>13.09</v>
      </c>
      <c r="P69" s="3">
        <v>16.16</v>
      </c>
      <c r="Q69" s="3">
        <v>160.37</v>
      </c>
    </row>
    <row r="70" spans="1:17" x14ac:dyDescent="0.25">
      <c r="A70" s="3" t="s">
        <v>29</v>
      </c>
      <c r="B70" s="3" t="s">
        <v>17</v>
      </c>
      <c r="C70" s="3"/>
      <c r="D70" s="3" t="s">
        <v>30</v>
      </c>
      <c r="E70" s="3" t="s">
        <v>33</v>
      </c>
      <c r="F70" s="1">
        <v>8</v>
      </c>
      <c r="G70" s="3" t="s">
        <v>24</v>
      </c>
      <c r="H70" s="3" t="s">
        <v>22</v>
      </c>
      <c r="I70" s="3">
        <v>0.7</v>
      </c>
      <c r="J70" s="3">
        <v>0</v>
      </c>
      <c r="K70" s="3">
        <v>14.17</v>
      </c>
      <c r="L70" s="3">
        <v>182.15</v>
      </c>
      <c r="M70" s="3">
        <v>101.46</v>
      </c>
      <c r="N70" s="3">
        <v>0</v>
      </c>
      <c r="O70" s="3">
        <v>13.16</v>
      </c>
      <c r="P70" s="3">
        <v>14.68</v>
      </c>
      <c r="Q70" s="3">
        <v>159.01</v>
      </c>
    </row>
    <row r="71" spans="1:17" x14ac:dyDescent="0.25">
      <c r="A71" s="3" t="s">
        <v>29</v>
      </c>
      <c r="B71" s="3" t="s">
        <v>17</v>
      </c>
      <c r="C71" s="3"/>
      <c r="D71" s="3" t="s">
        <v>30</v>
      </c>
      <c r="E71" s="3" t="s">
        <v>33</v>
      </c>
      <c r="F71" s="1">
        <v>8</v>
      </c>
      <c r="G71" s="3" t="s">
        <v>24</v>
      </c>
      <c r="H71" s="3" t="s">
        <v>22</v>
      </c>
      <c r="I71" s="3">
        <v>0.8</v>
      </c>
      <c r="J71" s="3">
        <v>0</v>
      </c>
      <c r="K71" s="3">
        <v>13.36</v>
      </c>
      <c r="L71" s="3">
        <v>182.88</v>
      </c>
      <c r="M71" s="3">
        <v>101.47</v>
      </c>
      <c r="N71" s="3">
        <v>0</v>
      </c>
      <c r="O71" s="3">
        <v>13.14</v>
      </c>
      <c r="P71" s="3">
        <v>15.83</v>
      </c>
      <c r="Q71" s="3">
        <v>157.91</v>
      </c>
    </row>
    <row r="72" spans="1:17" x14ac:dyDescent="0.25">
      <c r="A72" s="3" t="s">
        <v>29</v>
      </c>
      <c r="B72" s="3" t="s">
        <v>17</v>
      </c>
      <c r="C72" s="3"/>
      <c r="D72" s="3" t="s">
        <v>30</v>
      </c>
      <c r="E72" s="3" t="s">
        <v>33</v>
      </c>
      <c r="F72" s="1">
        <v>8</v>
      </c>
      <c r="G72" s="3" t="s">
        <v>24</v>
      </c>
      <c r="H72" s="3" t="s">
        <v>22</v>
      </c>
      <c r="I72" s="3">
        <v>0.9</v>
      </c>
      <c r="J72" s="3">
        <v>0</v>
      </c>
      <c r="K72" s="3">
        <v>14.15</v>
      </c>
      <c r="L72" s="3">
        <v>181.53</v>
      </c>
      <c r="M72" s="3">
        <v>101.02</v>
      </c>
      <c r="N72" s="3">
        <v>0</v>
      </c>
      <c r="O72" s="3">
        <v>13.21</v>
      </c>
      <c r="P72" s="3">
        <v>14.81</v>
      </c>
      <c r="Q72" s="3">
        <v>158.28</v>
      </c>
    </row>
    <row r="73" spans="1:17" x14ac:dyDescent="0.25">
      <c r="A73" s="3" t="s">
        <v>29</v>
      </c>
      <c r="B73" s="3" t="s">
        <v>17</v>
      </c>
      <c r="C73" s="3"/>
      <c r="D73" s="3" t="s">
        <v>30</v>
      </c>
      <c r="E73" s="3" t="s">
        <v>33</v>
      </c>
      <c r="F73" s="1">
        <v>8</v>
      </c>
      <c r="G73" s="3" t="s">
        <v>24</v>
      </c>
      <c r="H73" s="3" t="s">
        <v>22</v>
      </c>
      <c r="I73" s="3">
        <v>1</v>
      </c>
      <c r="J73" s="3">
        <v>0</v>
      </c>
      <c r="K73" s="3">
        <v>13.83</v>
      </c>
      <c r="L73" s="3">
        <v>183.04</v>
      </c>
      <c r="M73" s="3">
        <v>102.13</v>
      </c>
      <c r="N73" s="3">
        <v>0</v>
      </c>
      <c r="O73" s="3">
        <v>13.12</v>
      </c>
      <c r="P73" s="3">
        <v>14.53</v>
      </c>
      <c r="Q73" s="3">
        <v>158.22</v>
      </c>
    </row>
    <row r="74" spans="1:17" x14ac:dyDescent="0.25">
      <c r="A74" s="3" t="s">
        <v>29</v>
      </c>
      <c r="B74" s="3" t="s">
        <v>17</v>
      </c>
      <c r="D74" s="1" t="s">
        <v>39</v>
      </c>
      <c r="E74" s="3" t="s">
        <v>33</v>
      </c>
      <c r="F74" s="3">
        <v>128</v>
      </c>
      <c r="G74" s="3" t="s">
        <v>24</v>
      </c>
      <c r="H74" s="3" t="s">
        <v>22</v>
      </c>
      <c r="I74" s="3">
        <v>0.1</v>
      </c>
      <c r="J74" s="3">
        <v>4000841</v>
      </c>
      <c r="K74" s="3">
        <v>330.92</v>
      </c>
      <c r="L74" s="3">
        <v>227.26</v>
      </c>
      <c r="M74" s="3">
        <v>1211.3800000000001</v>
      </c>
      <c r="N74" s="3">
        <v>0</v>
      </c>
      <c r="O74" s="3">
        <v>1.07</v>
      </c>
    </row>
    <row r="75" spans="1:17" x14ac:dyDescent="0.25">
      <c r="A75" s="3" t="s">
        <v>29</v>
      </c>
      <c r="B75" s="3" t="s">
        <v>17</v>
      </c>
      <c r="D75" s="1" t="s">
        <v>39</v>
      </c>
      <c r="E75" s="3" t="s">
        <v>33</v>
      </c>
      <c r="F75" s="3">
        <v>128</v>
      </c>
      <c r="G75" s="3" t="s">
        <v>24</v>
      </c>
      <c r="H75" s="3" t="s">
        <v>22</v>
      </c>
      <c r="I75" s="3">
        <v>0.2</v>
      </c>
      <c r="J75" s="3">
        <v>1476578</v>
      </c>
      <c r="K75" s="3">
        <v>144.12</v>
      </c>
      <c r="L75" s="3">
        <v>203.57</v>
      </c>
      <c r="M75" s="3">
        <v>596.19000000000005</v>
      </c>
      <c r="N75" s="3">
        <v>0</v>
      </c>
      <c r="O75" s="3">
        <v>2.2000000000000002</v>
      </c>
    </row>
    <row r="76" spans="1:17" x14ac:dyDescent="0.25">
      <c r="A76" s="3" t="s">
        <v>29</v>
      </c>
      <c r="B76" s="3" t="s">
        <v>17</v>
      </c>
      <c r="D76" s="1" t="s">
        <v>39</v>
      </c>
      <c r="E76" s="3" t="s">
        <v>33</v>
      </c>
      <c r="F76" s="3">
        <v>128</v>
      </c>
      <c r="G76" s="3" t="s">
        <v>24</v>
      </c>
      <c r="H76" s="3" t="s">
        <v>22</v>
      </c>
      <c r="I76" s="3">
        <v>0.3</v>
      </c>
      <c r="J76" s="3">
        <v>507838</v>
      </c>
      <c r="K76" s="3">
        <v>58.77</v>
      </c>
      <c r="L76" s="3">
        <v>192.9</v>
      </c>
      <c r="M76" s="3">
        <v>345.74</v>
      </c>
      <c r="N76" s="3">
        <v>0</v>
      </c>
      <c r="O76" s="3">
        <v>3.86</v>
      </c>
    </row>
    <row r="77" spans="1:17" x14ac:dyDescent="0.25">
      <c r="A77" s="3" t="s">
        <v>29</v>
      </c>
      <c r="B77" s="3" t="s">
        <v>17</v>
      </c>
      <c r="D77" s="1" t="s">
        <v>39</v>
      </c>
      <c r="E77" s="3" t="s">
        <v>33</v>
      </c>
      <c r="F77" s="3">
        <v>128</v>
      </c>
      <c r="G77" s="3" t="s">
        <v>24</v>
      </c>
      <c r="H77" s="3" t="s">
        <v>22</v>
      </c>
      <c r="I77" s="3">
        <v>0.4</v>
      </c>
      <c r="J77" s="3">
        <v>177705</v>
      </c>
      <c r="K77" s="3">
        <v>29.49</v>
      </c>
      <c r="L77" s="3">
        <v>182.02</v>
      </c>
      <c r="M77" s="3">
        <v>223.32</v>
      </c>
      <c r="N77" s="3">
        <v>0</v>
      </c>
      <c r="O77" s="3">
        <v>6.13</v>
      </c>
    </row>
    <row r="78" spans="1:17" x14ac:dyDescent="0.25">
      <c r="A78" s="3" t="s">
        <v>29</v>
      </c>
      <c r="B78" s="3" t="s">
        <v>17</v>
      </c>
      <c r="D78" s="1" t="s">
        <v>39</v>
      </c>
      <c r="E78" s="3" t="s">
        <v>33</v>
      </c>
      <c r="F78" s="3">
        <v>128</v>
      </c>
      <c r="G78" s="3" t="s">
        <v>24</v>
      </c>
      <c r="H78" s="3" t="s">
        <v>23</v>
      </c>
      <c r="I78" s="3">
        <v>0.5</v>
      </c>
      <c r="J78" s="3">
        <v>95753</v>
      </c>
      <c r="K78" s="3">
        <v>19.45</v>
      </c>
      <c r="L78" s="3">
        <v>168.54</v>
      </c>
      <c r="M78" s="3">
        <v>150.06</v>
      </c>
      <c r="N78" s="3">
        <v>0</v>
      </c>
      <c r="O78" s="3">
        <v>9.51</v>
      </c>
    </row>
    <row r="79" spans="1:17" x14ac:dyDescent="0.25">
      <c r="A79" s="3" t="s">
        <v>29</v>
      </c>
      <c r="B79" s="3" t="s">
        <v>17</v>
      </c>
      <c r="D79" s="1" t="s">
        <v>39</v>
      </c>
      <c r="E79" s="3" t="s">
        <v>33</v>
      </c>
      <c r="F79" s="3">
        <v>128</v>
      </c>
      <c r="G79" s="3" t="s">
        <v>24</v>
      </c>
      <c r="H79" s="3" t="s">
        <v>23</v>
      </c>
      <c r="I79" s="3">
        <v>0.6</v>
      </c>
      <c r="J79" s="3">
        <v>24107</v>
      </c>
      <c r="K79" s="3">
        <v>16.16</v>
      </c>
      <c r="L79" s="3">
        <v>160.37</v>
      </c>
      <c r="M79" s="3">
        <v>103.91</v>
      </c>
      <c r="N79" s="3">
        <v>0</v>
      </c>
      <c r="O79" s="3">
        <v>13.87</v>
      </c>
    </row>
    <row r="80" spans="1:17" x14ac:dyDescent="0.25">
      <c r="A80" s="3" t="s">
        <v>29</v>
      </c>
      <c r="B80" s="3" t="s">
        <v>17</v>
      </c>
      <c r="D80" s="1" t="s">
        <v>39</v>
      </c>
      <c r="E80" s="3" t="s">
        <v>33</v>
      </c>
      <c r="F80" s="3">
        <v>128</v>
      </c>
      <c r="G80" s="3" t="s">
        <v>24</v>
      </c>
      <c r="H80" s="3" t="s">
        <v>22</v>
      </c>
      <c r="I80" s="3">
        <v>0.7</v>
      </c>
      <c r="J80" s="3">
        <v>1939</v>
      </c>
      <c r="K80" s="3">
        <v>14.68</v>
      </c>
      <c r="L80" s="3">
        <v>159.01</v>
      </c>
      <c r="M80" s="3">
        <v>91.67</v>
      </c>
      <c r="N80" s="3">
        <v>0</v>
      </c>
      <c r="O80" s="3">
        <v>14.8</v>
      </c>
    </row>
    <row r="81" spans="1:15" x14ac:dyDescent="0.25">
      <c r="A81" s="3" t="s">
        <v>29</v>
      </c>
      <c r="B81" s="3" t="s">
        <v>17</v>
      </c>
      <c r="D81" s="1" t="s">
        <v>39</v>
      </c>
      <c r="E81" s="3" t="s">
        <v>33</v>
      </c>
      <c r="F81" s="3">
        <v>128</v>
      </c>
      <c r="G81" s="3" t="s">
        <v>24</v>
      </c>
      <c r="H81" s="3" t="s">
        <v>22</v>
      </c>
      <c r="I81" s="3">
        <v>0.8</v>
      </c>
      <c r="J81" s="3">
        <v>0</v>
      </c>
      <c r="K81" s="3">
        <v>15.83</v>
      </c>
      <c r="L81" s="3">
        <v>157.91</v>
      </c>
      <c r="M81" s="3">
        <v>89.86</v>
      </c>
      <c r="N81" s="3">
        <v>0</v>
      </c>
      <c r="O81" s="3">
        <v>14.93</v>
      </c>
    </row>
    <row r="82" spans="1:15" x14ac:dyDescent="0.25">
      <c r="A82" s="3" t="s">
        <v>29</v>
      </c>
      <c r="B82" s="3" t="s">
        <v>17</v>
      </c>
      <c r="D82" s="1" t="s">
        <v>39</v>
      </c>
      <c r="E82" s="3" t="s">
        <v>33</v>
      </c>
      <c r="F82" s="3">
        <v>128</v>
      </c>
      <c r="G82" s="3" t="s">
        <v>24</v>
      </c>
      <c r="H82" s="3" t="s">
        <v>22</v>
      </c>
      <c r="I82" s="3">
        <v>0.9</v>
      </c>
      <c r="J82" s="3">
        <v>0</v>
      </c>
      <c r="K82" s="3">
        <v>14.81</v>
      </c>
      <c r="L82" s="3">
        <v>158.28</v>
      </c>
      <c r="M82" s="3">
        <v>90.23</v>
      </c>
      <c r="N82" s="3">
        <v>0</v>
      </c>
      <c r="O82" s="3">
        <v>14.88</v>
      </c>
    </row>
    <row r="83" spans="1:15" x14ac:dyDescent="0.25">
      <c r="A83" s="3" t="s">
        <v>29</v>
      </c>
      <c r="B83" s="3" t="s">
        <v>17</v>
      </c>
      <c r="D83" s="1" t="s">
        <v>39</v>
      </c>
      <c r="E83" s="3" t="s">
        <v>33</v>
      </c>
      <c r="F83" s="3">
        <v>128</v>
      </c>
      <c r="G83" s="3" t="s">
        <v>24</v>
      </c>
      <c r="H83" s="3" t="s">
        <v>22</v>
      </c>
      <c r="I83" s="3">
        <v>1</v>
      </c>
      <c r="J83" s="3">
        <v>0</v>
      </c>
      <c r="K83" s="3">
        <v>14.53</v>
      </c>
      <c r="L83" s="3">
        <v>158.22</v>
      </c>
      <c r="M83" s="3">
        <v>89.65</v>
      </c>
      <c r="N83" s="3">
        <v>0</v>
      </c>
      <c r="O83" s="3">
        <v>14.99</v>
      </c>
    </row>
    <row r="92" spans="1:15" x14ac:dyDescent="0.25">
      <c r="B92" s="3">
        <v>0.1</v>
      </c>
      <c r="C92" s="3">
        <v>289</v>
      </c>
      <c r="D92" s="3">
        <v>203.78</v>
      </c>
      <c r="E92" s="1">
        <f>C92+D92</f>
        <v>492.78</v>
      </c>
      <c r="F92" s="3">
        <v>330.92</v>
      </c>
      <c r="G92" s="3">
        <v>227.26</v>
      </c>
      <c r="H92" s="1">
        <f>F92+G92</f>
        <v>558.18000000000006</v>
      </c>
      <c r="I92" s="1">
        <f>E92/172.75</f>
        <v>2.8525615050651227</v>
      </c>
      <c r="J92" s="1">
        <f>H92/172.75</f>
        <v>3.2311432706222871</v>
      </c>
    </row>
    <row r="93" spans="1:15" x14ac:dyDescent="0.25">
      <c r="B93" s="3">
        <v>0.2</v>
      </c>
      <c r="C93" s="3">
        <v>117.74</v>
      </c>
      <c r="D93" s="3">
        <v>194.57</v>
      </c>
      <c r="E93" s="1">
        <f t="shared" ref="E93:E101" si="0">C93+D93</f>
        <v>312.31</v>
      </c>
      <c r="F93" s="3">
        <v>144.12</v>
      </c>
      <c r="G93" s="3">
        <v>203.57</v>
      </c>
      <c r="H93" s="1">
        <f t="shared" ref="H93:H101" si="1">F93+G93</f>
        <v>347.69</v>
      </c>
      <c r="I93" s="1">
        <f t="shared" ref="I93:I101" si="2">E93/172.75</f>
        <v>1.8078726483357452</v>
      </c>
      <c r="J93" s="1">
        <f t="shared" ref="J93:J101" si="3">H93/172.75</f>
        <v>2.0126772793053544</v>
      </c>
    </row>
    <row r="94" spans="1:15" x14ac:dyDescent="0.25">
      <c r="B94" s="3">
        <v>0.3</v>
      </c>
      <c r="C94" s="3">
        <v>59.47</v>
      </c>
      <c r="D94" s="3">
        <v>189.55</v>
      </c>
      <c r="E94" s="1">
        <f t="shared" si="0"/>
        <v>249.02</v>
      </c>
      <c r="F94" s="3">
        <v>58.77</v>
      </c>
      <c r="G94" s="3">
        <v>192.9</v>
      </c>
      <c r="H94" s="1">
        <f t="shared" si="1"/>
        <v>251.67000000000002</v>
      </c>
      <c r="I94" s="1">
        <f t="shared" si="2"/>
        <v>1.4415050651230101</v>
      </c>
      <c r="J94" s="1">
        <f t="shared" si="3"/>
        <v>1.4568451519536905</v>
      </c>
    </row>
    <row r="95" spans="1:15" x14ac:dyDescent="0.25">
      <c r="B95" s="3">
        <v>0.4</v>
      </c>
      <c r="C95" s="3">
        <v>21.63</v>
      </c>
      <c r="D95" s="3">
        <v>187.48</v>
      </c>
      <c r="E95" s="1">
        <f t="shared" si="0"/>
        <v>209.10999999999999</v>
      </c>
      <c r="F95" s="3">
        <v>29.49</v>
      </c>
      <c r="G95" s="3">
        <v>182.02</v>
      </c>
      <c r="H95" s="1">
        <f t="shared" si="1"/>
        <v>211.51000000000002</v>
      </c>
      <c r="I95" s="1">
        <f t="shared" si="2"/>
        <v>1.210477568740955</v>
      </c>
      <c r="J95" s="1">
        <f t="shared" si="3"/>
        <v>1.2243704775687412</v>
      </c>
    </row>
    <row r="96" spans="1:15" x14ac:dyDescent="0.25">
      <c r="B96" s="3">
        <v>0.5</v>
      </c>
      <c r="C96" s="3">
        <v>16.93</v>
      </c>
      <c r="D96" s="3">
        <v>185.42</v>
      </c>
      <c r="E96" s="1">
        <f t="shared" si="0"/>
        <v>202.35</v>
      </c>
      <c r="F96" s="3">
        <v>19.45</v>
      </c>
      <c r="G96" s="3">
        <v>168.54</v>
      </c>
      <c r="H96" s="1">
        <f t="shared" si="1"/>
        <v>187.98999999999998</v>
      </c>
      <c r="I96" s="1">
        <f t="shared" si="2"/>
        <v>1.1713458755426918</v>
      </c>
      <c r="J96" s="1">
        <f t="shared" si="3"/>
        <v>1.0882199710564397</v>
      </c>
    </row>
    <row r="97" spans="2:10" x14ac:dyDescent="0.25">
      <c r="B97" s="3">
        <v>0.6</v>
      </c>
      <c r="C97" s="3">
        <v>14.58</v>
      </c>
      <c r="D97" s="3">
        <v>182.4</v>
      </c>
      <c r="E97" s="1">
        <f t="shared" si="0"/>
        <v>196.98000000000002</v>
      </c>
      <c r="F97" s="3">
        <v>16.16</v>
      </c>
      <c r="G97" s="3">
        <v>160.37</v>
      </c>
      <c r="H97" s="1">
        <f t="shared" si="1"/>
        <v>176.53</v>
      </c>
      <c r="I97" s="1">
        <f t="shared" si="2"/>
        <v>1.140260492040521</v>
      </c>
      <c r="J97" s="1">
        <f t="shared" si="3"/>
        <v>1.0218813314037627</v>
      </c>
    </row>
    <row r="98" spans="2:10" x14ac:dyDescent="0.25">
      <c r="B98" s="3">
        <v>0.7</v>
      </c>
      <c r="C98" s="3">
        <v>14.17</v>
      </c>
      <c r="D98" s="3">
        <v>182.15</v>
      </c>
      <c r="E98" s="1">
        <f t="shared" si="0"/>
        <v>196.32</v>
      </c>
      <c r="F98" s="3">
        <v>14.68</v>
      </c>
      <c r="G98" s="3">
        <v>159.01</v>
      </c>
      <c r="H98" s="1">
        <f t="shared" si="1"/>
        <v>173.69</v>
      </c>
      <c r="I98" s="1">
        <f t="shared" si="2"/>
        <v>1.1364399421128799</v>
      </c>
      <c r="J98" s="1">
        <f t="shared" si="3"/>
        <v>1.0054413892908827</v>
      </c>
    </row>
    <row r="99" spans="2:10" x14ac:dyDescent="0.25">
      <c r="B99" s="3">
        <v>0.8</v>
      </c>
      <c r="C99" s="3">
        <v>13.36</v>
      </c>
      <c r="D99" s="3">
        <v>182.88</v>
      </c>
      <c r="E99" s="1">
        <f t="shared" si="0"/>
        <v>196.24</v>
      </c>
      <c r="F99" s="3">
        <v>15.83</v>
      </c>
      <c r="G99" s="3">
        <v>157.91</v>
      </c>
      <c r="H99" s="1">
        <f t="shared" si="1"/>
        <v>173.74</v>
      </c>
      <c r="I99" s="1">
        <f t="shared" si="2"/>
        <v>1.1359768451519539</v>
      </c>
      <c r="J99" s="1">
        <f t="shared" si="3"/>
        <v>1.0057308248914616</v>
      </c>
    </row>
    <row r="100" spans="2:10" x14ac:dyDescent="0.25">
      <c r="B100" s="3">
        <v>0.9</v>
      </c>
      <c r="C100" s="3">
        <v>14.15</v>
      </c>
      <c r="D100" s="3">
        <v>181.53</v>
      </c>
      <c r="E100" s="1">
        <f t="shared" si="0"/>
        <v>195.68</v>
      </c>
      <c r="F100" s="3">
        <v>14.81</v>
      </c>
      <c r="G100" s="3">
        <v>158.28</v>
      </c>
      <c r="H100" s="1">
        <f t="shared" si="1"/>
        <v>173.09</v>
      </c>
      <c r="I100" s="1">
        <f t="shared" si="2"/>
        <v>1.1327351664254703</v>
      </c>
      <c r="J100" s="1">
        <f t="shared" si="3"/>
        <v>1.0019681620839362</v>
      </c>
    </row>
    <row r="101" spans="2:10" x14ac:dyDescent="0.25">
      <c r="B101" s="3">
        <v>1</v>
      </c>
      <c r="C101" s="3">
        <v>13.83</v>
      </c>
      <c r="D101" s="3">
        <v>183.04</v>
      </c>
      <c r="E101" s="1">
        <f t="shared" si="0"/>
        <v>196.87</v>
      </c>
      <c r="F101" s="3">
        <v>14.53</v>
      </c>
      <c r="G101" s="3">
        <v>158.22</v>
      </c>
      <c r="H101" s="1">
        <f t="shared" si="1"/>
        <v>172.75</v>
      </c>
      <c r="I101" s="1">
        <f t="shared" si="2"/>
        <v>1.1396237337192474</v>
      </c>
      <c r="J101" s="1">
        <f t="shared" si="3"/>
        <v>1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C0-A26E-4360-89F4-A0D74AFEB774}">
  <dimension ref="A1:S149"/>
  <sheetViews>
    <sheetView topLeftCell="A98" workbookViewId="0">
      <selection activeCell="V153" sqref="V153"/>
    </sheetView>
  </sheetViews>
  <sheetFormatPr defaultRowHeight="13.8" x14ac:dyDescent="0.25"/>
  <sheetData>
    <row r="1" spans="1:19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/>
      <c r="Q1" s="1"/>
      <c r="R1" s="1"/>
    </row>
    <row r="2" spans="1:19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24</v>
      </c>
      <c r="H2" s="3" t="s">
        <v>22</v>
      </c>
      <c r="I2" s="3">
        <v>0.1</v>
      </c>
      <c r="J2" s="3">
        <v>4109194</v>
      </c>
      <c r="K2" s="3">
        <v>289</v>
      </c>
      <c r="L2" s="3">
        <v>203.78</v>
      </c>
      <c r="M2" s="3">
        <v>489.04</v>
      </c>
      <c r="N2" s="3">
        <v>0</v>
      </c>
      <c r="O2" s="3">
        <v>2.66</v>
      </c>
      <c r="P2" s="3">
        <v>254.01</v>
      </c>
      <c r="Q2" s="3">
        <v>194.71</v>
      </c>
      <c r="R2" s="3">
        <v>155.75</v>
      </c>
      <c r="S2" s="3">
        <v>186.04</v>
      </c>
    </row>
    <row r="3" spans="1:19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24</v>
      </c>
      <c r="H3" s="3" t="s">
        <v>22</v>
      </c>
      <c r="I3" s="3">
        <v>0.2</v>
      </c>
      <c r="J3" s="3">
        <v>1434886</v>
      </c>
      <c r="K3" s="3">
        <v>117.74</v>
      </c>
      <c r="L3" s="3">
        <v>194.57</v>
      </c>
      <c r="M3" s="3">
        <v>250.41</v>
      </c>
      <c r="N3" s="3">
        <v>0</v>
      </c>
      <c r="O3" s="3">
        <v>5.26</v>
      </c>
      <c r="P3" s="3">
        <v>112.72</v>
      </c>
      <c r="Q3" s="3">
        <v>188.09</v>
      </c>
      <c r="R3" s="3">
        <v>68.16</v>
      </c>
      <c r="S3" s="3">
        <v>179.29</v>
      </c>
    </row>
    <row r="4" spans="1:19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24</v>
      </c>
      <c r="H4" s="3" t="s">
        <v>22</v>
      </c>
      <c r="I4" s="3">
        <v>0.3</v>
      </c>
      <c r="J4" s="3">
        <v>610848</v>
      </c>
      <c r="K4" s="3">
        <v>59.47</v>
      </c>
      <c r="L4" s="3">
        <v>189.55</v>
      </c>
      <c r="M4" s="3">
        <v>173.03</v>
      </c>
      <c r="N4" s="3">
        <v>0</v>
      </c>
      <c r="O4" s="3">
        <v>7.68</v>
      </c>
      <c r="P4" s="3">
        <v>55.06</v>
      </c>
      <c r="Q4" s="3">
        <v>185.38</v>
      </c>
      <c r="R4" s="3">
        <v>38.229999999999997</v>
      </c>
      <c r="S4" s="3">
        <v>175.13</v>
      </c>
    </row>
    <row r="5" spans="1:19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24</v>
      </c>
      <c r="H5" s="3" t="s">
        <v>22</v>
      </c>
      <c r="I5" s="3">
        <v>0.4</v>
      </c>
      <c r="J5" s="3">
        <v>157911</v>
      </c>
      <c r="K5" s="3">
        <v>21.63</v>
      </c>
      <c r="L5" s="3">
        <v>187.48</v>
      </c>
      <c r="M5" s="3">
        <v>124.54</v>
      </c>
      <c r="N5" s="3">
        <v>0</v>
      </c>
      <c r="O5" s="3">
        <v>10.84</v>
      </c>
      <c r="P5" s="3">
        <v>20.59</v>
      </c>
      <c r="Q5" s="3">
        <v>186.77</v>
      </c>
      <c r="R5" s="3">
        <v>15.08</v>
      </c>
      <c r="S5" s="3">
        <v>175.66</v>
      </c>
    </row>
    <row r="6" spans="1:19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24</v>
      </c>
      <c r="H6" s="3" t="s">
        <v>23</v>
      </c>
      <c r="I6" s="3">
        <v>0.5</v>
      </c>
      <c r="J6" s="3">
        <v>53325</v>
      </c>
      <c r="K6" s="3">
        <v>16.93</v>
      </c>
      <c r="L6" s="3">
        <v>185.42</v>
      </c>
      <c r="M6" s="3">
        <v>110.9</v>
      </c>
      <c r="N6" s="3">
        <v>0</v>
      </c>
      <c r="O6" s="3">
        <v>12.3</v>
      </c>
      <c r="P6" s="3">
        <v>15.62</v>
      </c>
      <c r="Q6" s="3">
        <v>186.39</v>
      </c>
      <c r="R6" s="3">
        <v>11.67</v>
      </c>
      <c r="S6" s="3">
        <v>175.47</v>
      </c>
    </row>
    <row r="7" spans="1:19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24</v>
      </c>
      <c r="H7" s="3" t="s">
        <v>23</v>
      </c>
      <c r="I7" s="3">
        <v>0.6</v>
      </c>
      <c r="J7" s="3">
        <v>12663</v>
      </c>
      <c r="K7" s="3">
        <v>14.58</v>
      </c>
      <c r="L7" s="3">
        <v>182.4</v>
      </c>
      <c r="M7" s="3">
        <v>102.98</v>
      </c>
      <c r="N7" s="3">
        <v>0</v>
      </c>
      <c r="O7" s="3">
        <v>13.09</v>
      </c>
      <c r="P7" s="3">
        <v>13.78</v>
      </c>
      <c r="Q7" s="3">
        <v>185.14</v>
      </c>
      <c r="R7" s="3">
        <v>10.33</v>
      </c>
      <c r="S7" s="3">
        <v>175.1</v>
      </c>
    </row>
    <row r="8" spans="1:19" x14ac:dyDescent="0.25">
      <c r="A8" s="3" t="s">
        <v>29</v>
      </c>
      <c r="B8" s="3" t="s">
        <v>17</v>
      </c>
      <c r="C8" s="3"/>
      <c r="D8" s="3" t="s">
        <v>30</v>
      </c>
      <c r="E8" s="3" t="s">
        <v>33</v>
      </c>
      <c r="F8" s="1">
        <v>8</v>
      </c>
      <c r="G8" s="3" t="s">
        <v>24</v>
      </c>
      <c r="H8" s="3" t="s">
        <v>22</v>
      </c>
      <c r="I8" s="3">
        <v>0.7</v>
      </c>
      <c r="J8" s="3">
        <v>0</v>
      </c>
      <c r="K8" s="3">
        <v>14.17</v>
      </c>
      <c r="L8" s="3">
        <v>182.15</v>
      </c>
      <c r="M8" s="3">
        <v>101.46</v>
      </c>
      <c r="N8" s="3">
        <v>0</v>
      </c>
      <c r="O8" s="3">
        <v>13.16</v>
      </c>
      <c r="P8" s="3">
        <v>13.42</v>
      </c>
      <c r="Q8" s="3">
        <v>184.94</v>
      </c>
      <c r="R8" s="3">
        <v>9.8699999999999992</v>
      </c>
      <c r="S8" s="3">
        <v>174.93</v>
      </c>
    </row>
    <row r="9" spans="1:19" x14ac:dyDescent="0.25">
      <c r="A9" s="3" t="s">
        <v>29</v>
      </c>
      <c r="B9" s="3" t="s">
        <v>17</v>
      </c>
      <c r="C9" s="3"/>
      <c r="D9" s="3" t="s">
        <v>30</v>
      </c>
      <c r="E9" s="3" t="s">
        <v>33</v>
      </c>
      <c r="F9" s="1">
        <v>8</v>
      </c>
      <c r="G9" s="3" t="s">
        <v>24</v>
      </c>
      <c r="H9" s="3" t="s">
        <v>22</v>
      </c>
      <c r="I9" s="3">
        <v>0.8</v>
      </c>
      <c r="J9" s="3">
        <v>0</v>
      </c>
      <c r="K9" s="3">
        <v>13.36</v>
      </c>
      <c r="L9" s="3">
        <v>182.88</v>
      </c>
      <c r="M9" s="3">
        <v>101.47</v>
      </c>
      <c r="N9" s="3">
        <v>0</v>
      </c>
      <c r="O9" s="3">
        <v>13.14</v>
      </c>
      <c r="P9" s="3">
        <v>13.28</v>
      </c>
      <c r="Q9" s="3">
        <v>184.54</v>
      </c>
      <c r="R9" s="3">
        <v>10.29</v>
      </c>
      <c r="S9" s="3">
        <v>174.63</v>
      </c>
    </row>
    <row r="10" spans="1:19" x14ac:dyDescent="0.25">
      <c r="A10" s="3" t="s">
        <v>29</v>
      </c>
      <c r="B10" s="3" t="s">
        <v>17</v>
      </c>
      <c r="C10" s="3"/>
      <c r="D10" s="3" t="s">
        <v>30</v>
      </c>
      <c r="E10" s="3" t="s">
        <v>33</v>
      </c>
      <c r="F10" s="1">
        <v>8</v>
      </c>
      <c r="G10" s="3" t="s">
        <v>24</v>
      </c>
      <c r="H10" s="3" t="s">
        <v>22</v>
      </c>
      <c r="I10" s="3">
        <v>0.9</v>
      </c>
      <c r="J10" s="3">
        <v>0</v>
      </c>
      <c r="K10" s="3">
        <v>14.15</v>
      </c>
      <c r="L10" s="3">
        <v>181.53</v>
      </c>
      <c r="M10" s="3">
        <v>101.02</v>
      </c>
      <c r="N10" s="3">
        <v>0</v>
      </c>
      <c r="O10" s="3">
        <v>13.21</v>
      </c>
      <c r="P10" s="3">
        <v>13.7</v>
      </c>
      <c r="Q10" s="3">
        <v>184.96</v>
      </c>
      <c r="R10" s="3">
        <v>10.199999999999999</v>
      </c>
      <c r="S10" s="3">
        <v>175.01</v>
      </c>
    </row>
    <row r="11" spans="1:19" x14ac:dyDescent="0.25">
      <c r="A11" s="3" t="s">
        <v>29</v>
      </c>
      <c r="B11" s="3" t="s">
        <v>17</v>
      </c>
      <c r="C11" s="3"/>
      <c r="D11" s="3" t="s">
        <v>30</v>
      </c>
      <c r="E11" s="3" t="s">
        <v>33</v>
      </c>
      <c r="F11" s="1">
        <v>8</v>
      </c>
      <c r="G11" s="3" t="s">
        <v>24</v>
      </c>
      <c r="H11" s="3" t="s">
        <v>22</v>
      </c>
      <c r="I11" s="3">
        <v>1</v>
      </c>
      <c r="J11" s="3">
        <v>0</v>
      </c>
      <c r="K11" s="3">
        <v>13.83</v>
      </c>
      <c r="L11" s="3">
        <v>183.04</v>
      </c>
      <c r="M11" s="3">
        <v>102.13</v>
      </c>
      <c r="N11" s="3">
        <v>0</v>
      </c>
      <c r="O11" s="3">
        <v>13.12</v>
      </c>
      <c r="P11" s="3">
        <v>13.52</v>
      </c>
      <c r="Q11" s="3">
        <v>185.44</v>
      </c>
      <c r="R11" s="3">
        <v>10.08</v>
      </c>
      <c r="S11" s="3">
        <v>174.93</v>
      </c>
    </row>
    <row r="12" spans="1:19" x14ac:dyDescent="0.25">
      <c r="A12" s="3" t="s">
        <v>1</v>
      </c>
      <c r="B12" s="3" t="s">
        <v>17</v>
      </c>
      <c r="C12" s="3"/>
      <c r="D12" s="3" t="s">
        <v>11</v>
      </c>
      <c r="E12" s="3" t="s">
        <v>33</v>
      </c>
      <c r="F12" s="1">
        <v>8</v>
      </c>
      <c r="G12" s="3" t="s">
        <v>24</v>
      </c>
      <c r="H12" s="3" t="s">
        <v>22</v>
      </c>
      <c r="I12" s="3">
        <v>0.1</v>
      </c>
      <c r="J12" s="3">
        <v>4229114</v>
      </c>
      <c r="K12" s="3">
        <v>254.01</v>
      </c>
      <c r="L12" s="3">
        <v>194.71</v>
      </c>
      <c r="M12" s="3">
        <v>239.31</v>
      </c>
      <c r="N12" s="3">
        <v>0</v>
      </c>
      <c r="O12" s="3">
        <v>5.45</v>
      </c>
      <c r="P12" s="3"/>
      <c r="Q12" s="1"/>
      <c r="R12" s="1"/>
    </row>
    <row r="13" spans="1:19" x14ac:dyDescent="0.25">
      <c r="A13" s="3" t="s">
        <v>1</v>
      </c>
      <c r="B13" s="3" t="s">
        <v>17</v>
      </c>
      <c r="C13" s="3"/>
      <c r="D13" s="3" t="s">
        <v>11</v>
      </c>
      <c r="E13" s="3" t="s">
        <v>33</v>
      </c>
      <c r="F13" s="1">
        <v>8</v>
      </c>
      <c r="G13" s="3" t="s">
        <v>24</v>
      </c>
      <c r="H13" s="3" t="s">
        <v>22</v>
      </c>
      <c r="I13" s="3">
        <v>0.2</v>
      </c>
      <c r="J13" s="3">
        <v>1530212</v>
      </c>
      <c r="K13" s="3">
        <v>112.72</v>
      </c>
      <c r="L13" s="3">
        <v>188.09</v>
      </c>
      <c r="M13" s="3">
        <v>158.65</v>
      </c>
      <c r="N13" s="3">
        <v>0</v>
      </c>
      <c r="O13" s="3">
        <v>8.3000000000000007</v>
      </c>
      <c r="P13" s="3"/>
      <c r="Q13" s="1"/>
      <c r="R13" s="1"/>
    </row>
    <row r="14" spans="1:19" x14ac:dyDescent="0.25">
      <c r="A14" s="3" t="s">
        <v>1</v>
      </c>
      <c r="B14" s="3" t="s">
        <v>17</v>
      </c>
      <c r="C14" s="3"/>
      <c r="D14" s="3" t="s">
        <v>11</v>
      </c>
      <c r="E14" s="3" t="s">
        <v>33</v>
      </c>
      <c r="F14" s="1">
        <v>8</v>
      </c>
      <c r="G14" s="3" t="s">
        <v>24</v>
      </c>
      <c r="H14" s="3" t="s">
        <v>22</v>
      </c>
      <c r="I14" s="3">
        <v>0.3</v>
      </c>
      <c r="J14" s="3">
        <v>651321</v>
      </c>
      <c r="K14" s="3">
        <v>55.06</v>
      </c>
      <c r="L14" s="3">
        <v>185.38</v>
      </c>
      <c r="M14" s="3">
        <v>126.07</v>
      </c>
      <c r="N14" s="3">
        <v>0</v>
      </c>
      <c r="O14" s="3">
        <v>10.53</v>
      </c>
      <c r="P14" s="3"/>
      <c r="Q14" s="1"/>
      <c r="R14" s="1"/>
    </row>
    <row r="15" spans="1:19" x14ac:dyDescent="0.25">
      <c r="A15" s="3" t="s">
        <v>1</v>
      </c>
      <c r="B15" s="3" t="s">
        <v>17</v>
      </c>
      <c r="C15" s="3"/>
      <c r="D15" s="3" t="s">
        <v>11</v>
      </c>
      <c r="E15" s="3" t="s">
        <v>33</v>
      </c>
      <c r="F15" s="1">
        <v>8</v>
      </c>
      <c r="G15" s="3" t="s">
        <v>24</v>
      </c>
      <c r="H15" s="3" t="s">
        <v>22</v>
      </c>
      <c r="I15" s="3">
        <v>0.4</v>
      </c>
      <c r="J15" s="3">
        <v>161883</v>
      </c>
      <c r="K15" s="3">
        <v>20.59</v>
      </c>
      <c r="L15" s="3">
        <v>186.77</v>
      </c>
      <c r="M15" s="3">
        <v>108.32</v>
      </c>
      <c r="N15" s="3">
        <v>0</v>
      </c>
      <c r="O15" s="3">
        <v>12.35</v>
      </c>
      <c r="P15" s="3"/>
      <c r="Q15" s="1"/>
      <c r="R15" s="1"/>
    </row>
    <row r="16" spans="1:19" x14ac:dyDescent="0.25">
      <c r="A16" s="3" t="s">
        <v>1</v>
      </c>
      <c r="B16" s="3" t="s">
        <v>17</v>
      </c>
      <c r="C16" s="3"/>
      <c r="D16" s="3" t="s">
        <v>11</v>
      </c>
      <c r="E16" s="3" t="s">
        <v>33</v>
      </c>
      <c r="F16" s="1">
        <v>8</v>
      </c>
      <c r="G16" s="3" t="s">
        <v>24</v>
      </c>
      <c r="H16" s="3" t="s">
        <v>23</v>
      </c>
      <c r="I16" s="3">
        <v>0.5</v>
      </c>
      <c r="J16" s="3">
        <v>54815</v>
      </c>
      <c r="K16" s="3">
        <v>15.62</v>
      </c>
      <c r="L16" s="3">
        <v>186.39</v>
      </c>
      <c r="M16" s="3">
        <v>104.72</v>
      </c>
      <c r="N16" s="3">
        <v>0</v>
      </c>
      <c r="O16" s="3">
        <v>12.77</v>
      </c>
      <c r="P16" s="3"/>
      <c r="Q16" s="1"/>
      <c r="R16" s="1"/>
    </row>
    <row r="17" spans="1:18" x14ac:dyDescent="0.25">
      <c r="A17" s="3" t="s">
        <v>1</v>
      </c>
      <c r="B17" s="3" t="s">
        <v>17</v>
      </c>
      <c r="C17" s="3"/>
      <c r="D17" s="3" t="s">
        <v>11</v>
      </c>
      <c r="E17" s="3" t="s">
        <v>33</v>
      </c>
      <c r="F17" s="1">
        <v>8</v>
      </c>
      <c r="G17" s="3" t="s">
        <v>24</v>
      </c>
      <c r="H17" s="3" t="s">
        <v>23</v>
      </c>
      <c r="I17" s="3">
        <v>0.6</v>
      </c>
      <c r="J17" s="3">
        <v>12408</v>
      </c>
      <c r="K17" s="3">
        <v>13.78</v>
      </c>
      <c r="L17" s="3">
        <v>185.14</v>
      </c>
      <c r="M17" s="3">
        <v>102.93</v>
      </c>
      <c r="N17" s="3">
        <v>0</v>
      </c>
      <c r="O17" s="3">
        <v>13.01</v>
      </c>
      <c r="P17" s="3"/>
      <c r="Q17" s="1"/>
      <c r="R17" s="1"/>
    </row>
    <row r="18" spans="1:18" x14ac:dyDescent="0.25">
      <c r="A18" s="3" t="s">
        <v>1</v>
      </c>
      <c r="B18" s="3" t="s">
        <v>17</v>
      </c>
      <c r="C18" s="3"/>
      <c r="D18" s="3" t="s">
        <v>11</v>
      </c>
      <c r="E18" s="3" t="s">
        <v>33</v>
      </c>
      <c r="F18" s="1">
        <v>8</v>
      </c>
      <c r="G18" s="3" t="s">
        <v>24</v>
      </c>
      <c r="H18" s="3" t="s">
        <v>22</v>
      </c>
      <c r="I18" s="3">
        <v>0.7</v>
      </c>
      <c r="J18" s="3">
        <v>0</v>
      </c>
      <c r="K18" s="3">
        <v>13.42</v>
      </c>
      <c r="L18" s="3">
        <v>184.94</v>
      </c>
      <c r="M18" s="3">
        <v>102.53</v>
      </c>
      <c r="N18" s="3">
        <v>0</v>
      </c>
      <c r="O18" s="3">
        <v>13.03</v>
      </c>
      <c r="P18" s="3"/>
      <c r="Q18" s="1"/>
      <c r="R18" s="1"/>
    </row>
    <row r="19" spans="1:18" x14ac:dyDescent="0.25">
      <c r="A19" s="3" t="s">
        <v>1</v>
      </c>
      <c r="B19" s="3" t="s">
        <v>17</v>
      </c>
      <c r="C19" s="3"/>
      <c r="D19" s="3" t="s">
        <v>11</v>
      </c>
      <c r="E19" s="3" t="s">
        <v>33</v>
      </c>
      <c r="F19" s="1">
        <v>8</v>
      </c>
      <c r="G19" s="3" t="s">
        <v>24</v>
      </c>
      <c r="H19" s="3" t="s">
        <v>22</v>
      </c>
      <c r="I19" s="3">
        <v>0.8</v>
      </c>
      <c r="J19" s="3">
        <v>0</v>
      </c>
      <c r="K19" s="3">
        <v>13.28</v>
      </c>
      <c r="L19" s="3">
        <v>184.54</v>
      </c>
      <c r="M19" s="3">
        <v>102.34</v>
      </c>
      <c r="N19" s="3">
        <v>0</v>
      </c>
      <c r="O19" s="3">
        <v>13.04</v>
      </c>
      <c r="P19" s="3"/>
      <c r="Q19" s="1"/>
      <c r="R19" s="1"/>
    </row>
    <row r="20" spans="1:18" x14ac:dyDescent="0.25">
      <c r="A20" s="3" t="s">
        <v>1</v>
      </c>
      <c r="B20" s="3" t="s">
        <v>17</v>
      </c>
      <c r="C20" s="3"/>
      <c r="D20" s="3" t="s">
        <v>11</v>
      </c>
      <c r="E20" s="3" t="s">
        <v>33</v>
      </c>
      <c r="F20" s="1">
        <v>8</v>
      </c>
      <c r="G20" s="3" t="s">
        <v>24</v>
      </c>
      <c r="H20" s="3" t="s">
        <v>22</v>
      </c>
      <c r="I20" s="3">
        <v>0.9</v>
      </c>
      <c r="J20" s="3">
        <v>0</v>
      </c>
      <c r="K20" s="3">
        <v>13.7</v>
      </c>
      <c r="L20" s="3">
        <v>184.96</v>
      </c>
      <c r="M20" s="3">
        <v>102.49</v>
      </c>
      <c r="N20" s="3">
        <v>0</v>
      </c>
      <c r="O20" s="3">
        <v>13.01</v>
      </c>
      <c r="P20" s="3"/>
      <c r="Q20" s="1"/>
      <c r="R20" s="1"/>
    </row>
    <row r="21" spans="1:18" x14ac:dyDescent="0.25">
      <c r="A21" s="3" t="s">
        <v>1</v>
      </c>
      <c r="B21" s="3" t="s">
        <v>17</v>
      </c>
      <c r="C21" s="3"/>
      <c r="D21" s="3" t="s">
        <v>11</v>
      </c>
      <c r="E21" s="3" t="s">
        <v>33</v>
      </c>
      <c r="F21" s="1">
        <v>8</v>
      </c>
      <c r="G21" s="3" t="s">
        <v>24</v>
      </c>
      <c r="H21" s="3" t="s">
        <v>22</v>
      </c>
      <c r="I21" s="3">
        <v>1</v>
      </c>
      <c r="J21" s="3">
        <v>0</v>
      </c>
      <c r="K21" s="3">
        <v>13.52</v>
      </c>
      <c r="L21" s="3">
        <v>185.44</v>
      </c>
      <c r="M21" s="3">
        <v>102.96</v>
      </c>
      <c r="N21" s="3">
        <v>0</v>
      </c>
      <c r="O21" s="3">
        <v>12.95</v>
      </c>
      <c r="P21" s="3"/>
      <c r="Q21" s="1"/>
      <c r="R21" s="1"/>
    </row>
    <row r="22" spans="1:18" x14ac:dyDescent="0.25">
      <c r="A22" s="3" t="s">
        <v>1</v>
      </c>
      <c r="B22" s="3" t="s">
        <v>17</v>
      </c>
      <c r="C22" s="3"/>
      <c r="D22" s="3" t="s">
        <v>36</v>
      </c>
      <c r="E22" s="3" t="s">
        <v>33</v>
      </c>
      <c r="F22" s="3">
        <v>8</v>
      </c>
      <c r="G22" s="3" t="s">
        <v>24</v>
      </c>
      <c r="H22" s="3" t="s">
        <v>22</v>
      </c>
      <c r="I22" s="3">
        <v>0.1</v>
      </c>
      <c r="J22" s="3">
        <v>4366847</v>
      </c>
      <c r="K22" s="3">
        <v>155.75</v>
      </c>
      <c r="L22" s="3">
        <v>186.04</v>
      </c>
      <c r="M22" s="3">
        <v>178.85</v>
      </c>
      <c r="N22" s="3">
        <v>0</v>
      </c>
      <c r="O22" s="3">
        <v>7.34</v>
      </c>
      <c r="P22" s="1"/>
      <c r="Q22" s="1"/>
      <c r="R22" s="1"/>
    </row>
    <row r="23" spans="1:18" x14ac:dyDescent="0.25">
      <c r="A23" s="3" t="s">
        <v>1</v>
      </c>
      <c r="B23" s="3" t="s">
        <v>17</v>
      </c>
      <c r="C23" s="3"/>
      <c r="D23" s="3" t="s">
        <v>36</v>
      </c>
      <c r="E23" s="3" t="s">
        <v>33</v>
      </c>
      <c r="F23" s="3">
        <v>8</v>
      </c>
      <c r="G23" s="3" t="s">
        <v>24</v>
      </c>
      <c r="H23" s="3" t="s">
        <v>22</v>
      </c>
      <c r="I23" s="3">
        <v>0.2</v>
      </c>
      <c r="J23" s="3">
        <v>1583308</v>
      </c>
      <c r="K23" s="3">
        <v>68.16</v>
      </c>
      <c r="L23" s="3">
        <v>179.29</v>
      </c>
      <c r="M23" s="3">
        <v>128.9</v>
      </c>
      <c r="N23" s="3">
        <v>0</v>
      </c>
      <c r="O23" s="3">
        <v>10.27</v>
      </c>
      <c r="P23" s="1"/>
      <c r="Q23" s="1"/>
      <c r="R23" s="1"/>
    </row>
    <row r="24" spans="1:18" x14ac:dyDescent="0.25">
      <c r="A24" s="3" t="s">
        <v>1</v>
      </c>
      <c r="B24" s="3" t="s">
        <v>17</v>
      </c>
      <c r="C24" s="3"/>
      <c r="D24" s="3" t="s">
        <v>36</v>
      </c>
      <c r="E24" s="3" t="s">
        <v>33</v>
      </c>
      <c r="F24" s="3">
        <v>8</v>
      </c>
      <c r="G24" s="3" t="s">
        <v>24</v>
      </c>
      <c r="H24" s="3" t="s">
        <v>22</v>
      </c>
      <c r="I24" s="3">
        <v>0.3</v>
      </c>
      <c r="J24" s="3">
        <v>707877</v>
      </c>
      <c r="K24" s="3">
        <v>38.229999999999997</v>
      </c>
      <c r="L24" s="3">
        <v>175.13</v>
      </c>
      <c r="M24" s="3">
        <v>109.96</v>
      </c>
      <c r="N24" s="3">
        <v>0</v>
      </c>
      <c r="O24" s="3">
        <v>12.1</v>
      </c>
      <c r="P24" s="1"/>
      <c r="Q24" s="1"/>
      <c r="R24" s="1"/>
    </row>
    <row r="25" spans="1:18" x14ac:dyDescent="0.25">
      <c r="A25" s="3" t="s">
        <v>1</v>
      </c>
      <c r="B25" s="3" t="s">
        <v>17</v>
      </c>
      <c r="C25" s="3"/>
      <c r="D25" s="3" t="s">
        <v>36</v>
      </c>
      <c r="E25" s="3" t="s">
        <v>33</v>
      </c>
      <c r="F25" s="3">
        <v>8</v>
      </c>
      <c r="G25" s="3" t="s">
        <v>24</v>
      </c>
      <c r="H25" s="3" t="s">
        <v>22</v>
      </c>
      <c r="I25" s="3">
        <v>0.4</v>
      </c>
      <c r="J25" s="3">
        <v>179113</v>
      </c>
      <c r="K25" s="3">
        <v>15.08</v>
      </c>
      <c r="L25" s="3">
        <v>175.66</v>
      </c>
      <c r="M25" s="3">
        <v>98.15</v>
      </c>
      <c r="N25" s="3">
        <v>0</v>
      </c>
      <c r="O25" s="3">
        <v>13.61</v>
      </c>
      <c r="P25" s="1"/>
      <c r="Q25" s="1"/>
      <c r="R25" s="1"/>
    </row>
    <row r="26" spans="1:18" x14ac:dyDescent="0.25">
      <c r="A26" s="3" t="s">
        <v>1</v>
      </c>
      <c r="B26" s="3" t="s">
        <v>17</v>
      </c>
      <c r="C26" s="3"/>
      <c r="D26" s="3" t="s">
        <v>36</v>
      </c>
      <c r="E26" s="3" t="s">
        <v>33</v>
      </c>
      <c r="F26" s="3">
        <v>8</v>
      </c>
      <c r="G26" s="3" t="s">
        <v>24</v>
      </c>
      <c r="H26" s="3" t="s">
        <v>23</v>
      </c>
      <c r="I26" s="3">
        <v>0.5</v>
      </c>
      <c r="J26" s="3">
        <v>70757</v>
      </c>
      <c r="K26" s="3">
        <v>11.67</v>
      </c>
      <c r="L26" s="3">
        <v>175.47</v>
      </c>
      <c r="M26" s="3">
        <v>96.28</v>
      </c>
      <c r="N26" s="3">
        <v>0</v>
      </c>
      <c r="O26" s="3">
        <v>13.9</v>
      </c>
      <c r="P26" s="1"/>
      <c r="Q26" s="1"/>
      <c r="R26" s="1"/>
    </row>
    <row r="27" spans="1:18" x14ac:dyDescent="0.25">
      <c r="A27" s="3" t="s">
        <v>1</v>
      </c>
      <c r="B27" s="3" t="s">
        <v>17</v>
      </c>
      <c r="C27" s="3"/>
      <c r="D27" s="3" t="s">
        <v>36</v>
      </c>
      <c r="E27" s="3" t="s">
        <v>33</v>
      </c>
      <c r="F27" s="3">
        <v>8</v>
      </c>
      <c r="G27" s="3" t="s">
        <v>24</v>
      </c>
      <c r="H27" s="3" t="s">
        <v>23</v>
      </c>
      <c r="I27" s="3">
        <v>0.6</v>
      </c>
      <c r="J27" s="3">
        <v>14893</v>
      </c>
      <c r="K27" s="3">
        <v>10.33</v>
      </c>
      <c r="L27" s="3">
        <v>175.1</v>
      </c>
      <c r="M27" s="3">
        <v>95.3</v>
      </c>
      <c r="N27" s="3">
        <v>0</v>
      </c>
      <c r="O27" s="3">
        <v>14.03</v>
      </c>
      <c r="P27" s="1"/>
      <c r="Q27" s="1"/>
      <c r="R27" s="1"/>
    </row>
    <row r="28" spans="1:18" x14ac:dyDescent="0.25">
      <c r="A28" s="3" t="s">
        <v>1</v>
      </c>
      <c r="B28" s="3" t="s">
        <v>17</v>
      </c>
      <c r="C28" s="3"/>
      <c r="D28" s="3" t="s">
        <v>36</v>
      </c>
      <c r="E28" s="3" t="s">
        <v>33</v>
      </c>
      <c r="F28" s="3">
        <v>8</v>
      </c>
      <c r="G28" s="3" t="s">
        <v>24</v>
      </c>
      <c r="H28" s="3" t="s">
        <v>22</v>
      </c>
      <c r="I28" s="3">
        <v>0.7</v>
      </c>
      <c r="J28" s="3">
        <v>0</v>
      </c>
      <c r="K28" s="3">
        <v>9.8699999999999992</v>
      </c>
      <c r="L28" s="3">
        <v>174.93</v>
      </c>
      <c r="M28" s="3">
        <v>95.08</v>
      </c>
      <c r="N28" s="3">
        <v>0</v>
      </c>
      <c r="O28" s="3">
        <v>14.07</v>
      </c>
      <c r="P28" s="1"/>
      <c r="Q28" s="1"/>
      <c r="R28" s="1"/>
    </row>
    <row r="29" spans="1:18" x14ac:dyDescent="0.25">
      <c r="A29" s="3" t="s">
        <v>1</v>
      </c>
      <c r="B29" s="3" t="s">
        <v>17</v>
      </c>
      <c r="C29" s="3"/>
      <c r="D29" s="3" t="s">
        <v>36</v>
      </c>
      <c r="E29" s="3" t="s">
        <v>33</v>
      </c>
      <c r="F29" s="3">
        <v>8</v>
      </c>
      <c r="G29" s="3" t="s">
        <v>24</v>
      </c>
      <c r="H29" s="3" t="s">
        <v>22</v>
      </c>
      <c r="I29" s="3">
        <v>0.8</v>
      </c>
      <c r="J29" s="3">
        <v>0</v>
      </c>
      <c r="K29" s="3">
        <v>10.29</v>
      </c>
      <c r="L29" s="3">
        <v>174.63</v>
      </c>
      <c r="M29" s="3">
        <v>95.21</v>
      </c>
      <c r="N29" s="3">
        <v>0</v>
      </c>
      <c r="O29" s="3">
        <v>14.05</v>
      </c>
      <c r="P29" s="1"/>
      <c r="Q29" s="1"/>
      <c r="R29" s="1"/>
    </row>
    <row r="30" spans="1:18" x14ac:dyDescent="0.25">
      <c r="A30" s="3" t="s">
        <v>1</v>
      </c>
      <c r="B30" s="3" t="s">
        <v>17</v>
      </c>
      <c r="C30" s="3"/>
      <c r="D30" s="3" t="s">
        <v>36</v>
      </c>
      <c r="E30" s="3" t="s">
        <v>33</v>
      </c>
      <c r="F30" s="3">
        <v>8</v>
      </c>
      <c r="G30" s="3" t="s">
        <v>24</v>
      </c>
      <c r="H30" s="3" t="s">
        <v>22</v>
      </c>
      <c r="I30" s="3">
        <v>0.9</v>
      </c>
      <c r="J30" s="3">
        <v>0</v>
      </c>
      <c r="K30" s="3">
        <v>10.199999999999999</v>
      </c>
      <c r="L30" s="3">
        <v>175.01</v>
      </c>
      <c r="M30" s="3">
        <v>95.14</v>
      </c>
      <c r="N30" s="3">
        <v>0</v>
      </c>
      <c r="O30" s="3">
        <v>14.05</v>
      </c>
      <c r="P30" s="1"/>
      <c r="Q30" s="1"/>
      <c r="R30" s="1"/>
    </row>
    <row r="31" spans="1:18" x14ac:dyDescent="0.25">
      <c r="A31" s="3" t="s">
        <v>1</v>
      </c>
      <c r="B31" s="3" t="s">
        <v>17</v>
      </c>
      <c r="C31" s="3"/>
      <c r="D31" s="3" t="s">
        <v>36</v>
      </c>
      <c r="E31" s="3" t="s">
        <v>33</v>
      </c>
      <c r="F31" s="3">
        <v>8</v>
      </c>
      <c r="G31" s="3" t="s">
        <v>24</v>
      </c>
      <c r="H31" s="3" t="s">
        <v>22</v>
      </c>
      <c r="I31" s="3">
        <v>1</v>
      </c>
      <c r="J31" s="3">
        <v>0</v>
      </c>
      <c r="K31" s="3">
        <v>10.08</v>
      </c>
      <c r="L31" s="3">
        <v>174.93</v>
      </c>
      <c r="M31" s="3">
        <v>95.06</v>
      </c>
      <c r="N31" s="3">
        <v>0</v>
      </c>
      <c r="O31" s="3">
        <v>14.06</v>
      </c>
      <c r="P31" s="1"/>
      <c r="Q31" s="1"/>
      <c r="R31" s="1"/>
    </row>
    <row r="36" spans="1:19" x14ac:dyDescent="0.25">
      <c r="A36" s="3" t="s">
        <v>0</v>
      </c>
      <c r="B36" s="3" t="s">
        <v>31</v>
      </c>
      <c r="C36" s="3" t="s">
        <v>3</v>
      </c>
      <c r="D36" s="3" t="s">
        <v>4</v>
      </c>
      <c r="E36" s="3" t="s">
        <v>32</v>
      </c>
      <c r="F36" s="3" t="s">
        <v>35</v>
      </c>
      <c r="G36" s="3" t="s">
        <v>5</v>
      </c>
      <c r="H36" s="3" t="s">
        <v>7</v>
      </c>
      <c r="I36" s="3" t="s">
        <v>8</v>
      </c>
      <c r="J36" s="3" t="s">
        <v>12</v>
      </c>
      <c r="K36" s="3" t="s">
        <v>13</v>
      </c>
      <c r="L36" s="3" t="s">
        <v>14</v>
      </c>
      <c r="M36" s="3" t="s">
        <v>15</v>
      </c>
      <c r="N36" s="3" t="s">
        <v>16</v>
      </c>
      <c r="O36" s="3" t="s">
        <v>26</v>
      </c>
      <c r="P36" s="3"/>
      <c r="Q36" s="1"/>
      <c r="R36" s="1"/>
    </row>
    <row r="37" spans="1:19" x14ac:dyDescent="0.25">
      <c r="A37" s="3" t="s">
        <v>29</v>
      </c>
      <c r="B37" s="3" t="s">
        <v>17</v>
      </c>
      <c r="C37" s="3"/>
      <c r="D37" s="3" t="s">
        <v>30</v>
      </c>
      <c r="E37" s="3" t="s">
        <v>33</v>
      </c>
      <c r="F37" s="1">
        <v>8</v>
      </c>
      <c r="G37" s="3" t="s">
        <v>25</v>
      </c>
      <c r="H37" s="3" t="s">
        <v>27</v>
      </c>
      <c r="I37" s="3">
        <v>0.1</v>
      </c>
      <c r="J37" s="3">
        <v>1778898</v>
      </c>
      <c r="K37" s="3">
        <v>133.09</v>
      </c>
      <c r="L37" s="3">
        <v>261.48</v>
      </c>
      <c r="M37" s="3">
        <v>315.89999999999998</v>
      </c>
      <c r="N37" s="3">
        <v>0</v>
      </c>
      <c r="O37" s="3">
        <v>4.18</v>
      </c>
      <c r="P37" s="3">
        <v>107.48</v>
      </c>
      <c r="Q37" s="3">
        <v>254.26</v>
      </c>
      <c r="R37" s="2">
        <v>65.7</v>
      </c>
      <c r="S37" s="2">
        <v>247.47</v>
      </c>
    </row>
    <row r="38" spans="1:19" x14ac:dyDescent="0.25">
      <c r="A38" s="3" t="s">
        <v>29</v>
      </c>
      <c r="B38" s="3" t="s">
        <v>17</v>
      </c>
      <c r="C38" s="3"/>
      <c r="D38" s="3" t="s">
        <v>30</v>
      </c>
      <c r="E38" s="3" t="s">
        <v>33</v>
      </c>
      <c r="F38" s="1">
        <v>8</v>
      </c>
      <c r="G38" s="3" t="s">
        <v>25</v>
      </c>
      <c r="H38" s="3" t="s">
        <v>27</v>
      </c>
      <c r="I38" s="3">
        <v>0.2</v>
      </c>
      <c r="J38" s="3">
        <v>241523</v>
      </c>
      <c r="K38" s="3">
        <v>32.67</v>
      </c>
      <c r="L38" s="3">
        <v>245.85</v>
      </c>
      <c r="M38" s="3">
        <v>171.39</v>
      </c>
      <c r="N38" s="3">
        <v>0</v>
      </c>
      <c r="O38" s="3">
        <v>7.88</v>
      </c>
      <c r="P38" s="3">
        <v>25.22</v>
      </c>
      <c r="Q38" s="3">
        <v>245.21</v>
      </c>
      <c r="R38" s="2">
        <v>19.510000000000002</v>
      </c>
      <c r="S38" s="2">
        <v>236.17</v>
      </c>
    </row>
    <row r="39" spans="1:19" x14ac:dyDescent="0.25">
      <c r="A39" s="3" t="s">
        <v>29</v>
      </c>
      <c r="B39" s="3" t="s">
        <v>17</v>
      </c>
      <c r="C39" s="3"/>
      <c r="D39" s="3" t="s">
        <v>30</v>
      </c>
      <c r="E39" s="3" t="s">
        <v>33</v>
      </c>
      <c r="F39" s="1">
        <v>8</v>
      </c>
      <c r="G39" s="3" t="s">
        <v>25</v>
      </c>
      <c r="H39" s="3" t="s">
        <v>27</v>
      </c>
      <c r="I39" s="3">
        <v>0.3</v>
      </c>
      <c r="J39" s="3">
        <v>89874</v>
      </c>
      <c r="K39" s="3">
        <v>23.4</v>
      </c>
      <c r="L39" s="3">
        <v>243.95</v>
      </c>
      <c r="M39" s="3">
        <v>149.94</v>
      </c>
      <c r="N39" s="3">
        <v>0</v>
      </c>
      <c r="O39" s="3">
        <v>9.08</v>
      </c>
      <c r="P39" s="3">
        <v>21.59</v>
      </c>
      <c r="Q39" s="3">
        <v>243.81</v>
      </c>
      <c r="R39" s="2">
        <v>17.02</v>
      </c>
      <c r="S39" s="2">
        <v>234.43</v>
      </c>
    </row>
    <row r="40" spans="1:19" x14ac:dyDescent="0.25">
      <c r="A40" s="3" t="s">
        <v>29</v>
      </c>
      <c r="B40" s="3" t="s">
        <v>17</v>
      </c>
      <c r="C40" s="3"/>
      <c r="D40" s="3" t="s">
        <v>30</v>
      </c>
      <c r="E40" s="3" t="s">
        <v>33</v>
      </c>
      <c r="F40" s="1">
        <v>8</v>
      </c>
      <c r="G40" s="3" t="s">
        <v>25</v>
      </c>
      <c r="H40" s="3" t="s">
        <v>27</v>
      </c>
      <c r="I40" s="3">
        <v>0.4</v>
      </c>
      <c r="J40" s="3">
        <v>13055</v>
      </c>
      <c r="K40" s="3">
        <v>19.71</v>
      </c>
      <c r="L40" s="3">
        <v>242.62</v>
      </c>
      <c r="M40" s="3">
        <v>137.58000000000001</v>
      </c>
      <c r="N40" s="3">
        <v>0</v>
      </c>
      <c r="O40" s="3">
        <v>9.84</v>
      </c>
      <c r="P40" s="3">
        <v>20.09</v>
      </c>
      <c r="Q40" s="3">
        <v>241.4</v>
      </c>
      <c r="R40" s="2">
        <v>14.51</v>
      </c>
      <c r="S40" s="2">
        <v>233.93</v>
      </c>
    </row>
    <row r="41" spans="1:19" x14ac:dyDescent="0.25">
      <c r="A41" s="3" t="s">
        <v>29</v>
      </c>
      <c r="B41" s="3" t="s">
        <v>17</v>
      </c>
      <c r="C41" s="3"/>
      <c r="D41" s="3" t="s">
        <v>30</v>
      </c>
      <c r="E41" s="3" t="s">
        <v>33</v>
      </c>
      <c r="F41" s="1">
        <v>8</v>
      </c>
      <c r="G41" s="3" t="s">
        <v>25</v>
      </c>
      <c r="H41" s="3" t="s">
        <v>28</v>
      </c>
      <c r="I41" s="3">
        <v>0.5</v>
      </c>
      <c r="J41" s="3">
        <v>695</v>
      </c>
      <c r="K41" s="3">
        <v>19.28</v>
      </c>
      <c r="L41" s="3">
        <v>241.68</v>
      </c>
      <c r="M41" s="3">
        <v>136.18</v>
      </c>
      <c r="N41" s="3">
        <v>0</v>
      </c>
      <c r="O41" s="3">
        <v>9.86</v>
      </c>
      <c r="P41" s="3">
        <v>19.510000000000002</v>
      </c>
      <c r="Q41" s="3">
        <v>241.8</v>
      </c>
      <c r="R41" s="2">
        <v>13.86</v>
      </c>
      <c r="S41" s="2">
        <v>233.18</v>
      </c>
    </row>
    <row r="42" spans="1:19" x14ac:dyDescent="0.25">
      <c r="A42" s="3" t="s">
        <v>29</v>
      </c>
      <c r="B42" s="3" t="s">
        <v>17</v>
      </c>
      <c r="C42" s="3"/>
      <c r="D42" s="3" t="s">
        <v>30</v>
      </c>
      <c r="E42" s="3" t="s">
        <v>33</v>
      </c>
      <c r="F42" s="1">
        <v>8</v>
      </c>
      <c r="G42" s="3" t="s">
        <v>25</v>
      </c>
      <c r="H42" s="3" t="s">
        <v>28</v>
      </c>
      <c r="I42" s="3">
        <v>0.6</v>
      </c>
      <c r="J42" s="3">
        <v>12</v>
      </c>
      <c r="K42" s="3">
        <v>19.5</v>
      </c>
      <c r="L42" s="3">
        <v>241.25</v>
      </c>
      <c r="M42" s="3">
        <v>135.43</v>
      </c>
      <c r="N42" s="3">
        <v>0</v>
      </c>
      <c r="O42" s="3">
        <v>9.8699999999999992</v>
      </c>
      <c r="P42" s="3">
        <v>19.57</v>
      </c>
      <c r="Q42" s="3">
        <v>241.61</v>
      </c>
      <c r="R42" s="2">
        <v>14.14</v>
      </c>
      <c r="S42" s="2">
        <v>232.99</v>
      </c>
    </row>
    <row r="43" spans="1:19" x14ac:dyDescent="0.25">
      <c r="A43" s="3" t="s">
        <v>29</v>
      </c>
      <c r="B43" s="3" t="s">
        <v>17</v>
      </c>
      <c r="C43" s="3"/>
      <c r="D43" s="3" t="s">
        <v>30</v>
      </c>
      <c r="E43" s="3" t="s">
        <v>33</v>
      </c>
      <c r="F43" s="1">
        <v>8</v>
      </c>
      <c r="G43" s="3" t="s">
        <v>25</v>
      </c>
      <c r="H43" s="3" t="s">
        <v>27</v>
      </c>
      <c r="I43" s="3">
        <v>0.7</v>
      </c>
      <c r="J43" s="3">
        <v>0</v>
      </c>
      <c r="K43" s="3">
        <v>20.93</v>
      </c>
      <c r="L43" s="3">
        <v>240.4</v>
      </c>
      <c r="M43" s="3">
        <v>136.81</v>
      </c>
      <c r="N43" s="3">
        <v>0</v>
      </c>
      <c r="O43" s="3">
        <v>9.75</v>
      </c>
      <c r="P43" s="3">
        <v>19.7</v>
      </c>
      <c r="Q43" s="3">
        <v>241.34</v>
      </c>
      <c r="R43" s="2">
        <v>15</v>
      </c>
      <c r="S43" s="2">
        <v>232.18</v>
      </c>
    </row>
    <row r="44" spans="1:19" x14ac:dyDescent="0.25">
      <c r="A44" s="3" t="s">
        <v>29</v>
      </c>
      <c r="B44" s="3" t="s">
        <v>17</v>
      </c>
      <c r="C44" s="3"/>
      <c r="D44" s="3" t="s">
        <v>30</v>
      </c>
      <c r="E44" s="3" t="s">
        <v>33</v>
      </c>
      <c r="F44" s="1">
        <v>8</v>
      </c>
      <c r="G44" s="3" t="s">
        <v>25</v>
      </c>
      <c r="H44" s="3" t="s">
        <v>27</v>
      </c>
      <c r="I44" s="3">
        <v>0.8</v>
      </c>
      <c r="J44" s="3">
        <v>0</v>
      </c>
      <c r="K44" s="3">
        <v>20.52</v>
      </c>
      <c r="L44" s="3">
        <v>240.45</v>
      </c>
      <c r="M44" s="3">
        <v>135.49</v>
      </c>
      <c r="N44" s="3">
        <v>0</v>
      </c>
      <c r="O44" s="3">
        <v>9.8699999999999992</v>
      </c>
      <c r="P44" s="3">
        <v>19</v>
      </c>
      <c r="Q44" s="3">
        <v>242.88</v>
      </c>
      <c r="R44" s="2">
        <v>14.34</v>
      </c>
      <c r="S44" s="2">
        <v>232.51</v>
      </c>
    </row>
    <row r="45" spans="1:19" x14ac:dyDescent="0.25">
      <c r="A45" s="3" t="s">
        <v>29</v>
      </c>
      <c r="B45" s="3" t="s">
        <v>17</v>
      </c>
      <c r="C45" s="3"/>
      <c r="D45" s="3" t="s">
        <v>30</v>
      </c>
      <c r="E45" s="3" t="s">
        <v>33</v>
      </c>
      <c r="F45" s="1">
        <v>8</v>
      </c>
      <c r="G45" s="3" t="s">
        <v>25</v>
      </c>
      <c r="H45" s="3" t="s">
        <v>27</v>
      </c>
      <c r="I45" s="3">
        <v>0.9</v>
      </c>
      <c r="J45" s="3">
        <v>0</v>
      </c>
      <c r="K45" s="3">
        <v>19.78</v>
      </c>
      <c r="L45" s="3">
        <v>241.6</v>
      </c>
      <c r="M45" s="3">
        <v>136.09</v>
      </c>
      <c r="N45" s="3">
        <v>0</v>
      </c>
      <c r="O45" s="3">
        <v>9.81</v>
      </c>
      <c r="P45" s="3">
        <v>19.62</v>
      </c>
      <c r="Q45" s="3">
        <v>241.49</v>
      </c>
      <c r="R45" s="2">
        <v>14.36</v>
      </c>
      <c r="S45" s="2">
        <v>232.84</v>
      </c>
    </row>
    <row r="46" spans="1:19" x14ac:dyDescent="0.25">
      <c r="A46" s="3" t="s">
        <v>29</v>
      </c>
      <c r="B46" s="3" t="s">
        <v>17</v>
      </c>
      <c r="C46" s="3"/>
      <c r="D46" s="3" t="s">
        <v>30</v>
      </c>
      <c r="E46" s="3" t="s">
        <v>33</v>
      </c>
      <c r="F46" s="1">
        <v>8</v>
      </c>
      <c r="G46" s="3" t="s">
        <v>25</v>
      </c>
      <c r="H46" s="3" t="s">
        <v>27</v>
      </c>
      <c r="I46" s="3">
        <v>1</v>
      </c>
      <c r="J46" s="3">
        <v>0</v>
      </c>
      <c r="K46" s="3">
        <v>20.22</v>
      </c>
      <c r="L46" s="3">
        <v>240.48</v>
      </c>
      <c r="M46" s="3">
        <v>135.25</v>
      </c>
      <c r="N46" s="3">
        <v>0</v>
      </c>
      <c r="O46" s="3">
        <v>9.8699999999999992</v>
      </c>
      <c r="P46" s="3">
        <v>19.73</v>
      </c>
      <c r="Q46" s="3">
        <v>241.26</v>
      </c>
      <c r="R46" s="2">
        <v>13.82</v>
      </c>
      <c r="S46" s="2">
        <v>232.51</v>
      </c>
    </row>
    <row r="47" spans="1:19" x14ac:dyDescent="0.25">
      <c r="A47" s="3" t="s">
        <v>1</v>
      </c>
      <c r="B47" s="3" t="s">
        <v>17</v>
      </c>
      <c r="C47" s="3"/>
      <c r="D47" s="3" t="s">
        <v>11</v>
      </c>
      <c r="E47" s="3" t="s">
        <v>33</v>
      </c>
      <c r="F47" s="1">
        <v>8</v>
      </c>
      <c r="G47" s="3" t="s">
        <v>25</v>
      </c>
      <c r="H47" s="3" t="s">
        <v>27</v>
      </c>
      <c r="I47" s="3">
        <v>0.1</v>
      </c>
      <c r="J47" s="3">
        <v>1944271</v>
      </c>
      <c r="K47" s="3">
        <v>107.48</v>
      </c>
      <c r="L47" s="3">
        <v>254.26</v>
      </c>
      <c r="M47" s="3">
        <v>198.23</v>
      </c>
      <c r="N47" s="3">
        <v>0</v>
      </c>
      <c r="O47" s="3">
        <v>6.69</v>
      </c>
      <c r="P47" s="3"/>
      <c r="Q47" s="1"/>
      <c r="R47" s="1"/>
    </row>
    <row r="48" spans="1:19" x14ac:dyDescent="0.25">
      <c r="A48" s="3" t="s">
        <v>1</v>
      </c>
      <c r="B48" s="3" t="s">
        <v>17</v>
      </c>
      <c r="C48" s="3"/>
      <c r="D48" s="3" t="s">
        <v>11</v>
      </c>
      <c r="E48" s="3" t="s">
        <v>33</v>
      </c>
      <c r="F48" s="1">
        <v>8</v>
      </c>
      <c r="G48" s="3" t="s">
        <v>25</v>
      </c>
      <c r="H48" s="3" t="s">
        <v>27</v>
      </c>
      <c r="I48" s="3">
        <v>0.2</v>
      </c>
      <c r="J48" s="3">
        <v>252506</v>
      </c>
      <c r="K48" s="3">
        <v>25.22</v>
      </c>
      <c r="L48" s="3">
        <v>245.21</v>
      </c>
      <c r="M48" s="3">
        <v>143.34</v>
      </c>
      <c r="N48" s="3">
        <v>0</v>
      </c>
      <c r="O48" s="3">
        <v>9.3699999999999992</v>
      </c>
      <c r="P48" s="3"/>
      <c r="Q48" s="1"/>
      <c r="R48" s="1"/>
    </row>
    <row r="49" spans="1:18" x14ac:dyDescent="0.25">
      <c r="A49" s="3" t="s">
        <v>1</v>
      </c>
      <c r="B49" s="3" t="s">
        <v>17</v>
      </c>
      <c r="C49" s="3"/>
      <c r="D49" s="3" t="s">
        <v>11</v>
      </c>
      <c r="E49" s="3" t="s">
        <v>33</v>
      </c>
      <c r="F49" s="1">
        <v>8</v>
      </c>
      <c r="G49" s="3" t="s">
        <v>25</v>
      </c>
      <c r="H49" s="3" t="s">
        <v>27</v>
      </c>
      <c r="I49" s="3">
        <v>0.3</v>
      </c>
      <c r="J49" s="3">
        <v>99207</v>
      </c>
      <c r="K49" s="3">
        <v>21.59</v>
      </c>
      <c r="L49" s="3">
        <v>243.81</v>
      </c>
      <c r="M49" s="3">
        <v>139.19999999999999</v>
      </c>
      <c r="N49" s="3">
        <v>0</v>
      </c>
      <c r="O49" s="3">
        <v>9.66</v>
      </c>
      <c r="P49" s="3"/>
      <c r="Q49" s="1"/>
      <c r="R49" s="1"/>
    </row>
    <row r="50" spans="1:18" x14ac:dyDescent="0.25">
      <c r="A50" s="3" t="s">
        <v>1</v>
      </c>
      <c r="B50" s="3" t="s">
        <v>17</v>
      </c>
      <c r="C50" s="3"/>
      <c r="D50" s="3" t="s">
        <v>11</v>
      </c>
      <c r="E50" s="3" t="s">
        <v>33</v>
      </c>
      <c r="F50" s="1">
        <v>8</v>
      </c>
      <c r="G50" s="3" t="s">
        <v>25</v>
      </c>
      <c r="H50" s="3" t="s">
        <v>27</v>
      </c>
      <c r="I50" s="3">
        <v>0.4</v>
      </c>
      <c r="J50" s="3">
        <v>12646</v>
      </c>
      <c r="K50" s="3">
        <v>20.09</v>
      </c>
      <c r="L50" s="3">
        <v>241.4</v>
      </c>
      <c r="M50" s="3">
        <v>136.41</v>
      </c>
      <c r="N50" s="3">
        <v>0</v>
      </c>
      <c r="O50" s="3">
        <v>9.83</v>
      </c>
      <c r="P50" s="3"/>
      <c r="Q50" s="1"/>
      <c r="R50" s="1"/>
    </row>
    <row r="51" spans="1:18" x14ac:dyDescent="0.25">
      <c r="A51" s="3" t="s">
        <v>1</v>
      </c>
      <c r="B51" s="3" t="s">
        <v>17</v>
      </c>
      <c r="C51" s="3"/>
      <c r="D51" s="3" t="s">
        <v>11</v>
      </c>
      <c r="E51" s="3" t="s">
        <v>33</v>
      </c>
      <c r="F51" s="1">
        <v>8</v>
      </c>
      <c r="G51" s="3" t="s">
        <v>25</v>
      </c>
      <c r="H51" s="3" t="s">
        <v>28</v>
      </c>
      <c r="I51" s="3">
        <v>0.5</v>
      </c>
      <c r="J51" s="3">
        <v>705</v>
      </c>
      <c r="K51" s="3">
        <v>19.510000000000002</v>
      </c>
      <c r="L51" s="3">
        <v>241.8</v>
      </c>
      <c r="M51" s="3">
        <v>136.06</v>
      </c>
      <c r="N51" s="3">
        <v>0</v>
      </c>
      <c r="O51" s="3">
        <v>9.8800000000000008</v>
      </c>
      <c r="P51" s="3"/>
      <c r="Q51" s="1"/>
      <c r="R51" s="1"/>
    </row>
    <row r="52" spans="1:18" x14ac:dyDescent="0.25">
      <c r="A52" s="3" t="s">
        <v>1</v>
      </c>
      <c r="B52" s="3" t="s">
        <v>17</v>
      </c>
      <c r="C52" s="3"/>
      <c r="D52" s="3" t="s">
        <v>11</v>
      </c>
      <c r="E52" s="3" t="s">
        <v>33</v>
      </c>
      <c r="F52" s="1">
        <v>8</v>
      </c>
      <c r="G52" s="3" t="s">
        <v>25</v>
      </c>
      <c r="H52" s="3" t="s">
        <v>28</v>
      </c>
      <c r="I52" s="3">
        <v>0.6</v>
      </c>
      <c r="J52" s="3">
        <v>11</v>
      </c>
      <c r="K52" s="3">
        <v>19.57</v>
      </c>
      <c r="L52" s="3">
        <v>241.61</v>
      </c>
      <c r="M52" s="3">
        <v>135.44</v>
      </c>
      <c r="N52" s="3">
        <v>0</v>
      </c>
      <c r="O52" s="3">
        <v>9.8699999999999992</v>
      </c>
      <c r="P52" s="3"/>
      <c r="Q52" s="1"/>
      <c r="R52" s="1"/>
    </row>
    <row r="53" spans="1:18" x14ac:dyDescent="0.25">
      <c r="A53" s="3" t="s">
        <v>1</v>
      </c>
      <c r="B53" s="3" t="s">
        <v>17</v>
      </c>
      <c r="C53" s="3"/>
      <c r="D53" s="3" t="s">
        <v>11</v>
      </c>
      <c r="E53" s="3" t="s">
        <v>33</v>
      </c>
      <c r="F53" s="1">
        <v>8</v>
      </c>
      <c r="G53" s="3" t="s">
        <v>25</v>
      </c>
      <c r="H53" s="3" t="s">
        <v>27</v>
      </c>
      <c r="I53" s="3">
        <v>0.7</v>
      </c>
      <c r="J53" s="3">
        <v>0</v>
      </c>
      <c r="K53" s="3">
        <v>19.7</v>
      </c>
      <c r="L53" s="3">
        <v>241.34</v>
      </c>
      <c r="M53" s="3">
        <v>135.24</v>
      </c>
      <c r="N53" s="3">
        <v>0</v>
      </c>
      <c r="O53" s="3">
        <v>9.86</v>
      </c>
      <c r="P53" s="3"/>
      <c r="Q53" s="1"/>
      <c r="R53" s="1"/>
    </row>
    <row r="54" spans="1:18" x14ac:dyDescent="0.25">
      <c r="A54" s="3" t="s">
        <v>1</v>
      </c>
      <c r="B54" s="3" t="s">
        <v>17</v>
      </c>
      <c r="C54" s="3"/>
      <c r="D54" s="3" t="s">
        <v>11</v>
      </c>
      <c r="E54" s="3" t="s">
        <v>33</v>
      </c>
      <c r="F54" s="1">
        <v>8</v>
      </c>
      <c r="G54" s="3" t="s">
        <v>25</v>
      </c>
      <c r="H54" s="3" t="s">
        <v>27</v>
      </c>
      <c r="I54" s="3">
        <v>0.8</v>
      </c>
      <c r="J54" s="3">
        <v>0</v>
      </c>
      <c r="K54" s="3">
        <v>19</v>
      </c>
      <c r="L54" s="3">
        <v>242.88</v>
      </c>
      <c r="M54" s="3">
        <v>135.69</v>
      </c>
      <c r="N54" s="3">
        <v>0</v>
      </c>
      <c r="O54" s="3">
        <v>9.84</v>
      </c>
      <c r="P54" s="3"/>
      <c r="Q54" s="1"/>
      <c r="R54" s="1"/>
    </row>
    <row r="55" spans="1:18" x14ac:dyDescent="0.25">
      <c r="A55" s="3" t="s">
        <v>1</v>
      </c>
      <c r="B55" s="3" t="s">
        <v>17</v>
      </c>
      <c r="C55" s="3"/>
      <c r="D55" s="3" t="s">
        <v>11</v>
      </c>
      <c r="E55" s="3" t="s">
        <v>33</v>
      </c>
      <c r="F55" s="1">
        <v>8</v>
      </c>
      <c r="G55" s="3" t="s">
        <v>25</v>
      </c>
      <c r="H55" s="3" t="s">
        <v>27</v>
      </c>
      <c r="I55" s="3">
        <v>0.9</v>
      </c>
      <c r="J55" s="3">
        <v>0</v>
      </c>
      <c r="K55" s="3">
        <v>19.62</v>
      </c>
      <c r="L55" s="3">
        <v>241.49</v>
      </c>
      <c r="M55" s="3">
        <v>135.06</v>
      </c>
      <c r="N55" s="3">
        <v>0</v>
      </c>
      <c r="O55" s="3">
        <v>9.8699999999999992</v>
      </c>
      <c r="P55" s="3"/>
      <c r="Q55" s="1"/>
      <c r="R55" s="1"/>
    </row>
    <row r="56" spans="1:18" x14ac:dyDescent="0.25">
      <c r="A56" s="3" t="s">
        <v>1</v>
      </c>
      <c r="B56" s="3" t="s">
        <v>17</v>
      </c>
      <c r="C56" s="3"/>
      <c r="D56" s="3" t="s">
        <v>11</v>
      </c>
      <c r="E56" s="3" t="s">
        <v>33</v>
      </c>
      <c r="F56" s="1">
        <v>8</v>
      </c>
      <c r="G56" s="3" t="s">
        <v>25</v>
      </c>
      <c r="H56" s="3" t="s">
        <v>27</v>
      </c>
      <c r="I56" s="3">
        <v>1</v>
      </c>
      <c r="J56" s="3">
        <v>0</v>
      </c>
      <c r="K56" s="3">
        <v>19.73</v>
      </c>
      <c r="L56" s="3">
        <v>241.26</v>
      </c>
      <c r="M56" s="3">
        <v>135.41</v>
      </c>
      <c r="N56" s="3">
        <v>0</v>
      </c>
      <c r="O56" s="3">
        <v>9.85</v>
      </c>
      <c r="P56" s="3"/>
      <c r="Q56" s="1"/>
      <c r="R56" s="1"/>
    </row>
    <row r="57" spans="1:18" x14ac:dyDescent="0.25">
      <c r="A57" s="3" t="s">
        <v>1</v>
      </c>
      <c r="B57" s="3" t="s">
        <v>17</v>
      </c>
      <c r="C57" s="3"/>
      <c r="D57" s="3" t="s">
        <v>36</v>
      </c>
      <c r="E57" s="3" t="s">
        <v>33</v>
      </c>
      <c r="F57" s="3">
        <v>8</v>
      </c>
      <c r="G57" s="3" t="s">
        <v>25</v>
      </c>
      <c r="H57" s="3" t="s">
        <v>27</v>
      </c>
      <c r="I57" s="3">
        <v>0.1</v>
      </c>
      <c r="J57" s="2">
        <v>1941822</v>
      </c>
      <c r="K57" s="2">
        <v>65.7</v>
      </c>
      <c r="L57" s="2">
        <v>247.47</v>
      </c>
      <c r="M57" s="2">
        <v>171.94</v>
      </c>
      <c r="N57" s="2">
        <v>0</v>
      </c>
      <c r="O57" s="2">
        <v>7.97</v>
      </c>
      <c r="P57" s="1"/>
      <c r="Q57" s="1"/>
      <c r="R57" s="1"/>
    </row>
    <row r="58" spans="1:18" x14ac:dyDescent="0.25">
      <c r="A58" s="3" t="s">
        <v>1</v>
      </c>
      <c r="B58" s="3" t="s">
        <v>17</v>
      </c>
      <c r="C58" s="3"/>
      <c r="D58" s="3" t="s">
        <v>36</v>
      </c>
      <c r="E58" s="3" t="s">
        <v>33</v>
      </c>
      <c r="F58" s="3">
        <v>8</v>
      </c>
      <c r="G58" s="3" t="s">
        <v>25</v>
      </c>
      <c r="H58" s="3" t="s">
        <v>27</v>
      </c>
      <c r="I58" s="3">
        <v>0.2</v>
      </c>
      <c r="J58" s="2">
        <v>317773</v>
      </c>
      <c r="K58" s="2">
        <v>19.510000000000002</v>
      </c>
      <c r="L58" s="2">
        <v>236.17</v>
      </c>
      <c r="M58" s="2">
        <v>133.63</v>
      </c>
      <c r="N58" s="2">
        <v>0</v>
      </c>
      <c r="O58" s="2">
        <v>10.08</v>
      </c>
      <c r="P58" s="1"/>
      <c r="Q58" s="1"/>
      <c r="R58" s="1"/>
    </row>
    <row r="59" spans="1:18" x14ac:dyDescent="0.25">
      <c r="A59" s="3" t="s">
        <v>1</v>
      </c>
      <c r="B59" s="3" t="s">
        <v>17</v>
      </c>
      <c r="C59" s="3"/>
      <c r="D59" s="3" t="s">
        <v>36</v>
      </c>
      <c r="E59" s="3" t="s">
        <v>33</v>
      </c>
      <c r="F59" s="3">
        <v>8</v>
      </c>
      <c r="G59" s="3" t="s">
        <v>25</v>
      </c>
      <c r="H59" s="3" t="s">
        <v>27</v>
      </c>
      <c r="I59" s="3">
        <v>0.3</v>
      </c>
      <c r="J59" s="2">
        <v>136534</v>
      </c>
      <c r="K59" s="2">
        <v>17.02</v>
      </c>
      <c r="L59" s="2">
        <v>234.43</v>
      </c>
      <c r="M59" s="2">
        <v>130.56</v>
      </c>
      <c r="N59" s="2">
        <v>0</v>
      </c>
      <c r="O59" s="2">
        <v>10.31</v>
      </c>
      <c r="P59" s="1"/>
      <c r="Q59" s="1"/>
      <c r="R59" s="1"/>
    </row>
    <row r="60" spans="1:18" x14ac:dyDescent="0.25">
      <c r="A60" s="3" t="s">
        <v>1</v>
      </c>
      <c r="B60" s="3" t="s">
        <v>17</v>
      </c>
      <c r="C60" s="3"/>
      <c r="D60" s="3" t="s">
        <v>36</v>
      </c>
      <c r="E60" s="3" t="s">
        <v>33</v>
      </c>
      <c r="F60" s="3">
        <v>8</v>
      </c>
      <c r="G60" s="3" t="s">
        <v>25</v>
      </c>
      <c r="H60" s="3" t="s">
        <v>27</v>
      </c>
      <c r="I60" s="3">
        <v>0.4</v>
      </c>
      <c r="J60" s="2">
        <v>12941</v>
      </c>
      <c r="K60" s="2">
        <v>14.51</v>
      </c>
      <c r="L60" s="2">
        <v>233.93</v>
      </c>
      <c r="M60" s="2">
        <v>128.72</v>
      </c>
      <c r="N60" s="2">
        <v>0</v>
      </c>
      <c r="O60" s="2">
        <v>10.45</v>
      </c>
      <c r="P60" s="1"/>
      <c r="Q60" s="1"/>
      <c r="R60" s="1"/>
    </row>
    <row r="61" spans="1:18" x14ac:dyDescent="0.25">
      <c r="A61" s="3" t="s">
        <v>1</v>
      </c>
      <c r="B61" s="3" t="s">
        <v>17</v>
      </c>
      <c r="C61" s="3"/>
      <c r="D61" s="3" t="s">
        <v>36</v>
      </c>
      <c r="E61" s="3" t="s">
        <v>33</v>
      </c>
      <c r="F61" s="3">
        <v>8</v>
      </c>
      <c r="G61" s="3" t="s">
        <v>25</v>
      </c>
      <c r="H61" s="3" t="s">
        <v>28</v>
      </c>
      <c r="I61" s="3">
        <v>0.5</v>
      </c>
      <c r="J61" s="2">
        <v>702</v>
      </c>
      <c r="K61" s="2">
        <v>13.86</v>
      </c>
      <c r="L61" s="2">
        <v>233.18</v>
      </c>
      <c r="M61" s="2">
        <v>127.79</v>
      </c>
      <c r="N61" s="2">
        <v>0</v>
      </c>
      <c r="O61" s="2">
        <v>10.52</v>
      </c>
      <c r="P61" s="1"/>
      <c r="Q61" s="1"/>
      <c r="R61" s="1"/>
    </row>
    <row r="62" spans="1:18" x14ac:dyDescent="0.25">
      <c r="A62" s="3" t="s">
        <v>1</v>
      </c>
      <c r="B62" s="3" t="s">
        <v>17</v>
      </c>
      <c r="C62" s="3"/>
      <c r="D62" s="3" t="s">
        <v>36</v>
      </c>
      <c r="E62" s="3" t="s">
        <v>33</v>
      </c>
      <c r="F62" s="3">
        <v>8</v>
      </c>
      <c r="G62" s="3" t="s">
        <v>25</v>
      </c>
      <c r="H62" s="3" t="s">
        <v>28</v>
      </c>
      <c r="I62" s="3">
        <v>0.6</v>
      </c>
      <c r="J62" s="2">
        <v>0</v>
      </c>
      <c r="K62" s="2">
        <v>14.14</v>
      </c>
      <c r="L62" s="2">
        <v>232.99</v>
      </c>
      <c r="M62" s="2">
        <v>127.29</v>
      </c>
      <c r="N62" s="2">
        <v>0</v>
      </c>
      <c r="O62" s="2">
        <v>10.5</v>
      </c>
      <c r="P62" s="1"/>
      <c r="Q62" s="1"/>
      <c r="R62" s="1"/>
    </row>
    <row r="63" spans="1:18" x14ac:dyDescent="0.25">
      <c r="A63" s="3" t="s">
        <v>1</v>
      </c>
      <c r="B63" s="3" t="s">
        <v>17</v>
      </c>
      <c r="C63" s="3"/>
      <c r="D63" s="3" t="s">
        <v>36</v>
      </c>
      <c r="E63" s="3" t="s">
        <v>33</v>
      </c>
      <c r="F63" s="3">
        <v>8</v>
      </c>
      <c r="G63" s="3" t="s">
        <v>25</v>
      </c>
      <c r="H63" s="3" t="s">
        <v>27</v>
      </c>
      <c r="I63" s="3">
        <v>0.7</v>
      </c>
      <c r="J63" s="2">
        <v>0</v>
      </c>
      <c r="K63" s="2">
        <v>15</v>
      </c>
      <c r="L63" s="2">
        <v>232.18</v>
      </c>
      <c r="M63" s="2">
        <v>127.75</v>
      </c>
      <c r="N63" s="2">
        <v>0</v>
      </c>
      <c r="O63" s="2">
        <v>10.46</v>
      </c>
      <c r="P63" s="1"/>
      <c r="Q63" s="1"/>
      <c r="R63" s="1"/>
    </row>
    <row r="64" spans="1:18" x14ac:dyDescent="0.25">
      <c r="A64" s="3" t="s">
        <v>1</v>
      </c>
      <c r="B64" s="3" t="s">
        <v>17</v>
      </c>
      <c r="C64" s="3"/>
      <c r="D64" s="3" t="s">
        <v>36</v>
      </c>
      <c r="E64" s="3" t="s">
        <v>33</v>
      </c>
      <c r="F64" s="3">
        <v>8</v>
      </c>
      <c r="G64" s="3" t="s">
        <v>25</v>
      </c>
      <c r="H64" s="3" t="s">
        <v>27</v>
      </c>
      <c r="I64" s="3">
        <v>0.8</v>
      </c>
      <c r="J64" s="2">
        <v>0</v>
      </c>
      <c r="K64" s="2">
        <v>14.34</v>
      </c>
      <c r="L64" s="2">
        <v>232.51</v>
      </c>
      <c r="M64" s="2">
        <v>127.2</v>
      </c>
      <c r="N64" s="2">
        <v>0</v>
      </c>
      <c r="O64" s="2">
        <v>10.5</v>
      </c>
      <c r="P64" s="1"/>
      <c r="Q64" s="1"/>
      <c r="R64" s="1"/>
    </row>
    <row r="65" spans="1:19" x14ac:dyDescent="0.25">
      <c r="A65" s="3" t="s">
        <v>1</v>
      </c>
      <c r="B65" s="3" t="s">
        <v>17</v>
      </c>
      <c r="C65" s="3"/>
      <c r="D65" s="3" t="s">
        <v>36</v>
      </c>
      <c r="E65" s="3" t="s">
        <v>33</v>
      </c>
      <c r="F65" s="3">
        <v>8</v>
      </c>
      <c r="G65" s="3" t="s">
        <v>25</v>
      </c>
      <c r="H65" s="3" t="s">
        <v>27</v>
      </c>
      <c r="I65" s="3">
        <v>0.9</v>
      </c>
      <c r="J65" s="2">
        <v>0</v>
      </c>
      <c r="K65" s="2">
        <v>14.36</v>
      </c>
      <c r="L65" s="2">
        <v>232.84</v>
      </c>
      <c r="M65" s="2">
        <v>127.34</v>
      </c>
      <c r="N65" s="2">
        <v>0</v>
      </c>
      <c r="O65" s="2">
        <v>10.49</v>
      </c>
      <c r="P65" s="1"/>
      <c r="Q65" s="1"/>
      <c r="R65" s="1"/>
    </row>
    <row r="66" spans="1:19" x14ac:dyDescent="0.25">
      <c r="A66" s="3" t="s">
        <v>1</v>
      </c>
      <c r="B66" s="3" t="s">
        <v>17</v>
      </c>
      <c r="C66" s="3"/>
      <c r="D66" s="3" t="s">
        <v>36</v>
      </c>
      <c r="E66" s="3" t="s">
        <v>33</v>
      </c>
      <c r="F66" s="3">
        <v>8</v>
      </c>
      <c r="G66" s="3" t="s">
        <v>25</v>
      </c>
      <c r="H66" s="3" t="s">
        <v>27</v>
      </c>
      <c r="I66" s="3">
        <v>1</v>
      </c>
      <c r="J66" s="2">
        <v>0</v>
      </c>
      <c r="K66" s="2">
        <v>13.82</v>
      </c>
      <c r="L66" s="2">
        <v>232.51</v>
      </c>
      <c r="M66" s="2">
        <v>126.73</v>
      </c>
      <c r="N66" s="2">
        <v>0</v>
      </c>
      <c r="O66" s="2">
        <v>10.54</v>
      </c>
      <c r="P66" s="1"/>
      <c r="Q66" s="1"/>
      <c r="R66" s="1"/>
    </row>
    <row r="69" spans="1:19" x14ac:dyDescent="0.25">
      <c r="A69" s="3" t="s">
        <v>0</v>
      </c>
      <c r="B69" s="3" t="s">
        <v>31</v>
      </c>
      <c r="C69" s="3" t="s">
        <v>3</v>
      </c>
      <c r="D69" s="3" t="s">
        <v>4</v>
      </c>
      <c r="E69" s="3" t="s">
        <v>32</v>
      </c>
      <c r="F69" s="3" t="s">
        <v>35</v>
      </c>
      <c r="G69" s="3" t="s">
        <v>5</v>
      </c>
      <c r="H69" s="3" t="s">
        <v>7</v>
      </c>
      <c r="I69" s="3" t="s">
        <v>8</v>
      </c>
      <c r="J69" s="3" t="s">
        <v>12</v>
      </c>
      <c r="K69" s="3" t="s">
        <v>13</v>
      </c>
      <c r="L69" s="3" t="s">
        <v>14</v>
      </c>
      <c r="M69" s="3" t="s">
        <v>15</v>
      </c>
      <c r="N69" s="3" t="s">
        <v>16</v>
      </c>
      <c r="O69" s="3" t="s">
        <v>26</v>
      </c>
      <c r="P69" s="3"/>
      <c r="Q69" s="1"/>
      <c r="R69" s="1"/>
    </row>
    <row r="70" spans="1:19" x14ac:dyDescent="0.25">
      <c r="A70" s="3" t="s">
        <v>29</v>
      </c>
      <c r="B70" s="3" t="s">
        <v>17</v>
      </c>
      <c r="C70" s="3"/>
      <c r="D70" s="3" t="s">
        <v>30</v>
      </c>
      <c r="E70" s="3" t="s">
        <v>33</v>
      </c>
      <c r="F70" s="1">
        <v>8</v>
      </c>
      <c r="G70" s="3" t="s">
        <v>19</v>
      </c>
      <c r="H70" s="3" t="s">
        <v>21</v>
      </c>
      <c r="I70" s="3">
        <v>0.5</v>
      </c>
      <c r="J70" s="3">
        <v>1577622</v>
      </c>
      <c r="K70" s="3">
        <v>76.400000000000006</v>
      </c>
      <c r="L70" s="3">
        <v>256.66000000000003</v>
      </c>
      <c r="M70" s="3">
        <v>541.14</v>
      </c>
      <c r="N70" s="3">
        <v>0</v>
      </c>
      <c r="O70" s="3">
        <v>0</v>
      </c>
      <c r="P70" s="3">
        <v>46.69</v>
      </c>
      <c r="Q70" s="3">
        <v>257.47000000000003</v>
      </c>
      <c r="R70" s="2">
        <v>56.17</v>
      </c>
      <c r="S70" s="2">
        <v>253.49</v>
      </c>
    </row>
    <row r="71" spans="1:19" x14ac:dyDescent="0.25">
      <c r="A71" s="3" t="s">
        <v>29</v>
      </c>
      <c r="B71" s="3" t="s">
        <v>17</v>
      </c>
      <c r="C71" s="3"/>
      <c r="D71" s="3" t="s">
        <v>30</v>
      </c>
      <c r="E71" s="3" t="s">
        <v>33</v>
      </c>
      <c r="F71" s="1">
        <v>8</v>
      </c>
      <c r="G71" s="3" t="s">
        <v>19</v>
      </c>
      <c r="H71" s="3" t="s">
        <v>21</v>
      </c>
      <c r="I71" s="3">
        <v>0.6</v>
      </c>
      <c r="J71" s="3">
        <v>1305752</v>
      </c>
      <c r="K71" s="3">
        <v>56.62</v>
      </c>
      <c r="L71" s="3">
        <v>258.17</v>
      </c>
      <c r="M71" s="3">
        <v>492.29</v>
      </c>
      <c r="N71" s="3">
        <v>0</v>
      </c>
      <c r="O71" s="3">
        <v>0</v>
      </c>
      <c r="P71" s="3">
        <v>39.97</v>
      </c>
      <c r="Q71" s="3">
        <v>257.17</v>
      </c>
      <c r="R71" s="2">
        <v>44.06</v>
      </c>
      <c r="S71" s="2">
        <v>255.3</v>
      </c>
    </row>
    <row r="72" spans="1:19" x14ac:dyDescent="0.25">
      <c r="A72" s="3" t="s">
        <v>29</v>
      </c>
      <c r="B72" s="3" t="s">
        <v>17</v>
      </c>
      <c r="C72" s="3"/>
      <c r="D72" s="3" t="s">
        <v>30</v>
      </c>
      <c r="E72" s="3" t="s">
        <v>33</v>
      </c>
      <c r="F72" s="1">
        <v>8</v>
      </c>
      <c r="G72" s="3" t="s">
        <v>19</v>
      </c>
      <c r="H72" s="3" t="s">
        <v>20</v>
      </c>
      <c r="I72" s="3">
        <v>0.7</v>
      </c>
      <c r="J72" s="3">
        <v>971722</v>
      </c>
      <c r="K72" s="3">
        <v>43.93</v>
      </c>
      <c r="L72" s="3">
        <v>252.87</v>
      </c>
      <c r="M72" s="3">
        <v>425.75</v>
      </c>
      <c r="N72" s="3">
        <v>0</v>
      </c>
      <c r="O72" s="3">
        <v>0</v>
      </c>
      <c r="P72" s="3">
        <v>26.69</v>
      </c>
      <c r="Q72" s="3">
        <v>255.98</v>
      </c>
      <c r="R72" s="2">
        <v>30.86</v>
      </c>
      <c r="S72" s="2">
        <v>253.17</v>
      </c>
    </row>
    <row r="73" spans="1:19" x14ac:dyDescent="0.25">
      <c r="A73" s="3" t="s">
        <v>29</v>
      </c>
      <c r="B73" s="3" t="s">
        <v>17</v>
      </c>
      <c r="C73" s="3"/>
      <c r="D73" s="3" t="s">
        <v>30</v>
      </c>
      <c r="E73" s="3" t="s">
        <v>33</v>
      </c>
      <c r="F73" s="1">
        <v>8</v>
      </c>
      <c r="G73" s="3" t="s">
        <v>19</v>
      </c>
      <c r="H73" s="3" t="s">
        <v>20</v>
      </c>
      <c r="I73" s="3">
        <v>0.8</v>
      </c>
      <c r="J73" s="3">
        <v>868355</v>
      </c>
      <c r="K73" s="3">
        <v>39.94</v>
      </c>
      <c r="L73" s="3">
        <v>256.82</v>
      </c>
      <c r="M73" s="3">
        <v>428.58</v>
      </c>
      <c r="N73" s="3">
        <v>0</v>
      </c>
      <c r="O73" s="3">
        <v>0</v>
      </c>
      <c r="P73" s="3">
        <v>21.78</v>
      </c>
      <c r="Q73" s="3">
        <v>254.67</v>
      </c>
      <c r="R73" s="2">
        <v>22.61</v>
      </c>
      <c r="S73" s="2">
        <v>253.33</v>
      </c>
    </row>
    <row r="74" spans="1:19" x14ac:dyDescent="0.25">
      <c r="A74" s="3" t="s">
        <v>29</v>
      </c>
      <c r="B74" s="3" t="s">
        <v>17</v>
      </c>
      <c r="C74" s="3"/>
      <c r="D74" s="3" t="s">
        <v>30</v>
      </c>
      <c r="E74" s="3" t="s">
        <v>33</v>
      </c>
      <c r="F74" s="1">
        <v>8</v>
      </c>
      <c r="G74" s="3" t="s">
        <v>19</v>
      </c>
      <c r="H74" s="3" t="s">
        <v>20</v>
      </c>
      <c r="I74" s="3">
        <v>0.9</v>
      </c>
      <c r="J74" s="3">
        <v>628224</v>
      </c>
      <c r="K74" s="3">
        <v>32.21</v>
      </c>
      <c r="L74" s="3">
        <v>252.18</v>
      </c>
      <c r="M74" s="3">
        <v>379.42</v>
      </c>
      <c r="N74" s="3">
        <v>0</v>
      </c>
      <c r="O74" s="3">
        <v>0</v>
      </c>
      <c r="P74" s="3">
        <v>23.05</v>
      </c>
      <c r="Q74" s="3">
        <v>257.89999999999998</v>
      </c>
      <c r="R74" s="2">
        <v>18.27</v>
      </c>
      <c r="S74" s="2">
        <v>249.49</v>
      </c>
    </row>
    <row r="75" spans="1:19" x14ac:dyDescent="0.25">
      <c r="A75" s="3" t="s">
        <v>29</v>
      </c>
      <c r="B75" s="3" t="s">
        <v>17</v>
      </c>
      <c r="C75" s="3"/>
      <c r="D75" s="3" t="s">
        <v>30</v>
      </c>
      <c r="E75" s="3" t="s">
        <v>33</v>
      </c>
      <c r="F75" s="1">
        <v>8</v>
      </c>
      <c r="G75" s="3" t="s">
        <v>19</v>
      </c>
      <c r="H75" s="3" t="s">
        <v>20</v>
      </c>
      <c r="I75" s="3">
        <v>1</v>
      </c>
      <c r="J75" s="3">
        <v>1</v>
      </c>
      <c r="K75" s="3">
        <v>1.69</v>
      </c>
      <c r="L75" s="3">
        <v>247.13</v>
      </c>
      <c r="M75" s="3">
        <v>248.84</v>
      </c>
      <c r="N75" s="3">
        <v>0</v>
      </c>
      <c r="O75" s="3">
        <v>0</v>
      </c>
      <c r="P75" s="3">
        <v>1.7</v>
      </c>
      <c r="Q75" s="3">
        <v>249.07</v>
      </c>
      <c r="R75" s="2">
        <v>1.66</v>
      </c>
      <c r="S75" s="2">
        <v>245.5</v>
      </c>
    </row>
    <row r="76" spans="1:19" x14ac:dyDescent="0.25">
      <c r="A76" s="3" t="s">
        <v>1</v>
      </c>
      <c r="B76" s="3" t="s">
        <v>17</v>
      </c>
      <c r="C76" s="3"/>
      <c r="D76" s="3" t="s">
        <v>11</v>
      </c>
      <c r="E76" s="3" t="s">
        <v>33</v>
      </c>
      <c r="F76" s="1">
        <v>8</v>
      </c>
      <c r="G76" s="3" t="s">
        <v>19</v>
      </c>
      <c r="H76" s="3" t="s">
        <v>21</v>
      </c>
      <c r="I76" s="3">
        <v>0.5</v>
      </c>
      <c r="J76" s="3">
        <v>1751925</v>
      </c>
      <c r="K76" s="3">
        <v>46.69</v>
      </c>
      <c r="L76" s="3">
        <v>257.47000000000003</v>
      </c>
      <c r="M76" s="3">
        <v>305.68</v>
      </c>
      <c r="N76" s="3">
        <v>0</v>
      </c>
      <c r="O76" s="3">
        <v>0</v>
      </c>
      <c r="P76" s="3"/>
      <c r="Q76" s="1"/>
      <c r="R76" s="1"/>
    </row>
    <row r="77" spans="1:19" x14ac:dyDescent="0.25">
      <c r="A77" s="3" t="s">
        <v>1</v>
      </c>
      <c r="B77" s="3" t="s">
        <v>17</v>
      </c>
      <c r="C77" s="3"/>
      <c r="D77" s="3" t="s">
        <v>11</v>
      </c>
      <c r="E77" s="3" t="s">
        <v>33</v>
      </c>
      <c r="F77" s="1">
        <v>8</v>
      </c>
      <c r="G77" s="3" t="s">
        <v>19</v>
      </c>
      <c r="H77" s="3" t="s">
        <v>21</v>
      </c>
      <c r="I77" s="3">
        <v>0.6</v>
      </c>
      <c r="J77" s="3">
        <v>1122509</v>
      </c>
      <c r="K77" s="3">
        <v>39.97</v>
      </c>
      <c r="L77" s="3">
        <v>257.17</v>
      </c>
      <c r="M77" s="3">
        <v>298.32</v>
      </c>
      <c r="N77" s="3">
        <v>0</v>
      </c>
      <c r="O77" s="3">
        <v>0</v>
      </c>
      <c r="P77" s="3"/>
      <c r="Q77" s="1"/>
      <c r="R77" s="1"/>
    </row>
    <row r="78" spans="1:19" x14ac:dyDescent="0.25">
      <c r="A78" s="3" t="s">
        <v>1</v>
      </c>
      <c r="B78" s="3" t="s">
        <v>17</v>
      </c>
      <c r="C78" s="3"/>
      <c r="D78" s="3" t="s">
        <v>11</v>
      </c>
      <c r="E78" s="3" t="s">
        <v>33</v>
      </c>
      <c r="F78" s="1">
        <v>8</v>
      </c>
      <c r="G78" s="3" t="s">
        <v>19</v>
      </c>
      <c r="H78" s="3" t="s">
        <v>20</v>
      </c>
      <c r="I78" s="3">
        <v>0.7</v>
      </c>
      <c r="J78" s="3">
        <v>1393784</v>
      </c>
      <c r="K78" s="3">
        <v>26.69</v>
      </c>
      <c r="L78" s="3">
        <v>255.98</v>
      </c>
      <c r="M78" s="3">
        <v>283.83</v>
      </c>
      <c r="N78" s="3">
        <v>0</v>
      </c>
      <c r="O78" s="3">
        <v>0</v>
      </c>
      <c r="P78" s="3"/>
      <c r="Q78" s="1"/>
      <c r="R78" s="1"/>
    </row>
    <row r="79" spans="1:19" x14ac:dyDescent="0.25">
      <c r="A79" s="3" t="s">
        <v>1</v>
      </c>
      <c r="B79" s="3" t="s">
        <v>17</v>
      </c>
      <c r="C79" s="3"/>
      <c r="D79" s="3" t="s">
        <v>11</v>
      </c>
      <c r="E79" s="3" t="s">
        <v>33</v>
      </c>
      <c r="F79" s="1">
        <v>8</v>
      </c>
      <c r="G79" s="3" t="s">
        <v>19</v>
      </c>
      <c r="H79" s="3" t="s">
        <v>20</v>
      </c>
      <c r="I79" s="3">
        <v>0.8</v>
      </c>
      <c r="J79" s="3">
        <v>987368</v>
      </c>
      <c r="K79" s="3">
        <v>21.78</v>
      </c>
      <c r="L79" s="3">
        <v>254.67</v>
      </c>
      <c r="M79" s="3">
        <v>277.06</v>
      </c>
      <c r="N79" s="3">
        <v>0</v>
      </c>
      <c r="O79" s="3">
        <v>0</v>
      </c>
      <c r="P79" s="3"/>
      <c r="Q79" s="1"/>
      <c r="R79" s="1"/>
    </row>
    <row r="80" spans="1:19" x14ac:dyDescent="0.25">
      <c r="A80" s="3" t="s">
        <v>1</v>
      </c>
      <c r="B80" s="3" t="s">
        <v>17</v>
      </c>
      <c r="C80" s="3"/>
      <c r="D80" s="3" t="s">
        <v>11</v>
      </c>
      <c r="E80" s="3" t="s">
        <v>33</v>
      </c>
      <c r="F80" s="1">
        <v>8</v>
      </c>
      <c r="G80" s="3" t="s">
        <v>19</v>
      </c>
      <c r="H80" s="3" t="s">
        <v>20</v>
      </c>
      <c r="I80" s="3">
        <v>0.9</v>
      </c>
      <c r="J80" s="3">
        <v>935995</v>
      </c>
      <c r="K80" s="3">
        <v>23.05</v>
      </c>
      <c r="L80" s="3">
        <v>257.89999999999998</v>
      </c>
      <c r="M80" s="3">
        <v>281.31</v>
      </c>
      <c r="N80" s="3">
        <v>0</v>
      </c>
      <c r="O80" s="3">
        <v>0</v>
      </c>
      <c r="P80" s="3"/>
      <c r="Q80" s="1"/>
      <c r="R80" s="1"/>
    </row>
    <row r="81" spans="1:19" x14ac:dyDescent="0.25">
      <c r="A81" s="3" t="s">
        <v>1</v>
      </c>
      <c r="B81" s="3" t="s">
        <v>17</v>
      </c>
      <c r="C81" s="3"/>
      <c r="D81" s="3" t="s">
        <v>11</v>
      </c>
      <c r="E81" s="3" t="s">
        <v>33</v>
      </c>
      <c r="F81" s="1">
        <v>8</v>
      </c>
      <c r="G81" s="3" t="s">
        <v>19</v>
      </c>
      <c r="H81" s="3" t="s">
        <v>20</v>
      </c>
      <c r="I81" s="3">
        <v>1</v>
      </c>
      <c r="J81" s="3">
        <v>2</v>
      </c>
      <c r="K81" s="3">
        <v>1.7</v>
      </c>
      <c r="L81" s="3">
        <v>249.07</v>
      </c>
      <c r="M81" s="3">
        <v>250.78</v>
      </c>
      <c r="N81" s="3">
        <v>0</v>
      </c>
      <c r="O81" s="3">
        <v>0</v>
      </c>
      <c r="P81" s="3"/>
      <c r="Q81" s="1"/>
      <c r="R81" s="1"/>
    </row>
    <row r="82" spans="1:19" x14ac:dyDescent="0.25">
      <c r="A82" s="3" t="s">
        <v>1</v>
      </c>
      <c r="B82" s="3" t="s">
        <v>17</v>
      </c>
      <c r="C82" s="3"/>
      <c r="D82" s="3" t="s">
        <v>36</v>
      </c>
      <c r="E82" s="3" t="s">
        <v>33</v>
      </c>
      <c r="F82" s="3">
        <v>8</v>
      </c>
      <c r="G82" s="3" t="s">
        <v>19</v>
      </c>
      <c r="H82" s="3" t="s">
        <v>21</v>
      </c>
      <c r="I82" s="3">
        <v>0.5</v>
      </c>
      <c r="J82" s="2">
        <v>1438586</v>
      </c>
      <c r="K82" s="2">
        <v>56.17</v>
      </c>
      <c r="L82" s="2">
        <v>253.49</v>
      </c>
      <c r="M82" s="2">
        <v>311.22000000000003</v>
      </c>
      <c r="N82" s="2">
        <v>128.97280000000001</v>
      </c>
      <c r="O82" s="2">
        <v>0</v>
      </c>
      <c r="P82" s="1"/>
      <c r="Q82" s="1"/>
      <c r="R82" s="1"/>
    </row>
    <row r="83" spans="1:19" x14ac:dyDescent="0.25">
      <c r="A83" s="3" t="s">
        <v>1</v>
      </c>
      <c r="B83" s="3" t="s">
        <v>17</v>
      </c>
      <c r="C83" s="3"/>
      <c r="D83" s="3" t="s">
        <v>36</v>
      </c>
      <c r="E83" s="3" t="s">
        <v>33</v>
      </c>
      <c r="F83" s="3">
        <v>8</v>
      </c>
      <c r="G83" s="3" t="s">
        <v>19</v>
      </c>
      <c r="H83" s="3" t="s">
        <v>21</v>
      </c>
      <c r="I83" s="3">
        <v>0.6</v>
      </c>
      <c r="J83" s="2">
        <v>1436579</v>
      </c>
      <c r="K83" s="2">
        <v>44.06</v>
      </c>
      <c r="L83" s="2">
        <v>255.3</v>
      </c>
      <c r="M83" s="2">
        <v>300.39</v>
      </c>
      <c r="N83" s="2">
        <v>128.97280000000001</v>
      </c>
      <c r="O83" s="2">
        <v>0</v>
      </c>
      <c r="P83" s="1"/>
      <c r="Q83" s="1"/>
      <c r="R83" s="1"/>
    </row>
    <row r="84" spans="1:19" x14ac:dyDescent="0.25">
      <c r="A84" s="3" t="s">
        <v>1</v>
      </c>
      <c r="B84" s="3" t="s">
        <v>17</v>
      </c>
      <c r="C84" s="3"/>
      <c r="D84" s="3" t="s">
        <v>36</v>
      </c>
      <c r="E84" s="3" t="s">
        <v>33</v>
      </c>
      <c r="F84" s="3">
        <v>8</v>
      </c>
      <c r="G84" s="3" t="s">
        <v>19</v>
      </c>
      <c r="H84" s="3" t="s">
        <v>20</v>
      </c>
      <c r="I84" s="3">
        <v>0.7</v>
      </c>
      <c r="J84" s="2">
        <v>940702</v>
      </c>
      <c r="K84" s="2">
        <v>30.86</v>
      </c>
      <c r="L84" s="2">
        <v>253.17</v>
      </c>
      <c r="M84" s="2">
        <v>284.77</v>
      </c>
      <c r="N84" s="2">
        <v>128.97280000000001</v>
      </c>
      <c r="O84" s="2">
        <v>0</v>
      </c>
      <c r="P84" s="1"/>
      <c r="Q84" s="1"/>
      <c r="R84" s="1"/>
    </row>
    <row r="85" spans="1:19" x14ac:dyDescent="0.25">
      <c r="A85" s="3" t="s">
        <v>1</v>
      </c>
      <c r="B85" s="3" t="s">
        <v>17</v>
      </c>
      <c r="C85" s="3"/>
      <c r="D85" s="3" t="s">
        <v>36</v>
      </c>
      <c r="E85" s="3" t="s">
        <v>33</v>
      </c>
      <c r="F85" s="3">
        <v>8</v>
      </c>
      <c r="G85" s="3" t="s">
        <v>19</v>
      </c>
      <c r="H85" s="3" t="s">
        <v>20</v>
      </c>
      <c r="I85" s="3">
        <v>0.8</v>
      </c>
      <c r="J85" s="2">
        <v>818091</v>
      </c>
      <c r="K85" s="2">
        <v>22.61</v>
      </c>
      <c r="L85" s="2">
        <v>253.33</v>
      </c>
      <c r="M85" s="2">
        <v>276.3</v>
      </c>
      <c r="N85" s="2">
        <v>128.97280000000001</v>
      </c>
      <c r="O85" s="2">
        <v>0</v>
      </c>
      <c r="P85" s="1"/>
      <c r="Q85" s="1"/>
      <c r="R85" s="1"/>
    </row>
    <row r="86" spans="1:19" x14ac:dyDescent="0.25">
      <c r="A86" s="3" t="s">
        <v>1</v>
      </c>
      <c r="B86" s="3" t="s">
        <v>17</v>
      </c>
      <c r="C86" s="3"/>
      <c r="D86" s="3" t="s">
        <v>36</v>
      </c>
      <c r="E86" s="3" t="s">
        <v>33</v>
      </c>
      <c r="F86" s="3">
        <v>8</v>
      </c>
      <c r="G86" s="3" t="s">
        <v>19</v>
      </c>
      <c r="H86" s="3" t="s">
        <v>20</v>
      </c>
      <c r="I86" s="3">
        <v>0.9</v>
      </c>
      <c r="J86" s="2">
        <v>880414</v>
      </c>
      <c r="K86" s="2">
        <v>18.27</v>
      </c>
      <c r="L86" s="2">
        <v>249.49</v>
      </c>
      <c r="M86" s="2">
        <v>267.95999999999998</v>
      </c>
      <c r="N86" s="2">
        <v>128.97280000000001</v>
      </c>
      <c r="O86" s="2">
        <v>0</v>
      </c>
      <c r="P86" s="1"/>
      <c r="Q86" s="1"/>
      <c r="R86" s="1"/>
    </row>
    <row r="87" spans="1:19" x14ac:dyDescent="0.25">
      <c r="A87" s="3" t="s">
        <v>1</v>
      </c>
      <c r="B87" s="3" t="s">
        <v>17</v>
      </c>
      <c r="C87" s="3"/>
      <c r="D87" s="3" t="s">
        <v>36</v>
      </c>
      <c r="E87" s="3" t="s">
        <v>33</v>
      </c>
      <c r="F87" s="3">
        <v>8</v>
      </c>
      <c r="G87" s="3" t="s">
        <v>19</v>
      </c>
      <c r="H87" s="3" t="s">
        <v>20</v>
      </c>
      <c r="I87" s="3">
        <v>1</v>
      </c>
      <c r="J87" s="2">
        <v>1</v>
      </c>
      <c r="K87" s="2">
        <v>1.66</v>
      </c>
      <c r="L87" s="2">
        <v>245.5</v>
      </c>
      <c r="M87" s="2">
        <v>247.17</v>
      </c>
      <c r="N87" s="2">
        <v>128.97280000000001</v>
      </c>
      <c r="O87" s="2">
        <v>0</v>
      </c>
      <c r="P87" s="1"/>
      <c r="Q87" s="1"/>
      <c r="R87" s="1"/>
    </row>
    <row r="91" spans="1:19" x14ac:dyDescent="0.25">
      <c r="A91" s="3" t="s">
        <v>0</v>
      </c>
      <c r="B91" s="3" t="s">
        <v>31</v>
      </c>
      <c r="C91" s="3" t="s">
        <v>3</v>
      </c>
      <c r="D91" s="3" t="s">
        <v>4</v>
      </c>
      <c r="E91" s="3" t="s">
        <v>32</v>
      </c>
      <c r="F91" s="3" t="s">
        <v>35</v>
      </c>
      <c r="G91" s="3" t="s">
        <v>5</v>
      </c>
      <c r="H91" s="3" t="s">
        <v>7</v>
      </c>
      <c r="I91" s="3" t="s">
        <v>8</v>
      </c>
      <c r="J91" s="3" t="s">
        <v>12</v>
      </c>
      <c r="K91" s="3" t="s">
        <v>13</v>
      </c>
      <c r="L91" s="3" t="s">
        <v>14</v>
      </c>
      <c r="M91" s="3" t="s">
        <v>15</v>
      </c>
      <c r="N91" s="3" t="s">
        <v>16</v>
      </c>
      <c r="O91" s="3" t="s">
        <v>26</v>
      </c>
      <c r="P91" s="3"/>
      <c r="Q91" s="1"/>
      <c r="R91" s="1"/>
    </row>
    <row r="92" spans="1:19" x14ac:dyDescent="0.25">
      <c r="A92" s="3" t="s">
        <v>29</v>
      </c>
      <c r="B92" s="3" t="s">
        <v>17</v>
      </c>
      <c r="C92" s="3"/>
      <c r="D92" s="3" t="s">
        <v>30</v>
      </c>
      <c r="E92" s="3" t="s">
        <v>33</v>
      </c>
      <c r="F92" s="1">
        <v>8</v>
      </c>
      <c r="G92" s="3" t="s">
        <v>6</v>
      </c>
      <c r="H92" s="3" t="s">
        <v>10</v>
      </c>
      <c r="I92" s="3">
        <v>0.5</v>
      </c>
      <c r="J92" s="3">
        <v>3207142</v>
      </c>
      <c r="K92" s="3">
        <v>169.76</v>
      </c>
      <c r="L92" s="3">
        <v>153.79</v>
      </c>
      <c r="M92" s="3">
        <v>154.97999999999999</v>
      </c>
      <c r="N92" s="3">
        <v>14.9869</v>
      </c>
      <c r="O92" s="3">
        <v>0</v>
      </c>
      <c r="P92" s="3">
        <v>168.91</v>
      </c>
      <c r="Q92" s="3">
        <v>84.65</v>
      </c>
      <c r="R92" s="2">
        <v>162</v>
      </c>
      <c r="S92" s="2">
        <v>88.74</v>
      </c>
    </row>
    <row r="93" spans="1:19" x14ac:dyDescent="0.25">
      <c r="A93" s="3" t="s">
        <v>29</v>
      </c>
      <c r="B93" s="3" t="s">
        <v>17</v>
      </c>
      <c r="C93" s="3"/>
      <c r="D93" s="3" t="s">
        <v>30</v>
      </c>
      <c r="E93" s="3" t="s">
        <v>33</v>
      </c>
      <c r="F93" s="1">
        <v>8</v>
      </c>
      <c r="G93" s="3" t="s">
        <v>6</v>
      </c>
      <c r="H93" s="3" t="s">
        <v>10</v>
      </c>
      <c r="I93" s="3">
        <v>0.6</v>
      </c>
      <c r="J93" s="3">
        <v>2649763</v>
      </c>
      <c r="K93" s="3">
        <v>138.72999999999999</v>
      </c>
      <c r="L93" s="3">
        <v>138.02000000000001</v>
      </c>
      <c r="M93" s="3">
        <v>131.28</v>
      </c>
      <c r="N93" s="3">
        <v>17.8093</v>
      </c>
      <c r="O93" s="3">
        <v>0</v>
      </c>
      <c r="P93" s="3">
        <v>141.29</v>
      </c>
      <c r="Q93" s="3">
        <v>81.67</v>
      </c>
      <c r="R93" s="2">
        <v>131.5</v>
      </c>
      <c r="S93" s="2">
        <v>85.24</v>
      </c>
    </row>
    <row r="94" spans="1:19" x14ac:dyDescent="0.25">
      <c r="A94" s="3" t="s">
        <v>29</v>
      </c>
      <c r="B94" s="3" t="s">
        <v>17</v>
      </c>
      <c r="C94" s="3"/>
      <c r="D94" s="3" t="s">
        <v>30</v>
      </c>
      <c r="E94" s="3" t="s">
        <v>33</v>
      </c>
      <c r="F94" s="1">
        <v>8</v>
      </c>
      <c r="G94" s="3" t="s">
        <v>6</v>
      </c>
      <c r="H94" s="3" t="s">
        <v>9</v>
      </c>
      <c r="I94" s="3">
        <v>0.7</v>
      </c>
      <c r="J94" s="3">
        <v>2107488</v>
      </c>
      <c r="K94" s="3">
        <v>101.38</v>
      </c>
      <c r="L94" s="3">
        <v>137.82</v>
      </c>
      <c r="M94" s="3">
        <v>106.89</v>
      </c>
      <c r="N94" s="3">
        <v>23.966699999999999</v>
      </c>
      <c r="O94" s="3">
        <v>0</v>
      </c>
      <c r="P94" s="3">
        <v>105.09</v>
      </c>
      <c r="Q94" s="3">
        <v>79.97</v>
      </c>
      <c r="R94" s="2">
        <v>101.48</v>
      </c>
      <c r="S94" s="2">
        <v>81.94</v>
      </c>
    </row>
    <row r="95" spans="1:19" x14ac:dyDescent="0.25">
      <c r="A95" s="3" t="s">
        <v>29</v>
      </c>
      <c r="B95" s="3" t="s">
        <v>17</v>
      </c>
      <c r="C95" s="3"/>
      <c r="D95" s="3" t="s">
        <v>30</v>
      </c>
      <c r="E95" s="3" t="s">
        <v>33</v>
      </c>
      <c r="F95" s="1">
        <v>8</v>
      </c>
      <c r="G95" s="3" t="s">
        <v>6</v>
      </c>
      <c r="H95" s="3" t="s">
        <v>9</v>
      </c>
      <c r="I95" s="3">
        <v>0.8</v>
      </c>
      <c r="J95" s="3">
        <v>1031699</v>
      </c>
      <c r="K95" s="3">
        <v>63.7</v>
      </c>
      <c r="L95" s="3">
        <v>103.98</v>
      </c>
      <c r="M95" s="3">
        <v>68.680000000000007</v>
      </c>
      <c r="N95" s="3">
        <v>36.459400000000002</v>
      </c>
      <c r="O95" s="3">
        <v>0</v>
      </c>
      <c r="P95" s="3">
        <v>68.39</v>
      </c>
      <c r="Q95" s="3">
        <v>75.760000000000005</v>
      </c>
      <c r="R95" s="2">
        <v>63.74</v>
      </c>
      <c r="S95" s="2">
        <v>77.849999999999994</v>
      </c>
    </row>
    <row r="96" spans="1:19" x14ac:dyDescent="0.25">
      <c r="A96" s="3" t="s">
        <v>29</v>
      </c>
      <c r="B96" s="3" t="s">
        <v>17</v>
      </c>
      <c r="C96" s="3"/>
      <c r="D96" s="3" t="s">
        <v>30</v>
      </c>
      <c r="E96" s="3" t="s">
        <v>33</v>
      </c>
      <c r="F96" s="1">
        <v>8</v>
      </c>
      <c r="G96" s="3" t="s">
        <v>6</v>
      </c>
      <c r="H96" s="3" t="s">
        <v>9</v>
      </c>
      <c r="I96" s="3">
        <v>0.9</v>
      </c>
      <c r="J96" s="3">
        <v>540522</v>
      </c>
      <c r="K96" s="3">
        <v>33.46</v>
      </c>
      <c r="L96" s="3">
        <v>97.05</v>
      </c>
      <c r="M96" s="3">
        <v>46</v>
      </c>
      <c r="N96" s="3">
        <v>60.198099999999997</v>
      </c>
      <c r="O96" s="3">
        <v>0</v>
      </c>
      <c r="P96" s="3">
        <v>35.53</v>
      </c>
      <c r="Q96" s="3">
        <v>71.08</v>
      </c>
      <c r="R96" s="2">
        <v>33.81</v>
      </c>
      <c r="S96" s="2">
        <v>76.73</v>
      </c>
    </row>
    <row r="97" spans="1:19" x14ac:dyDescent="0.25">
      <c r="A97" s="3" t="s">
        <v>29</v>
      </c>
      <c r="B97" s="3" t="s">
        <v>17</v>
      </c>
      <c r="C97" s="3"/>
      <c r="D97" s="3" t="s">
        <v>30</v>
      </c>
      <c r="E97" s="3" t="s">
        <v>33</v>
      </c>
      <c r="F97" s="1">
        <v>8</v>
      </c>
      <c r="G97" s="3" t="s">
        <v>6</v>
      </c>
      <c r="H97" s="3" t="s">
        <v>9</v>
      </c>
      <c r="I97" s="3">
        <v>1</v>
      </c>
      <c r="J97" s="3">
        <v>3</v>
      </c>
      <c r="K97" s="3">
        <v>1.2</v>
      </c>
      <c r="L97" s="3">
        <v>63.5</v>
      </c>
      <c r="M97" s="3">
        <v>16.739999999999998</v>
      </c>
      <c r="N97" s="3">
        <v>144.56200000000001</v>
      </c>
      <c r="O97" s="3">
        <v>0</v>
      </c>
      <c r="P97" s="3">
        <v>1.33</v>
      </c>
      <c r="Q97" s="3">
        <v>63.7</v>
      </c>
      <c r="R97" s="2">
        <v>1.3</v>
      </c>
      <c r="S97" s="2">
        <v>70.61</v>
      </c>
    </row>
    <row r="98" spans="1:19" x14ac:dyDescent="0.25">
      <c r="A98" s="3" t="s">
        <v>2</v>
      </c>
      <c r="B98" s="3" t="s">
        <v>18</v>
      </c>
      <c r="C98" s="3"/>
      <c r="D98" s="3" t="s">
        <v>11</v>
      </c>
      <c r="E98" s="3" t="s">
        <v>33</v>
      </c>
      <c r="F98" s="1">
        <v>8</v>
      </c>
      <c r="G98" s="3" t="s">
        <v>6</v>
      </c>
      <c r="H98" s="3" t="s">
        <v>10</v>
      </c>
      <c r="I98" s="3">
        <v>0.5</v>
      </c>
      <c r="J98" s="3">
        <v>2293204</v>
      </c>
      <c r="K98" s="3">
        <v>168.91</v>
      </c>
      <c r="L98" s="3">
        <v>84.65</v>
      </c>
      <c r="M98" s="3">
        <v>64.3</v>
      </c>
      <c r="N98" s="3">
        <v>32.884300000000003</v>
      </c>
      <c r="O98" s="3">
        <v>0</v>
      </c>
      <c r="P98" s="3"/>
      <c r="Q98" s="1"/>
      <c r="R98" s="1"/>
    </row>
    <row r="99" spans="1:19" x14ac:dyDescent="0.25">
      <c r="A99" s="3" t="s">
        <v>2</v>
      </c>
      <c r="B99" s="3" t="s">
        <v>18</v>
      </c>
      <c r="C99" s="3"/>
      <c r="D99" s="3" t="s">
        <v>11</v>
      </c>
      <c r="E99" s="3" t="s">
        <v>33</v>
      </c>
      <c r="F99" s="1">
        <v>8</v>
      </c>
      <c r="G99" s="3" t="s">
        <v>6</v>
      </c>
      <c r="H99" s="3" t="s">
        <v>10</v>
      </c>
      <c r="I99" s="3">
        <v>0.6</v>
      </c>
      <c r="J99" s="3">
        <v>1966801</v>
      </c>
      <c r="K99" s="3">
        <v>141.29</v>
      </c>
      <c r="L99" s="3">
        <v>81.67</v>
      </c>
      <c r="M99" s="3">
        <v>57.05</v>
      </c>
      <c r="N99" s="3">
        <v>38.2286</v>
      </c>
      <c r="O99" s="3">
        <v>0</v>
      </c>
      <c r="P99" s="3"/>
      <c r="Q99" s="1"/>
      <c r="R99" s="1"/>
    </row>
    <row r="100" spans="1:19" x14ac:dyDescent="0.25">
      <c r="A100" s="3" t="s">
        <v>1</v>
      </c>
      <c r="B100" s="3" t="s">
        <v>17</v>
      </c>
      <c r="C100" s="3"/>
      <c r="D100" s="3" t="s">
        <v>11</v>
      </c>
      <c r="E100" s="3" t="s">
        <v>33</v>
      </c>
      <c r="F100" s="1">
        <v>8</v>
      </c>
      <c r="G100" s="3" t="s">
        <v>6</v>
      </c>
      <c r="H100" s="3" t="s">
        <v>9</v>
      </c>
      <c r="I100" s="3">
        <v>0.7</v>
      </c>
      <c r="J100" s="3">
        <v>1562849</v>
      </c>
      <c r="K100" s="3">
        <v>105.09</v>
      </c>
      <c r="L100" s="3">
        <v>79.97</v>
      </c>
      <c r="M100" s="3">
        <v>47.46</v>
      </c>
      <c r="N100" s="3">
        <v>46.900599999999997</v>
      </c>
      <c r="O100" s="3">
        <v>0</v>
      </c>
      <c r="P100" s="3"/>
      <c r="Q100" s="1"/>
      <c r="R100" s="1"/>
    </row>
    <row r="101" spans="1:19" x14ac:dyDescent="0.25">
      <c r="A101" s="3" t="s">
        <v>1</v>
      </c>
      <c r="B101" s="3" t="s">
        <v>17</v>
      </c>
      <c r="C101" s="3"/>
      <c r="D101" s="3" t="s">
        <v>11</v>
      </c>
      <c r="E101" s="3" t="s">
        <v>33</v>
      </c>
      <c r="F101" s="1">
        <v>8</v>
      </c>
      <c r="G101" s="3" t="s">
        <v>6</v>
      </c>
      <c r="H101" s="3" t="s">
        <v>9</v>
      </c>
      <c r="I101" s="3">
        <v>0.8</v>
      </c>
      <c r="J101" s="3">
        <v>970065</v>
      </c>
      <c r="K101" s="3">
        <v>68.39</v>
      </c>
      <c r="L101" s="3">
        <v>75.760000000000005</v>
      </c>
      <c r="M101" s="3">
        <v>37.200000000000003</v>
      </c>
      <c r="N101" s="3">
        <v>61.7575</v>
      </c>
      <c r="O101" s="3">
        <v>0</v>
      </c>
      <c r="P101" s="3"/>
      <c r="Q101" s="1"/>
      <c r="R101" s="1"/>
    </row>
    <row r="102" spans="1:19" x14ac:dyDescent="0.25">
      <c r="A102" s="3" t="s">
        <v>1</v>
      </c>
      <c r="B102" s="3" t="s">
        <v>17</v>
      </c>
      <c r="C102" s="3"/>
      <c r="D102" s="3" t="s">
        <v>11</v>
      </c>
      <c r="E102" s="3" t="s">
        <v>33</v>
      </c>
      <c r="F102" s="1">
        <v>8</v>
      </c>
      <c r="G102" s="3" t="s">
        <v>6</v>
      </c>
      <c r="H102" s="3" t="s">
        <v>9</v>
      </c>
      <c r="I102" s="3">
        <v>0.9</v>
      </c>
      <c r="J102" s="3">
        <v>557389</v>
      </c>
      <c r="K102" s="3">
        <v>35.53</v>
      </c>
      <c r="L102" s="3">
        <v>71.08</v>
      </c>
      <c r="M102" s="3">
        <v>27.4</v>
      </c>
      <c r="N102" s="3">
        <v>84.456800000000001</v>
      </c>
      <c r="O102" s="3">
        <v>0</v>
      </c>
      <c r="P102" s="3"/>
      <c r="Q102" s="1"/>
      <c r="R102" s="1"/>
    </row>
    <row r="103" spans="1:19" x14ac:dyDescent="0.25">
      <c r="A103" s="3" t="s">
        <v>1</v>
      </c>
      <c r="B103" s="3" t="s">
        <v>17</v>
      </c>
      <c r="C103" s="3"/>
      <c r="D103" s="3" t="s">
        <v>11</v>
      </c>
      <c r="E103" s="3" t="s">
        <v>33</v>
      </c>
      <c r="F103" s="1">
        <v>8</v>
      </c>
      <c r="G103" s="3" t="s">
        <v>6</v>
      </c>
      <c r="H103" s="3" t="s">
        <v>9</v>
      </c>
      <c r="I103" s="3">
        <v>1</v>
      </c>
      <c r="J103" s="3">
        <v>25</v>
      </c>
      <c r="K103" s="3">
        <v>1.33</v>
      </c>
      <c r="L103" s="3">
        <v>63.7</v>
      </c>
      <c r="M103" s="3">
        <v>16.29</v>
      </c>
      <c r="N103" s="3">
        <v>142.09889999999999</v>
      </c>
      <c r="O103" s="3">
        <v>0</v>
      </c>
      <c r="P103" s="3"/>
      <c r="Q103" s="1"/>
      <c r="R103" s="1"/>
    </row>
    <row r="104" spans="1:19" x14ac:dyDescent="0.25">
      <c r="A104" s="3" t="s">
        <v>2</v>
      </c>
      <c r="B104" s="3" t="s">
        <v>18</v>
      </c>
      <c r="C104" s="3"/>
      <c r="D104" s="3" t="s">
        <v>36</v>
      </c>
      <c r="E104" s="3" t="s">
        <v>33</v>
      </c>
      <c r="F104" s="3">
        <v>8</v>
      </c>
      <c r="G104" s="3" t="s">
        <v>6</v>
      </c>
      <c r="H104" s="3" t="s">
        <v>10</v>
      </c>
      <c r="I104" s="3">
        <v>0.5</v>
      </c>
      <c r="J104" s="2">
        <v>2374855</v>
      </c>
      <c r="K104" s="2">
        <v>162</v>
      </c>
      <c r="L104" s="2">
        <v>88.74</v>
      </c>
      <c r="M104" s="2">
        <v>64.400000000000006</v>
      </c>
      <c r="N104" s="2">
        <v>32.479100000000003</v>
      </c>
      <c r="O104" s="2">
        <v>0</v>
      </c>
      <c r="P104" s="1"/>
      <c r="Q104" s="1"/>
      <c r="R104" s="1"/>
    </row>
    <row r="105" spans="1:19" x14ac:dyDescent="0.25">
      <c r="A105" s="3" t="s">
        <v>1</v>
      </c>
      <c r="B105" s="3" t="s">
        <v>17</v>
      </c>
      <c r="C105" s="3"/>
      <c r="D105" s="3" t="s">
        <v>36</v>
      </c>
      <c r="E105" s="3" t="s">
        <v>33</v>
      </c>
      <c r="F105" s="3">
        <v>8</v>
      </c>
      <c r="G105" s="3" t="s">
        <v>6</v>
      </c>
      <c r="H105" s="3" t="s">
        <v>10</v>
      </c>
      <c r="I105" s="3">
        <v>0.6</v>
      </c>
      <c r="J105" s="2">
        <v>2042844</v>
      </c>
      <c r="K105" s="2">
        <v>131.5</v>
      </c>
      <c r="L105" s="2">
        <v>85.24</v>
      </c>
      <c r="M105" s="2">
        <v>55.16</v>
      </c>
      <c r="N105" s="2">
        <v>39.098700000000001</v>
      </c>
      <c r="O105" s="2">
        <v>0</v>
      </c>
      <c r="P105" s="1"/>
      <c r="Q105" s="1"/>
      <c r="R105" s="1"/>
    </row>
    <row r="106" spans="1:19" x14ac:dyDescent="0.25">
      <c r="A106" s="3" t="s">
        <v>1</v>
      </c>
      <c r="B106" s="3" t="s">
        <v>17</v>
      </c>
      <c r="C106" s="3"/>
      <c r="D106" s="3" t="s">
        <v>36</v>
      </c>
      <c r="E106" s="3" t="s">
        <v>33</v>
      </c>
      <c r="F106" s="3">
        <v>8</v>
      </c>
      <c r="G106" s="3" t="s">
        <v>6</v>
      </c>
      <c r="H106" s="3" t="s">
        <v>9</v>
      </c>
      <c r="I106" s="3">
        <v>0.7</v>
      </c>
      <c r="J106" s="2">
        <v>1601647</v>
      </c>
      <c r="K106" s="2">
        <v>101.48</v>
      </c>
      <c r="L106" s="2">
        <v>81.94</v>
      </c>
      <c r="M106" s="2">
        <v>46.7</v>
      </c>
      <c r="N106" s="2">
        <v>46.814900000000002</v>
      </c>
      <c r="O106" s="2">
        <v>0</v>
      </c>
      <c r="P106" s="1"/>
      <c r="Q106" s="1"/>
      <c r="R106" s="1"/>
    </row>
    <row r="107" spans="1:19" x14ac:dyDescent="0.25">
      <c r="A107" s="3" t="s">
        <v>1</v>
      </c>
      <c r="B107" s="3" t="s">
        <v>17</v>
      </c>
      <c r="C107" s="3"/>
      <c r="D107" s="3" t="s">
        <v>36</v>
      </c>
      <c r="E107" s="3" t="s">
        <v>33</v>
      </c>
      <c r="F107" s="3">
        <v>8</v>
      </c>
      <c r="G107" s="3" t="s">
        <v>6</v>
      </c>
      <c r="H107" s="3" t="s">
        <v>9</v>
      </c>
      <c r="I107" s="3">
        <v>0.8</v>
      </c>
      <c r="J107" s="2">
        <v>987782</v>
      </c>
      <c r="K107" s="2">
        <v>63.74</v>
      </c>
      <c r="L107" s="2">
        <v>77.849999999999994</v>
      </c>
      <c r="M107" s="2">
        <v>36.06</v>
      </c>
      <c r="N107" s="2">
        <v>61.889400000000002</v>
      </c>
      <c r="O107" s="2">
        <v>0</v>
      </c>
      <c r="P107" s="1"/>
      <c r="Q107" s="1"/>
      <c r="R107" s="1"/>
    </row>
    <row r="108" spans="1:19" x14ac:dyDescent="0.25">
      <c r="A108" s="3" t="s">
        <v>1</v>
      </c>
      <c r="B108" s="3" t="s">
        <v>17</v>
      </c>
      <c r="C108" s="3"/>
      <c r="D108" s="3" t="s">
        <v>36</v>
      </c>
      <c r="E108" s="3" t="s">
        <v>33</v>
      </c>
      <c r="F108" s="3">
        <v>8</v>
      </c>
      <c r="G108" s="3" t="s">
        <v>6</v>
      </c>
      <c r="H108" s="3" t="s">
        <v>9</v>
      </c>
      <c r="I108" s="3">
        <v>0.9</v>
      </c>
      <c r="J108" s="2">
        <v>583144</v>
      </c>
      <c r="K108" s="2">
        <v>33.81</v>
      </c>
      <c r="L108" s="2">
        <v>76.73</v>
      </c>
      <c r="M108" s="2">
        <v>28</v>
      </c>
      <c r="N108" s="2">
        <v>80.260300000000001</v>
      </c>
      <c r="O108" s="2">
        <v>0</v>
      </c>
      <c r="P108" s="1"/>
      <c r="Q108" s="1"/>
      <c r="R108" s="1"/>
    </row>
    <row r="109" spans="1:19" x14ac:dyDescent="0.25">
      <c r="A109" s="3" t="s">
        <v>1</v>
      </c>
      <c r="B109" s="3" t="s">
        <v>17</v>
      </c>
      <c r="C109" s="3"/>
      <c r="D109" s="3" t="s">
        <v>36</v>
      </c>
      <c r="E109" s="3" t="s">
        <v>33</v>
      </c>
      <c r="F109" s="3">
        <v>8</v>
      </c>
      <c r="G109" s="3" t="s">
        <v>6</v>
      </c>
      <c r="H109" s="3" t="s">
        <v>9</v>
      </c>
      <c r="I109" s="3">
        <v>1</v>
      </c>
      <c r="J109" s="2">
        <v>20</v>
      </c>
      <c r="K109" s="2">
        <v>1.3</v>
      </c>
      <c r="L109" s="2">
        <v>70.61</v>
      </c>
      <c r="M109" s="2">
        <v>18.7</v>
      </c>
      <c r="N109" s="2">
        <v>128.97280000000001</v>
      </c>
      <c r="O109" s="2">
        <v>0</v>
      </c>
      <c r="P109" s="1"/>
      <c r="Q109" s="1"/>
      <c r="R109" s="1"/>
    </row>
    <row r="118" spans="1:8" x14ac:dyDescent="0.25">
      <c r="F118" s="3"/>
      <c r="H118" s="3"/>
    </row>
    <row r="119" spans="1:8" x14ac:dyDescent="0.25">
      <c r="F119" s="3"/>
      <c r="H119" s="3"/>
    </row>
    <row r="120" spans="1:8" x14ac:dyDescent="0.25">
      <c r="F120" s="3"/>
      <c r="H120" s="3"/>
    </row>
    <row r="121" spans="1:8" x14ac:dyDescent="0.25">
      <c r="F121" s="3"/>
      <c r="H121" s="3"/>
    </row>
    <row r="122" spans="1:8" x14ac:dyDescent="0.25">
      <c r="F122" s="3"/>
      <c r="H122" s="3"/>
    </row>
    <row r="123" spans="1:8" x14ac:dyDescent="0.25">
      <c r="F123" s="3"/>
      <c r="H123" s="3"/>
    </row>
    <row r="124" spans="1:8" x14ac:dyDescent="0.25">
      <c r="F124" s="3"/>
      <c r="H124" s="3"/>
    </row>
    <row r="125" spans="1:8" x14ac:dyDescent="0.25">
      <c r="F125" s="3"/>
      <c r="H125" s="3"/>
    </row>
    <row r="126" spans="1:8" x14ac:dyDescent="0.25">
      <c r="A126" s="19" t="s">
        <v>6</v>
      </c>
      <c r="B126" s="4" t="s">
        <v>42</v>
      </c>
      <c r="C126" s="3">
        <v>169.76</v>
      </c>
      <c r="D126" s="3">
        <v>168.91</v>
      </c>
      <c r="E126" s="3">
        <v>162</v>
      </c>
      <c r="F126" s="3">
        <v>1</v>
      </c>
      <c r="G126" s="3">
        <f>C126/D126</f>
        <v>1.005032265703629</v>
      </c>
      <c r="H126" s="3">
        <f>C126/E126</f>
        <v>1.0479012345679011</v>
      </c>
    </row>
    <row r="127" spans="1:8" x14ac:dyDescent="0.25">
      <c r="A127" s="19"/>
      <c r="B127" s="4" t="s">
        <v>43</v>
      </c>
      <c r="C127" s="3">
        <v>138.72999999999999</v>
      </c>
      <c r="D127" s="3">
        <v>141.29</v>
      </c>
      <c r="E127" s="3">
        <v>131.5</v>
      </c>
      <c r="F127" s="3">
        <v>1</v>
      </c>
      <c r="G127" s="3">
        <f t="shared" ref="G127:G149" si="0">C127/D127</f>
        <v>0.98188123717177433</v>
      </c>
      <c r="H127" s="3">
        <f t="shared" ref="H127:H149" si="1">C127/E127</f>
        <v>1.0549809885931558</v>
      </c>
    </row>
    <row r="128" spans="1:8" x14ac:dyDescent="0.25">
      <c r="A128" s="19"/>
      <c r="B128" s="4" t="s">
        <v>44</v>
      </c>
      <c r="C128" s="3">
        <v>101.38</v>
      </c>
      <c r="D128" s="3">
        <v>105.09</v>
      </c>
      <c r="E128" s="3">
        <v>101.48</v>
      </c>
      <c r="F128" s="3">
        <v>1</v>
      </c>
      <c r="G128" s="3">
        <f t="shared" si="0"/>
        <v>0.96469692644400029</v>
      </c>
      <c r="H128" s="3">
        <f t="shared" si="1"/>
        <v>0.99901458415451316</v>
      </c>
    </row>
    <row r="129" spans="1:8" x14ac:dyDescent="0.25">
      <c r="A129" s="19"/>
      <c r="B129" s="4" t="s">
        <v>45</v>
      </c>
      <c r="C129" s="3">
        <v>63.7</v>
      </c>
      <c r="D129" s="3">
        <v>68.39</v>
      </c>
      <c r="E129" s="3">
        <v>63.74</v>
      </c>
      <c r="F129" s="3">
        <v>1</v>
      </c>
      <c r="G129" s="3">
        <f t="shared" si="0"/>
        <v>0.93142272262026615</v>
      </c>
      <c r="H129" s="3">
        <f t="shared" si="1"/>
        <v>0.99937245058048318</v>
      </c>
    </row>
    <row r="130" spans="1:8" x14ac:dyDescent="0.25">
      <c r="A130" s="19"/>
      <c r="B130" s="4" t="s">
        <v>46</v>
      </c>
      <c r="C130" s="3">
        <v>33.46</v>
      </c>
      <c r="D130" s="3">
        <v>35.53</v>
      </c>
      <c r="E130" s="3">
        <v>33.81</v>
      </c>
      <c r="F130" s="3">
        <v>1</v>
      </c>
      <c r="G130" s="3">
        <f t="shared" si="0"/>
        <v>0.94173937517590767</v>
      </c>
      <c r="H130" s="3">
        <f t="shared" si="1"/>
        <v>0.9896480331262939</v>
      </c>
    </row>
    <row r="131" spans="1:8" x14ac:dyDescent="0.25">
      <c r="A131" s="19"/>
      <c r="B131" s="4" t="s">
        <v>48</v>
      </c>
      <c r="C131" s="3">
        <v>1.2</v>
      </c>
      <c r="D131" s="3">
        <v>1.33</v>
      </c>
      <c r="E131" s="3">
        <v>1.3</v>
      </c>
      <c r="F131" s="3">
        <v>1</v>
      </c>
      <c r="G131" s="3">
        <f t="shared" si="0"/>
        <v>0.90225563909774431</v>
      </c>
      <c r="H131" s="3">
        <f t="shared" si="1"/>
        <v>0.92307692307692302</v>
      </c>
    </row>
    <row r="132" spans="1:8" x14ac:dyDescent="0.25">
      <c r="A132" s="19" t="s">
        <v>19</v>
      </c>
      <c r="B132" s="4" t="s">
        <v>42</v>
      </c>
      <c r="C132" s="3">
        <v>76.400000000000006</v>
      </c>
      <c r="D132" s="3">
        <v>46.69</v>
      </c>
      <c r="E132" s="3">
        <v>56.17</v>
      </c>
      <c r="F132" s="3">
        <v>1</v>
      </c>
      <c r="G132" s="3">
        <f t="shared" si="0"/>
        <v>1.6363246947954597</v>
      </c>
      <c r="H132" s="3">
        <f t="shared" si="1"/>
        <v>1.3601566672601033</v>
      </c>
    </row>
    <row r="133" spans="1:8" x14ac:dyDescent="0.25">
      <c r="A133" s="19"/>
      <c r="B133" s="4" t="s">
        <v>43</v>
      </c>
      <c r="C133" s="3">
        <v>56.62</v>
      </c>
      <c r="D133" s="3">
        <v>39.97</v>
      </c>
      <c r="E133" s="3">
        <v>44.06</v>
      </c>
      <c r="F133" s="3">
        <v>1</v>
      </c>
      <c r="G133" s="3">
        <f t="shared" si="0"/>
        <v>1.4165624218163622</v>
      </c>
      <c r="H133" s="3">
        <f t="shared" si="1"/>
        <v>1.2850658193372673</v>
      </c>
    </row>
    <row r="134" spans="1:8" x14ac:dyDescent="0.25">
      <c r="A134" s="19"/>
      <c r="B134" s="4" t="s">
        <v>44</v>
      </c>
      <c r="C134" s="3">
        <v>43.93</v>
      </c>
      <c r="D134" s="3">
        <v>26.69</v>
      </c>
      <c r="E134" s="3">
        <v>30.86</v>
      </c>
      <c r="F134" s="3">
        <v>1</v>
      </c>
      <c r="G134" s="3">
        <f t="shared" si="0"/>
        <v>1.6459348070438367</v>
      </c>
      <c r="H134" s="3">
        <f t="shared" si="1"/>
        <v>1.4235255994815295</v>
      </c>
    </row>
    <row r="135" spans="1:8" x14ac:dyDescent="0.25">
      <c r="A135" s="19"/>
      <c r="B135" s="4" t="s">
        <v>45</v>
      </c>
      <c r="C135" s="3">
        <v>39.94</v>
      </c>
      <c r="D135" s="3">
        <v>21.78</v>
      </c>
      <c r="E135" s="3">
        <v>22.61</v>
      </c>
      <c r="F135" s="3">
        <v>1</v>
      </c>
      <c r="G135" s="3">
        <f t="shared" si="0"/>
        <v>1.8337924701561064</v>
      </c>
      <c r="H135" s="3">
        <f t="shared" si="1"/>
        <v>1.7664750110570544</v>
      </c>
    </row>
    <row r="136" spans="1:8" x14ac:dyDescent="0.25">
      <c r="A136" s="19"/>
      <c r="B136" s="4" t="s">
        <v>46</v>
      </c>
      <c r="C136" s="3">
        <v>32.21</v>
      </c>
      <c r="D136" s="3">
        <v>23.05</v>
      </c>
      <c r="E136" s="3">
        <v>18.27</v>
      </c>
      <c r="F136" s="3">
        <v>1</v>
      </c>
      <c r="G136" s="3">
        <f t="shared" si="0"/>
        <v>1.3973969631236443</v>
      </c>
      <c r="H136" s="3">
        <f t="shared" si="1"/>
        <v>1.7629994526546251</v>
      </c>
    </row>
    <row r="137" spans="1:8" x14ac:dyDescent="0.25">
      <c r="A137" s="19"/>
      <c r="B137" s="4" t="s">
        <v>48</v>
      </c>
      <c r="C137" s="3">
        <v>1.69</v>
      </c>
      <c r="D137" s="3">
        <v>1.7</v>
      </c>
      <c r="E137" s="3">
        <v>1.66</v>
      </c>
      <c r="F137" s="3">
        <v>1</v>
      </c>
      <c r="G137" s="3">
        <f t="shared" si="0"/>
        <v>0.99411764705882355</v>
      </c>
      <c r="H137" s="3">
        <f t="shared" si="1"/>
        <v>1.0180722891566265</v>
      </c>
    </row>
    <row r="138" spans="1:8" x14ac:dyDescent="0.25">
      <c r="A138" s="19" t="s">
        <v>25</v>
      </c>
      <c r="B138" s="4" t="s">
        <v>42</v>
      </c>
      <c r="C138" s="3">
        <v>19.28</v>
      </c>
      <c r="D138" s="3">
        <v>19.510000000000002</v>
      </c>
      <c r="E138" s="3">
        <v>13.86</v>
      </c>
      <c r="F138" s="3">
        <v>1</v>
      </c>
      <c r="G138" s="3">
        <f t="shared" si="0"/>
        <v>0.9882111737570477</v>
      </c>
      <c r="H138" s="3">
        <f t="shared" si="1"/>
        <v>1.3910533910533911</v>
      </c>
    </row>
    <row r="139" spans="1:8" x14ac:dyDescent="0.25">
      <c r="A139" s="19"/>
      <c r="B139" s="4" t="s">
        <v>43</v>
      </c>
      <c r="C139" s="3">
        <v>19.5</v>
      </c>
      <c r="D139" s="3">
        <v>19.57</v>
      </c>
      <c r="E139" s="3">
        <v>14.14</v>
      </c>
      <c r="F139" s="3">
        <v>1</v>
      </c>
      <c r="G139" s="3">
        <f t="shared" si="0"/>
        <v>0.99642309657639239</v>
      </c>
      <c r="H139" s="3">
        <f t="shared" si="1"/>
        <v>1.3790664780763791</v>
      </c>
    </row>
    <row r="140" spans="1:8" x14ac:dyDescent="0.25">
      <c r="A140" s="19"/>
      <c r="B140" s="4" t="s">
        <v>44</v>
      </c>
      <c r="C140" s="3">
        <v>20.93</v>
      </c>
      <c r="D140" s="3">
        <v>19.7</v>
      </c>
      <c r="E140" s="3">
        <v>15</v>
      </c>
      <c r="F140" s="3">
        <v>1</v>
      </c>
      <c r="G140" s="3">
        <f t="shared" si="0"/>
        <v>1.0624365482233502</v>
      </c>
      <c r="H140" s="3">
        <f t="shared" si="1"/>
        <v>1.3953333333333333</v>
      </c>
    </row>
    <row r="141" spans="1:8" x14ac:dyDescent="0.25">
      <c r="A141" s="19"/>
      <c r="B141" s="4" t="s">
        <v>45</v>
      </c>
      <c r="C141" s="3">
        <v>20.52</v>
      </c>
      <c r="D141" s="3">
        <v>19</v>
      </c>
      <c r="E141" s="3">
        <v>14.34</v>
      </c>
      <c r="F141" s="3">
        <v>1</v>
      </c>
      <c r="G141" s="3">
        <f t="shared" si="0"/>
        <v>1.08</v>
      </c>
      <c r="H141" s="3">
        <f t="shared" si="1"/>
        <v>1.4309623430962344</v>
      </c>
    </row>
    <row r="142" spans="1:8" x14ac:dyDescent="0.25">
      <c r="A142" s="19"/>
      <c r="B142" s="4" t="s">
        <v>46</v>
      </c>
      <c r="C142" s="3">
        <v>19.78</v>
      </c>
      <c r="D142" s="3">
        <v>19.62</v>
      </c>
      <c r="E142" s="3">
        <v>14.36</v>
      </c>
      <c r="F142" s="3">
        <v>1</v>
      </c>
      <c r="G142" s="3">
        <f t="shared" si="0"/>
        <v>1.0081549439347604</v>
      </c>
      <c r="H142" s="3">
        <f t="shared" si="1"/>
        <v>1.3774373259052926</v>
      </c>
    </row>
    <row r="143" spans="1:8" x14ac:dyDescent="0.25">
      <c r="A143" s="19"/>
      <c r="B143" s="4" t="s">
        <v>48</v>
      </c>
      <c r="C143" s="3">
        <v>20.22</v>
      </c>
      <c r="D143" s="3">
        <v>19.73</v>
      </c>
      <c r="E143" s="3">
        <v>13.82</v>
      </c>
      <c r="F143" s="3">
        <v>1</v>
      </c>
      <c r="G143" s="3">
        <f t="shared" si="0"/>
        <v>1.0248352762290927</v>
      </c>
      <c r="H143" s="3">
        <f t="shared" si="1"/>
        <v>1.4630969609261939</v>
      </c>
    </row>
    <row r="144" spans="1:8" x14ac:dyDescent="0.25">
      <c r="A144" s="19" t="s">
        <v>24</v>
      </c>
      <c r="B144" s="4" t="s">
        <v>42</v>
      </c>
      <c r="C144" s="3">
        <v>16.93</v>
      </c>
      <c r="D144" s="3">
        <v>15.62</v>
      </c>
      <c r="E144" s="3">
        <v>11.67</v>
      </c>
      <c r="F144" s="3">
        <v>1</v>
      </c>
      <c r="G144" s="3">
        <f t="shared" si="0"/>
        <v>1.0838668373879641</v>
      </c>
      <c r="H144" s="3">
        <f t="shared" si="1"/>
        <v>1.4507283633247643</v>
      </c>
    </row>
    <row r="145" spans="1:8" x14ac:dyDescent="0.25">
      <c r="A145" s="19"/>
      <c r="B145" s="4" t="s">
        <v>43</v>
      </c>
      <c r="C145" s="3">
        <v>14.58</v>
      </c>
      <c r="D145" s="3">
        <v>13.78</v>
      </c>
      <c r="E145" s="3">
        <v>10.33</v>
      </c>
      <c r="F145" s="3">
        <v>1</v>
      </c>
      <c r="G145" s="3">
        <f t="shared" si="0"/>
        <v>1.058055152394775</v>
      </c>
      <c r="H145" s="3">
        <f t="shared" si="1"/>
        <v>1.4114230396902228</v>
      </c>
    </row>
    <row r="146" spans="1:8" x14ac:dyDescent="0.25">
      <c r="A146" s="19"/>
      <c r="B146" s="4" t="s">
        <v>44</v>
      </c>
      <c r="C146" s="3">
        <v>14.17</v>
      </c>
      <c r="D146" s="3">
        <v>13.42</v>
      </c>
      <c r="E146" s="3">
        <v>9.8699999999999992</v>
      </c>
      <c r="F146" s="3">
        <v>1</v>
      </c>
      <c r="G146" s="3">
        <f t="shared" si="0"/>
        <v>1.0558867362146052</v>
      </c>
      <c r="H146" s="3">
        <f t="shared" si="1"/>
        <v>1.435663627152989</v>
      </c>
    </row>
    <row r="147" spans="1:8" x14ac:dyDescent="0.25">
      <c r="A147" s="19"/>
      <c r="B147" s="4" t="s">
        <v>45</v>
      </c>
      <c r="C147" s="3">
        <v>13.36</v>
      </c>
      <c r="D147" s="3">
        <v>13.28</v>
      </c>
      <c r="E147" s="3">
        <v>10.29</v>
      </c>
      <c r="F147" s="3">
        <v>1</v>
      </c>
      <c r="G147" s="3">
        <f t="shared" si="0"/>
        <v>1.0060240963855422</v>
      </c>
      <c r="H147" s="3">
        <f t="shared" si="1"/>
        <v>1.2983479105928086</v>
      </c>
    </row>
    <row r="148" spans="1:8" x14ac:dyDescent="0.25">
      <c r="A148" s="19"/>
      <c r="B148" s="4" t="s">
        <v>46</v>
      </c>
      <c r="C148" s="3">
        <v>14.15</v>
      </c>
      <c r="D148" s="3">
        <v>13.7</v>
      </c>
      <c r="E148" s="3">
        <v>10.199999999999999</v>
      </c>
      <c r="F148" s="3">
        <v>1</v>
      </c>
      <c r="G148" s="3">
        <f t="shared" si="0"/>
        <v>1.0328467153284673</v>
      </c>
      <c r="H148" s="3">
        <f t="shared" si="1"/>
        <v>1.3872549019607845</v>
      </c>
    </row>
    <row r="149" spans="1:8" x14ac:dyDescent="0.25">
      <c r="A149" s="19"/>
      <c r="B149" s="4" t="s">
        <v>48</v>
      </c>
      <c r="C149" s="3">
        <v>13.83</v>
      </c>
      <c r="D149" s="3">
        <v>13.52</v>
      </c>
      <c r="E149" s="3">
        <v>10.08</v>
      </c>
      <c r="F149" s="3">
        <v>1</v>
      </c>
      <c r="G149" s="3">
        <f t="shared" si="0"/>
        <v>1.0229289940828403</v>
      </c>
      <c r="H149" s="3">
        <f t="shared" si="1"/>
        <v>1.3720238095238095</v>
      </c>
    </row>
  </sheetData>
  <mergeCells count="4">
    <mergeCell ref="A138:A143"/>
    <mergeCell ref="A144:A149"/>
    <mergeCell ref="A126:A131"/>
    <mergeCell ref="A132:A13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7A67-6E72-4D91-9435-7DFB58981301}">
  <dimension ref="A1:Z206"/>
  <sheetViews>
    <sheetView topLeftCell="F108" workbookViewId="0">
      <selection activeCell="Q155" sqref="Q155"/>
    </sheetView>
  </sheetViews>
  <sheetFormatPr defaultRowHeight="13.8" x14ac:dyDescent="0.25"/>
  <cols>
    <col min="1" max="1" width="15.21875" bestFit="1" customWidth="1"/>
    <col min="15" max="15" width="12.109375" bestFit="1" customWidth="1"/>
  </cols>
  <sheetData>
    <row r="1" spans="1:24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1"/>
      <c r="Q1" s="1"/>
    </row>
    <row r="2" spans="1:24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3207142</v>
      </c>
      <c r="K2" s="3">
        <v>169.76</v>
      </c>
      <c r="L2" s="3">
        <v>153.79</v>
      </c>
      <c r="M2" s="3">
        <v>154.97999999999999</v>
      </c>
      <c r="N2" s="3">
        <v>14.9869</v>
      </c>
      <c r="O2" s="3">
        <v>0</v>
      </c>
      <c r="P2" s="2">
        <v>161.34</v>
      </c>
      <c r="Q2" s="2">
        <v>272.8</v>
      </c>
    </row>
    <row r="3" spans="1:24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2649763</v>
      </c>
      <c r="K3" s="3">
        <v>138.72999999999999</v>
      </c>
      <c r="L3" s="3">
        <v>138.02000000000001</v>
      </c>
      <c r="M3" s="3">
        <v>131.28</v>
      </c>
      <c r="N3" s="3">
        <v>17.8093</v>
      </c>
      <c r="O3" s="3">
        <v>0</v>
      </c>
      <c r="P3" s="2">
        <v>126.39</v>
      </c>
      <c r="Q3" s="2">
        <v>244.53</v>
      </c>
    </row>
    <row r="4" spans="1:24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2107488</v>
      </c>
      <c r="K4" s="3">
        <v>101.38</v>
      </c>
      <c r="L4" s="3">
        <v>137.82</v>
      </c>
      <c r="M4" s="3">
        <v>106.89</v>
      </c>
      <c r="N4" s="3">
        <v>23.966699999999999</v>
      </c>
      <c r="O4" s="3">
        <v>0</v>
      </c>
      <c r="P4" s="2">
        <v>94.35</v>
      </c>
      <c r="Q4" s="2">
        <v>229.81</v>
      </c>
    </row>
    <row r="5" spans="1:24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1031699</v>
      </c>
      <c r="K5" s="3">
        <v>63.7</v>
      </c>
      <c r="L5" s="3">
        <v>103.98</v>
      </c>
      <c r="M5" s="3">
        <v>68.680000000000007</v>
      </c>
      <c r="N5" s="3">
        <v>36.459400000000002</v>
      </c>
      <c r="O5" s="3">
        <v>0</v>
      </c>
      <c r="P5" s="2">
        <v>66.87</v>
      </c>
      <c r="Q5" s="2">
        <v>227.12</v>
      </c>
    </row>
    <row r="6" spans="1:24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540522</v>
      </c>
      <c r="K6" s="3">
        <v>33.46</v>
      </c>
      <c r="L6" s="3">
        <v>97.05</v>
      </c>
      <c r="M6" s="3">
        <v>46</v>
      </c>
      <c r="N6" s="3">
        <v>60.198099999999997</v>
      </c>
      <c r="O6" s="3">
        <v>0</v>
      </c>
      <c r="P6" s="2">
        <v>38.75</v>
      </c>
      <c r="Q6" s="2">
        <v>180.05</v>
      </c>
    </row>
    <row r="7" spans="1:24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3</v>
      </c>
      <c r="K7" s="3">
        <v>1.2</v>
      </c>
      <c r="L7" s="3">
        <v>63.5</v>
      </c>
      <c r="M7" s="3">
        <v>16.739999999999998</v>
      </c>
      <c r="N7" s="3">
        <v>144.56200000000001</v>
      </c>
      <c r="O7" s="3">
        <v>0</v>
      </c>
      <c r="P7" s="2">
        <v>1.3</v>
      </c>
      <c r="Q7" s="2">
        <v>59.09</v>
      </c>
    </row>
    <row r="8" spans="1:24" x14ac:dyDescent="0.25">
      <c r="A8" s="1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1"/>
    </row>
    <row r="9" spans="1:24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1"/>
      <c r="T11" s="3">
        <v>0.1</v>
      </c>
      <c r="W11" s="3">
        <v>133.09</v>
      </c>
      <c r="X11" s="3">
        <v>289</v>
      </c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1"/>
      <c r="T12" s="3">
        <v>0.2</v>
      </c>
      <c r="W12" s="3">
        <v>32.67</v>
      </c>
      <c r="X12" s="3">
        <v>117.74</v>
      </c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2"/>
      <c r="N13" s="2"/>
      <c r="O13" s="1"/>
      <c r="T13" s="3">
        <v>0.3</v>
      </c>
      <c r="W13" s="3">
        <v>23.4</v>
      </c>
      <c r="X13" s="3">
        <v>59.47</v>
      </c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1"/>
      <c r="T14" s="3">
        <v>0.4</v>
      </c>
      <c r="W14" s="3">
        <v>19.71</v>
      </c>
      <c r="X14" s="3">
        <v>21.63</v>
      </c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2"/>
      <c r="J15" s="2"/>
      <c r="K15" s="2"/>
      <c r="L15" s="2"/>
      <c r="M15" s="2"/>
      <c r="N15" s="2"/>
      <c r="O15" s="1"/>
      <c r="T15" s="3">
        <v>0.5</v>
      </c>
      <c r="U15" s="3">
        <v>169.76</v>
      </c>
      <c r="V15" s="3">
        <v>76.400000000000006</v>
      </c>
      <c r="W15" s="3">
        <v>19.28</v>
      </c>
      <c r="X15" s="3">
        <v>16.93</v>
      </c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1"/>
      <c r="T16" s="3">
        <v>0.6</v>
      </c>
      <c r="U16" s="3">
        <v>138.72999999999999</v>
      </c>
      <c r="V16" s="3">
        <v>56.62</v>
      </c>
      <c r="W16" s="3">
        <v>19.5</v>
      </c>
      <c r="X16" s="3">
        <v>14.58</v>
      </c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1"/>
      <c r="T17" s="3">
        <v>0.7</v>
      </c>
      <c r="U17" s="3">
        <v>101.38</v>
      </c>
      <c r="V17" s="3">
        <v>43.93</v>
      </c>
      <c r="W17" s="3">
        <v>20.93</v>
      </c>
      <c r="X17" s="3">
        <v>14.17</v>
      </c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2"/>
      <c r="O18" s="1"/>
      <c r="T18" s="3">
        <v>0.8</v>
      </c>
      <c r="U18" s="3">
        <v>63.7</v>
      </c>
      <c r="V18" s="3">
        <v>39.94</v>
      </c>
      <c r="W18" s="3">
        <v>20.52</v>
      </c>
      <c r="X18" s="3">
        <v>13.36</v>
      </c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1"/>
      <c r="T19" s="3">
        <v>0.9</v>
      </c>
      <c r="U19" s="3">
        <v>33.46</v>
      </c>
      <c r="V19" s="3">
        <v>32.21</v>
      </c>
      <c r="W19" s="3">
        <v>19.78</v>
      </c>
      <c r="X19" s="3">
        <v>14.15</v>
      </c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/>
      <c r="O20" s="1"/>
      <c r="T20" s="3">
        <v>1</v>
      </c>
      <c r="U20" s="3">
        <v>1.2</v>
      </c>
      <c r="V20" s="3">
        <v>1.69</v>
      </c>
      <c r="W20" s="3">
        <v>20.22</v>
      </c>
      <c r="X20" s="3">
        <v>13.83</v>
      </c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1"/>
      <c r="V25" s="3">
        <v>0.1</v>
      </c>
      <c r="Y25" s="3">
        <v>261.48</v>
      </c>
      <c r="Z25" s="3">
        <v>203.78</v>
      </c>
    </row>
    <row r="26" spans="1:26" x14ac:dyDescent="0.25">
      <c r="A26" s="3" t="s">
        <v>0</v>
      </c>
      <c r="B26" s="3" t="s">
        <v>31</v>
      </c>
      <c r="C26" s="3" t="s">
        <v>3</v>
      </c>
      <c r="D26" s="3" t="s">
        <v>4</v>
      </c>
      <c r="E26" s="3" t="s">
        <v>32</v>
      </c>
      <c r="F26" s="3" t="s">
        <v>35</v>
      </c>
      <c r="G26" s="3" t="s">
        <v>5</v>
      </c>
      <c r="H26" s="3" t="s">
        <v>7</v>
      </c>
      <c r="I26" s="3" t="s">
        <v>8</v>
      </c>
      <c r="J26" s="3" t="s">
        <v>12</v>
      </c>
      <c r="K26" s="3" t="s">
        <v>13</v>
      </c>
      <c r="L26" s="3" t="s">
        <v>14</v>
      </c>
      <c r="M26" s="3" t="s">
        <v>15</v>
      </c>
      <c r="N26" s="3" t="s">
        <v>16</v>
      </c>
      <c r="O26" s="3" t="s">
        <v>26</v>
      </c>
      <c r="P26" s="3"/>
      <c r="Q26" s="1"/>
      <c r="R26" s="1"/>
      <c r="V26" s="3">
        <v>0.2</v>
      </c>
      <c r="Y26" s="3">
        <v>245.85</v>
      </c>
      <c r="Z26" s="3">
        <v>194.57</v>
      </c>
    </row>
    <row r="27" spans="1:26" x14ac:dyDescent="0.25">
      <c r="A27" s="3" t="s">
        <v>29</v>
      </c>
      <c r="B27" s="3" t="s">
        <v>17</v>
      </c>
      <c r="C27" s="3"/>
      <c r="D27" s="3" t="s">
        <v>30</v>
      </c>
      <c r="E27" s="3" t="s">
        <v>33</v>
      </c>
      <c r="F27" s="1">
        <v>8</v>
      </c>
      <c r="G27" s="3" t="s">
        <v>19</v>
      </c>
      <c r="H27" s="3" t="s">
        <v>21</v>
      </c>
      <c r="I27" s="3">
        <v>0.5</v>
      </c>
      <c r="J27" s="3">
        <v>1577622</v>
      </c>
      <c r="K27" s="3">
        <v>76.400000000000006</v>
      </c>
      <c r="L27" s="3">
        <v>256.66000000000003</v>
      </c>
      <c r="M27" s="3">
        <v>541.14</v>
      </c>
      <c r="N27" s="3">
        <v>0</v>
      </c>
      <c r="O27" s="3">
        <v>0</v>
      </c>
      <c r="P27" s="3">
        <v>4.8427316556183931E-5</v>
      </c>
      <c r="Q27" s="2">
        <v>108.64</v>
      </c>
      <c r="R27" s="2">
        <v>313.7</v>
      </c>
      <c r="V27" s="3">
        <v>0.3</v>
      </c>
      <c r="Y27" s="3">
        <v>243.95</v>
      </c>
      <c r="Z27" s="3">
        <v>189.55</v>
      </c>
    </row>
    <row r="28" spans="1:26" x14ac:dyDescent="0.25">
      <c r="A28" s="3" t="s">
        <v>29</v>
      </c>
      <c r="B28" s="3" t="s">
        <v>17</v>
      </c>
      <c r="C28" s="3"/>
      <c r="D28" s="3" t="s">
        <v>30</v>
      </c>
      <c r="E28" s="3" t="s">
        <v>33</v>
      </c>
      <c r="F28" s="1">
        <v>8</v>
      </c>
      <c r="G28" s="3" t="s">
        <v>19</v>
      </c>
      <c r="H28" s="3" t="s">
        <v>21</v>
      </c>
      <c r="I28" s="3">
        <v>0.6</v>
      </c>
      <c r="J28" s="3">
        <v>1305752</v>
      </c>
      <c r="K28" s="3">
        <v>56.62</v>
      </c>
      <c r="L28" s="3">
        <v>258.17</v>
      </c>
      <c r="M28" s="3">
        <v>492.29</v>
      </c>
      <c r="N28" s="3">
        <v>0</v>
      </c>
      <c r="O28" s="3">
        <v>0</v>
      </c>
      <c r="P28" s="3">
        <v>4.3361986043291526E-5</v>
      </c>
      <c r="Q28" s="2">
        <v>88.45</v>
      </c>
      <c r="R28" s="2">
        <v>307.82</v>
      </c>
      <c r="V28" s="3">
        <v>0.4</v>
      </c>
      <c r="Y28" s="3">
        <v>242.62</v>
      </c>
      <c r="Z28" s="3">
        <v>187.48</v>
      </c>
    </row>
    <row r="29" spans="1:26" x14ac:dyDescent="0.25">
      <c r="A29" s="3" t="s">
        <v>29</v>
      </c>
      <c r="B29" s="3" t="s">
        <v>17</v>
      </c>
      <c r="C29" s="3"/>
      <c r="D29" s="3" t="s">
        <v>30</v>
      </c>
      <c r="E29" s="3" t="s">
        <v>33</v>
      </c>
      <c r="F29" s="1">
        <v>8</v>
      </c>
      <c r="G29" s="3" t="s">
        <v>19</v>
      </c>
      <c r="H29" s="3" t="s">
        <v>20</v>
      </c>
      <c r="I29" s="3">
        <v>0.7</v>
      </c>
      <c r="J29" s="3">
        <v>971722</v>
      </c>
      <c r="K29" s="3">
        <v>43.93</v>
      </c>
      <c r="L29" s="3">
        <v>252.87</v>
      </c>
      <c r="M29" s="3">
        <v>425.75</v>
      </c>
      <c r="N29" s="3">
        <v>0</v>
      </c>
      <c r="O29" s="3">
        <v>0</v>
      </c>
      <c r="P29" s="3">
        <v>4.520840322643719E-5</v>
      </c>
      <c r="Q29" s="2">
        <v>69.180000000000007</v>
      </c>
      <c r="R29" s="2">
        <v>296.63</v>
      </c>
      <c r="V29" s="3">
        <v>0.5</v>
      </c>
      <c r="W29" s="3">
        <v>153.79</v>
      </c>
      <c r="X29" s="3">
        <v>256.66000000000003</v>
      </c>
      <c r="Y29" s="3">
        <v>241.68</v>
      </c>
      <c r="Z29" s="3">
        <v>185.42</v>
      </c>
    </row>
    <row r="30" spans="1:26" x14ac:dyDescent="0.25">
      <c r="A30" s="3" t="s">
        <v>29</v>
      </c>
      <c r="B30" s="3" t="s">
        <v>17</v>
      </c>
      <c r="C30" s="3"/>
      <c r="D30" s="3" t="s">
        <v>30</v>
      </c>
      <c r="E30" s="3" t="s">
        <v>33</v>
      </c>
      <c r="F30" s="1">
        <v>8</v>
      </c>
      <c r="G30" s="3" t="s">
        <v>19</v>
      </c>
      <c r="H30" s="3" t="s">
        <v>20</v>
      </c>
      <c r="I30" s="3">
        <v>0.8</v>
      </c>
      <c r="J30" s="3">
        <v>868355</v>
      </c>
      <c r="K30" s="3">
        <v>39.94</v>
      </c>
      <c r="L30" s="3">
        <v>256.82</v>
      </c>
      <c r="M30" s="3">
        <v>428.58</v>
      </c>
      <c r="N30" s="3">
        <v>0</v>
      </c>
      <c r="O30" s="3">
        <v>0</v>
      </c>
      <c r="P30" s="3">
        <v>4.59950135601223E-5</v>
      </c>
      <c r="Q30" s="2">
        <v>66.099999999999994</v>
      </c>
      <c r="R30" s="2">
        <v>284</v>
      </c>
      <c r="V30" s="3">
        <v>0.6</v>
      </c>
      <c r="W30" s="3">
        <v>138.02000000000001</v>
      </c>
      <c r="X30" s="3">
        <v>258.17</v>
      </c>
      <c r="Y30" s="3">
        <v>241.25</v>
      </c>
      <c r="Z30" s="3">
        <v>182.4</v>
      </c>
    </row>
    <row r="31" spans="1:26" x14ac:dyDescent="0.25">
      <c r="A31" s="3" t="s">
        <v>29</v>
      </c>
      <c r="B31" s="3" t="s">
        <v>17</v>
      </c>
      <c r="C31" s="3"/>
      <c r="D31" s="3" t="s">
        <v>30</v>
      </c>
      <c r="E31" s="3" t="s">
        <v>33</v>
      </c>
      <c r="F31" s="1">
        <v>8</v>
      </c>
      <c r="G31" s="3" t="s">
        <v>19</v>
      </c>
      <c r="H31" s="3" t="s">
        <v>20</v>
      </c>
      <c r="I31" s="3">
        <v>0.9</v>
      </c>
      <c r="J31" s="3">
        <v>628224</v>
      </c>
      <c r="K31" s="3">
        <v>32.21</v>
      </c>
      <c r="L31" s="3">
        <v>252.18</v>
      </c>
      <c r="M31" s="3">
        <v>379.42</v>
      </c>
      <c r="N31" s="3">
        <v>0</v>
      </c>
      <c r="O31" s="3">
        <v>0</v>
      </c>
      <c r="P31" s="3">
        <v>5.1271520986145071E-5</v>
      </c>
      <c r="Q31" s="2">
        <v>32.53</v>
      </c>
      <c r="R31" s="2">
        <v>265.38</v>
      </c>
      <c r="V31" s="3">
        <v>0.7</v>
      </c>
      <c r="W31" s="3">
        <v>137.82</v>
      </c>
      <c r="X31" s="3">
        <v>252.87</v>
      </c>
      <c r="Y31" s="3">
        <v>240.4</v>
      </c>
      <c r="Z31" s="3">
        <v>182.15</v>
      </c>
    </row>
    <row r="32" spans="1:26" x14ac:dyDescent="0.25">
      <c r="A32" s="3" t="s">
        <v>29</v>
      </c>
      <c r="B32" s="3" t="s">
        <v>17</v>
      </c>
      <c r="C32" s="3"/>
      <c r="D32" s="3" t="s">
        <v>30</v>
      </c>
      <c r="E32" s="3" t="s">
        <v>33</v>
      </c>
      <c r="F32" s="1">
        <v>8</v>
      </c>
      <c r="G32" s="3" t="s">
        <v>19</v>
      </c>
      <c r="H32" s="3" t="s">
        <v>20</v>
      </c>
      <c r="I32" s="3">
        <v>1</v>
      </c>
      <c r="J32" s="3">
        <v>1</v>
      </c>
      <c r="K32" s="3">
        <v>1.69</v>
      </c>
      <c r="L32" s="3">
        <v>247.13</v>
      </c>
      <c r="M32" s="3">
        <v>248.84</v>
      </c>
      <c r="N32" s="3">
        <v>0</v>
      </c>
      <c r="O32" s="3">
        <v>0</v>
      </c>
      <c r="P32" s="3">
        <v>1.69</v>
      </c>
      <c r="Q32" s="2">
        <v>8.1199999999999992</v>
      </c>
      <c r="R32" s="2">
        <v>244.58</v>
      </c>
      <c r="V32" s="3">
        <v>0.8</v>
      </c>
      <c r="W32" s="3">
        <v>103.98</v>
      </c>
      <c r="X32" s="3">
        <v>256.82</v>
      </c>
      <c r="Y32" s="3">
        <v>240.45</v>
      </c>
      <c r="Z32" s="3">
        <v>182.88</v>
      </c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1"/>
      <c r="V33" s="3">
        <v>0.9</v>
      </c>
      <c r="W33" s="3">
        <v>97.05</v>
      </c>
      <c r="X33" s="3">
        <v>252.18</v>
      </c>
      <c r="Y33" s="3">
        <v>241.6</v>
      </c>
      <c r="Z33" s="3">
        <v>181.53</v>
      </c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V34" s="3">
        <v>1</v>
      </c>
      <c r="W34" s="3">
        <v>63.5</v>
      </c>
      <c r="X34" s="3">
        <v>247.13</v>
      </c>
      <c r="Y34" s="3">
        <v>240.48</v>
      </c>
      <c r="Z34" s="3">
        <v>183.04</v>
      </c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8" x14ac:dyDescent="0.25">
      <c r="A51" s="3" t="s">
        <v>0</v>
      </c>
      <c r="B51" s="3" t="s">
        <v>31</v>
      </c>
      <c r="C51" s="3" t="s">
        <v>3</v>
      </c>
      <c r="D51" s="3" t="s">
        <v>4</v>
      </c>
      <c r="E51" s="3" t="s">
        <v>32</v>
      </c>
      <c r="F51" s="3" t="s">
        <v>35</v>
      </c>
      <c r="G51" s="3" t="s">
        <v>5</v>
      </c>
      <c r="H51" s="3" t="s">
        <v>7</v>
      </c>
      <c r="I51" s="3" t="s">
        <v>8</v>
      </c>
      <c r="J51" s="3" t="s">
        <v>12</v>
      </c>
      <c r="K51" s="3" t="s">
        <v>13</v>
      </c>
      <c r="L51" s="3" t="s">
        <v>14</v>
      </c>
      <c r="M51" s="3" t="s">
        <v>15</v>
      </c>
      <c r="N51" s="3" t="s">
        <v>16</v>
      </c>
      <c r="O51" s="3" t="s">
        <v>26</v>
      </c>
      <c r="P51" s="3"/>
      <c r="Q51" s="1"/>
      <c r="R51" s="1"/>
    </row>
    <row r="52" spans="1:18" x14ac:dyDescent="0.25">
      <c r="A52" s="3" t="s">
        <v>29</v>
      </c>
      <c r="B52" s="3" t="s">
        <v>17</v>
      </c>
      <c r="C52" s="3"/>
      <c r="D52" s="3" t="s">
        <v>30</v>
      </c>
      <c r="E52" s="3" t="s">
        <v>33</v>
      </c>
      <c r="F52" s="1">
        <v>8</v>
      </c>
      <c r="G52" s="3" t="s">
        <v>25</v>
      </c>
      <c r="H52" s="3" t="s">
        <v>27</v>
      </c>
      <c r="I52" s="3">
        <v>0.1</v>
      </c>
      <c r="J52" s="3">
        <v>1778898</v>
      </c>
      <c r="K52" s="3">
        <v>133.09</v>
      </c>
      <c r="L52" s="3">
        <v>261.48</v>
      </c>
      <c r="M52" s="3">
        <v>315.89999999999998</v>
      </c>
      <c r="N52" s="3">
        <v>0</v>
      </c>
      <c r="O52" s="3">
        <v>4.18</v>
      </c>
      <c r="P52" s="3">
        <v>7.4815981579607154E-5</v>
      </c>
      <c r="Q52" s="2">
        <v>149.68</v>
      </c>
      <c r="R52" s="2">
        <v>316.13</v>
      </c>
    </row>
    <row r="53" spans="1:18" x14ac:dyDescent="0.25">
      <c r="A53" s="3" t="s">
        <v>29</v>
      </c>
      <c r="B53" s="3" t="s">
        <v>17</v>
      </c>
      <c r="C53" s="3"/>
      <c r="D53" s="3" t="s">
        <v>30</v>
      </c>
      <c r="E53" s="3" t="s">
        <v>33</v>
      </c>
      <c r="F53" s="1">
        <v>8</v>
      </c>
      <c r="G53" s="3" t="s">
        <v>25</v>
      </c>
      <c r="H53" s="3" t="s">
        <v>27</v>
      </c>
      <c r="I53" s="3">
        <v>0.2</v>
      </c>
      <c r="J53" s="3">
        <v>241523</v>
      </c>
      <c r="K53" s="3">
        <v>32.67</v>
      </c>
      <c r="L53" s="3">
        <v>245.85</v>
      </c>
      <c r="M53" s="3">
        <v>171.39</v>
      </c>
      <c r="N53" s="3">
        <v>0</v>
      </c>
      <c r="O53" s="3">
        <v>7.88</v>
      </c>
      <c r="P53" s="3">
        <v>1.3526662057029767E-4</v>
      </c>
      <c r="Q53" s="2">
        <v>39.340000000000003</v>
      </c>
      <c r="R53" s="2">
        <v>274.73</v>
      </c>
    </row>
    <row r="54" spans="1:18" x14ac:dyDescent="0.25">
      <c r="A54" s="3" t="s">
        <v>29</v>
      </c>
      <c r="B54" s="3" t="s">
        <v>17</v>
      </c>
      <c r="C54" s="3"/>
      <c r="D54" s="3" t="s">
        <v>30</v>
      </c>
      <c r="E54" s="3" t="s">
        <v>33</v>
      </c>
      <c r="F54" s="1">
        <v>8</v>
      </c>
      <c r="G54" s="3" t="s">
        <v>25</v>
      </c>
      <c r="H54" s="3" t="s">
        <v>27</v>
      </c>
      <c r="I54" s="3">
        <v>0.3</v>
      </c>
      <c r="J54" s="3">
        <v>89874</v>
      </c>
      <c r="K54" s="3">
        <v>23.4</v>
      </c>
      <c r="L54" s="3">
        <v>243.95</v>
      </c>
      <c r="M54" s="3">
        <v>149.94</v>
      </c>
      <c r="N54" s="3">
        <v>0</v>
      </c>
      <c r="O54" s="3">
        <v>9.08</v>
      </c>
      <c r="P54" s="3">
        <v>2.6036451031444019E-4</v>
      </c>
      <c r="Q54" s="2">
        <v>27.05</v>
      </c>
      <c r="R54" s="2">
        <v>248.08</v>
      </c>
    </row>
    <row r="55" spans="1:18" x14ac:dyDescent="0.25">
      <c r="A55" s="3" t="s">
        <v>29</v>
      </c>
      <c r="B55" s="3" t="s">
        <v>17</v>
      </c>
      <c r="C55" s="3"/>
      <c r="D55" s="3" t="s">
        <v>30</v>
      </c>
      <c r="E55" s="3" t="s">
        <v>33</v>
      </c>
      <c r="F55" s="1">
        <v>8</v>
      </c>
      <c r="G55" s="3" t="s">
        <v>25</v>
      </c>
      <c r="H55" s="3" t="s">
        <v>27</v>
      </c>
      <c r="I55" s="3">
        <v>0.4</v>
      </c>
      <c r="J55" s="3">
        <v>13055</v>
      </c>
      <c r="K55" s="3">
        <v>19.71</v>
      </c>
      <c r="L55" s="3">
        <v>242.62</v>
      </c>
      <c r="M55" s="3">
        <v>137.58000000000001</v>
      </c>
      <c r="N55" s="3">
        <v>0</v>
      </c>
      <c r="O55" s="3">
        <v>9.84</v>
      </c>
      <c r="P55" s="3">
        <v>1.5097663730371505E-3</v>
      </c>
      <c r="Q55" s="2">
        <v>15.35</v>
      </c>
      <c r="R55" s="2">
        <v>232.51</v>
      </c>
    </row>
    <row r="56" spans="1:18" x14ac:dyDescent="0.25">
      <c r="A56" s="3" t="s">
        <v>29</v>
      </c>
      <c r="B56" s="3" t="s">
        <v>17</v>
      </c>
      <c r="C56" s="3"/>
      <c r="D56" s="3" t="s">
        <v>30</v>
      </c>
      <c r="E56" s="3" t="s">
        <v>33</v>
      </c>
      <c r="F56" s="1">
        <v>8</v>
      </c>
      <c r="G56" s="3" t="s">
        <v>25</v>
      </c>
      <c r="H56" s="3" t="s">
        <v>28</v>
      </c>
      <c r="I56" s="3">
        <v>0.5</v>
      </c>
      <c r="J56" s="3">
        <v>695</v>
      </c>
      <c r="K56" s="3">
        <v>19.28</v>
      </c>
      <c r="L56" s="3">
        <v>241.68</v>
      </c>
      <c r="M56" s="3">
        <v>136.18</v>
      </c>
      <c r="N56" s="3">
        <v>0</v>
      </c>
      <c r="O56" s="3">
        <v>9.86</v>
      </c>
      <c r="P56" s="3">
        <v>2.7741007194244605E-2</v>
      </c>
      <c r="Q56" s="2">
        <v>17</v>
      </c>
      <c r="R56" s="2">
        <v>226.05</v>
      </c>
    </row>
    <row r="57" spans="1:18" x14ac:dyDescent="0.25">
      <c r="A57" s="3" t="s">
        <v>29</v>
      </c>
      <c r="B57" s="3" t="s">
        <v>17</v>
      </c>
      <c r="C57" s="3"/>
      <c r="D57" s="3" t="s">
        <v>30</v>
      </c>
      <c r="E57" s="3" t="s">
        <v>33</v>
      </c>
      <c r="F57" s="1">
        <v>8</v>
      </c>
      <c r="G57" s="3" t="s">
        <v>25</v>
      </c>
      <c r="H57" s="3" t="s">
        <v>28</v>
      </c>
      <c r="I57" s="3">
        <v>0.6</v>
      </c>
      <c r="J57" s="3">
        <v>12</v>
      </c>
      <c r="K57" s="3">
        <v>19.5</v>
      </c>
      <c r="L57" s="3">
        <v>241.25</v>
      </c>
      <c r="M57" s="3">
        <v>135.43</v>
      </c>
      <c r="N57" s="3">
        <v>0</v>
      </c>
      <c r="O57" s="3">
        <v>9.8699999999999992</v>
      </c>
      <c r="P57" s="3">
        <v>1.625</v>
      </c>
      <c r="Q57" s="2">
        <v>12.29</v>
      </c>
      <c r="R57" s="2">
        <v>226</v>
      </c>
    </row>
    <row r="58" spans="1:18" x14ac:dyDescent="0.25">
      <c r="A58" s="3" t="s">
        <v>29</v>
      </c>
      <c r="B58" s="3" t="s">
        <v>17</v>
      </c>
      <c r="C58" s="3"/>
      <c r="D58" s="3" t="s">
        <v>30</v>
      </c>
      <c r="E58" s="3" t="s">
        <v>33</v>
      </c>
      <c r="F58" s="1">
        <v>8</v>
      </c>
      <c r="G58" s="3" t="s">
        <v>25</v>
      </c>
      <c r="H58" s="3" t="s">
        <v>27</v>
      </c>
      <c r="I58" s="3">
        <v>0.7</v>
      </c>
      <c r="J58" s="3">
        <v>0</v>
      </c>
      <c r="K58" s="3">
        <v>20.93</v>
      </c>
      <c r="L58" s="3">
        <v>240.4</v>
      </c>
      <c r="M58" s="3">
        <v>136.81</v>
      </c>
      <c r="N58" s="3">
        <v>0</v>
      </c>
      <c r="O58" s="3">
        <v>9.75</v>
      </c>
      <c r="P58" s="3" t="e">
        <v>#DIV/0!</v>
      </c>
      <c r="Q58" s="2">
        <v>17.48</v>
      </c>
      <c r="R58" s="2">
        <v>226.53</v>
      </c>
    </row>
    <row r="59" spans="1:18" x14ac:dyDescent="0.25">
      <c r="A59" s="3" t="s">
        <v>29</v>
      </c>
      <c r="B59" s="3" t="s">
        <v>17</v>
      </c>
      <c r="C59" s="3"/>
      <c r="D59" s="3" t="s">
        <v>30</v>
      </c>
      <c r="E59" s="3" t="s">
        <v>33</v>
      </c>
      <c r="F59" s="1">
        <v>8</v>
      </c>
      <c r="G59" s="3" t="s">
        <v>25</v>
      </c>
      <c r="H59" s="3" t="s">
        <v>27</v>
      </c>
      <c r="I59" s="3">
        <v>0.8</v>
      </c>
      <c r="J59" s="3">
        <v>0</v>
      </c>
      <c r="K59" s="3">
        <v>20.52</v>
      </c>
      <c r="L59" s="3">
        <v>240.45</v>
      </c>
      <c r="M59" s="3">
        <v>135.49</v>
      </c>
      <c r="N59" s="3">
        <v>0</v>
      </c>
      <c r="O59" s="3">
        <v>9.8699999999999992</v>
      </c>
      <c r="P59" s="3" t="e">
        <v>#DIV/0!</v>
      </c>
      <c r="Q59" s="2">
        <v>12.49</v>
      </c>
      <c r="R59" s="2">
        <v>228.63</v>
      </c>
    </row>
    <row r="60" spans="1:18" x14ac:dyDescent="0.25">
      <c r="A60" s="3" t="s">
        <v>29</v>
      </c>
      <c r="B60" s="3" t="s">
        <v>17</v>
      </c>
      <c r="C60" s="3"/>
      <c r="D60" s="3" t="s">
        <v>30</v>
      </c>
      <c r="E60" s="3" t="s">
        <v>33</v>
      </c>
      <c r="F60" s="1">
        <v>8</v>
      </c>
      <c r="G60" s="3" t="s">
        <v>25</v>
      </c>
      <c r="H60" s="3" t="s">
        <v>27</v>
      </c>
      <c r="I60" s="3">
        <v>0.9</v>
      </c>
      <c r="J60" s="3">
        <v>0</v>
      </c>
      <c r="K60" s="3">
        <v>19.78</v>
      </c>
      <c r="L60" s="3">
        <v>241.6</v>
      </c>
      <c r="M60" s="3">
        <v>136.09</v>
      </c>
      <c r="N60" s="3">
        <v>0</v>
      </c>
      <c r="O60" s="3">
        <v>9.81</v>
      </c>
      <c r="P60" s="3" t="e">
        <v>#DIV/0!</v>
      </c>
      <c r="Q60" s="2">
        <v>13.27</v>
      </c>
      <c r="R60" s="2">
        <v>228.5</v>
      </c>
    </row>
    <row r="61" spans="1:18" x14ac:dyDescent="0.25">
      <c r="A61" s="3" t="s">
        <v>29</v>
      </c>
      <c r="B61" s="3" t="s">
        <v>17</v>
      </c>
      <c r="C61" s="3"/>
      <c r="D61" s="3" t="s">
        <v>30</v>
      </c>
      <c r="E61" s="3" t="s">
        <v>33</v>
      </c>
      <c r="F61" s="1">
        <v>8</v>
      </c>
      <c r="G61" s="3" t="s">
        <v>25</v>
      </c>
      <c r="H61" s="3" t="s">
        <v>27</v>
      </c>
      <c r="I61" s="3">
        <v>1</v>
      </c>
      <c r="J61" s="3">
        <v>0</v>
      </c>
      <c r="K61" s="3">
        <v>20.22</v>
      </c>
      <c r="L61" s="3">
        <v>240.48</v>
      </c>
      <c r="M61" s="3">
        <v>135.25</v>
      </c>
      <c r="N61" s="3">
        <v>0</v>
      </c>
      <c r="O61" s="3">
        <v>9.8699999999999992</v>
      </c>
      <c r="P61" s="3" t="e">
        <v>#DIV/0!</v>
      </c>
      <c r="Q61" s="2">
        <v>17.760000000000002</v>
      </c>
      <c r="R61" s="2">
        <v>226.59</v>
      </c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3"/>
      <c r="J66" s="3"/>
      <c r="K66" s="3"/>
      <c r="L66" s="3"/>
      <c r="M66" s="3"/>
      <c r="N66" s="3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3"/>
      <c r="J67" s="3"/>
      <c r="K67" s="3"/>
      <c r="L67" s="3"/>
      <c r="M67" s="3"/>
      <c r="N67" s="3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3"/>
      <c r="J68" s="3"/>
      <c r="K68" s="3"/>
      <c r="L68" s="3"/>
      <c r="M68" s="3"/>
      <c r="N68" s="3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3"/>
      <c r="J69" s="3"/>
      <c r="K69" s="3"/>
      <c r="L69" s="3"/>
      <c r="M69" s="3"/>
      <c r="N69" s="3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3"/>
      <c r="J70" s="3"/>
      <c r="K70" s="3"/>
      <c r="L70" s="3"/>
      <c r="M70" s="3"/>
      <c r="N70" s="3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3"/>
      <c r="J71" s="3"/>
      <c r="K71" s="3"/>
      <c r="L71" s="3"/>
      <c r="M71" s="3"/>
      <c r="N71" s="3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3"/>
      <c r="J72" s="3"/>
      <c r="K72" s="3"/>
      <c r="L72" s="3"/>
      <c r="M72" s="3"/>
      <c r="N72" s="3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3"/>
      <c r="J73" s="3"/>
      <c r="K73" s="3"/>
      <c r="L73" s="3"/>
      <c r="M73" s="3"/>
      <c r="N73" s="3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3"/>
      <c r="J74" s="3"/>
      <c r="K74" s="3"/>
      <c r="L74" s="3"/>
      <c r="M74" s="3"/>
      <c r="N74" s="3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3"/>
      <c r="J75" s="3"/>
      <c r="K75" s="3"/>
      <c r="L75" s="3"/>
      <c r="M75" s="3"/>
      <c r="N75" s="3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3"/>
      <c r="J76" s="3"/>
      <c r="K76" s="3"/>
      <c r="L76" s="3"/>
      <c r="M76" s="3"/>
      <c r="N76" s="3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3"/>
      <c r="J77" s="3"/>
      <c r="K77" s="3"/>
      <c r="L77" s="3"/>
      <c r="M77" s="3"/>
      <c r="N77" s="3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3"/>
      <c r="J78" s="3"/>
      <c r="K78" s="3"/>
      <c r="L78" s="3"/>
      <c r="M78" s="3"/>
      <c r="N78" s="3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3"/>
      <c r="J79" s="3"/>
      <c r="K79" s="3"/>
      <c r="L79" s="3"/>
      <c r="M79" s="3"/>
      <c r="N79" s="3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3"/>
      <c r="J80" s="3"/>
      <c r="K80" s="3"/>
      <c r="L80" s="3"/>
      <c r="M80" s="3"/>
      <c r="N80" s="3"/>
    </row>
    <row r="81" spans="1:18" x14ac:dyDescent="0.25">
      <c r="A81" s="3" t="s">
        <v>0</v>
      </c>
      <c r="B81" s="3" t="s">
        <v>31</v>
      </c>
      <c r="C81" s="3" t="s">
        <v>3</v>
      </c>
      <c r="D81" s="3" t="s">
        <v>4</v>
      </c>
      <c r="E81" s="3" t="s">
        <v>32</v>
      </c>
      <c r="F81" s="3" t="s">
        <v>35</v>
      </c>
      <c r="G81" s="3" t="s">
        <v>5</v>
      </c>
      <c r="H81" s="3" t="s">
        <v>7</v>
      </c>
      <c r="I81" s="3" t="s">
        <v>8</v>
      </c>
      <c r="J81" s="3" t="s">
        <v>12</v>
      </c>
      <c r="K81" s="3" t="s">
        <v>13</v>
      </c>
      <c r="L81" s="3" t="s">
        <v>14</v>
      </c>
      <c r="M81" s="3" t="s">
        <v>15</v>
      </c>
      <c r="N81" s="3" t="s">
        <v>16</v>
      </c>
      <c r="O81" s="3" t="s">
        <v>26</v>
      </c>
      <c r="P81" s="3"/>
      <c r="Q81" s="1"/>
      <c r="R81" s="1"/>
    </row>
    <row r="82" spans="1:18" x14ac:dyDescent="0.25">
      <c r="A82" s="3" t="s">
        <v>29</v>
      </c>
      <c r="B82" s="3" t="s">
        <v>17</v>
      </c>
      <c r="C82" s="3"/>
      <c r="D82" s="3" t="s">
        <v>30</v>
      </c>
      <c r="E82" s="3" t="s">
        <v>33</v>
      </c>
      <c r="F82" s="1">
        <v>8</v>
      </c>
      <c r="G82" s="3" t="s">
        <v>24</v>
      </c>
      <c r="H82" s="3" t="s">
        <v>22</v>
      </c>
      <c r="I82" s="3">
        <v>0.1</v>
      </c>
      <c r="J82" s="3">
        <v>4109194</v>
      </c>
      <c r="K82" s="3">
        <v>289</v>
      </c>
      <c r="L82" s="3">
        <v>203.78</v>
      </c>
      <c r="M82" s="3">
        <v>489.04</v>
      </c>
      <c r="N82" s="3">
        <v>0</v>
      </c>
      <c r="O82" s="3">
        <v>2.66</v>
      </c>
      <c r="P82" s="3">
        <v>7.033009393082926E-5</v>
      </c>
      <c r="Q82" s="2">
        <v>330.92</v>
      </c>
      <c r="R82" s="1"/>
    </row>
    <row r="83" spans="1:18" x14ac:dyDescent="0.25">
      <c r="A83" s="3" t="s">
        <v>29</v>
      </c>
      <c r="B83" s="3" t="s">
        <v>17</v>
      </c>
      <c r="C83" s="3"/>
      <c r="D83" s="3" t="s">
        <v>30</v>
      </c>
      <c r="E83" s="3" t="s">
        <v>33</v>
      </c>
      <c r="F83" s="1">
        <v>8</v>
      </c>
      <c r="G83" s="3" t="s">
        <v>24</v>
      </c>
      <c r="H83" s="3" t="s">
        <v>22</v>
      </c>
      <c r="I83" s="3">
        <v>0.2</v>
      </c>
      <c r="J83" s="3">
        <v>1434886</v>
      </c>
      <c r="K83" s="3">
        <v>117.74</v>
      </c>
      <c r="L83" s="3">
        <v>194.57</v>
      </c>
      <c r="M83" s="3">
        <v>250.41</v>
      </c>
      <c r="N83" s="3">
        <v>0</v>
      </c>
      <c r="O83" s="3">
        <v>5.26</v>
      </c>
      <c r="P83" s="3">
        <v>8.2055299166623684E-5</v>
      </c>
      <c r="Q83" s="2">
        <v>144.12</v>
      </c>
      <c r="R83" s="1"/>
    </row>
    <row r="84" spans="1:18" x14ac:dyDescent="0.25">
      <c r="A84" s="3" t="s">
        <v>29</v>
      </c>
      <c r="B84" s="3" t="s">
        <v>17</v>
      </c>
      <c r="C84" s="3"/>
      <c r="D84" s="3" t="s">
        <v>30</v>
      </c>
      <c r="E84" s="3" t="s">
        <v>33</v>
      </c>
      <c r="F84" s="1">
        <v>8</v>
      </c>
      <c r="G84" s="3" t="s">
        <v>24</v>
      </c>
      <c r="H84" s="3" t="s">
        <v>22</v>
      </c>
      <c r="I84" s="3">
        <v>0.3</v>
      </c>
      <c r="J84" s="3">
        <v>610848</v>
      </c>
      <c r="K84" s="3">
        <v>59.47</v>
      </c>
      <c r="L84" s="3">
        <v>189.55</v>
      </c>
      <c r="M84" s="3">
        <v>173.03</v>
      </c>
      <c r="N84" s="3">
        <v>0</v>
      </c>
      <c r="O84" s="3">
        <v>7.68</v>
      </c>
      <c r="P84" s="3">
        <v>9.7356461836659852E-5</v>
      </c>
      <c r="Q84" s="2">
        <v>58.77</v>
      </c>
      <c r="R84" s="1"/>
    </row>
    <row r="85" spans="1:18" x14ac:dyDescent="0.25">
      <c r="A85" s="3" t="s">
        <v>29</v>
      </c>
      <c r="B85" s="3" t="s">
        <v>17</v>
      </c>
      <c r="C85" s="3"/>
      <c r="D85" s="3" t="s">
        <v>30</v>
      </c>
      <c r="E85" s="3" t="s">
        <v>33</v>
      </c>
      <c r="F85" s="1">
        <v>8</v>
      </c>
      <c r="G85" s="3" t="s">
        <v>24</v>
      </c>
      <c r="H85" s="3" t="s">
        <v>22</v>
      </c>
      <c r="I85" s="3">
        <v>0.4</v>
      </c>
      <c r="J85" s="3">
        <v>157911</v>
      </c>
      <c r="K85" s="3">
        <v>21.63</v>
      </c>
      <c r="L85" s="3">
        <v>187.48</v>
      </c>
      <c r="M85" s="3">
        <v>124.54</v>
      </c>
      <c r="N85" s="3">
        <v>0</v>
      </c>
      <c r="O85" s="3">
        <v>10.84</v>
      </c>
      <c r="P85" s="3">
        <v>1.3697589148317722E-4</v>
      </c>
      <c r="Q85" s="2">
        <v>29.49</v>
      </c>
      <c r="R85" s="1"/>
    </row>
    <row r="86" spans="1:18" x14ac:dyDescent="0.25">
      <c r="A86" s="3" t="s">
        <v>29</v>
      </c>
      <c r="B86" s="3" t="s">
        <v>17</v>
      </c>
      <c r="C86" s="3"/>
      <c r="D86" s="3" t="s">
        <v>30</v>
      </c>
      <c r="E86" s="3" t="s">
        <v>33</v>
      </c>
      <c r="F86" s="1">
        <v>8</v>
      </c>
      <c r="G86" s="3" t="s">
        <v>24</v>
      </c>
      <c r="H86" s="3" t="s">
        <v>23</v>
      </c>
      <c r="I86" s="3">
        <v>0.5</v>
      </c>
      <c r="J86" s="3">
        <v>53325</v>
      </c>
      <c r="K86" s="3">
        <v>16.93</v>
      </c>
      <c r="L86" s="3">
        <v>185.42</v>
      </c>
      <c r="M86" s="3">
        <v>110.9</v>
      </c>
      <c r="N86" s="3">
        <v>0</v>
      </c>
      <c r="O86" s="3">
        <v>12.3</v>
      </c>
      <c r="P86" s="3">
        <v>3.1748710736052507E-4</v>
      </c>
      <c r="Q86" s="2">
        <v>19.45</v>
      </c>
      <c r="R86" s="1"/>
    </row>
    <row r="87" spans="1:18" x14ac:dyDescent="0.25">
      <c r="A87" s="3" t="s">
        <v>29</v>
      </c>
      <c r="B87" s="3" t="s">
        <v>17</v>
      </c>
      <c r="C87" s="3"/>
      <c r="D87" s="3" t="s">
        <v>30</v>
      </c>
      <c r="E87" s="3" t="s">
        <v>33</v>
      </c>
      <c r="F87" s="1">
        <v>8</v>
      </c>
      <c r="G87" s="3" t="s">
        <v>24</v>
      </c>
      <c r="H87" s="3" t="s">
        <v>23</v>
      </c>
      <c r="I87" s="3">
        <v>0.6</v>
      </c>
      <c r="J87" s="3">
        <v>12663</v>
      </c>
      <c r="K87" s="3">
        <v>14.58</v>
      </c>
      <c r="L87" s="3">
        <v>182.4</v>
      </c>
      <c r="M87" s="3">
        <v>102.98</v>
      </c>
      <c r="N87" s="3">
        <v>0</v>
      </c>
      <c r="O87" s="3">
        <v>13.09</v>
      </c>
      <c r="P87" s="3">
        <v>1.1513859275053306E-3</v>
      </c>
      <c r="Q87" s="2">
        <v>16.16</v>
      </c>
      <c r="R87" s="1"/>
    </row>
    <row r="88" spans="1:18" x14ac:dyDescent="0.25">
      <c r="A88" s="3" t="s">
        <v>29</v>
      </c>
      <c r="B88" s="3" t="s">
        <v>17</v>
      </c>
      <c r="C88" s="3"/>
      <c r="D88" s="3" t="s">
        <v>30</v>
      </c>
      <c r="E88" s="3" t="s">
        <v>33</v>
      </c>
      <c r="F88" s="1">
        <v>8</v>
      </c>
      <c r="G88" s="3" t="s">
        <v>24</v>
      </c>
      <c r="H88" s="3" t="s">
        <v>22</v>
      </c>
      <c r="I88" s="3">
        <v>0.7</v>
      </c>
      <c r="J88" s="3">
        <v>0</v>
      </c>
      <c r="K88" s="3">
        <v>14.17</v>
      </c>
      <c r="L88" s="3">
        <v>182.15</v>
      </c>
      <c r="M88" s="3">
        <v>101.46</v>
      </c>
      <c r="N88" s="3">
        <v>0</v>
      </c>
      <c r="O88" s="3">
        <v>13.16</v>
      </c>
      <c r="P88" s="3" t="e">
        <v>#DIV/0!</v>
      </c>
      <c r="Q88" s="2">
        <v>14.68</v>
      </c>
      <c r="R88" s="1"/>
    </row>
    <row r="89" spans="1:18" x14ac:dyDescent="0.25">
      <c r="A89" s="3" t="s">
        <v>29</v>
      </c>
      <c r="B89" s="3" t="s">
        <v>17</v>
      </c>
      <c r="C89" s="3"/>
      <c r="D89" s="3" t="s">
        <v>30</v>
      </c>
      <c r="E89" s="3" t="s">
        <v>33</v>
      </c>
      <c r="F89" s="1">
        <v>8</v>
      </c>
      <c r="G89" s="3" t="s">
        <v>24</v>
      </c>
      <c r="H89" s="3" t="s">
        <v>22</v>
      </c>
      <c r="I89" s="3">
        <v>0.8</v>
      </c>
      <c r="J89" s="3">
        <v>0</v>
      </c>
      <c r="K89" s="3">
        <v>13.36</v>
      </c>
      <c r="L89" s="3">
        <v>182.88</v>
      </c>
      <c r="M89" s="3">
        <v>101.47</v>
      </c>
      <c r="N89" s="3">
        <v>0</v>
      </c>
      <c r="O89" s="3">
        <v>13.14</v>
      </c>
      <c r="P89" s="3" t="e">
        <v>#DIV/0!</v>
      </c>
      <c r="Q89" s="2">
        <v>15.83</v>
      </c>
      <c r="R89" s="1"/>
    </row>
    <row r="90" spans="1:18" x14ac:dyDescent="0.25">
      <c r="A90" s="3" t="s">
        <v>29</v>
      </c>
      <c r="B90" s="3" t="s">
        <v>17</v>
      </c>
      <c r="C90" s="3"/>
      <c r="D90" s="3" t="s">
        <v>30</v>
      </c>
      <c r="E90" s="3" t="s">
        <v>33</v>
      </c>
      <c r="F90" s="1">
        <v>8</v>
      </c>
      <c r="G90" s="3" t="s">
        <v>24</v>
      </c>
      <c r="H90" s="3" t="s">
        <v>22</v>
      </c>
      <c r="I90" s="3">
        <v>0.9</v>
      </c>
      <c r="J90" s="3">
        <v>0</v>
      </c>
      <c r="K90" s="3">
        <v>14.15</v>
      </c>
      <c r="L90" s="3">
        <v>181.53</v>
      </c>
      <c r="M90" s="3">
        <v>101.02</v>
      </c>
      <c r="N90" s="3">
        <v>0</v>
      </c>
      <c r="O90" s="3">
        <v>13.21</v>
      </c>
      <c r="P90" s="3" t="e">
        <v>#DIV/0!</v>
      </c>
      <c r="Q90" s="2">
        <v>14.81</v>
      </c>
      <c r="R90" s="1"/>
    </row>
    <row r="91" spans="1:18" x14ac:dyDescent="0.25">
      <c r="A91" s="3" t="s">
        <v>29</v>
      </c>
      <c r="B91" s="3" t="s">
        <v>17</v>
      </c>
      <c r="C91" s="3"/>
      <c r="D91" s="3" t="s">
        <v>30</v>
      </c>
      <c r="E91" s="3" t="s">
        <v>33</v>
      </c>
      <c r="F91" s="1">
        <v>8</v>
      </c>
      <c r="G91" s="3" t="s">
        <v>24</v>
      </c>
      <c r="H91" s="3" t="s">
        <v>22</v>
      </c>
      <c r="I91" s="3">
        <v>1</v>
      </c>
      <c r="J91" s="3">
        <v>0</v>
      </c>
      <c r="K91" s="3">
        <v>13.83</v>
      </c>
      <c r="L91" s="3">
        <v>183.04</v>
      </c>
      <c r="M91" s="3">
        <v>102.13</v>
      </c>
      <c r="N91" s="3">
        <v>0</v>
      </c>
      <c r="O91" s="3">
        <v>13.12</v>
      </c>
      <c r="P91" s="3" t="e">
        <v>#DIV/0!</v>
      </c>
      <c r="Q91" s="2">
        <v>14.53</v>
      </c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3"/>
      <c r="J92" s="3"/>
      <c r="K92" s="3"/>
      <c r="L92" s="3"/>
      <c r="M92" s="3"/>
      <c r="N92" s="3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3"/>
      <c r="J93" s="3"/>
      <c r="K93" s="3"/>
      <c r="L93" s="3"/>
      <c r="M93" s="3"/>
      <c r="N93" s="3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3"/>
      <c r="J94" s="3"/>
      <c r="K94" s="3"/>
      <c r="L94" s="3"/>
      <c r="M94" s="3"/>
      <c r="N94" s="3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3"/>
      <c r="J95" s="3"/>
      <c r="K95" s="3"/>
      <c r="L95" s="3"/>
      <c r="M95" s="3"/>
      <c r="N95" s="3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3"/>
      <c r="J96" s="3"/>
      <c r="K96" s="3"/>
      <c r="L96" s="3"/>
      <c r="M96" s="3"/>
      <c r="N96" s="3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3"/>
      <c r="J97" s="3"/>
      <c r="K97" s="3"/>
      <c r="L97" s="3"/>
      <c r="M97" s="3"/>
      <c r="N97" s="3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3"/>
      <c r="J98" s="3"/>
      <c r="K98" s="3"/>
      <c r="L98" s="3"/>
      <c r="M98" s="3"/>
      <c r="N98" s="3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3"/>
      <c r="J99" s="3"/>
      <c r="K99" s="3"/>
      <c r="L99" s="3"/>
      <c r="M99" s="3"/>
      <c r="N99" s="3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3"/>
      <c r="L100" s="3"/>
      <c r="M100" s="3"/>
      <c r="N100" s="3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3"/>
      <c r="L101" s="3"/>
      <c r="M101" s="3"/>
      <c r="N101" s="3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3"/>
      <c r="L102" s="3"/>
      <c r="M102" s="3"/>
      <c r="N102" s="3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3"/>
      <c r="L103" s="3"/>
      <c r="M103" s="3"/>
      <c r="N103" s="3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3"/>
      <c r="L104" s="3"/>
      <c r="M104" s="3"/>
      <c r="N104" s="3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3"/>
      <c r="L105" s="3"/>
      <c r="M105" s="3"/>
      <c r="N105" s="3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3"/>
      <c r="L106" s="3"/>
      <c r="M106" s="3"/>
      <c r="N106" s="3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3"/>
      <c r="L107" s="3"/>
      <c r="M107" s="3"/>
      <c r="N107" s="3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3"/>
      <c r="L108" s="3"/>
      <c r="M108" s="3"/>
      <c r="N108" s="3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3"/>
      <c r="L109" s="3"/>
      <c r="M109" s="3"/>
      <c r="N109" s="3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3"/>
      <c r="L110" s="3"/>
      <c r="M110" s="3"/>
      <c r="N110" s="3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3"/>
      <c r="L111" s="3"/>
      <c r="M111" s="3"/>
      <c r="N111" s="3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3"/>
      <c r="L116" s="3"/>
      <c r="M116" s="3"/>
      <c r="N116" s="3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3"/>
      <c r="L117" s="3"/>
      <c r="M117" s="3"/>
      <c r="N117" s="3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3"/>
      <c r="L118" s="3"/>
      <c r="M118" s="3"/>
      <c r="N118" s="3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3"/>
      <c r="L119" s="3"/>
      <c r="M119" s="3"/>
      <c r="N119" s="3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3"/>
      <c r="L120" s="3"/>
      <c r="M120" s="3"/>
      <c r="N120" s="3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3"/>
      <c r="L121" s="3"/>
      <c r="M121" s="3"/>
      <c r="N121" s="3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3"/>
      <c r="L122" s="3"/>
      <c r="M122" s="3"/>
      <c r="N122" s="3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3"/>
      <c r="L123" s="3"/>
      <c r="M123" s="3"/>
      <c r="N123" s="3"/>
    </row>
    <row r="124" spans="1:14" x14ac:dyDescent="0.25">
      <c r="A124">
        <v>0.1</v>
      </c>
      <c r="B124" s="2">
        <v>6108669</v>
      </c>
      <c r="C124" s="2">
        <v>320.01</v>
      </c>
      <c r="D124" s="2">
        <v>247.09</v>
      </c>
      <c r="E124" s="2">
        <v>271.29000000000002</v>
      </c>
      <c r="F124" s="2">
        <v>11.6058</v>
      </c>
      <c r="G124" s="2">
        <v>0</v>
      </c>
      <c r="H124">
        <v>0.1</v>
      </c>
      <c r="I124" s="2">
        <v>320.01</v>
      </c>
      <c r="J124" s="2">
        <v>294.99</v>
      </c>
      <c r="K124" s="2">
        <v>120.56</v>
      </c>
      <c r="L124" s="2">
        <v>245.35</v>
      </c>
      <c r="M124" s="3"/>
      <c r="N124" s="3"/>
    </row>
    <row r="125" spans="1:14" x14ac:dyDescent="0.25">
      <c r="A125">
        <v>0.2</v>
      </c>
      <c r="B125" s="2">
        <v>3126999</v>
      </c>
      <c r="C125" s="2">
        <v>243.04</v>
      </c>
      <c r="D125" s="2">
        <v>234.62</v>
      </c>
      <c r="E125" s="2">
        <v>209.12</v>
      </c>
      <c r="F125" s="2">
        <v>12.191700000000001</v>
      </c>
      <c r="G125" s="2">
        <v>0</v>
      </c>
      <c r="H125">
        <v>0.2</v>
      </c>
      <c r="I125" s="2">
        <v>243.04</v>
      </c>
      <c r="J125" s="2">
        <v>166.41</v>
      </c>
      <c r="K125" s="2">
        <v>28.91</v>
      </c>
      <c r="L125" s="2">
        <v>98.96</v>
      </c>
      <c r="M125" s="3"/>
      <c r="N125" s="3"/>
    </row>
    <row r="126" spans="1:14" x14ac:dyDescent="0.25">
      <c r="A126">
        <v>0.3</v>
      </c>
      <c r="B126" s="2">
        <v>2930510</v>
      </c>
      <c r="C126" s="2">
        <v>253.67</v>
      </c>
      <c r="D126" s="2">
        <v>232.26</v>
      </c>
      <c r="E126" s="2">
        <v>190.39</v>
      </c>
      <c r="F126" s="2">
        <v>13.813599999999999</v>
      </c>
      <c r="G126" s="2">
        <v>0</v>
      </c>
      <c r="H126">
        <v>0.3</v>
      </c>
      <c r="I126" s="2">
        <v>253.67</v>
      </c>
      <c r="J126" s="2">
        <v>119.81</v>
      </c>
      <c r="K126" s="2">
        <v>22.3</v>
      </c>
      <c r="L126" s="2">
        <v>48.83</v>
      </c>
      <c r="M126" s="3"/>
      <c r="N126" s="3"/>
    </row>
    <row r="127" spans="1:14" x14ac:dyDescent="0.25">
      <c r="A127">
        <v>0.4</v>
      </c>
      <c r="B127" s="2">
        <v>2700544</v>
      </c>
      <c r="C127" s="2">
        <v>213.24</v>
      </c>
      <c r="D127" s="2">
        <v>206</v>
      </c>
      <c r="E127" s="2">
        <v>161.83000000000001</v>
      </c>
      <c r="F127" s="2">
        <v>16.4511</v>
      </c>
      <c r="G127" s="2">
        <v>0</v>
      </c>
      <c r="H127">
        <v>0.4</v>
      </c>
      <c r="I127" s="2">
        <v>213.24</v>
      </c>
      <c r="J127" s="2">
        <v>116.38</v>
      </c>
      <c r="K127" s="2">
        <v>19.97</v>
      </c>
      <c r="L127" s="2">
        <v>19.61</v>
      </c>
      <c r="M127" s="3"/>
      <c r="N127" s="3"/>
    </row>
    <row r="128" spans="1:14" x14ac:dyDescent="0.25">
      <c r="A128">
        <v>0.5</v>
      </c>
      <c r="B128" s="2">
        <v>2258457</v>
      </c>
      <c r="C128" s="2">
        <v>184.25</v>
      </c>
      <c r="D128" s="2">
        <v>180.72</v>
      </c>
      <c r="E128" s="2">
        <v>140.30000000000001</v>
      </c>
      <c r="F128" s="2">
        <v>18.82</v>
      </c>
      <c r="G128" s="2">
        <v>0</v>
      </c>
      <c r="H128">
        <v>0.5</v>
      </c>
      <c r="I128" s="2">
        <v>184.25</v>
      </c>
      <c r="J128" s="2">
        <v>72.400000000000006</v>
      </c>
      <c r="K128" s="2">
        <v>19.46</v>
      </c>
      <c r="L128" s="2">
        <v>15.37</v>
      </c>
      <c r="M128" s="3"/>
      <c r="N128" s="3"/>
    </row>
    <row r="129" spans="1:15" x14ac:dyDescent="0.25">
      <c r="A129">
        <v>0.6</v>
      </c>
      <c r="B129" s="2">
        <v>1951542</v>
      </c>
      <c r="C129" s="2">
        <v>150.13999999999999</v>
      </c>
      <c r="D129" s="2">
        <v>159.69999999999999</v>
      </c>
      <c r="E129" s="2">
        <v>129.96</v>
      </c>
      <c r="F129" s="2">
        <v>19.5855</v>
      </c>
      <c r="G129" s="2">
        <v>0</v>
      </c>
      <c r="H129">
        <v>0.6</v>
      </c>
      <c r="I129" s="2">
        <v>150.13999999999999</v>
      </c>
      <c r="J129" s="2">
        <v>61.68</v>
      </c>
      <c r="K129" s="2">
        <v>18.73</v>
      </c>
      <c r="L129" s="2">
        <v>12.83</v>
      </c>
      <c r="M129" s="3"/>
      <c r="N129" s="3"/>
      <c r="O129" s="1"/>
    </row>
    <row r="130" spans="1:15" x14ac:dyDescent="0.25">
      <c r="A130">
        <v>0.7</v>
      </c>
      <c r="B130" s="2">
        <v>1512980</v>
      </c>
      <c r="C130" s="2">
        <v>105.67</v>
      </c>
      <c r="D130" s="2">
        <v>144.44</v>
      </c>
      <c r="E130" s="2">
        <v>96.84</v>
      </c>
      <c r="F130" s="2">
        <v>28.141200000000001</v>
      </c>
      <c r="G130" s="2">
        <v>0</v>
      </c>
      <c r="H130">
        <v>0.7</v>
      </c>
      <c r="I130" s="2">
        <v>105.67</v>
      </c>
      <c r="J130" s="2">
        <v>55.33</v>
      </c>
      <c r="K130" s="2">
        <v>18.440000000000001</v>
      </c>
      <c r="L130" s="2">
        <v>12.07</v>
      </c>
      <c r="M130" s="1"/>
      <c r="N130" s="1"/>
    </row>
    <row r="131" spans="1:15" x14ac:dyDescent="0.25">
      <c r="A131">
        <v>0.8</v>
      </c>
      <c r="B131" s="2">
        <v>932934</v>
      </c>
      <c r="C131" s="2">
        <v>62.94</v>
      </c>
      <c r="D131" s="2">
        <v>111.28</v>
      </c>
      <c r="E131" s="2">
        <v>61.96</v>
      </c>
      <c r="F131" s="2">
        <v>41.172699999999999</v>
      </c>
      <c r="G131" s="2">
        <v>0</v>
      </c>
      <c r="H131">
        <v>0.8</v>
      </c>
      <c r="I131" s="2">
        <v>62.94</v>
      </c>
      <c r="J131" s="2">
        <v>48.9</v>
      </c>
      <c r="K131" s="2">
        <v>17.96</v>
      </c>
      <c r="L131" s="2">
        <v>12.63</v>
      </c>
      <c r="M131" s="1"/>
      <c r="N131" s="1"/>
    </row>
    <row r="132" spans="1:15" x14ac:dyDescent="0.25">
      <c r="A132">
        <v>0.9</v>
      </c>
      <c r="B132" s="2">
        <v>534354</v>
      </c>
      <c r="C132" s="2">
        <v>29.44</v>
      </c>
      <c r="D132" s="2">
        <v>104.36</v>
      </c>
      <c r="E132" s="2">
        <v>44.54</v>
      </c>
      <c r="F132" s="2">
        <v>64.233599999999996</v>
      </c>
      <c r="G132" s="2">
        <v>0</v>
      </c>
      <c r="H132">
        <v>0.9</v>
      </c>
      <c r="I132" s="2">
        <v>29.44</v>
      </c>
      <c r="J132" s="2">
        <v>38.119999999999997</v>
      </c>
      <c r="K132" s="2">
        <v>18.75</v>
      </c>
      <c r="L132" s="2">
        <v>12.74</v>
      </c>
      <c r="M132" s="1"/>
      <c r="N132" s="1"/>
    </row>
    <row r="133" spans="1:15" x14ac:dyDescent="0.25">
      <c r="A133">
        <v>1</v>
      </c>
      <c r="B133" s="2">
        <v>0</v>
      </c>
      <c r="C133" s="2">
        <v>1.39</v>
      </c>
      <c r="D133" s="2">
        <v>65.11</v>
      </c>
      <c r="E133" s="2">
        <v>17.07</v>
      </c>
      <c r="F133" s="2">
        <v>139.7894</v>
      </c>
      <c r="G133" s="2">
        <v>0</v>
      </c>
      <c r="H133">
        <v>1</v>
      </c>
      <c r="I133" s="2">
        <v>1.39</v>
      </c>
      <c r="J133" s="2">
        <v>2.79</v>
      </c>
      <c r="K133" s="2">
        <v>17.88</v>
      </c>
      <c r="L133" s="2">
        <v>13.02</v>
      </c>
      <c r="M133" s="1"/>
      <c r="N133" s="1"/>
    </row>
    <row r="134" spans="1:15" x14ac:dyDescent="0.25">
      <c r="A134">
        <v>0.1</v>
      </c>
      <c r="B134" s="2">
        <v>4803991</v>
      </c>
      <c r="C134" s="2">
        <v>294.99</v>
      </c>
      <c r="D134" s="2">
        <v>261.17</v>
      </c>
      <c r="E134" s="2">
        <v>985.08</v>
      </c>
      <c r="F134" s="2">
        <v>139.7894</v>
      </c>
      <c r="G134" s="2">
        <v>0</v>
      </c>
      <c r="H134">
        <v>0.1</v>
      </c>
      <c r="I134" s="2">
        <v>247.09</v>
      </c>
      <c r="J134" s="2">
        <v>261.17</v>
      </c>
      <c r="K134" s="2">
        <v>269.05</v>
      </c>
      <c r="L134" s="2">
        <v>208.03</v>
      </c>
      <c r="M134" s="1"/>
      <c r="N134" s="1"/>
    </row>
    <row r="135" spans="1:15" x14ac:dyDescent="0.25">
      <c r="A135">
        <v>0.2</v>
      </c>
      <c r="B135" s="2">
        <v>4179170</v>
      </c>
      <c r="C135" s="2">
        <v>166.41</v>
      </c>
      <c r="D135" s="2">
        <v>260.77</v>
      </c>
      <c r="E135" s="2">
        <v>786.62</v>
      </c>
      <c r="F135" s="2">
        <v>139.7894</v>
      </c>
      <c r="G135" s="2">
        <v>0</v>
      </c>
      <c r="H135">
        <v>0.2</v>
      </c>
      <c r="I135" s="2">
        <v>234.62</v>
      </c>
      <c r="J135" s="2">
        <v>260.77</v>
      </c>
      <c r="K135" s="2">
        <v>252.84</v>
      </c>
      <c r="L135" s="2">
        <v>195.33</v>
      </c>
      <c r="M135" s="1"/>
      <c r="N135" s="1"/>
    </row>
    <row r="136" spans="1:15" x14ac:dyDescent="0.25">
      <c r="A136">
        <v>0.3</v>
      </c>
      <c r="B136" s="2">
        <v>2662251</v>
      </c>
      <c r="C136" s="2">
        <v>119.81</v>
      </c>
      <c r="D136" s="2">
        <v>259.83999999999997</v>
      </c>
      <c r="E136" s="2">
        <v>613.16</v>
      </c>
      <c r="F136" s="2">
        <v>139.7894</v>
      </c>
      <c r="G136" s="2">
        <v>0</v>
      </c>
      <c r="H136">
        <v>0.3</v>
      </c>
      <c r="I136" s="2">
        <v>232.26</v>
      </c>
      <c r="J136" s="2">
        <v>259.83999999999997</v>
      </c>
      <c r="K136" s="2">
        <v>246.53</v>
      </c>
      <c r="L136" s="2">
        <v>190.62</v>
      </c>
      <c r="M136" s="1"/>
      <c r="N136" s="1"/>
    </row>
    <row r="137" spans="1:15" x14ac:dyDescent="0.25">
      <c r="A137">
        <v>0.4</v>
      </c>
      <c r="B137" s="2">
        <v>2488496</v>
      </c>
      <c r="C137" s="2">
        <v>116.38</v>
      </c>
      <c r="D137" s="2">
        <v>261.42</v>
      </c>
      <c r="E137" s="2">
        <v>615.61</v>
      </c>
      <c r="F137" s="2">
        <v>139.7894</v>
      </c>
      <c r="G137" s="2">
        <v>0</v>
      </c>
      <c r="H137">
        <v>0.4</v>
      </c>
      <c r="I137" s="2">
        <v>206</v>
      </c>
      <c r="J137" s="2">
        <v>261.42</v>
      </c>
      <c r="K137" s="2">
        <v>244.47</v>
      </c>
      <c r="L137" s="2">
        <v>186.59</v>
      </c>
      <c r="M137" s="1"/>
      <c r="N137" s="1"/>
    </row>
    <row r="138" spans="1:15" x14ac:dyDescent="0.25">
      <c r="A138">
        <v>0.5</v>
      </c>
      <c r="B138" s="2">
        <v>1591983</v>
      </c>
      <c r="C138" s="2">
        <v>72.400000000000006</v>
      </c>
      <c r="D138" s="2">
        <v>256.79000000000002</v>
      </c>
      <c r="E138" s="2">
        <v>483.54</v>
      </c>
      <c r="F138" s="2">
        <v>139.7894</v>
      </c>
      <c r="G138" s="2">
        <v>0</v>
      </c>
      <c r="H138">
        <v>0.5</v>
      </c>
      <c r="I138" s="2">
        <v>180.72</v>
      </c>
      <c r="J138" s="2">
        <v>256.79000000000002</v>
      </c>
      <c r="K138" s="2">
        <v>242.45</v>
      </c>
      <c r="L138" s="2">
        <v>182.31</v>
      </c>
      <c r="M138" s="1"/>
      <c r="N138" s="1"/>
    </row>
    <row r="139" spans="1:15" x14ac:dyDescent="0.25">
      <c r="A139">
        <v>0.6</v>
      </c>
      <c r="B139" s="2">
        <v>1077959</v>
      </c>
      <c r="C139" s="2">
        <v>61.68</v>
      </c>
      <c r="D139" s="2">
        <v>256.74</v>
      </c>
      <c r="E139" s="2">
        <v>424.37</v>
      </c>
      <c r="F139" s="2">
        <v>139.7894</v>
      </c>
      <c r="G139" s="2">
        <v>0</v>
      </c>
      <c r="H139">
        <v>0.6</v>
      </c>
      <c r="I139" s="2">
        <v>159.69999999999999</v>
      </c>
      <c r="J139" s="2">
        <v>256.74</v>
      </c>
      <c r="K139" s="2">
        <v>243.01</v>
      </c>
      <c r="L139" s="2">
        <v>186.46</v>
      </c>
      <c r="M139" s="1"/>
      <c r="N139" s="1"/>
    </row>
    <row r="140" spans="1:15" x14ac:dyDescent="0.25">
      <c r="A140">
        <v>0.7</v>
      </c>
      <c r="B140" s="2">
        <v>1476361</v>
      </c>
      <c r="C140" s="2">
        <v>55.33</v>
      </c>
      <c r="D140" s="2">
        <v>257.67</v>
      </c>
      <c r="E140" s="2">
        <v>431.77</v>
      </c>
      <c r="F140" s="2">
        <v>139.7894</v>
      </c>
      <c r="G140" s="2">
        <v>0</v>
      </c>
      <c r="H140">
        <v>0.7</v>
      </c>
      <c r="I140" s="2">
        <v>144.44</v>
      </c>
      <c r="J140" s="2">
        <v>257.67</v>
      </c>
      <c r="K140" s="2">
        <v>242.3</v>
      </c>
      <c r="L140" s="2">
        <v>183.56</v>
      </c>
      <c r="M140" s="1"/>
      <c r="N140" s="1"/>
    </row>
    <row r="141" spans="1:15" x14ac:dyDescent="0.25">
      <c r="A141">
        <v>0.8</v>
      </c>
      <c r="B141" s="2">
        <v>942040</v>
      </c>
      <c r="C141" s="2">
        <v>48.9</v>
      </c>
      <c r="D141" s="2">
        <v>256.58999999999997</v>
      </c>
      <c r="E141" s="2">
        <v>411.39</v>
      </c>
      <c r="F141" s="2">
        <v>139.7894</v>
      </c>
      <c r="G141" s="2">
        <v>0</v>
      </c>
      <c r="H141">
        <v>0.8</v>
      </c>
      <c r="I141" s="2">
        <v>111.28</v>
      </c>
      <c r="J141" s="2">
        <v>256.58999999999997</v>
      </c>
      <c r="K141" s="2">
        <v>241.42</v>
      </c>
      <c r="L141" s="2">
        <v>182.14</v>
      </c>
      <c r="M141" s="1"/>
      <c r="N141" s="1"/>
    </row>
    <row r="142" spans="1:15" x14ac:dyDescent="0.25">
      <c r="A142">
        <v>0.9</v>
      </c>
      <c r="B142" s="2">
        <v>765000</v>
      </c>
      <c r="C142" s="2">
        <v>38.119999999999997</v>
      </c>
      <c r="D142" s="2">
        <v>257.62</v>
      </c>
      <c r="E142" s="2">
        <v>383.41</v>
      </c>
      <c r="F142" s="2">
        <v>139.7894</v>
      </c>
      <c r="G142" s="2">
        <v>0</v>
      </c>
      <c r="H142">
        <v>0.9</v>
      </c>
      <c r="I142" s="2">
        <v>104.36</v>
      </c>
      <c r="J142" s="2">
        <v>257.62</v>
      </c>
      <c r="K142" s="2">
        <v>241.37</v>
      </c>
      <c r="L142" s="2">
        <v>181.86</v>
      </c>
      <c r="M142" s="1"/>
      <c r="N142" s="1"/>
    </row>
    <row r="143" spans="1:15" x14ac:dyDescent="0.25">
      <c r="A143">
        <v>1</v>
      </c>
      <c r="B143" s="2">
        <v>0</v>
      </c>
      <c r="C143" s="2">
        <v>2.79</v>
      </c>
      <c r="D143" s="2">
        <v>248.01</v>
      </c>
      <c r="E143" s="2">
        <v>250.81</v>
      </c>
      <c r="F143" s="2">
        <v>139.7894</v>
      </c>
      <c r="G143" s="2">
        <v>0</v>
      </c>
      <c r="H143">
        <v>1</v>
      </c>
      <c r="I143" s="2">
        <v>65.11</v>
      </c>
      <c r="J143" s="2">
        <v>248.01</v>
      </c>
      <c r="K143" s="2">
        <v>241.36</v>
      </c>
      <c r="L143" s="2">
        <v>181.68</v>
      </c>
      <c r="M143" s="1"/>
      <c r="N143" s="1"/>
    </row>
    <row r="144" spans="1:15" x14ac:dyDescent="0.25">
      <c r="A144">
        <v>0.1</v>
      </c>
      <c r="B144" s="2">
        <v>1786886</v>
      </c>
      <c r="C144" s="2">
        <v>120.56</v>
      </c>
      <c r="D144" s="2">
        <v>269.05</v>
      </c>
      <c r="E144" s="2">
        <v>293.16000000000003</v>
      </c>
      <c r="F144" s="2">
        <v>0</v>
      </c>
      <c r="G144" s="2">
        <v>4.5199999999999996</v>
      </c>
      <c r="H144" s="1"/>
      <c r="I144" s="1"/>
      <c r="J144" s="1"/>
      <c r="K144" s="1"/>
      <c r="L144" s="1"/>
      <c r="M144" s="1"/>
      <c r="N144" s="1"/>
    </row>
    <row r="145" spans="1:14" x14ac:dyDescent="0.25">
      <c r="A145">
        <v>0.2</v>
      </c>
      <c r="B145" s="2">
        <v>233595</v>
      </c>
      <c r="C145" s="2">
        <v>28.91</v>
      </c>
      <c r="D145" s="2">
        <v>252.84</v>
      </c>
      <c r="E145" s="2">
        <v>168.84</v>
      </c>
      <c r="F145" s="2">
        <v>0</v>
      </c>
      <c r="G145" s="2">
        <v>8.02</v>
      </c>
      <c r="H145" s="1"/>
      <c r="I145" s="1"/>
      <c r="J145" s="1"/>
      <c r="K145" s="1"/>
      <c r="L145" s="1"/>
      <c r="M145" s="1"/>
      <c r="N145" s="1"/>
    </row>
    <row r="146" spans="1:14" x14ac:dyDescent="0.25">
      <c r="A146">
        <v>0.3</v>
      </c>
      <c r="B146" s="2">
        <v>108902</v>
      </c>
      <c r="C146" s="2">
        <v>22.3</v>
      </c>
      <c r="D146" s="2">
        <v>246.53</v>
      </c>
      <c r="E146" s="2">
        <v>151.51</v>
      </c>
      <c r="F146" s="2">
        <v>0</v>
      </c>
      <c r="G146" s="2">
        <v>8.9600000000000009</v>
      </c>
      <c r="H146" s="1"/>
      <c r="I146" s="1"/>
      <c r="J146" s="1"/>
      <c r="K146" s="1"/>
      <c r="L146" s="1"/>
      <c r="M146" s="1"/>
      <c r="N146" s="1"/>
    </row>
    <row r="147" spans="1:14" x14ac:dyDescent="0.25">
      <c r="A147">
        <v>0.4</v>
      </c>
      <c r="B147" s="2">
        <v>13035</v>
      </c>
      <c r="C147" s="2">
        <v>19.97</v>
      </c>
      <c r="D147" s="2">
        <v>244.47</v>
      </c>
      <c r="E147" s="2">
        <v>138.30000000000001</v>
      </c>
      <c r="F147" s="2">
        <v>0</v>
      </c>
      <c r="G147" s="2">
        <v>9.76</v>
      </c>
      <c r="H147" s="1"/>
      <c r="I147" s="1"/>
      <c r="J147" s="1"/>
      <c r="K147" s="1"/>
      <c r="L147" s="1"/>
      <c r="M147" s="1"/>
      <c r="N147" s="1"/>
    </row>
    <row r="148" spans="1:14" x14ac:dyDescent="0.25">
      <c r="A148">
        <v>0.5</v>
      </c>
      <c r="B148" s="2">
        <v>695</v>
      </c>
      <c r="C148" s="2">
        <v>19.46</v>
      </c>
      <c r="D148" s="2">
        <v>242.45</v>
      </c>
      <c r="E148" s="2">
        <v>136.11000000000001</v>
      </c>
      <c r="F148" s="2">
        <v>0</v>
      </c>
      <c r="G148" s="2">
        <v>9.86</v>
      </c>
      <c r="H148" s="1"/>
      <c r="I148" s="1"/>
      <c r="J148" s="1"/>
      <c r="K148" s="1"/>
      <c r="L148" s="1"/>
      <c r="M148" s="1"/>
      <c r="N148" s="1"/>
    </row>
    <row r="149" spans="1:14" x14ac:dyDescent="0.25">
      <c r="A149">
        <v>0.6</v>
      </c>
      <c r="B149" s="2">
        <v>15</v>
      </c>
      <c r="C149" s="2">
        <v>18.73</v>
      </c>
      <c r="D149" s="2">
        <v>243.01</v>
      </c>
      <c r="E149" s="2">
        <v>135.34</v>
      </c>
      <c r="F149" s="2">
        <v>0</v>
      </c>
      <c r="G149" s="2">
        <v>9.8699999999999992</v>
      </c>
      <c r="H149" s="1"/>
      <c r="I149" s="1"/>
      <c r="J149" s="1"/>
      <c r="K149" s="1"/>
      <c r="L149" s="1"/>
      <c r="M149" s="1"/>
      <c r="N149" s="1"/>
    </row>
    <row r="150" spans="1:14" x14ac:dyDescent="0.25">
      <c r="A150">
        <v>0.7</v>
      </c>
      <c r="B150" s="2">
        <v>0</v>
      </c>
      <c r="C150" s="2">
        <v>18.440000000000001</v>
      </c>
      <c r="D150" s="2">
        <v>242.3</v>
      </c>
      <c r="E150" s="2">
        <v>134.69</v>
      </c>
      <c r="F150" s="2">
        <v>0</v>
      </c>
      <c r="G150" s="2">
        <v>9.91</v>
      </c>
      <c r="H150" s="1"/>
      <c r="I150" s="1"/>
      <c r="J150" s="1"/>
      <c r="K150" s="1"/>
      <c r="L150" s="1"/>
      <c r="M150" s="1"/>
      <c r="N150" s="1"/>
    </row>
    <row r="151" spans="1:14" x14ac:dyDescent="0.25">
      <c r="A151">
        <v>0.8</v>
      </c>
      <c r="B151" s="2">
        <v>0</v>
      </c>
      <c r="C151" s="2">
        <v>17.96</v>
      </c>
      <c r="D151" s="2">
        <v>241.42</v>
      </c>
      <c r="E151" s="2">
        <v>133.6</v>
      </c>
      <c r="F151" s="2">
        <v>0</v>
      </c>
      <c r="G151" s="2">
        <v>9.99</v>
      </c>
      <c r="H151" s="1"/>
      <c r="I151" s="1"/>
      <c r="J151" s="1"/>
      <c r="K151" s="1"/>
      <c r="L151" s="1"/>
      <c r="M151" s="1"/>
      <c r="N151" s="1"/>
    </row>
    <row r="152" spans="1:14" x14ac:dyDescent="0.25">
      <c r="A152">
        <v>0.9</v>
      </c>
      <c r="B152" s="2">
        <v>0</v>
      </c>
      <c r="C152" s="2">
        <v>18.75</v>
      </c>
      <c r="D152" s="2">
        <v>241.37</v>
      </c>
      <c r="E152" s="2">
        <v>134.22999999999999</v>
      </c>
      <c r="F152" s="2">
        <v>0</v>
      </c>
      <c r="G152" s="2">
        <v>9.94</v>
      </c>
      <c r="H152" s="1"/>
      <c r="I152" s="1"/>
      <c r="J152" s="1"/>
      <c r="K152" s="1"/>
      <c r="L152" s="1"/>
      <c r="M152" s="1"/>
      <c r="N152" s="1"/>
    </row>
    <row r="153" spans="1:14" x14ac:dyDescent="0.25">
      <c r="A153">
        <v>1</v>
      </c>
      <c r="B153" s="2">
        <v>0</v>
      </c>
      <c r="C153" s="2">
        <v>17.88</v>
      </c>
      <c r="D153" s="2">
        <v>241.36</v>
      </c>
      <c r="E153" s="2">
        <v>133.69</v>
      </c>
      <c r="F153" s="2">
        <v>0</v>
      </c>
      <c r="G153" s="2">
        <v>9.98</v>
      </c>
      <c r="H153" s="1"/>
      <c r="I153" s="1"/>
      <c r="J153" s="1"/>
      <c r="K153" s="1"/>
      <c r="L153" s="1"/>
      <c r="M153" s="1"/>
      <c r="N153" s="1"/>
    </row>
    <row r="154" spans="1:14" x14ac:dyDescent="0.25">
      <c r="A154">
        <v>0.1</v>
      </c>
      <c r="B154" s="2">
        <v>4156437</v>
      </c>
      <c r="C154" s="2">
        <v>245.35</v>
      </c>
      <c r="D154" s="2">
        <v>208.03</v>
      </c>
      <c r="E154" s="2">
        <v>418.11</v>
      </c>
      <c r="F154" s="2">
        <v>0</v>
      </c>
      <c r="G154" s="2">
        <v>3.11</v>
      </c>
      <c r="H154" s="1"/>
      <c r="I154" s="1"/>
      <c r="J154" s="1"/>
      <c r="K154" s="1"/>
      <c r="L154" s="1"/>
      <c r="M154" s="1"/>
      <c r="N154" s="1"/>
    </row>
    <row r="155" spans="1:14" x14ac:dyDescent="0.25">
      <c r="A155">
        <v>0.2</v>
      </c>
      <c r="B155" s="2">
        <v>1465393</v>
      </c>
      <c r="C155" s="2">
        <v>98.96</v>
      </c>
      <c r="D155" s="2">
        <v>195.33</v>
      </c>
      <c r="E155" s="2">
        <v>226.25</v>
      </c>
      <c r="F155" s="2">
        <v>0</v>
      </c>
      <c r="G155" s="2">
        <v>5.83</v>
      </c>
      <c r="H155" s="1"/>
      <c r="I155" s="1"/>
      <c r="J155" s="1"/>
      <c r="K155" s="1"/>
      <c r="L155" s="1"/>
      <c r="M155" s="1"/>
      <c r="N155" s="1"/>
    </row>
    <row r="156" spans="1:14" x14ac:dyDescent="0.25">
      <c r="A156">
        <v>0.3</v>
      </c>
      <c r="B156" s="2">
        <v>622109</v>
      </c>
      <c r="C156" s="2">
        <v>48.83</v>
      </c>
      <c r="D156" s="2">
        <v>190.62</v>
      </c>
      <c r="E156" s="2">
        <v>161.08000000000001</v>
      </c>
      <c r="F156" s="2">
        <v>0</v>
      </c>
      <c r="G156" s="2">
        <v>8.26</v>
      </c>
      <c r="H156" s="1"/>
      <c r="I156" s="1"/>
      <c r="J156" s="1"/>
      <c r="K156" s="1"/>
      <c r="L156" s="1"/>
      <c r="M156" s="1"/>
      <c r="N156" s="1"/>
    </row>
    <row r="157" spans="1:14" x14ac:dyDescent="0.25">
      <c r="A157">
        <v>0.4</v>
      </c>
      <c r="B157" s="2">
        <v>166165</v>
      </c>
      <c r="C157" s="2">
        <v>19.61</v>
      </c>
      <c r="D157" s="2">
        <v>186.59</v>
      </c>
      <c r="E157" s="2">
        <v>122.18</v>
      </c>
      <c r="F157" s="2">
        <v>0</v>
      </c>
      <c r="G157" s="2">
        <v>11.02</v>
      </c>
      <c r="H157" s="1"/>
      <c r="I157" s="1"/>
      <c r="J157" s="1"/>
      <c r="K157" s="1"/>
      <c r="L157" s="1"/>
      <c r="M157" s="1"/>
      <c r="N157" s="1"/>
    </row>
    <row r="158" spans="1:14" x14ac:dyDescent="0.25">
      <c r="A158">
        <v>0.5</v>
      </c>
      <c r="B158" s="2">
        <v>56336</v>
      </c>
      <c r="C158" s="2">
        <v>15.37</v>
      </c>
      <c r="D158" s="2">
        <v>182.31</v>
      </c>
      <c r="E158" s="2">
        <v>107.12</v>
      </c>
      <c r="F158" s="2">
        <v>0</v>
      </c>
      <c r="G158" s="2">
        <v>12.65</v>
      </c>
      <c r="H158" s="1"/>
      <c r="I158" s="1"/>
      <c r="J158" s="1"/>
      <c r="K158" s="1"/>
      <c r="L158" s="1"/>
      <c r="M158" s="1"/>
      <c r="N158" s="1"/>
    </row>
    <row r="159" spans="1:14" x14ac:dyDescent="0.25">
      <c r="A159">
        <v>0.6</v>
      </c>
      <c r="B159" s="2">
        <v>12297</v>
      </c>
      <c r="C159" s="2">
        <v>12.83</v>
      </c>
      <c r="D159" s="2">
        <v>186.46</v>
      </c>
      <c r="E159" s="2">
        <v>103.3</v>
      </c>
      <c r="F159" s="2">
        <v>0</v>
      </c>
      <c r="G159" s="2">
        <v>13.02</v>
      </c>
      <c r="H159" s="1"/>
      <c r="I159" s="1"/>
      <c r="J159" s="1"/>
      <c r="K159" s="1"/>
      <c r="L159" s="1"/>
      <c r="M159" s="1"/>
      <c r="N159" s="1"/>
    </row>
    <row r="160" spans="1:14" x14ac:dyDescent="0.25">
      <c r="A160">
        <v>0.7</v>
      </c>
      <c r="B160" s="2">
        <v>0</v>
      </c>
      <c r="C160" s="2">
        <v>12.07</v>
      </c>
      <c r="D160" s="2">
        <v>183.56</v>
      </c>
      <c r="E160" s="2">
        <v>100.74</v>
      </c>
      <c r="F160" s="2">
        <v>0</v>
      </c>
      <c r="G160" s="2">
        <v>13.28</v>
      </c>
      <c r="H160" s="1"/>
      <c r="I160" s="1"/>
      <c r="J160" s="1"/>
      <c r="K160" s="1"/>
      <c r="L160" s="1"/>
      <c r="M160" s="1"/>
      <c r="N160" s="1"/>
    </row>
    <row r="161" spans="1:14" x14ac:dyDescent="0.25">
      <c r="A161">
        <v>0.8</v>
      </c>
      <c r="B161" s="2">
        <v>0</v>
      </c>
      <c r="C161" s="2">
        <v>12.63</v>
      </c>
      <c r="D161" s="2">
        <v>182.14</v>
      </c>
      <c r="E161" s="2">
        <v>100.15</v>
      </c>
      <c r="F161" s="2">
        <v>0</v>
      </c>
      <c r="G161" s="2">
        <v>13.35</v>
      </c>
      <c r="H161" s="1"/>
      <c r="I161" s="1"/>
      <c r="J161" s="1"/>
      <c r="K161" s="1"/>
      <c r="L161" s="1"/>
      <c r="M161" s="1"/>
      <c r="N161" s="1"/>
    </row>
    <row r="162" spans="1:14" x14ac:dyDescent="0.25">
      <c r="A162">
        <v>0.9</v>
      </c>
      <c r="B162" s="2">
        <v>0</v>
      </c>
      <c r="C162" s="2">
        <v>12.74</v>
      </c>
      <c r="D162" s="2">
        <v>181.86</v>
      </c>
      <c r="E162" s="2">
        <v>100.1</v>
      </c>
      <c r="F162" s="2">
        <v>0</v>
      </c>
      <c r="G162" s="2">
        <v>13.35</v>
      </c>
    </row>
    <row r="163" spans="1:14" x14ac:dyDescent="0.25">
      <c r="A163">
        <v>1</v>
      </c>
      <c r="B163" s="2">
        <v>0</v>
      </c>
      <c r="C163" s="2">
        <v>13.02</v>
      </c>
      <c r="D163" s="2">
        <v>181.68</v>
      </c>
      <c r="E163" s="2">
        <v>100.13</v>
      </c>
      <c r="F163" s="2">
        <v>0</v>
      </c>
      <c r="G163" s="2">
        <v>13.35</v>
      </c>
    </row>
    <row r="167" spans="1:14" x14ac:dyDescent="0.25">
      <c r="B167">
        <v>0.1</v>
      </c>
      <c r="C167" s="2">
        <v>320.01</v>
      </c>
      <c r="D167" s="2">
        <v>247.09</v>
      </c>
      <c r="E167">
        <f>C167+D167</f>
        <v>567.1</v>
      </c>
    </row>
    <row r="168" spans="1:14" x14ac:dyDescent="0.25">
      <c r="B168">
        <v>0.2</v>
      </c>
      <c r="C168" s="2">
        <v>243.04</v>
      </c>
      <c r="D168" s="2">
        <v>234.62</v>
      </c>
      <c r="E168">
        <f t="shared" ref="E168:E206" si="0">C168+D168</f>
        <v>477.65999999999997</v>
      </c>
    </row>
    <row r="169" spans="1:14" x14ac:dyDescent="0.25">
      <c r="B169">
        <v>0.3</v>
      </c>
      <c r="C169" s="2">
        <v>253.67</v>
      </c>
      <c r="D169" s="2">
        <v>232.26</v>
      </c>
      <c r="E169">
        <f t="shared" si="0"/>
        <v>485.92999999999995</v>
      </c>
    </row>
    <row r="170" spans="1:14" x14ac:dyDescent="0.25">
      <c r="B170">
        <v>0.4</v>
      </c>
      <c r="C170" s="2">
        <v>213.24</v>
      </c>
      <c r="D170" s="2">
        <v>206</v>
      </c>
      <c r="E170">
        <f t="shared" si="0"/>
        <v>419.24</v>
      </c>
    </row>
    <row r="171" spans="1:14" x14ac:dyDescent="0.25">
      <c r="B171">
        <v>0.5</v>
      </c>
      <c r="C171" s="2">
        <v>184.25</v>
      </c>
      <c r="D171" s="2">
        <v>180.72</v>
      </c>
      <c r="E171">
        <f t="shared" si="0"/>
        <v>364.97</v>
      </c>
    </row>
    <row r="172" spans="1:14" x14ac:dyDescent="0.25">
      <c r="B172">
        <v>0.6</v>
      </c>
      <c r="C172" s="2">
        <v>150.13999999999999</v>
      </c>
      <c r="D172" s="2">
        <v>159.69999999999999</v>
      </c>
      <c r="E172">
        <f t="shared" si="0"/>
        <v>309.83999999999997</v>
      </c>
    </row>
    <row r="173" spans="1:14" x14ac:dyDescent="0.25">
      <c r="B173">
        <v>0.7</v>
      </c>
      <c r="C173" s="2">
        <v>105.67</v>
      </c>
      <c r="D173" s="2">
        <v>144.44</v>
      </c>
      <c r="E173">
        <f t="shared" si="0"/>
        <v>250.11</v>
      </c>
    </row>
    <row r="174" spans="1:14" x14ac:dyDescent="0.25">
      <c r="B174">
        <v>0.8</v>
      </c>
      <c r="C174" s="2">
        <v>62.94</v>
      </c>
      <c r="D174" s="2">
        <v>111.28</v>
      </c>
      <c r="E174">
        <f t="shared" si="0"/>
        <v>174.22</v>
      </c>
    </row>
    <row r="175" spans="1:14" x14ac:dyDescent="0.25">
      <c r="B175">
        <v>0.9</v>
      </c>
      <c r="C175" s="2">
        <v>29.44</v>
      </c>
      <c r="D175" s="2">
        <v>104.36</v>
      </c>
      <c r="E175">
        <f t="shared" si="0"/>
        <v>133.80000000000001</v>
      </c>
    </row>
    <row r="176" spans="1:14" x14ac:dyDescent="0.25">
      <c r="B176">
        <v>1</v>
      </c>
      <c r="C176" s="2">
        <v>1.39</v>
      </c>
      <c r="D176" s="2">
        <v>65.11</v>
      </c>
      <c r="E176">
        <f t="shared" si="0"/>
        <v>66.5</v>
      </c>
    </row>
    <row r="177" spans="2:5" x14ac:dyDescent="0.25">
      <c r="B177">
        <v>0.1</v>
      </c>
      <c r="C177" s="2">
        <v>294.99</v>
      </c>
      <c r="D177" s="2">
        <v>261.17</v>
      </c>
      <c r="E177">
        <f t="shared" si="0"/>
        <v>556.16000000000008</v>
      </c>
    </row>
    <row r="178" spans="2:5" x14ac:dyDescent="0.25">
      <c r="B178">
        <v>0.2</v>
      </c>
      <c r="C178" s="2">
        <v>166.41</v>
      </c>
      <c r="D178" s="2">
        <v>260.77</v>
      </c>
      <c r="E178">
        <f t="shared" si="0"/>
        <v>427.17999999999995</v>
      </c>
    </row>
    <row r="179" spans="2:5" x14ac:dyDescent="0.25">
      <c r="B179">
        <v>0.3</v>
      </c>
      <c r="C179" s="2">
        <v>119.81</v>
      </c>
      <c r="D179" s="2">
        <v>259.83999999999997</v>
      </c>
      <c r="E179">
        <f t="shared" si="0"/>
        <v>379.65</v>
      </c>
    </row>
    <row r="180" spans="2:5" x14ac:dyDescent="0.25">
      <c r="B180">
        <v>0.4</v>
      </c>
      <c r="C180" s="2">
        <v>116.38</v>
      </c>
      <c r="D180" s="2">
        <v>261.42</v>
      </c>
      <c r="E180">
        <f t="shared" si="0"/>
        <v>377.8</v>
      </c>
    </row>
    <row r="181" spans="2:5" x14ac:dyDescent="0.25">
      <c r="B181">
        <v>0.5</v>
      </c>
      <c r="C181" s="2">
        <v>72.400000000000006</v>
      </c>
      <c r="D181" s="2">
        <v>256.79000000000002</v>
      </c>
      <c r="E181">
        <f t="shared" si="0"/>
        <v>329.19000000000005</v>
      </c>
    </row>
    <row r="182" spans="2:5" x14ac:dyDescent="0.25">
      <c r="B182">
        <v>0.6</v>
      </c>
      <c r="C182" s="2">
        <v>61.68</v>
      </c>
      <c r="D182" s="2">
        <v>256.74</v>
      </c>
      <c r="E182">
        <f t="shared" si="0"/>
        <v>318.42</v>
      </c>
    </row>
    <row r="183" spans="2:5" x14ac:dyDescent="0.25">
      <c r="B183">
        <v>0.7</v>
      </c>
      <c r="C183" s="2">
        <v>55.33</v>
      </c>
      <c r="D183" s="2">
        <v>257.67</v>
      </c>
      <c r="E183">
        <f t="shared" si="0"/>
        <v>313</v>
      </c>
    </row>
    <row r="184" spans="2:5" x14ac:dyDescent="0.25">
      <c r="B184">
        <v>0.8</v>
      </c>
      <c r="C184" s="2">
        <v>48.9</v>
      </c>
      <c r="D184" s="2">
        <v>256.58999999999997</v>
      </c>
      <c r="E184">
        <f t="shared" si="0"/>
        <v>305.48999999999995</v>
      </c>
    </row>
    <row r="185" spans="2:5" x14ac:dyDescent="0.25">
      <c r="B185">
        <v>0.9</v>
      </c>
      <c r="C185" s="2">
        <v>38.119999999999997</v>
      </c>
      <c r="D185" s="2">
        <v>257.62</v>
      </c>
      <c r="E185">
        <f t="shared" si="0"/>
        <v>295.74</v>
      </c>
    </row>
    <row r="186" spans="2:5" x14ac:dyDescent="0.25">
      <c r="B186">
        <v>1</v>
      </c>
      <c r="C186" s="2">
        <v>2.79</v>
      </c>
      <c r="D186" s="2">
        <v>248.01</v>
      </c>
      <c r="E186">
        <f t="shared" si="0"/>
        <v>250.79999999999998</v>
      </c>
    </row>
    <row r="187" spans="2:5" x14ac:dyDescent="0.25">
      <c r="B187">
        <v>0.1</v>
      </c>
      <c r="C187" s="2">
        <v>120.56</v>
      </c>
      <c r="D187" s="2">
        <v>269.05</v>
      </c>
      <c r="E187">
        <f t="shared" si="0"/>
        <v>389.61</v>
      </c>
    </row>
    <row r="188" spans="2:5" x14ac:dyDescent="0.25">
      <c r="B188">
        <v>0.2</v>
      </c>
      <c r="C188" s="2">
        <v>28.91</v>
      </c>
      <c r="D188" s="2">
        <v>252.84</v>
      </c>
      <c r="E188">
        <f t="shared" si="0"/>
        <v>281.75</v>
      </c>
    </row>
    <row r="189" spans="2:5" x14ac:dyDescent="0.25">
      <c r="B189">
        <v>0.3</v>
      </c>
      <c r="C189" s="2">
        <v>22.3</v>
      </c>
      <c r="D189" s="2">
        <v>246.53</v>
      </c>
      <c r="E189">
        <f t="shared" si="0"/>
        <v>268.83</v>
      </c>
    </row>
    <row r="190" spans="2:5" x14ac:dyDescent="0.25">
      <c r="B190">
        <v>0.4</v>
      </c>
      <c r="C190" s="2">
        <v>19.97</v>
      </c>
      <c r="D190" s="2">
        <v>244.47</v>
      </c>
      <c r="E190">
        <f t="shared" si="0"/>
        <v>264.44</v>
      </c>
    </row>
    <row r="191" spans="2:5" x14ac:dyDescent="0.25">
      <c r="B191">
        <v>0.5</v>
      </c>
      <c r="C191" s="2">
        <v>19.46</v>
      </c>
      <c r="D191" s="2">
        <v>242.45</v>
      </c>
      <c r="E191">
        <f t="shared" si="0"/>
        <v>261.90999999999997</v>
      </c>
    </row>
    <row r="192" spans="2:5" x14ac:dyDescent="0.25">
      <c r="B192">
        <v>0.6</v>
      </c>
      <c r="C192" s="2">
        <v>18.73</v>
      </c>
      <c r="D192" s="2">
        <v>243.01</v>
      </c>
      <c r="E192">
        <f t="shared" si="0"/>
        <v>261.74</v>
      </c>
    </row>
    <row r="193" spans="2:5" x14ac:dyDescent="0.25">
      <c r="B193">
        <v>0.7</v>
      </c>
      <c r="C193" s="2">
        <v>18.440000000000001</v>
      </c>
      <c r="D193" s="2">
        <v>242.3</v>
      </c>
      <c r="E193">
        <f t="shared" si="0"/>
        <v>260.74</v>
      </c>
    </row>
    <row r="194" spans="2:5" x14ac:dyDescent="0.25">
      <c r="B194">
        <v>0.8</v>
      </c>
      <c r="C194" s="2">
        <v>17.96</v>
      </c>
      <c r="D194" s="2">
        <v>241.42</v>
      </c>
      <c r="E194">
        <f t="shared" si="0"/>
        <v>259.38</v>
      </c>
    </row>
    <row r="195" spans="2:5" x14ac:dyDescent="0.25">
      <c r="B195">
        <v>0.9</v>
      </c>
      <c r="C195" s="2">
        <v>18.75</v>
      </c>
      <c r="D195" s="2">
        <v>241.37</v>
      </c>
      <c r="E195">
        <f t="shared" si="0"/>
        <v>260.12</v>
      </c>
    </row>
    <row r="196" spans="2:5" x14ac:dyDescent="0.25">
      <c r="B196">
        <v>1</v>
      </c>
      <c r="C196" s="2">
        <v>17.88</v>
      </c>
      <c r="D196" s="2">
        <v>241.36</v>
      </c>
      <c r="E196">
        <f t="shared" si="0"/>
        <v>259.24</v>
      </c>
    </row>
    <row r="197" spans="2:5" x14ac:dyDescent="0.25">
      <c r="B197">
        <v>0.1</v>
      </c>
      <c r="C197" s="2">
        <v>245.35</v>
      </c>
      <c r="D197" s="2">
        <v>208.03</v>
      </c>
      <c r="E197">
        <f t="shared" si="0"/>
        <v>453.38</v>
      </c>
    </row>
    <row r="198" spans="2:5" x14ac:dyDescent="0.25">
      <c r="B198">
        <v>0.2</v>
      </c>
      <c r="C198" s="2">
        <v>98.96</v>
      </c>
      <c r="D198" s="2">
        <v>195.33</v>
      </c>
      <c r="E198">
        <f t="shared" si="0"/>
        <v>294.29000000000002</v>
      </c>
    </row>
    <row r="199" spans="2:5" x14ac:dyDescent="0.25">
      <c r="B199">
        <v>0.3</v>
      </c>
      <c r="C199" s="2">
        <v>48.83</v>
      </c>
      <c r="D199" s="2">
        <v>190.62</v>
      </c>
      <c r="E199">
        <f t="shared" si="0"/>
        <v>239.45</v>
      </c>
    </row>
    <row r="200" spans="2:5" x14ac:dyDescent="0.25">
      <c r="B200">
        <v>0.4</v>
      </c>
      <c r="C200" s="2">
        <v>19.61</v>
      </c>
      <c r="D200" s="2">
        <v>186.59</v>
      </c>
      <c r="E200">
        <f t="shared" si="0"/>
        <v>206.2</v>
      </c>
    </row>
    <row r="201" spans="2:5" x14ac:dyDescent="0.25">
      <c r="B201">
        <v>0.5</v>
      </c>
      <c r="C201" s="2">
        <v>15.37</v>
      </c>
      <c r="D201" s="2">
        <v>182.31</v>
      </c>
      <c r="E201">
        <f t="shared" si="0"/>
        <v>197.68</v>
      </c>
    </row>
    <row r="202" spans="2:5" x14ac:dyDescent="0.25">
      <c r="B202">
        <v>0.6</v>
      </c>
      <c r="C202" s="2">
        <v>12.83</v>
      </c>
      <c r="D202" s="2">
        <v>186.46</v>
      </c>
      <c r="E202">
        <f t="shared" si="0"/>
        <v>199.29000000000002</v>
      </c>
    </row>
    <row r="203" spans="2:5" x14ac:dyDescent="0.25">
      <c r="B203">
        <v>0.7</v>
      </c>
      <c r="C203" s="2">
        <v>12.07</v>
      </c>
      <c r="D203" s="2">
        <v>183.56</v>
      </c>
      <c r="E203">
        <f t="shared" si="0"/>
        <v>195.63</v>
      </c>
    </row>
    <row r="204" spans="2:5" x14ac:dyDescent="0.25">
      <c r="B204">
        <v>0.8</v>
      </c>
      <c r="C204" s="2">
        <v>12.63</v>
      </c>
      <c r="D204" s="2">
        <v>182.14</v>
      </c>
      <c r="E204">
        <f t="shared" si="0"/>
        <v>194.76999999999998</v>
      </c>
    </row>
    <row r="205" spans="2:5" x14ac:dyDescent="0.25">
      <c r="B205">
        <v>0.9</v>
      </c>
      <c r="C205" s="2">
        <v>12.74</v>
      </c>
      <c r="D205" s="2">
        <v>181.86</v>
      </c>
      <c r="E205">
        <f t="shared" si="0"/>
        <v>194.60000000000002</v>
      </c>
    </row>
    <row r="206" spans="2:5" x14ac:dyDescent="0.25">
      <c r="B206">
        <v>1</v>
      </c>
      <c r="C206" s="2">
        <v>13.02</v>
      </c>
      <c r="D206" s="2">
        <v>181.68</v>
      </c>
      <c r="E206">
        <f t="shared" si="0"/>
        <v>194.70000000000002</v>
      </c>
    </row>
  </sheetData>
  <sortState xmlns:xlrd2="http://schemas.microsoft.com/office/spreadsheetml/2017/richdata2" ref="A2:N161">
    <sortCondition ref="E1:E161"/>
  </sortState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CAAB-D811-429D-BEF6-05FC5124D997}">
  <dimension ref="A1:F24"/>
  <sheetViews>
    <sheetView workbookViewId="0">
      <selection activeCell="J20" sqref="J20"/>
    </sheetView>
  </sheetViews>
  <sheetFormatPr defaultRowHeight="13.8" x14ac:dyDescent="0.25"/>
  <sheetData>
    <row r="1" spans="1:6" x14ac:dyDescent="0.25">
      <c r="A1" s="19" t="s">
        <v>25</v>
      </c>
      <c r="B1" s="4" t="s">
        <v>42</v>
      </c>
      <c r="C1" s="3">
        <v>31.73</v>
      </c>
      <c r="D1" s="3">
        <v>241.7</v>
      </c>
      <c r="E1" s="3">
        <v>20.22</v>
      </c>
      <c r="F1" s="3">
        <v>240.41</v>
      </c>
    </row>
    <row r="2" spans="1:6" x14ac:dyDescent="0.25">
      <c r="A2" s="19"/>
      <c r="B2" s="4" t="s">
        <v>43</v>
      </c>
      <c r="C2" s="3">
        <v>30.86</v>
      </c>
      <c r="D2" s="3">
        <v>242.07</v>
      </c>
      <c r="E2" s="3">
        <v>20.399999999999999</v>
      </c>
      <c r="F2" s="3">
        <v>239.91</v>
      </c>
    </row>
    <row r="3" spans="1:6" x14ac:dyDescent="0.25">
      <c r="A3" s="19"/>
      <c r="B3" s="4" t="s">
        <v>44</v>
      </c>
      <c r="C3" s="3">
        <v>29.61</v>
      </c>
      <c r="D3" s="3">
        <v>242.39</v>
      </c>
      <c r="E3" s="3">
        <v>18.84</v>
      </c>
      <c r="F3" s="3">
        <v>240.29</v>
      </c>
    </row>
    <row r="4" spans="1:6" x14ac:dyDescent="0.25">
      <c r="A4" s="19"/>
      <c r="B4" s="4" t="s">
        <v>45</v>
      </c>
      <c r="C4" s="3">
        <v>29.5</v>
      </c>
      <c r="D4" s="3">
        <v>242.06</v>
      </c>
      <c r="E4" s="3">
        <v>19.88</v>
      </c>
      <c r="F4" s="3">
        <v>239.65</v>
      </c>
    </row>
    <row r="5" spans="1:6" x14ac:dyDescent="0.25">
      <c r="A5" s="19"/>
      <c r="B5" s="4" t="s">
        <v>46</v>
      </c>
      <c r="C5" s="3">
        <v>30.88</v>
      </c>
      <c r="D5" s="3">
        <v>241.08</v>
      </c>
      <c r="E5" s="3">
        <v>19.96</v>
      </c>
      <c r="F5" s="3">
        <v>239.91</v>
      </c>
    </row>
    <row r="6" spans="1:6" x14ac:dyDescent="0.25">
      <c r="A6" s="19"/>
      <c r="B6" s="4" t="s">
        <v>48</v>
      </c>
      <c r="C6" s="3">
        <v>29.04</v>
      </c>
      <c r="D6" s="3">
        <v>241.48</v>
      </c>
      <c r="E6" s="3">
        <v>17.149999999999999</v>
      </c>
      <c r="F6" s="3">
        <v>237.97</v>
      </c>
    </row>
    <row r="7" spans="1:6" x14ac:dyDescent="0.25">
      <c r="A7" s="19" t="s">
        <v>24</v>
      </c>
      <c r="B7" s="4" t="s">
        <v>42</v>
      </c>
      <c r="C7" s="3">
        <v>25.67</v>
      </c>
      <c r="D7" s="3">
        <v>185.99</v>
      </c>
      <c r="E7" s="3">
        <v>14.32</v>
      </c>
      <c r="F7" s="3">
        <v>184.82</v>
      </c>
    </row>
    <row r="8" spans="1:6" x14ac:dyDescent="0.25">
      <c r="A8" s="19"/>
      <c r="B8" s="4" t="s">
        <v>43</v>
      </c>
      <c r="C8" s="3">
        <v>24.03</v>
      </c>
      <c r="D8" s="3">
        <v>185.31</v>
      </c>
      <c r="E8" s="3">
        <v>12.36</v>
      </c>
      <c r="F8" s="3">
        <v>182</v>
      </c>
    </row>
    <row r="9" spans="1:6" x14ac:dyDescent="0.25">
      <c r="A9" s="19"/>
      <c r="B9" s="4" t="s">
        <v>44</v>
      </c>
      <c r="C9" s="3">
        <v>22.84</v>
      </c>
      <c r="D9" s="3">
        <v>185.59</v>
      </c>
      <c r="E9" s="3">
        <v>11.78</v>
      </c>
      <c r="F9" s="3">
        <v>181.99</v>
      </c>
    </row>
    <row r="10" spans="1:6" x14ac:dyDescent="0.25">
      <c r="A10" s="19"/>
      <c r="B10" s="4" t="s">
        <v>45</v>
      </c>
      <c r="C10" s="3">
        <v>22.79</v>
      </c>
      <c r="D10" s="3">
        <v>185.2</v>
      </c>
      <c r="E10" s="3">
        <v>11.51</v>
      </c>
      <c r="F10" s="3">
        <v>182.4</v>
      </c>
    </row>
    <row r="11" spans="1:6" x14ac:dyDescent="0.25">
      <c r="A11" s="19"/>
      <c r="B11" s="4" t="s">
        <v>46</v>
      </c>
      <c r="C11" s="3">
        <v>22.85</v>
      </c>
      <c r="D11" s="3">
        <v>184.32</v>
      </c>
      <c r="E11" s="3">
        <v>10.119999999999999</v>
      </c>
      <c r="F11" s="3">
        <v>178.61</v>
      </c>
    </row>
    <row r="12" spans="1:6" x14ac:dyDescent="0.25">
      <c r="A12" s="19"/>
      <c r="B12" s="4" t="s">
        <v>48</v>
      </c>
      <c r="C12" s="3">
        <v>23.07</v>
      </c>
      <c r="D12" s="3">
        <v>185.1</v>
      </c>
      <c r="E12" s="3">
        <v>10.5</v>
      </c>
      <c r="F12" s="3">
        <v>179.99</v>
      </c>
    </row>
    <row r="13" spans="1:6" x14ac:dyDescent="0.25">
      <c r="A13" s="19" t="s">
        <v>25</v>
      </c>
      <c r="B13" s="5" t="s">
        <v>42</v>
      </c>
      <c r="C13" s="3">
        <v>19.510000000000002</v>
      </c>
      <c r="D13" s="3">
        <v>241.8</v>
      </c>
      <c r="E13" s="3">
        <v>20.22</v>
      </c>
      <c r="F13" s="3">
        <v>240.41</v>
      </c>
    </row>
    <row r="14" spans="1:6" x14ac:dyDescent="0.25">
      <c r="A14" s="19"/>
      <c r="B14" s="5" t="s">
        <v>43</v>
      </c>
      <c r="C14" s="3">
        <v>19.57</v>
      </c>
      <c r="D14" s="3">
        <v>241.61</v>
      </c>
      <c r="E14" s="3">
        <v>20.399999999999999</v>
      </c>
      <c r="F14" s="3">
        <v>239.91</v>
      </c>
    </row>
    <row r="15" spans="1:6" x14ac:dyDescent="0.25">
      <c r="A15" s="19"/>
      <c r="B15" s="5" t="s">
        <v>44</v>
      </c>
      <c r="C15" s="3">
        <v>19.7</v>
      </c>
      <c r="D15" s="3">
        <v>241.34</v>
      </c>
      <c r="E15" s="3">
        <v>18.84</v>
      </c>
      <c r="F15" s="3">
        <v>240.29</v>
      </c>
    </row>
    <row r="16" spans="1:6" x14ac:dyDescent="0.25">
      <c r="A16" s="19"/>
      <c r="B16" s="5" t="s">
        <v>45</v>
      </c>
      <c r="C16" s="3">
        <v>19</v>
      </c>
      <c r="D16" s="3">
        <v>242.88</v>
      </c>
      <c r="E16" s="3">
        <v>19.88</v>
      </c>
      <c r="F16" s="3">
        <v>239.65</v>
      </c>
    </row>
    <row r="17" spans="1:6" x14ac:dyDescent="0.25">
      <c r="A17" s="19"/>
      <c r="B17" s="5" t="s">
        <v>46</v>
      </c>
      <c r="C17" s="3">
        <v>19.62</v>
      </c>
      <c r="D17" s="3">
        <v>241.49</v>
      </c>
      <c r="E17" s="3">
        <v>19.96</v>
      </c>
      <c r="F17" s="3">
        <v>239.91</v>
      </c>
    </row>
    <row r="18" spans="1:6" x14ac:dyDescent="0.25">
      <c r="A18" s="19"/>
      <c r="B18" s="5" t="s">
        <v>48</v>
      </c>
      <c r="C18" s="3">
        <v>19.73</v>
      </c>
      <c r="D18" s="3">
        <v>241.26</v>
      </c>
      <c r="E18" s="3">
        <v>17.149999999999999</v>
      </c>
      <c r="F18" s="3">
        <v>237.97</v>
      </c>
    </row>
    <row r="19" spans="1:6" x14ac:dyDescent="0.25">
      <c r="A19" s="19" t="s">
        <v>24</v>
      </c>
      <c r="B19" s="5" t="s">
        <v>42</v>
      </c>
      <c r="C19" s="3">
        <v>15.62</v>
      </c>
      <c r="D19" s="3">
        <v>186.39</v>
      </c>
      <c r="E19" s="3">
        <v>14.32</v>
      </c>
      <c r="F19" s="3">
        <v>184.82</v>
      </c>
    </row>
    <row r="20" spans="1:6" x14ac:dyDescent="0.25">
      <c r="A20" s="19"/>
      <c r="B20" s="5" t="s">
        <v>43</v>
      </c>
      <c r="C20" s="3">
        <v>13.78</v>
      </c>
      <c r="D20" s="3">
        <v>185.14</v>
      </c>
      <c r="E20" s="3">
        <v>12.36</v>
      </c>
      <c r="F20" s="3">
        <v>182</v>
      </c>
    </row>
    <row r="21" spans="1:6" x14ac:dyDescent="0.25">
      <c r="A21" s="19"/>
      <c r="B21" s="5" t="s">
        <v>44</v>
      </c>
      <c r="C21" s="3">
        <v>13.42</v>
      </c>
      <c r="D21" s="3">
        <v>184.94</v>
      </c>
      <c r="E21" s="3">
        <v>11.78</v>
      </c>
      <c r="F21" s="3">
        <v>181.99</v>
      </c>
    </row>
    <row r="22" spans="1:6" x14ac:dyDescent="0.25">
      <c r="A22" s="19"/>
      <c r="B22" s="5" t="s">
        <v>45</v>
      </c>
      <c r="C22" s="3">
        <v>13.28</v>
      </c>
      <c r="D22" s="3">
        <v>184.54</v>
      </c>
      <c r="E22" s="3">
        <v>11.51</v>
      </c>
      <c r="F22" s="3">
        <v>182.4</v>
      </c>
    </row>
    <row r="23" spans="1:6" x14ac:dyDescent="0.25">
      <c r="A23" s="19"/>
      <c r="B23" s="5" t="s">
        <v>46</v>
      </c>
      <c r="C23" s="3">
        <v>13.7</v>
      </c>
      <c r="D23" s="3">
        <v>184.96</v>
      </c>
      <c r="E23" s="3">
        <v>10.119999999999999</v>
      </c>
      <c r="F23" s="3">
        <v>178.61</v>
      </c>
    </row>
    <row r="24" spans="1:6" x14ac:dyDescent="0.25">
      <c r="A24" s="19"/>
      <c r="B24" s="5" t="s">
        <v>48</v>
      </c>
      <c r="C24" s="3">
        <v>13.52</v>
      </c>
      <c r="D24" s="3">
        <v>185.44</v>
      </c>
      <c r="E24" s="3">
        <v>10.5</v>
      </c>
      <c r="F24" s="3">
        <v>179.99</v>
      </c>
    </row>
  </sheetData>
  <mergeCells count="4">
    <mergeCell ref="A1:A6"/>
    <mergeCell ref="A7:A12"/>
    <mergeCell ref="A13:A18"/>
    <mergeCell ref="A19:A2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62FA-731F-49AF-9251-C1144721B4B4}">
  <dimension ref="A1:AK122"/>
  <sheetViews>
    <sheetView topLeftCell="O37" workbookViewId="0">
      <selection activeCell="AD33" sqref="AD33"/>
    </sheetView>
  </sheetViews>
  <sheetFormatPr defaultRowHeight="13.8" x14ac:dyDescent="0.25"/>
  <sheetData>
    <row r="1" spans="1:37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/>
      <c r="Q1" s="1"/>
      <c r="R1" s="1"/>
    </row>
    <row r="2" spans="1:37" x14ac:dyDescent="0.25">
      <c r="A2" s="3" t="s">
        <v>1</v>
      </c>
      <c r="B2" s="3" t="s">
        <v>17</v>
      </c>
      <c r="C2" s="3"/>
      <c r="D2" s="3" t="s">
        <v>11</v>
      </c>
      <c r="E2" s="3" t="s">
        <v>34</v>
      </c>
      <c r="F2" s="3">
        <v>4</v>
      </c>
      <c r="G2" s="3" t="s">
        <v>6</v>
      </c>
      <c r="H2" s="3" t="s">
        <v>10</v>
      </c>
      <c r="I2" s="3">
        <v>0.5</v>
      </c>
      <c r="J2" s="3">
        <v>2436190</v>
      </c>
      <c r="K2" s="3">
        <v>198.41</v>
      </c>
      <c r="L2" s="3">
        <v>81.27</v>
      </c>
      <c r="M2" s="3">
        <v>75.45</v>
      </c>
      <c r="N2" s="3">
        <v>28.505600000000001</v>
      </c>
      <c r="O2" s="3">
        <v>0</v>
      </c>
      <c r="P2" s="3">
        <v>196.23</v>
      </c>
      <c r="Q2" s="3">
        <v>95.44</v>
      </c>
      <c r="R2" s="1"/>
    </row>
    <row r="3" spans="1:37" x14ac:dyDescent="0.25">
      <c r="A3" s="3" t="s">
        <v>1</v>
      </c>
      <c r="B3" s="3" t="s">
        <v>17</v>
      </c>
      <c r="C3" s="3"/>
      <c r="D3" s="3" t="s">
        <v>11</v>
      </c>
      <c r="E3" s="3" t="s">
        <v>34</v>
      </c>
      <c r="F3" s="3">
        <v>4</v>
      </c>
      <c r="G3" s="3" t="s">
        <v>6</v>
      </c>
      <c r="H3" s="3" t="s">
        <v>10</v>
      </c>
      <c r="I3" s="3">
        <v>0.6</v>
      </c>
      <c r="J3" s="3">
        <v>1986642</v>
      </c>
      <c r="K3" s="3">
        <v>160.12</v>
      </c>
      <c r="L3" s="3">
        <v>96.27</v>
      </c>
      <c r="M3" s="3">
        <v>65.75</v>
      </c>
      <c r="N3" s="3">
        <v>34.663400000000003</v>
      </c>
      <c r="O3" s="3">
        <v>0</v>
      </c>
      <c r="P3" s="3">
        <v>158.47999999999999</v>
      </c>
      <c r="Q3" s="3">
        <v>89.63</v>
      </c>
      <c r="R3" s="1"/>
    </row>
    <row r="4" spans="1:37" x14ac:dyDescent="0.25">
      <c r="A4" s="3" t="s">
        <v>1</v>
      </c>
      <c r="B4" s="3" t="s">
        <v>17</v>
      </c>
      <c r="C4" s="3"/>
      <c r="D4" s="3" t="s">
        <v>11</v>
      </c>
      <c r="E4" s="3" t="s">
        <v>34</v>
      </c>
      <c r="F4" s="3">
        <v>4</v>
      </c>
      <c r="G4" s="3" t="s">
        <v>6</v>
      </c>
      <c r="H4" s="3" t="s">
        <v>9</v>
      </c>
      <c r="I4" s="3">
        <v>0.7</v>
      </c>
      <c r="J4" s="3">
        <v>1584683</v>
      </c>
      <c r="K4" s="3">
        <v>116.61</v>
      </c>
      <c r="L4" s="3">
        <v>90.37</v>
      </c>
      <c r="M4" s="3">
        <v>52.73</v>
      </c>
      <c r="N4" s="3">
        <v>43.864100000000001</v>
      </c>
      <c r="O4" s="3">
        <v>0</v>
      </c>
      <c r="P4" s="3">
        <v>123.49</v>
      </c>
      <c r="Q4" s="3">
        <v>88.38</v>
      </c>
      <c r="R4" s="1"/>
    </row>
    <row r="5" spans="1:37" x14ac:dyDescent="0.25">
      <c r="A5" s="3" t="s">
        <v>1</v>
      </c>
      <c r="B5" s="3" t="s">
        <v>17</v>
      </c>
      <c r="C5" s="3"/>
      <c r="D5" s="3" t="s">
        <v>11</v>
      </c>
      <c r="E5" s="3" t="s">
        <v>34</v>
      </c>
      <c r="F5" s="3">
        <v>4</v>
      </c>
      <c r="G5" s="3" t="s">
        <v>6</v>
      </c>
      <c r="H5" s="3" t="s">
        <v>9</v>
      </c>
      <c r="I5" s="3">
        <v>0.8</v>
      </c>
      <c r="J5" s="3">
        <v>966009</v>
      </c>
      <c r="K5" s="3">
        <v>73.41</v>
      </c>
      <c r="L5" s="3">
        <v>77.41</v>
      </c>
      <c r="M5" s="3">
        <v>38.369999999999997</v>
      </c>
      <c r="N5" s="3">
        <v>59.149799999999999</v>
      </c>
      <c r="O5" s="3">
        <v>0</v>
      </c>
      <c r="P5" s="3">
        <v>76.67</v>
      </c>
      <c r="Q5" s="3">
        <v>79.53</v>
      </c>
      <c r="R5" s="1"/>
    </row>
    <row r="6" spans="1:37" x14ac:dyDescent="0.25">
      <c r="A6" s="3" t="s">
        <v>1</v>
      </c>
      <c r="B6" s="3" t="s">
        <v>17</v>
      </c>
      <c r="C6" s="3"/>
      <c r="D6" s="3" t="s">
        <v>11</v>
      </c>
      <c r="E6" s="3" t="s">
        <v>34</v>
      </c>
      <c r="F6" s="3">
        <v>4</v>
      </c>
      <c r="G6" s="3" t="s">
        <v>6</v>
      </c>
      <c r="H6" s="3" t="s">
        <v>9</v>
      </c>
      <c r="I6" s="3">
        <v>0.9</v>
      </c>
      <c r="J6" s="3">
        <v>491940</v>
      </c>
      <c r="K6" s="3">
        <v>35.630000000000003</v>
      </c>
      <c r="L6" s="3">
        <v>77.650000000000006</v>
      </c>
      <c r="M6" s="3">
        <v>29.15</v>
      </c>
      <c r="N6" s="3">
        <v>85.886099999999999</v>
      </c>
      <c r="O6" s="3">
        <v>0</v>
      </c>
      <c r="P6" s="3">
        <v>40.049999999999997</v>
      </c>
      <c r="Q6" s="3">
        <v>74.92</v>
      </c>
      <c r="R6" s="1"/>
      <c r="X6" s="1"/>
      <c r="Y6" s="1"/>
      <c r="Z6" s="1" t="s">
        <v>13</v>
      </c>
      <c r="AA6" s="1" t="s">
        <v>14</v>
      </c>
      <c r="AB6" s="1" t="s">
        <v>13</v>
      </c>
      <c r="AC6" s="1" t="s">
        <v>14</v>
      </c>
    </row>
    <row r="7" spans="1:37" x14ac:dyDescent="0.25">
      <c r="A7" s="3" t="s">
        <v>1</v>
      </c>
      <c r="B7" s="3" t="s">
        <v>17</v>
      </c>
      <c r="C7" s="3"/>
      <c r="D7" s="3" t="s">
        <v>11</v>
      </c>
      <c r="E7" s="3" t="s">
        <v>34</v>
      </c>
      <c r="F7" s="3">
        <v>4</v>
      </c>
      <c r="G7" s="3" t="s">
        <v>6</v>
      </c>
      <c r="H7" s="3" t="s">
        <v>9</v>
      </c>
      <c r="I7" s="3">
        <v>1</v>
      </c>
      <c r="J7" s="3">
        <v>21</v>
      </c>
      <c r="K7" s="3">
        <v>0.93</v>
      </c>
      <c r="L7" s="3">
        <v>65.89</v>
      </c>
      <c r="M7" s="3">
        <v>17.010000000000002</v>
      </c>
      <c r="N7" s="3">
        <v>140.36699999999999</v>
      </c>
      <c r="O7" s="3">
        <v>0</v>
      </c>
      <c r="P7" s="3">
        <v>1.83</v>
      </c>
      <c r="Q7" s="3">
        <v>65.709999999999994</v>
      </c>
      <c r="R7" s="19" t="s">
        <v>6</v>
      </c>
      <c r="S7" s="4" t="s">
        <v>42</v>
      </c>
      <c r="T7" s="3">
        <v>198.41</v>
      </c>
      <c r="U7" s="3">
        <v>81.27</v>
      </c>
      <c r="V7" s="3">
        <v>196.23</v>
      </c>
      <c r="W7" s="3">
        <v>95.44</v>
      </c>
      <c r="X7" s="19" t="s">
        <v>6</v>
      </c>
      <c r="Y7" s="4" t="s">
        <v>42</v>
      </c>
      <c r="Z7" s="3">
        <v>178.95</v>
      </c>
      <c r="AA7" s="3">
        <v>175.42</v>
      </c>
      <c r="AB7" s="3">
        <v>169.76</v>
      </c>
      <c r="AC7" s="3">
        <v>153.79</v>
      </c>
      <c r="AD7" s="19" t="s">
        <v>6</v>
      </c>
      <c r="AE7" s="4" t="s">
        <v>42</v>
      </c>
      <c r="AF7" s="3">
        <v>162</v>
      </c>
      <c r="AG7" s="3">
        <v>88.74</v>
      </c>
      <c r="AH7" s="3">
        <v>180.47</v>
      </c>
      <c r="AI7" s="3">
        <v>89.41</v>
      </c>
      <c r="AJ7" s="3">
        <v>169.76</v>
      </c>
      <c r="AK7" s="3">
        <v>153.79</v>
      </c>
    </row>
    <row r="8" spans="1:37" x14ac:dyDescent="0.25">
      <c r="A8" s="3" t="s">
        <v>1</v>
      </c>
      <c r="B8" s="3" t="s">
        <v>17</v>
      </c>
      <c r="C8" s="3"/>
      <c r="D8" s="3" t="s">
        <v>11</v>
      </c>
      <c r="E8" s="3" t="s">
        <v>33</v>
      </c>
      <c r="F8" s="3">
        <v>4</v>
      </c>
      <c r="G8" s="3" t="s">
        <v>6</v>
      </c>
      <c r="H8" s="3" t="s">
        <v>10</v>
      </c>
      <c r="I8" s="3">
        <v>0.5</v>
      </c>
      <c r="J8" s="3">
        <v>2328820</v>
      </c>
      <c r="K8" s="3">
        <v>196.23</v>
      </c>
      <c r="L8" s="3">
        <v>95.44</v>
      </c>
      <c r="M8" s="3">
        <v>75.77</v>
      </c>
      <c r="N8" s="3">
        <v>28.270499999999998</v>
      </c>
      <c r="O8" s="3">
        <v>0</v>
      </c>
      <c r="P8" s="1"/>
      <c r="Q8" s="1"/>
      <c r="R8" s="19"/>
      <c r="S8" s="4" t="s">
        <v>43</v>
      </c>
      <c r="T8" s="3">
        <v>160.12</v>
      </c>
      <c r="U8" s="3">
        <v>96.27</v>
      </c>
      <c r="V8" s="3">
        <v>158.47999999999999</v>
      </c>
      <c r="W8" s="3">
        <v>89.63</v>
      </c>
      <c r="X8" s="19"/>
      <c r="Y8" s="4" t="s">
        <v>43</v>
      </c>
      <c r="Z8" s="3">
        <v>140.41999999999999</v>
      </c>
      <c r="AA8" s="3">
        <v>144.4</v>
      </c>
      <c r="AB8" s="3">
        <v>138.72999999999999</v>
      </c>
      <c r="AC8" s="3">
        <v>138.02000000000001</v>
      </c>
      <c r="AD8" s="19"/>
      <c r="AE8" s="4" t="s">
        <v>43</v>
      </c>
      <c r="AF8" s="3">
        <v>131.5</v>
      </c>
      <c r="AG8" s="3">
        <v>85.24</v>
      </c>
      <c r="AH8" s="3">
        <v>139.6</v>
      </c>
      <c r="AI8" s="3">
        <v>90.31</v>
      </c>
      <c r="AJ8" s="3">
        <v>138.72999999999999</v>
      </c>
      <c r="AK8" s="3">
        <v>138.02000000000001</v>
      </c>
    </row>
    <row r="9" spans="1:37" x14ac:dyDescent="0.25">
      <c r="A9" s="3" t="s">
        <v>1</v>
      </c>
      <c r="B9" s="3" t="s">
        <v>17</v>
      </c>
      <c r="C9" s="3"/>
      <c r="D9" s="3" t="s">
        <v>11</v>
      </c>
      <c r="E9" s="3" t="s">
        <v>33</v>
      </c>
      <c r="F9" s="3">
        <v>4</v>
      </c>
      <c r="G9" s="3" t="s">
        <v>6</v>
      </c>
      <c r="H9" s="3" t="s">
        <v>10</v>
      </c>
      <c r="I9" s="3">
        <v>0.6</v>
      </c>
      <c r="J9" s="3">
        <v>1963128</v>
      </c>
      <c r="K9" s="3">
        <v>158.47999999999999</v>
      </c>
      <c r="L9" s="3">
        <v>89.63</v>
      </c>
      <c r="M9" s="3">
        <v>62.99</v>
      </c>
      <c r="N9" s="3">
        <v>34.997399999999999</v>
      </c>
      <c r="O9" s="3">
        <v>0</v>
      </c>
      <c r="P9" s="1"/>
      <c r="Q9" s="1"/>
      <c r="R9" s="19"/>
      <c r="S9" s="4" t="s">
        <v>44</v>
      </c>
      <c r="T9" s="3">
        <v>116.61</v>
      </c>
      <c r="U9" s="3">
        <v>90.37</v>
      </c>
      <c r="V9" s="3">
        <v>123.49</v>
      </c>
      <c r="W9" s="3">
        <v>88.38</v>
      </c>
      <c r="X9" s="19"/>
      <c r="Y9" s="4" t="s">
        <v>44</v>
      </c>
      <c r="Z9" s="3">
        <v>108.34</v>
      </c>
      <c r="AA9" s="3">
        <v>141.29</v>
      </c>
      <c r="AB9" s="3">
        <v>101.38</v>
      </c>
      <c r="AC9" s="3">
        <v>137.82</v>
      </c>
      <c r="AD9" s="19"/>
      <c r="AE9" s="4" t="s">
        <v>44</v>
      </c>
      <c r="AF9" s="3">
        <v>101.48</v>
      </c>
      <c r="AG9" s="3">
        <v>81.94</v>
      </c>
      <c r="AH9" s="3">
        <v>110.5</v>
      </c>
      <c r="AI9" s="3">
        <v>92.37</v>
      </c>
      <c r="AJ9" s="3">
        <v>101.38</v>
      </c>
      <c r="AK9" s="3">
        <v>137.82</v>
      </c>
    </row>
    <row r="10" spans="1:37" x14ac:dyDescent="0.25">
      <c r="A10" s="3" t="s">
        <v>1</v>
      </c>
      <c r="B10" s="3" t="s">
        <v>17</v>
      </c>
      <c r="C10" s="3"/>
      <c r="D10" s="3" t="s">
        <v>11</v>
      </c>
      <c r="E10" s="3" t="s">
        <v>33</v>
      </c>
      <c r="F10" s="3">
        <v>4</v>
      </c>
      <c r="G10" s="3" t="s">
        <v>6</v>
      </c>
      <c r="H10" s="3" t="s">
        <v>9</v>
      </c>
      <c r="I10" s="3">
        <v>0.7</v>
      </c>
      <c r="J10" s="3">
        <v>1600209</v>
      </c>
      <c r="K10" s="3">
        <v>123.49</v>
      </c>
      <c r="L10" s="3">
        <v>88.38</v>
      </c>
      <c r="M10" s="3">
        <v>54.08</v>
      </c>
      <c r="N10" s="3">
        <v>42.192700000000002</v>
      </c>
      <c r="O10" s="3">
        <v>0</v>
      </c>
      <c r="P10" s="1"/>
      <c r="Q10" s="1"/>
      <c r="R10" s="19"/>
      <c r="S10" s="4" t="s">
        <v>45</v>
      </c>
      <c r="T10" s="3">
        <v>73.41</v>
      </c>
      <c r="U10" s="3">
        <v>77.41</v>
      </c>
      <c r="V10" s="3">
        <v>76.67</v>
      </c>
      <c r="W10" s="3">
        <v>79.53</v>
      </c>
      <c r="X10" s="19"/>
      <c r="Y10" s="4" t="s">
        <v>45</v>
      </c>
      <c r="Z10" s="3">
        <v>67.459999999999994</v>
      </c>
      <c r="AA10" s="3">
        <v>103.84</v>
      </c>
      <c r="AB10" s="3">
        <v>63.7</v>
      </c>
      <c r="AC10" s="3">
        <v>103.98</v>
      </c>
      <c r="AD10" s="19"/>
      <c r="AE10" s="4" t="s">
        <v>45</v>
      </c>
      <c r="AF10" s="3">
        <v>63.74</v>
      </c>
      <c r="AG10" s="3">
        <v>77.849999999999994</v>
      </c>
      <c r="AH10" s="3">
        <v>67.91</v>
      </c>
      <c r="AI10" s="3">
        <v>84.96</v>
      </c>
      <c r="AJ10" s="3">
        <v>63.7</v>
      </c>
      <c r="AK10" s="3">
        <v>103.98</v>
      </c>
    </row>
    <row r="11" spans="1:37" x14ac:dyDescent="0.25">
      <c r="A11" s="3" t="s">
        <v>1</v>
      </c>
      <c r="B11" s="3" t="s">
        <v>17</v>
      </c>
      <c r="C11" s="3"/>
      <c r="D11" s="3" t="s">
        <v>11</v>
      </c>
      <c r="E11" s="3" t="s">
        <v>33</v>
      </c>
      <c r="F11" s="3">
        <v>4</v>
      </c>
      <c r="G11" s="3" t="s">
        <v>6</v>
      </c>
      <c r="H11" s="3" t="s">
        <v>9</v>
      </c>
      <c r="I11" s="3">
        <v>0.8</v>
      </c>
      <c r="J11" s="3">
        <v>933114</v>
      </c>
      <c r="K11" s="3">
        <v>76.67</v>
      </c>
      <c r="L11" s="3">
        <v>79.53</v>
      </c>
      <c r="M11" s="3">
        <v>40.32</v>
      </c>
      <c r="N11" s="3">
        <v>57.265799999999999</v>
      </c>
      <c r="O11" s="3">
        <v>0</v>
      </c>
      <c r="P11" s="1"/>
      <c r="Q11" s="1"/>
      <c r="R11" s="19"/>
      <c r="S11" s="4" t="s">
        <v>46</v>
      </c>
      <c r="T11" s="3">
        <v>35.630000000000003</v>
      </c>
      <c r="U11" s="3">
        <v>77.650000000000006</v>
      </c>
      <c r="V11" s="3">
        <v>40.049999999999997</v>
      </c>
      <c r="W11" s="3">
        <v>74.92</v>
      </c>
      <c r="X11" s="19"/>
      <c r="Y11" s="4" t="s">
        <v>46</v>
      </c>
      <c r="Z11" s="3">
        <v>37.880000000000003</v>
      </c>
      <c r="AA11" s="3">
        <v>99.66</v>
      </c>
      <c r="AB11" s="3">
        <v>33.46</v>
      </c>
      <c r="AC11" s="3">
        <v>97.05</v>
      </c>
      <c r="AD11" s="19"/>
      <c r="AE11" s="4" t="s">
        <v>46</v>
      </c>
      <c r="AF11" s="3">
        <v>33.81</v>
      </c>
      <c r="AG11" s="3">
        <v>76.73</v>
      </c>
      <c r="AH11" s="3">
        <v>33.99</v>
      </c>
      <c r="AI11" s="3">
        <v>78.63</v>
      </c>
      <c r="AJ11" s="3">
        <v>33.46</v>
      </c>
      <c r="AK11" s="3">
        <v>97.05</v>
      </c>
    </row>
    <row r="12" spans="1:37" x14ac:dyDescent="0.25">
      <c r="A12" s="3" t="s">
        <v>1</v>
      </c>
      <c r="B12" s="3" t="s">
        <v>17</v>
      </c>
      <c r="C12" s="3"/>
      <c r="D12" s="3" t="s">
        <v>11</v>
      </c>
      <c r="E12" s="3" t="s">
        <v>33</v>
      </c>
      <c r="F12" s="3">
        <v>4</v>
      </c>
      <c r="G12" s="3" t="s">
        <v>6</v>
      </c>
      <c r="H12" s="3" t="s">
        <v>9</v>
      </c>
      <c r="I12" s="3">
        <v>0.9</v>
      </c>
      <c r="J12" s="3">
        <v>541647</v>
      </c>
      <c r="K12" s="3">
        <v>40.049999999999997</v>
      </c>
      <c r="L12" s="3">
        <v>74.92</v>
      </c>
      <c r="M12" s="3">
        <v>29.37</v>
      </c>
      <c r="N12" s="3">
        <v>80.843500000000006</v>
      </c>
      <c r="O12" s="3">
        <v>0</v>
      </c>
      <c r="P12" s="1"/>
      <c r="Q12" s="1"/>
      <c r="R12" s="19"/>
      <c r="S12" s="4" t="s">
        <v>48</v>
      </c>
      <c r="T12" s="3">
        <v>0.93</v>
      </c>
      <c r="U12" s="3">
        <v>65.89</v>
      </c>
      <c r="V12" s="3">
        <v>1.83</v>
      </c>
      <c r="W12" s="3">
        <v>65.709999999999994</v>
      </c>
      <c r="X12" s="19"/>
      <c r="Y12" s="4" t="s">
        <v>48</v>
      </c>
      <c r="Z12" s="3">
        <v>1.79</v>
      </c>
      <c r="AA12" s="3">
        <v>66.349999999999994</v>
      </c>
      <c r="AB12" s="3">
        <v>1.2</v>
      </c>
      <c r="AC12" s="3">
        <v>63.5</v>
      </c>
      <c r="AD12" s="19"/>
      <c r="AE12" s="4" t="s">
        <v>48</v>
      </c>
      <c r="AF12" s="3">
        <v>1.3</v>
      </c>
      <c r="AG12" s="3">
        <v>70.61</v>
      </c>
      <c r="AH12" s="3">
        <v>1.25</v>
      </c>
      <c r="AI12" s="3">
        <v>71.05</v>
      </c>
      <c r="AJ12" s="3">
        <v>1.2</v>
      </c>
      <c r="AK12" s="3">
        <v>63.5</v>
      </c>
    </row>
    <row r="13" spans="1:37" x14ac:dyDescent="0.25">
      <c r="A13" s="3" t="s">
        <v>1</v>
      </c>
      <c r="B13" s="3" t="s">
        <v>17</v>
      </c>
      <c r="C13" s="3"/>
      <c r="D13" s="3" t="s">
        <v>11</v>
      </c>
      <c r="E13" s="3" t="s">
        <v>33</v>
      </c>
      <c r="F13" s="3">
        <v>4</v>
      </c>
      <c r="G13" s="3" t="s">
        <v>6</v>
      </c>
      <c r="H13" s="3" t="s">
        <v>9</v>
      </c>
      <c r="I13" s="3">
        <v>1</v>
      </c>
      <c r="J13" s="3">
        <v>21</v>
      </c>
      <c r="K13" s="3">
        <v>1.83</v>
      </c>
      <c r="L13" s="3">
        <v>65.709999999999994</v>
      </c>
      <c r="M13" s="3">
        <v>17.55</v>
      </c>
      <c r="N13" s="3">
        <v>139.3246</v>
      </c>
      <c r="O13" s="3">
        <v>0</v>
      </c>
      <c r="P13" s="1"/>
      <c r="Q13" s="1"/>
      <c r="R13" s="19" t="s">
        <v>19</v>
      </c>
      <c r="S13" s="4" t="s">
        <v>42</v>
      </c>
      <c r="T13" s="3">
        <v>79.77</v>
      </c>
      <c r="U13" s="3">
        <v>247.59</v>
      </c>
      <c r="V13" s="3">
        <v>77.430000000000007</v>
      </c>
      <c r="W13" s="3">
        <v>248.95</v>
      </c>
      <c r="X13" s="19" t="s">
        <v>19</v>
      </c>
      <c r="Y13" s="4" t="s">
        <v>42</v>
      </c>
      <c r="Z13" s="3">
        <v>81.290000000000006</v>
      </c>
      <c r="AA13" s="3">
        <v>258.83999999999997</v>
      </c>
      <c r="AB13" s="3">
        <v>76.400000000000006</v>
      </c>
      <c r="AC13" s="3">
        <v>256.66000000000003</v>
      </c>
      <c r="AD13" s="19" t="s">
        <v>19</v>
      </c>
      <c r="AE13" s="4" t="s">
        <v>42</v>
      </c>
      <c r="AF13" s="3">
        <v>56.17</v>
      </c>
      <c r="AG13" s="3">
        <v>253.49</v>
      </c>
      <c r="AH13" s="3">
        <v>47.27</v>
      </c>
      <c r="AI13" s="3">
        <v>254.15</v>
      </c>
      <c r="AJ13" s="3">
        <v>76.400000000000006</v>
      </c>
      <c r="AK13" s="3">
        <v>256.66000000000003</v>
      </c>
    </row>
    <row r="14" spans="1:37" x14ac:dyDescent="0.25">
      <c r="R14" s="19"/>
      <c r="S14" s="4" t="s">
        <v>43</v>
      </c>
      <c r="T14" s="3">
        <v>66.39</v>
      </c>
      <c r="U14" s="3">
        <v>247.08</v>
      </c>
      <c r="V14" s="3">
        <v>86.95</v>
      </c>
      <c r="W14" s="3">
        <v>248.26</v>
      </c>
      <c r="X14" s="19"/>
      <c r="Y14" s="4" t="s">
        <v>43</v>
      </c>
      <c r="Z14" s="3">
        <v>85.89</v>
      </c>
      <c r="AA14" s="3">
        <v>260.54000000000002</v>
      </c>
      <c r="AB14" s="3">
        <v>56.62</v>
      </c>
      <c r="AC14" s="3">
        <v>258.17</v>
      </c>
      <c r="AD14" s="19"/>
      <c r="AE14" s="4" t="s">
        <v>43</v>
      </c>
      <c r="AF14" s="3">
        <v>44.06</v>
      </c>
      <c r="AG14" s="3">
        <v>255.3</v>
      </c>
      <c r="AH14" s="3">
        <v>42.06</v>
      </c>
      <c r="AI14" s="3">
        <v>256.93</v>
      </c>
      <c r="AJ14" s="3">
        <v>56.62</v>
      </c>
      <c r="AK14" s="3">
        <v>258.17</v>
      </c>
    </row>
    <row r="15" spans="1:37" x14ac:dyDescent="0.25">
      <c r="R15" s="19"/>
      <c r="S15" s="4" t="s">
        <v>44</v>
      </c>
      <c r="T15" s="3">
        <v>59.72</v>
      </c>
      <c r="U15" s="3">
        <v>248.41</v>
      </c>
      <c r="V15" s="3">
        <v>67.5</v>
      </c>
      <c r="W15" s="3">
        <v>246.13</v>
      </c>
      <c r="X15" s="19"/>
      <c r="Y15" s="4" t="s">
        <v>44</v>
      </c>
      <c r="Z15" s="3">
        <v>50.59</v>
      </c>
      <c r="AA15" s="3">
        <v>255.49</v>
      </c>
      <c r="AB15" s="3">
        <v>43.93</v>
      </c>
      <c r="AC15" s="3">
        <v>252.87</v>
      </c>
      <c r="AD15" s="19"/>
      <c r="AE15" s="4" t="s">
        <v>44</v>
      </c>
      <c r="AF15" s="3">
        <v>30.86</v>
      </c>
      <c r="AG15" s="3">
        <v>253.17</v>
      </c>
      <c r="AH15" s="3">
        <v>44.28</v>
      </c>
      <c r="AI15" s="3">
        <v>254.74</v>
      </c>
      <c r="AJ15" s="3">
        <v>43.93</v>
      </c>
      <c r="AK15" s="3">
        <v>252.87</v>
      </c>
    </row>
    <row r="16" spans="1:37" x14ac:dyDescent="0.25">
      <c r="R16" s="19"/>
      <c r="S16" s="4" t="s">
        <v>45</v>
      </c>
      <c r="T16" s="3">
        <v>51.68</v>
      </c>
      <c r="U16" s="3">
        <v>247.03</v>
      </c>
      <c r="V16" s="3">
        <v>56.02</v>
      </c>
      <c r="W16" s="3">
        <v>247.15</v>
      </c>
      <c r="X16" s="19"/>
      <c r="Y16" s="4" t="s">
        <v>45</v>
      </c>
      <c r="Z16" s="3">
        <v>43.07</v>
      </c>
      <c r="AA16" s="3">
        <v>255.63</v>
      </c>
      <c r="AB16" s="3">
        <v>39.94</v>
      </c>
      <c r="AC16" s="3">
        <v>256.82</v>
      </c>
      <c r="AD16" s="19"/>
      <c r="AE16" s="4" t="s">
        <v>45</v>
      </c>
      <c r="AF16" s="3">
        <v>22.61</v>
      </c>
      <c r="AG16" s="3">
        <v>253.33</v>
      </c>
      <c r="AH16" s="3">
        <v>43.99</v>
      </c>
      <c r="AI16" s="3">
        <v>254.8</v>
      </c>
      <c r="AJ16" s="3">
        <v>39.94</v>
      </c>
      <c r="AK16" s="3">
        <v>256.82</v>
      </c>
    </row>
    <row r="17" spans="1:37" x14ac:dyDescent="0.25">
      <c r="R17" s="19"/>
      <c r="S17" s="4" t="s">
        <v>46</v>
      </c>
      <c r="T17" s="3">
        <v>44.89</v>
      </c>
      <c r="U17" s="3">
        <v>245.54</v>
      </c>
      <c r="V17" s="3">
        <v>47.69</v>
      </c>
      <c r="W17" s="3">
        <v>247.13</v>
      </c>
      <c r="X17" s="19"/>
      <c r="Y17" s="4" t="s">
        <v>46</v>
      </c>
      <c r="Z17" s="3">
        <v>33.979999999999997</v>
      </c>
      <c r="AA17" s="3">
        <v>251.91</v>
      </c>
      <c r="AB17" s="3">
        <v>32.21</v>
      </c>
      <c r="AC17" s="3">
        <v>252.18</v>
      </c>
      <c r="AD17" s="19"/>
      <c r="AE17" s="4" t="s">
        <v>46</v>
      </c>
      <c r="AF17" s="3">
        <v>18.27</v>
      </c>
      <c r="AG17" s="3">
        <v>249.49</v>
      </c>
      <c r="AH17" s="3">
        <v>34.93</v>
      </c>
      <c r="AI17" s="3">
        <v>254.53</v>
      </c>
      <c r="AJ17" s="3">
        <v>32.21</v>
      </c>
      <c r="AK17" s="3">
        <v>252.18</v>
      </c>
    </row>
    <row r="18" spans="1:37" x14ac:dyDescent="0.25">
      <c r="R18" s="19"/>
      <c r="S18" s="4" t="s">
        <v>48</v>
      </c>
      <c r="T18" s="3">
        <v>2.84</v>
      </c>
      <c r="U18" s="3">
        <v>247.36</v>
      </c>
      <c r="V18" s="3">
        <v>1.66</v>
      </c>
      <c r="W18" s="3">
        <v>244.96</v>
      </c>
      <c r="X18" s="19"/>
      <c r="Y18" s="4" t="s">
        <v>48</v>
      </c>
      <c r="Z18" s="3">
        <v>2.78</v>
      </c>
      <c r="AA18" s="3">
        <v>248.57</v>
      </c>
      <c r="AB18" s="3">
        <v>1.69</v>
      </c>
      <c r="AC18" s="3">
        <v>247.13</v>
      </c>
      <c r="AD18" s="19"/>
      <c r="AE18" s="4" t="s">
        <v>48</v>
      </c>
      <c r="AF18" s="3">
        <v>1.66</v>
      </c>
      <c r="AG18" s="3">
        <v>245.5</v>
      </c>
      <c r="AH18" s="3">
        <v>4.8499999999999996</v>
      </c>
      <c r="AI18" s="3">
        <v>247.72</v>
      </c>
      <c r="AJ18" s="3">
        <v>1.69</v>
      </c>
      <c r="AK18" s="3">
        <v>247.13</v>
      </c>
    </row>
    <row r="19" spans="1:37" x14ac:dyDescent="0.25">
      <c r="R19" s="19" t="s">
        <v>25</v>
      </c>
      <c r="S19" s="5" t="s">
        <v>47</v>
      </c>
      <c r="T19" s="3">
        <v>202.77</v>
      </c>
      <c r="U19" s="3">
        <v>252.86</v>
      </c>
      <c r="V19" s="3">
        <v>157.46</v>
      </c>
      <c r="W19" s="3">
        <v>249.13</v>
      </c>
      <c r="X19" s="19" t="s">
        <v>25</v>
      </c>
      <c r="Y19" s="4" t="s">
        <v>42</v>
      </c>
      <c r="Z19" s="3">
        <v>30.39</v>
      </c>
      <c r="AA19" s="3">
        <v>243.13</v>
      </c>
      <c r="AB19" s="3">
        <v>19.28</v>
      </c>
      <c r="AC19" s="3">
        <v>241.68</v>
      </c>
      <c r="AD19" s="19" t="s">
        <v>25</v>
      </c>
      <c r="AE19" s="4" t="s">
        <v>42</v>
      </c>
      <c r="AF19" s="3">
        <v>13.86</v>
      </c>
      <c r="AG19" s="3">
        <v>233.18</v>
      </c>
      <c r="AH19" s="3">
        <v>32.700000000000003</v>
      </c>
      <c r="AI19" s="3">
        <v>243</v>
      </c>
      <c r="AJ19" s="3">
        <v>19.28</v>
      </c>
      <c r="AK19" s="3">
        <v>241.68</v>
      </c>
    </row>
    <row r="20" spans="1:37" x14ac:dyDescent="0.25">
      <c r="R20" s="19"/>
      <c r="S20" s="5" t="s">
        <v>49</v>
      </c>
      <c r="T20" s="3">
        <v>47.48</v>
      </c>
      <c r="U20" s="3">
        <v>244.22</v>
      </c>
      <c r="V20" s="3">
        <v>31.61</v>
      </c>
      <c r="W20" s="3">
        <v>242.11</v>
      </c>
      <c r="X20" s="19"/>
      <c r="Y20" s="4" t="s">
        <v>43</v>
      </c>
      <c r="Z20" s="3">
        <v>30.4</v>
      </c>
      <c r="AA20" s="3">
        <v>242.86</v>
      </c>
      <c r="AB20" s="3">
        <v>19.5</v>
      </c>
      <c r="AC20" s="3">
        <v>241.25</v>
      </c>
      <c r="AD20" s="19"/>
      <c r="AE20" s="4" t="s">
        <v>43</v>
      </c>
      <c r="AF20" s="3">
        <v>14.14</v>
      </c>
      <c r="AG20" s="3">
        <v>232.99</v>
      </c>
      <c r="AH20" s="3">
        <v>33.17</v>
      </c>
      <c r="AI20" s="3">
        <v>242.07</v>
      </c>
      <c r="AJ20" s="3">
        <v>19.5</v>
      </c>
      <c r="AK20" s="3">
        <v>241.25</v>
      </c>
    </row>
    <row r="21" spans="1:37" x14ac:dyDescent="0.25">
      <c r="R21" s="19"/>
      <c r="S21" s="5" t="s">
        <v>50</v>
      </c>
      <c r="T21" s="3">
        <v>35.61</v>
      </c>
      <c r="U21" s="3">
        <v>244.04</v>
      </c>
      <c r="V21" s="3">
        <v>25.04</v>
      </c>
      <c r="W21" s="3">
        <v>241.02</v>
      </c>
      <c r="X21" s="19"/>
      <c r="Y21" s="4" t="s">
        <v>44</v>
      </c>
      <c r="Z21" s="3">
        <v>29.65</v>
      </c>
      <c r="AA21" s="3">
        <v>242.62</v>
      </c>
      <c r="AB21" s="3">
        <v>20.93</v>
      </c>
      <c r="AC21" s="3">
        <v>245.4</v>
      </c>
      <c r="AD21" s="19"/>
      <c r="AE21" s="4" t="s">
        <v>44</v>
      </c>
      <c r="AF21" s="3">
        <v>15</v>
      </c>
      <c r="AG21" s="3">
        <v>232.18</v>
      </c>
      <c r="AH21" s="3">
        <v>32.44</v>
      </c>
      <c r="AI21" s="3">
        <v>242.97</v>
      </c>
      <c r="AJ21" s="3">
        <v>20.93</v>
      </c>
      <c r="AK21" s="3">
        <v>240.4</v>
      </c>
    </row>
    <row r="22" spans="1:37" x14ac:dyDescent="0.25">
      <c r="R22" s="19"/>
      <c r="S22" s="5" t="s">
        <v>51</v>
      </c>
      <c r="T22" s="3">
        <v>31.15</v>
      </c>
      <c r="U22" s="3">
        <v>242.96</v>
      </c>
      <c r="V22" s="3">
        <v>20.309999999999999</v>
      </c>
      <c r="W22" s="3">
        <v>240.46</v>
      </c>
      <c r="X22" s="19"/>
      <c r="Y22" s="4" t="s">
        <v>45</v>
      </c>
      <c r="Z22" s="3">
        <v>31.24</v>
      </c>
      <c r="AA22" s="3">
        <v>242.13</v>
      </c>
      <c r="AB22" s="3">
        <v>20.52</v>
      </c>
      <c r="AC22" s="3">
        <v>240.45</v>
      </c>
      <c r="AD22" s="19"/>
      <c r="AE22" s="4" t="s">
        <v>45</v>
      </c>
      <c r="AF22" s="3">
        <v>14.34</v>
      </c>
      <c r="AG22" s="3">
        <v>232.51</v>
      </c>
      <c r="AH22" s="3">
        <v>32.54</v>
      </c>
      <c r="AI22" s="3">
        <v>242.55</v>
      </c>
      <c r="AJ22" s="3">
        <v>20.52</v>
      </c>
      <c r="AK22" s="3">
        <v>240.45</v>
      </c>
    </row>
    <row r="23" spans="1:37" x14ac:dyDescent="0.25">
      <c r="R23" s="19"/>
      <c r="S23" s="5" t="s">
        <v>41</v>
      </c>
      <c r="T23" s="3">
        <v>31.73</v>
      </c>
      <c r="U23" s="3">
        <v>241.7</v>
      </c>
      <c r="V23" s="3">
        <v>20.22</v>
      </c>
      <c r="W23" s="3">
        <v>240.41</v>
      </c>
      <c r="X23" s="19"/>
      <c r="Y23" s="4" t="s">
        <v>46</v>
      </c>
      <c r="Z23" s="3">
        <v>29.97</v>
      </c>
      <c r="AA23" s="3">
        <v>242.41</v>
      </c>
      <c r="AB23" s="3">
        <v>19.78</v>
      </c>
      <c r="AC23" s="3">
        <v>241.6</v>
      </c>
      <c r="AD23" s="19"/>
      <c r="AE23" s="4" t="s">
        <v>46</v>
      </c>
      <c r="AF23" s="3">
        <v>14.36</v>
      </c>
      <c r="AG23" s="3">
        <v>232.84</v>
      </c>
      <c r="AH23" s="3">
        <v>33.69</v>
      </c>
      <c r="AI23" s="3">
        <v>241.41</v>
      </c>
      <c r="AJ23" s="3">
        <v>19.78</v>
      </c>
      <c r="AK23" s="3">
        <v>241.6</v>
      </c>
    </row>
    <row r="24" spans="1:37" x14ac:dyDescent="0.25">
      <c r="R24" s="19"/>
      <c r="S24" s="5" t="s">
        <v>43</v>
      </c>
      <c r="T24" s="3">
        <v>30.86</v>
      </c>
      <c r="U24" s="3">
        <v>242.07</v>
      </c>
      <c r="V24" s="3">
        <v>20.399999999999999</v>
      </c>
      <c r="W24" s="3">
        <v>239.91</v>
      </c>
      <c r="X24" s="19"/>
      <c r="Y24" s="4" t="s">
        <v>48</v>
      </c>
      <c r="Z24" s="3">
        <v>29.16</v>
      </c>
      <c r="AA24" s="3">
        <v>242.33</v>
      </c>
      <c r="AB24" s="3">
        <v>20.22</v>
      </c>
      <c r="AC24" s="3">
        <v>240.48</v>
      </c>
      <c r="AD24" s="19"/>
      <c r="AE24" s="4" t="s">
        <v>48</v>
      </c>
      <c r="AF24" s="3">
        <v>13.82</v>
      </c>
      <c r="AG24" s="3">
        <v>232.51</v>
      </c>
      <c r="AH24" s="3">
        <v>32.880000000000003</v>
      </c>
      <c r="AI24" s="3">
        <v>241.78</v>
      </c>
      <c r="AJ24" s="3">
        <v>20.22</v>
      </c>
      <c r="AK24" s="3">
        <v>240.48</v>
      </c>
    </row>
    <row r="25" spans="1:37" x14ac:dyDescent="0.25">
      <c r="R25" s="19" t="s">
        <v>24</v>
      </c>
      <c r="S25" s="5" t="s">
        <v>47</v>
      </c>
      <c r="T25" s="3">
        <v>372.02</v>
      </c>
      <c r="U25" s="3">
        <v>194.16</v>
      </c>
      <c r="V25" s="3">
        <v>230.47</v>
      </c>
      <c r="W25" s="3">
        <v>182.61</v>
      </c>
      <c r="X25" s="19" t="s">
        <v>24</v>
      </c>
      <c r="Y25" s="4" t="s">
        <v>42</v>
      </c>
      <c r="Z25" s="3">
        <v>26.58</v>
      </c>
      <c r="AA25" s="3">
        <v>187.42</v>
      </c>
      <c r="AB25" s="3">
        <v>16.93</v>
      </c>
      <c r="AC25" s="3">
        <v>185.42</v>
      </c>
      <c r="AD25" s="19" t="s">
        <v>24</v>
      </c>
      <c r="AE25" s="4" t="s">
        <v>42</v>
      </c>
      <c r="AF25" s="3">
        <v>11.67</v>
      </c>
      <c r="AG25" s="3">
        <v>175.47</v>
      </c>
      <c r="AH25" s="3">
        <v>27.13</v>
      </c>
      <c r="AI25" s="3">
        <v>192.67</v>
      </c>
      <c r="AJ25" s="3">
        <v>16.93</v>
      </c>
      <c r="AK25" s="3">
        <v>185.42</v>
      </c>
    </row>
    <row r="26" spans="1:37" x14ac:dyDescent="0.25">
      <c r="R26" s="19"/>
      <c r="S26" s="5" t="s">
        <v>49</v>
      </c>
      <c r="T26" s="3">
        <v>172.19</v>
      </c>
      <c r="U26" s="3">
        <v>189.58</v>
      </c>
      <c r="V26" s="3">
        <v>96.2</v>
      </c>
      <c r="W26" s="3">
        <v>180.54</v>
      </c>
      <c r="X26" s="19"/>
      <c r="Y26" s="4" t="s">
        <v>43</v>
      </c>
      <c r="Z26" s="3">
        <v>23.56</v>
      </c>
      <c r="AA26" s="3">
        <v>186.5</v>
      </c>
      <c r="AB26" s="3">
        <v>14.58</v>
      </c>
      <c r="AC26" s="3">
        <v>182.4</v>
      </c>
      <c r="AD26" s="19"/>
      <c r="AE26" s="4" t="s">
        <v>43</v>
      </c>
      <c r="AF26" s="3">
        <v>10.33</v>
      </c>
      <c r="AG26" s="3">
        <v>175.1</v>
      </c>
      <c r="AH26" s="3">
        <v>25.82</v>
      </c>
      <c r="AI26" s="3">
        <v>192.37</v>
      </c>
      <c r="AJ26" s="3">
        <v>14.58</v>
      </c>
      <c r="AK26" s="3">
        <v>182.4</v>
      </c>
    </row>
    <row r="27" spans="1:37" x14ac:dyDescent="0.25">
      <c r="R27" s="19"/>
      <c r="S27" s="5" t="s">
        <v>50</v>
      </c>
      <c r="T27" s="3">
        <v>84.36</v>
      </c>
      <c r="U27" s="3">
        <v>186.13</v>
      </c>
      <c r="V27" s="3">
        <v>41.4</v>
      </c>
      <c r="W27" s="3">
        <v>182.01</v>
      </c>
      <c r="X27" s="19"/>
      <c r="Y27" s="4" t="s">
        <v>44</v>
      </c>
      <c r="Z27" s="3">
        <v>22.68</v>
      </c>
      <c r="AA27" s="3">
        <v>186.24</v>
      </c>
      <c r="AB27" s="3">
        <v>14.17</v>
      </c>
      <c r="AC27" s="3">
        <v>190.15</v>
      </c>
      <c r="AD27" s="19"/>
      <c r="AE27" s="4" t="s">
        <v>44</v>
      </c>
      <c r="AF27" s="3">
        <v>9.8699999999999992</v>
      </c>
      <c r="AG27" s="3">
        <v>174.93</v>
      </c>
      <c r="AH27" s="3">
        <v>24.76</v>
      </c>
      <c r="AI27" s="3">
        <v>192.43</v>
      </c>
      <c r="AJ27" s="3">
        <v>14.17</v>
      </c>
      <c r="AK27" s="3">
        <v>182.15</v>
      </c>
    </row>
    <row r="28" spans="1:37" x14ac:dyDescent="0.25">
      <c r="R28" s="19"/>
      <c r="S28" s="5" t="s">
        <v>51</v>
      </c>
      <c r="T28" s="3">
        <v>32.119999999999997</v>
      </c>
      <c r="U28" s="3">
        <v>186.41</v>
      </c>
      <c r="V28" s="3">
        <v>18.75</v>
      </c>
      <c r="W28" s="3">
        <v>180.16</v>
      </c>
      <c r="X28" s="19"/>
      <c r="Y28" s="4" t="s">
        <v>45</v>
      </c>
      <c r="Z28" s="3">
        <v>22.65</v>
      </c>
      <c r="AA28" s="3">
        <v>185.98</v>
      </c>
      <c r="AB28" s="3">
        <v>13.36</v>
      </c>
      <c r="AC28" s="3">
        <v>182.88</v>
      </c>
      <c r="AD28" s="19"/>
      <c r="AE28" s="4" t="s">
        <v>45</v>
      </c>
      <c r="AF28" s="3">
        <v>10.29</v>
      </c>
      <c r="AG28" s="3">
        <v>174.63</v>
      </c>
      <c r="AH28" s="3">
        <v>24.76</v>
      </c>
      <c r="AI28" s="3">
        <v>192.51</v>
      </c>
      <c r="AJ28" s="3">
        <v>13.36</v>
      </c>
      <c r="AK28" s="3">
        <v>182.88</v>
      </c>
    </row>
    <row r="29" spans="1:37" x14ac:dyDescent="0.25">
      <c r="R29" s="19"/>
      <c r="S29" s="5" t="s">
        <v>41</v>
      </c>
      <c r="T29" s="3">
        <v>25.67</v>
      </c>
      <c r="U29" s="3">
        <v>185.99</v>
      </c>
      <c r="V29" s="3">
        <v>14.32</v>
      </c>
      <c r="W29" s="3">
        <v>184.82</v>
      </c>
      <c r="X29" s="19"/>
      <c r="Y29" s="4" t="s">
        <v>46</v>
      </c>
      <c r="Z29" s="3">
        <v>22.87</v>
      </c>
      <c r="AA29" s="3">
        <v>184.56</v>
      </c>
      <c r="AB29" s="3">
        <v>14.15</v>
      </c>
      <c r="AC29" s="3">
        <v>181.53</v>
      </c>
      <c r="AD29" s="19"/>
      <c r="AE29" s="4" t="s">
        <v>46</v>
      </c>
      <c r="AF29" s="3">
        <v>10.199999999999999</v>
      </c>
      <c r="AG29" s="3">
        <v>175.01</v>
      </c>
      <c r="AH29" s="3">
        <v>24.77</v>
      </c>
      <c r="AI29" s="3">
        <v>192.37</v>
      </c>
      <c r="AJ29" s="3">
        <v>14.15</v>
      </c>
      <c r="AK29" s="3">
        <v>181.53</v>
      </c>
    </row>
    <row r="30" spans="1:37" x14ac:dyDescent="0.25">
      <c r="R30" s="19"/>
      <c r="S30" s="5" t="s">
        <v>43</v>
      </c>
      <c r="T30" s="3">
        <v>24.03</v>
      </c>
      <c r="U30" s="3">
        <v>185.31</v>
      </c>
      <c r="V30" s="3">
        <v>12.36</v>
      </c>
      <c r="W30" s="3">
        <v>182</v>
      </c>
      <c r="X30" s="19"/>
      <c r="Y30" s="4" t="s">
        <v>48</v>
      </c>
      <c r="Z30" s="3">
        <v>22.48</v>
      </c>
      <c r="AA30" s="3">
        <v>185.51</v>
      </c>
      <c r="AB30" s="3">
        <v>13.83</v>
      </c>
      <c r="AC30" s="3">
        <v>183.04</v>
      </c>
      <c r="AD30" s="19"/>
      <c r="AE30" s="4" t="s">
        <v>48</v>
      </c>
      <c r="AF30" s="3">
        <v>10.08</v>
      </c>
      <c r="AG30" s="3">
        <v>174.93</v>
      </c>
      <c r="AH30" s="3">
        <v>24.77</v>
      </c>
      <c r="AI30" s="3">
        <v>192.31</v>
      </c>
      <c r="AJ30" s="3">
        <v>13.83</v>
      </c>
      <c r="AK30" s="3">
        <v>183.04</v>
      </c>
    </row>
    <row r="31" spans="1:37" x14ac:dyDescent="0.25">
      <c r="AJ31" s="3">
        <v>178.95</v>
      </c>
      <c r="AK31" s="3">
        <v>175.42</v>
      </c>
    </row>
    <row r="32" spans="1:37" x14ac:dyDescent="0.25">
      <c r="A32" s="3" t="s">
        <v>0</v>
      </c>
      <c r="B32" s="3" t="s">
        <v>31</v>
      </c>
      <c r="C32" s="3" t="s">
        <v>3</v>
      </c>
      <c r="D32" s="3" t="s">
        <v>4</v>
      </c>
      <c r="E32" s="3" t="s">
        <v>32</v>
      </c>
      <c r="F32" s="3" t="s">
        <v>35</v>
      </c>
      <c r="G32" s="3" t="s">
        <v>5</v>
      </c>
      <c r="H32" s="3" t="s">
        <v>7</v>
      </c>
      <c r="I32" s="3" t="s">
        <v>8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3" t="s">
        <v>26</v>
      </c>
      <c r="P32" s="3"/>
      <c r="Q32" s="1"/>
      <c r="R32" s="1"/>
      <c r="AJ32" s="3">
        <v>140.41999999999999</v>
      </c>
      <c r="AK32" s="3">
        <v>144.4</v>
      </c>
    </row>
    <row r="33" spans="1:37" x14ac:dyDescent="0.25">
      <c r="A33" s="3" t="s">
        <v>1</v>
      </c>
      <c r="B33" s="3" t="s">
        <v>17</v>
      </c>
      <c r="C33" s="3"/>
      <c r="D33" s="3" t="s">
        <v>11</v>
      </c>
      <c r="E33" s="3" t="s">
        <v>34</v>
      </c>
      <c r="F33" s="3">
        <v>4</v>
      </c>
      <c r="G33" s="3" t="s">
        <v>19</v>
      </c>
      <c r="H33" s="3" t="s">
        <v>21</v>
      </c>
      <c r="I33" s="3">
        <v>0.5</v>
      </c>
      <c r="J33" s="3">
        <v>1660602</v>
      </c>
      <c r="K33" s="3">
        <v>79.77</v>
      </c>
      <c r="L33" s="3">
        <v>247.59</v>
      </c>
      <c r="M33" s="3">
        <v>329.92</v>
      </c>
      <c r="N33" s="3">
        <v>140.36699999999999</v>
      </c>
      <c r="O33" s="3">
        <v>0</v>
      </c>
      <c r="P33" s="3">
        <v>77.430000000000007</v>
      </c>
      <c r="Q33" s="3">
        <v>248.95</v>
      </c>
      <c r="R33" s="1"/>
      <c r="AJ33" s="3">
        <v>108.34</v>
      </c>
      <c r="AK33" s="3">
        <v>141.29</v>
      </c>
    </row>
    <row r="34" spans="1:37" x14ac:dyDescent="0.25">
      <c r="A34" s="3" t="s">
        <v>1</v>
      </c>
      <c r="B34" s="3" t="s">
        <v>17</v>
      </c>
      <c r="C34" s="3"/>
      <c r="D34" s="3" t="s">
        <v>11</v>
      </c>
      <c r="E34" s="3" t="s">
        <v>34</v>
      </c>
      <c r="F34" s="3">
        <v>4</v>
      </c>
      <c r="G34" s="3" t="s">
        <v>19</v>
      </c>
      <c r="H34" s="3" t="s">
        <v>21</v>
      </c>
      <c r="I34" s="3">
        <v>0.6</v>
      </c>
      <c r="J34" s="3">
        <v>1020597</v>
      </c>
      <c r="K34" s="3">
        <v>66.39</v>
      </c>
      <c r="L34" s="3">
        <v>247.08</v>
      </c>
      <c r="M34" s="3">
        <v>316.18</v>
      </c>
      <c r="N34" s="3">
        <v>140.36699999999999</v>
      </c>
      <c r="O34" s="3">
        <v>0</v>
      </c>
      <c r="P34" s="3">
        <v>86.95</v>
      </c>
      <c r="Q34" s="3">
        <v>248.26</v>
      </c>
      <c r="R34" s="1"/>
      <c r="AJ34" s="3">
        <v>67.459999999999994</v>
      </c>
      <c r="AK34" s="3">
        <v>103.84</v>
      </c>
    </row>
    <row r="35" spans="1:37" x14ac:dyDescent="0.25">
      <c r="A35" s="3" t="s">
        <v>1</v>
      </c>
      <c r="B35" s="3" t="s">
        <v>17</v>
      </c>
      <c r="C35" s="3"/>
      <c r="D35" s="3" t="s">
        <v>11</v>
      </c>
      <c r="E35" s="3" t="s">
        <v>34</v>
      </c>
      <c r="F35" s="3">
        <v>4</v>
      </c>
      <c r="G35" s="3" t="s">
        <v>19</v>
      </c>
      <c r="H35" s="3" t="s">
        <v>20</v>
      </c>
      <c r="I35" s="3">
        <v>0.7</v>
      </c>
      <c r="J35" s="3">
        <v>1345567</v>
      </c>
      <c r="K35" s="3">
        <v>59.72</v>
      </c>
      <c r="L35" s="3">
        <v>248.41</v>
      </c>
      <c r="M35" s="3">
        <v>310.55</v>
      </c>
      <c r="N35" s="3">
        <v>140.36699999999999</v>
      </c>
      <c r="O35" s="3">
        <v>0</v>
      </c>
      <c r="P35" s="3">
        <v>67.5</v>
      </c>
      <c r="Q35" s="3">
        <v>246.13</v>
      </c>
      <c r="R35" s="1"/>
      <c r="AJ35" s="3">
        <v>37.880000000000003</v>
      </c>
      <c r="AK35" s="3">
        <v>99.66</v>
      </c>
    </row>
    <row r="36" spans="1:37" x14ac:dyDescent="0.25">
      <c r="A36" s="3" t="s">
        <v>1</v>
      </c>
      <c r="B36" s="3" t="s">
        <v>17</v>
      </c>
      <c r="C36" s="3"/>
      <c r="D36" s="3" t="s">
        <v>11</v>
      </c>
      <c r="E36" s="3" t="s">
        <v>34</v>
      </c>
      <c r="F36" s="3">
        <v>4</v>
      </c>
      <c r="G36" s="3" t="s">
        <v>19</v>
      </c>
      <c r="H36" s="3" t="s">
        <v>20</v>
      </c>
      <c r="I36" s="3">
        <v>0.8</v>
      </c>
      <c r="J36" s="3">
        <v>1148554</v>
      </c>
      <c r="K36" s="3">
        <v>51.68</v>
      </c>
      <c r="L36" s="3">
        <v>247.03</v>
      </c>
      <c r="M36" s="3">
        <v>300.45999999999998</v>
      </c>
      <c r="N36" s="3">
        <v>140.36699999999999</v>
      </c>
      <c r="O36" s="3">
        <v>0</v>
      </c>
      <c r="P36" s="3">
        <v>56.02</v>
      </c>
      <c r="Q36" s="3">
        <v>247.15</v>
      </c>
      <c r="R36" s="1"/>
      <c r="AJ36" s="3">
        <v>1.79</v>
      </c>
      <c r="AK36" s="3">
        <v>66.349999999999994</v>
      </c>
    </row>
    <row r="37" spans="1:37" x14ac:dyDescent="0.25">
      <c r="A37" s="3" t="s">
        <v>1</v>
      </c>
      <c r="B37" s="3" t="s">
        <v>17</v>
      </c>
      <c r="C37" s="3"/>
      <c r="D37" s="3" t="s">
        <v>11</v>
      </c>
      <c r="E37" s="3" t="s">
        <v>34</v>
      </c>
      <c r="F37" s="3">
        <v>4</v>
      </c>
      <c r="G37" s="3" t="s">
        <v>19</v>
      </c>
      <c r="H37" s="3" t="s">
        <v>20</v>
      </c>
      <c r="I37" s="3">
        <v>0.9</v>
      </c>
      <c r="J37" s="3">
        <v>760475</v>
      </c>
      <c r="K37" s="3">
        <v>44.89</v>
      </c>
      <c r="L37" s="3">
        <v>245.54</v>
      </c>
      <c r="M37" s="3">
        <v>292.58</v>
      </c>
      <c r="N37" s="3">
        <v>140.36699999999999</v>
      </c>
      <c r="O37" s="3">
        <v>0</v>
      </c>
      <c r="P37" s="3">
        <v>47.69</v>
      </c>
      <c r="Q37" s="3">
        <v>247.13</v>
      </c>
      <c r="R37" s="1"/>
      <c r="AJ37" s="3">
        <v>81.290000000000006</v>
      </c>
      <c r="AK37" s="3">
        <v>258.83999999999997</v>
      </c>
    </row>
    <row r="38" spans="1:37" x14ac:dyDescent="0.25">
      <c r="A38" s="3" t="s">
        <v>1</v>
      </c>
      <c r="B38" s="3" t="s">
        <v>17</v>
      </c>
      <c r="C38" s="3"/>
      <c r="D38" s="3" t="s">
        <v>11</v>
      </c>
      <c r="E38" s="3" t="s">
        <v>34</v>
      </c>
      <c r="F38" s="3">
        <v>4</v>
      </c>
      <c r="G38" s="3" t="s">
        <v>19</v>
      </c>
      <c r="H38" s="3" t="s">
        <v>20</v>
      </c>
      <c r="I38" s="3">
        <v>1</v>
      </c>
      <c r="J38" s="3">
        <v>1</v>
      </c>
      <c r="K38" s="3">
        <v>2.84</v>
      </c>
      <c r="L38" s="3">
        <v>247.36</v>
      </c>
      <c r="M38" s="3">
        <v>250.21</v>
      </c>
      <c r="N38" s="3">
        <v>140.36699999999999</v>
      </c>
      <c r="O38" s="3">
        <v>0</v>
      </c>
      <c r="P38" s="3">
        <v>1.66</v>
      </c>
      <c r="Q38" s="3">
        <v>244.96</v>
      </c>
      <c r="R38" s="1"/>
      <c r="AJ38" s="3">
        <v>85.89</v>
      </c>
      <c r="AK38" s="3">
        <v>260.54000000000002</v>
      </c>
    </row>
    <row r="39" spans="1:37" x14ac:dyDescent="0.25">
      <c r="A39" s="3" t="s">
        <v>1</v>
      </c>
      <c r="B39" s="3" t="s">
        <v>17</v>
      </c>
      <c r="C39" s="3"/>
      <c r="D39" s="3" t="s">
        <v>11</v>
      </c>
      <c r="E39" s="3" t="s">
        <v>33</v>
      </c>
      <c r="F39" s="3">
        <v>4</v>
      </c>
      <c r="G39" s="3" t="s">
        <v>19</v>
      </c>
      <c r="H39" s="3" t="s">
        <v>21</v>
      </c>
      <c r="I39" s="3">
        <v>0.5</v>
      </c>
      <c r="J39" s="3">
        <v>1771335</v>
      </c>
      <c r="K39" s="3">
        <v>77.430000000000007</v>
      </c>
      <c r="L39" s="3">
        <v>248.95</v>
      </c>
      <c r="M39" s="3">
        <v>330.5</v>
      </c>
      <c r="N39" s="3">
        <v>139.3246</v>
      </c>
      <c r="O39" s="3">
        <v>0</v>
      </c>
      <c r="P39" s="1"/>
      <c r="Q39" s="1"/>
      <c r="R39" s="1"/>
      <c r="AJ39" s="3">
        <v>50.59</v>
      </c>
      <c r="AK39" s="3">
        <v>255.49</v>
      </c>
    </row>
    <row r="40" spans="1:37" x14ac:dyDescent="0.25">
      <c r="A40" s="3" t="s">
        <v>1</v>
      </c>
      <c r="B40" s="3" t="s">
        <v>17</v>
      </c>
      <c r="C40" s="3"/>
      <c r="D40" s="3" t="s">
        <v>11</v>
      </c>
      <c r="E40" s="3" t="s">
        <v>33</v>
      </c>
      <c r="F40" s="3">
        <v>4</v>
      </c>
      <c r="G40" s="3" t="s">
        <v>19</v>
      </c>
      <c r="H40" s="3" t="s">
        <v>21</v>
      </c>
      <c r="I40" s="3">
        <v>0.6</v>
      </c>
      <c r="J40" s="3">
        <v>1454858</v>
      </c>
      <c r="K40" s="3">
        <v>86.95</v>
      </c>
      <c r="L40" s="3">
        <v>248.26</v>
      </c>
      <c r="M40" s="3">
        <v>339.69</v>
      </c>
      <c r="N40" s="3">
        <v>139.3246</v>
      </c>
      <c r="O40" s="3">
        <v>0</v>
      </c>
      <c r="P40" s="1"/>
      <c r="Q40" s="1"/>
      <c r="R40" s="1"/>
      <c r="AJ40" s="3">
        <v>43.07</v>
      </c>
      <c r="AK40" s="3">
        <v>255.63</v>
      </c>
    </row>
    <row r="41" spans="1:37" x14ac:dyDescent="0.25">
      <c r="A41" s="3" t="s">
        <v>1</v>
      </c>
      <c r="B41" s="3" t="s">
        <v>17</v>
      </c>
      <c r="C41" s="3"/>
      <c r="D41" s="3" t="s">
        <v>11</v>
      </c>
      <c r="E41" s="3" t="s">
        <v>33</v>
      </c>
      <c r="F41" s="3">
        <v>4</v>
      </c>
      <c r="G41" s="3" t="s">
        <v>19</v>
      </c>
      <c r="H41" s="3" t="s">
        <v>20</v>
      </c>
      <c r="I41" s="3">
        <v>0.7</v>
      </c>
      <c r="J41" s="3">
        <v>912087</v>
      </c>
      <c r="K41" s="3">
        <v>67.5</v>
      </c>
      <c r="L41" s="3">
        <v>246.13</v>
      </c>
      <c r="M41" s="3">
        <v>316.14</v>
      </c>
      <c r="N41" s="3">
        <v>139.3246</v>
      </c>
      <c r="O41" s="3">
        <v>0</v>
      </c>
      <c r="P41" s="1"/>
      <c r="Q41" s="1"/>
      <c r="R41" s="1"/>
      <c r="AJ41" s="3">
        <v>33.979999999999997</v>
      </c>
      <c r="AK41" s="3">
        <v>251.91</v>
      </c>
    </row>
    <row r="42" spans="1:37" x14ac:dyDescent="0.25">
      <c r="A42" s="3" t="s">
        <v>1</v>
      </c>
      <c r="B42" s="3" t="s">
        <v>17</v>
      </c>
      <c r="C42" s="3"/>
      <c r="D42" s="3" t="s">
        <v>11</v>
      </c>
      <c r="E42" s="3" t="s">
        <v>33</v>
      </c>
      <c r="F42" s="3">
        <v>4</v>
      </c>
      <c r="G42" s="3" t="s">
        <v>19</v>
      </c>
      <c r="H42" s="3" t="s">
        <v>20</v>
      </c>
      <c r="I42" s="3">
        <v>0.8</v>
      </c>
      <c r="J42" s="3">
        <v>1244840</v>
      </c>
      <c r="K42" s="3">
        <v>56.02</v>
      </c>
      <c r="L42" s="3">
        <v>247.15</v>
      </c>
      <c r="M42" s="3">
        <v>305.06</v>
      </c>
      <c r="N42" s="3">
        <v>139.3246</v>
      </c>
      <c r="O42" s="3">
        <v>0</v>
      </c>
      <c r="P42" s="1"/>
      <c r="Q42" s="1"/>
      <c r="R42" s="1"/>
      <c r="AJ42" s="3">
        <v>2.78</v>
      </c>
      <c r="AK42" s="3">
        <v>248.57</v>
      </c>
    </row>
    <row r="43" spans="1:37" x14ac:dyDescent="0.25">
      <c r="A43" s="3" t="s">
        <v>1</v>
      </c>
      <c r="B43" s="3" t="s">
        <v>17</v>
      </c>
      <c r="C43" s="3"/>
      <c r="D43" s="3" t="s">
        <v>11</v>
      </c>
      <c r="E43" s="3" t="s">
        <v>33</v>
      </c>
      <c r="F43" s="3">
        <v>4</v>
      </c>
      <c r="G43" s="3" t="s">
        <v>19</v>
      </c>
      <c r="H43" s="3" t="s">
        <v>20</v>
      </c>
      <c r="I43" s="3">
        <v>0.9</v>
      </c>
      <c r="J43" s="3">
        <v>766972</v>
      </c>
      <c r="K43" s="3">
        <v>47.69</v>
      </c>
      <c r="L43" s="3">
        <v>247.13</v>
      </c>
      <c r="M43" s="3">
        <v>296.83</v>
      </c>
      <c r="N43" s="3">
        <v>139.3246</v>
      </c>
      <c r="O43" s="3">
        <v>0</v>
      </c>
      <c r="P43" s="1"/>
      <c r="Q43" s="1"/>
      <c r="R43" s="1"/>
      <c r="AJ43" s="3">
        <v>30.39</v>
      </c>
      <c r="AK43" s="3">
        <v>243.13</v>
      </c>
    </row>
    <row r="44" spans="1:37" x14ac:dyDescent="0.25">
      <c r="A44" s="3" t="s">
        <v>1</v>
      </c>
      <c r="B44" s="3" t="s">
        <v>17</v>
      </c>
      <c r="C44" s="3"/>
      <c r="D44" s="3" t="s">
        <v>11</v>
      </c>
      <c r="E44" s="3" t="s">
        <v>33</v>
      </c>
      <c r="F44" s="3">
        <v>4</v>
      </c>
      <c r="G44" s="3" t="s">
        <v>19</v>
      </c>
      <c r="H44" s="3" t="s">
        <v>20</v>
      </c>
      <c r="I44" s="3">
        <v>1</v>
      </c>
      <c r="J44" s="3">
        <v>1</v>
      </c>
      <c r="K44" s="3">
        <v>1.66</v>
      </c>
      <c r="L44" s="3">
        <v>244.96</v>
      </c>
      <c r="M44" s="3">
        <v>246.63</v>
      </c>
      <c r="N44" s="3">
        <v>139.3246</v>
      </c>
      <c r="O44" s="3">
        <v>0</v>
      </c>
      <c r="P44" s="1"/>
      <c r="Q44" s="1"/>
      <c r="R44" s="1"/>
      <c r="AJ44" s="3">
        <v>30.4</v>
      </c>
      <c r="AK44" s="3">
        <v>242.86</v>
      </c>
    </row>
    <row r="45" spans="1:37" x14ac:dyDescent="0.25">
      <c r="AJ45" s="3">
        <v>29.65</v>
      </c>
      <c r="AK45" s="3">
        <v>242.62</v>
      </c>
    </row>
    <row r="46" spans="1:37" x14ac:dyDescent="0.25">
      <c r="AJ46" s="3">
        <v>31.24</v>
      </c>
      <c r="AK46" s="3">
        <v>242.13</v>
      </c>
    </row>
    <row r="47" spans="1:37" x14ac:dyDescent="0.25">
      <c r="AJ47" s="3">
        <v>29.97</v>
      </c>
      <c r="AK47" s="3">
        <v>242.41</v>
      </c>
    </row>
    <row r="48" spans="1:37" x14ac:dyDescent="0.25">
      <c r="AJ48" s="3">
        <v>29.16</v>
      </c>
      <c r="AK48" s="3">
        <v>242.33</v>
      </c>
    </row>
    <row r="49" spans="1:37" x14ac:dyDescent="0.25">
      <c r="AJ49" s="3">
        <v>26.58</v>
      </c>
      <c r="AK49" s="3">
        <v>187.42</v>
      </c>
    </row>
    <row r="50" spans="1:37" x14ac:dyDescent="0.25">
      <c r="AJ50" s="3">
        <v>23.56</v>
      </c>
      <c r="AK50" s="3">
        <v>186.5</v>
      </c>
    </row>
    <row r="51" spans="1:37" x14ac:dyDescent="0.25">
      <c r="AJ51" s="3">
        <v>22.68</v>
      </c>
      <c r="AK51" s="3">
        <v>186.24</v>
      </c>
    </row>
    <row r="52" spans="1:37" x14ac:dyDescent="0.25">
      <c r="AJ52" s="3">
        <v>22.65</v>
      </c>
      <c r="AK52" s="3">
        <v>185.98</v>
      </c>
    </row>
    <row r="53" spans="1:37" x14ac:dyDescent="0.25">
      <c r="AJ53" s="3">
        <v>22.87</v>
      </c>
      <c r="AK53" s="3">
        <v>184.56</v>
      </c>
    </row>
    <row r="54" spans="1:37" x14ac:dyDescent="0.25">
      <c r="AJ54" s="3">
        <v>22.48</v>
      </c>
      <c r="AK54" s="3">
        <v>185.51</v>
      </c>
    </row>
    <row r="63" spans="1:37" x14ac:dyDescent="0.25">
      <c r="A63" s="3" t="s">
        <v>0</v>
      </c>
      <c r="B63" s="3" t="s">
        <v>31</v>
      </c>
      <c r="C63" s="3" t="s">
        <v>3</v>
      </c>
      <c r="D63" s="3" t="s">
        <v>4</v>
      </c>
      <c r="E63" s="3" t="s">
        <v>32</v>
      </c>
      <c r="F63" s="3" t="s">
        <v>35</v>
      </c>
      <c r="G63" s="3" t="s">
        <v>5</v>
      </c>
      <c r="H63" s="3" t="s">
        <v>7</v>
      </c>
      <c r="I63" s="3" t="s">
        <v>8</v>
      </c>
      <c r="J63" s="3" t="s">
        <v>12</v>
      </c>
      <c r="K63" s="3" t="s">
        <v>13</v>
      </c>
      <c r="L63" s="3" t="s">
        <v>14</v>
      </c>
      <c r="M63" s="3" t="s">
        <v>15</v>
      </c>
      <c r="N63" s="3" t="s">
        <v>16</v>
      </c>
      <c r="O63" s="3" t="s">
        <v>26</v>
      </c>
      <c r="P63" s="3"/>
      <c r="Q63" s="1"/>
      <c r="R63" s="1"/>
    </row>
    <row r="64" spans="1:37" x14ac:dyDescent="0.25">
      <c r="A64" s="3" t="s">
        <v>1</v>
      </c>
      <c r="B64" s="3" t="s">
        <v>17</v>
      </c>
      <c r="C64" s="3"/>
      <c r="D64" s="3" t="s">
        <v>11</v>
      </c>
      <c r="E64" s="3" t="s">
        <v>34</v>
      </c>
      <c r="F64" s="3">
        <v>4</v>
      </c>
      <c r="G64" s="3" t="s">
        <v>25</v>
      </c>
      <c r="H64" s="3" t="s">
        <v>27</v>
      </c>
      <c r="I64" s="3">
        <v>0.1</v>
      </c>
      <c r="J64" s="3">
        <v>1931496</v>
      </c>
      <c r="K64" s="3">
        <v>202.77</v>
      </c>
      <c r="L64" s="3">
        <v>252.86</v>
      </c>
      <c r="M64" s="3">
        <v>249.2</v>
      </c>
      <c r="N64" s="3">
        <v>0</v>
      </c>
      <c r="O64" s="3">
        <v>5.4</v>
      </c>
      <c r="P64" s="3">
        <v>157.46</v>
      </c>
      <c r="Q64" s="3">
        <v>249.13</v>
      </c>
      <c r="R64" s="1"/>
    </row>
    <row r="65" spans="1:18" x14ac:dyDescent="0.25">
      <c r="A65" s="3" t="s">
        <v>1</v>
      </c>
      <c r="B65" s="3" t="s">
        <v>17</v>
      </c>
      <c r="C65" s="3"/>
      <c r="D65" s="3" t="s">
        <v>11</v>
      </c>
      <c r="E65" s="3" t="s">
        <v>34</v>
      </c>
      <c r="F65" s="3">
        <v>4</v>
      </c>
      <c r="G65" s="3" t="s">
        <v>25</v>
      </c>
      <c r="H65" s="3" t="s">
        <v>27</v>
      </c>
      <c r="I65" s="3">
        <v>0.2</v>
      </c>
      <c r="J65" s="3">
        <v>226280</v>
      </c>
      <c r="K65" s="3">
        <v>47.48</v>
      </c>
      <c r="L65" s="3">
        <v>244.22</v>
      </c>
      <c r="M65" s="3">
        <v>155.36000000000001</v>
      </c>
      <c r="N65" s="3">
        <v>0</v>
      </c>
      <c r="O65" s="3">
        <v>8.6300000000000008</v>
      </c>
      <c r="P65" s="3">
        <v>31.61</v>
      </c>
      <c r="Q65" s="3">
        <v>242.11</v>
      </c>
      <c r="R65" s="1"/>
    </row>
    <row r="66" spans="1:18" x14ac:dyDescent="0.25">
      <c r="A66" s="3" t="s">
        <v>1</v>
      </c>
      <c r="B66" s="3" t="s">
        <v>17</v>
      </c>
      <c r="C66" s="3"/>
      <c r="D66" s="3" t="s">
        <v>11</v>
      </c>
      <c r="E66" s="3" t="s">
        <v>34</v>
      </c>
      <c r="F66" s="3">
        <v>4</v>
      </c>
      <c r="G66" s="3" t="s">
        <v>25</v>
      </c>
      <c r="H66" s="3" t="s">
        <v>27</v>
      </c>
      <c r="I66" s="3">
        <v>0.3</v>
      </c>
      <c r="J66" s="3">
        <v>109707</v>
      </c>
      <c r="K66" s="3">
        <v>35.61</v>
      </c>
      <c r="L66" s="3">
        <v>244.04</v>
      </c>
      <c r="M66" s="3">
        <v>147.1</v>
      </c>
      <c r="N66" s="3">
        <v>0</v>
      </c>
      <c r="O66" s="3">
        <v>9.14</v>
      </c>
      <c r="P66" s="3">
        <v>25.04</v>
      </c>
      <c r="Q66" s="3">
        <v>241.02</v>
      </c>
      <c r="R66" s="1"/>
    </row>
    <row r="67" spans="1:18" x14ac:dyDescent="0.25">
      <c r="A67" s="3" t="s">
        <v>1</v>
      </c>
      <c r="B67" s="3" t="s">
        <v>17</v>
      </c>
      <c r="C67" s="3"/>
      <c r="D67" s="3" t="s">
        <v>11</v>
      </c>
      <c r="E67" s="3" t="s">
        <v>34</v>
      </c>
      <c r="F67" s="3">
        <v>4</v>
      </c>
      <c r="G67" s="3" t="s">
        <v>25</v>
      </c>
      <c r="H67" s="3" t="s">
        <v>27</v>
      </c>
      <c r="I67" s="3">
        <v>0.4</v>
      </c>
      <c r="J67" s="3">
        <v>15023</v>
      </c>
      <c r="K67" s="3">
        <v>31.15</v>
      </c>
      <c r="L67" s="3">
        <v>242.96</v>
      </c>
      <c r="M67" s="3">
        <v>143.35</v>
      </c>
      <c r="N67" s="3">
        <v>0</v>
      </c>
      <c r="O67" s="3">
        <v>9.34</v>
      </c>
      <c r="P67" s="3">
        <v>20.309999999999999</v>
      </c>
      <c r="Q67" s="3">
        <v>240.46</v>
      </c>
      <c r="R67" s="1"/>
    </row>
    <row r="68" spans="1:18" x14ac:dyDescent="0.25">
      <c r="A68" s="3" t="s">
        <v>1</v>
      </c>
      <c r="B68" s="3" t="s">
        <v>17</v>
      </c>
      <c r="C68" s="3"/>
      <c r="D68" s="3" t="s">
        <v>11</v>
      </c>
      <c r="E68" s="3" t="s">
        <v>34</v>
      </c>
      <c r="F68" s="3">
        <v>4</v>
      </c>
      <c r="G68" s="3" t="s">
        <v>25</v>
      </c>
      <c r="H68" s="3" t="s">
        <v>28</v>
      </c>
      <c r="I68" s="3">
        <v>0.5</v>
      </c>
      <c r="J68" s="3">
        <v>722</v>
      </c>
      <c r="K68" s="3">
        <v>31.73</v>
      </c>
      <c r="L68" s="3">
        <v>241.7</v>
      </c>
      <c r="M68" s="3">
        <v>142.88999999999999</v>
      </c>
      <c r="N68" s="3">
        <v>0</v>
      </c>
      <c r="O68" s="3">
        <v>9.39</v>
      </c>
      <c r="P68" s="3">
        <v>20.22</v>
      </c>
      <c r="Q68" s="3">
        <v>240.41</v>
      </c>
      <c r="R68" s="1"/>
    </row>
    <row r="69" spans="1:18" x14ac:dyDescent="0.25">
      <c r="A69" s="3" t="s">
        <v>1</v>
      </c>
      <c r="B69" s="3" t="s">
        <v>17</v>
      </c>
      <c r="C69" s="3"/>
      <c r="D69" s="3" t="s">
        <v>11</v>
      </c>
      <c r="E69" s="3" t="s">
        <v>34</v>
      </c>
      <c r="F69" s="3">
        <v>4</v>
      </c>
      <c r="G69" s="3" t="s">
        <v>25</v>
      </c>
      <c r="H69" s="3" t="s">
        <v>28</v>
      </c>
      <c r="I69" s="3">
        <v>0.6</v>
      </c>
      <c r="J69" s="3">
        <v>15</v>
      </c>
      <c r="K69" s="3">
        <v>30.86</v>
      </c>
      <c r="L69" s="3">
        <v>242.07</v>
      </c>
      <c r="M69" s="3">
        <v>141.96</v>
      </c>
      <c r="N69" s="3">
        <v>0</v>
      </c>
      <c r="O69" s="3">
        <v>9.39</v>
      </c>
      <c r="P69" s="3">
        <v>20.399999999999999</v>
      </c>
      <c r="Q69" s="3">
        <v>239.91</v>
      </c>
      <c r="R69" s="1"/>
    </row>
    <row r="70" spans="1:18" x14ac:dyDescent="0.25">
      <c r="A70" s="3" t="s">
        <v>1</v>
      </c>
      <c r="B70" s="3" t="s">
        <v>17</v>
      </c>
      <c r="C70" s="3"/>
      <c r="D70" s="3" t="s">
        <v>11</v>
      </c>
      <c r="E70" s="3" t="s">
        <v>34</v>
      </c>
      <c r="F70" s="3">
        <v>4</v>
      </c>
      <c r="G70" s="3" t="s">
        <v>25</v>
      </c>
      <c r="H70" s="3" t="s">
        <v>27</v>
      </c>
      <c r="I70" s="3">
        <v>0.7</v>
      </c>
      <c r="J70" s="3">
        <v>0</v>
      </c>
      <c r="K70" s="3">
        <v>29.61</v>
      </c>
      <c r="L70" s="3">
        <v>242.39</v>
      </c>
      <c r="M70" s="3">
        <v>141.33000000000001</v>
      </c>
      <c r="N70" s="3">
        <v>0</v>
      </c>
      <c r="O70" s="3">
        <v>9.44</v>
      </c>
      <c r="P70" s="3">
        <v>18.84</v>
      </c>
      <c r="Q70" s="3">
        <v>240.29</v>
      </c>
      <c r="R70" s="1"/>
    </row>
    <row r="71" spans="1:18" x14ac:dyDescent="0.25">
      <c r="A71" s="3" t="s">
        <v>1</v>
      </c>
      <c r="B71" s="3" t="s">
        <v>17</v>
      </c>
      <c r="C71" s="3"/>
      <c r="D71" s="3" t="s">
        <v>11</v>
      </c>
      <c r="E71" s="3" t="s">
        <v>34</v>
      </c>
      <c r="F71" s="3">
        <v>4</v>
      </c>
      <c r="G71" s="3" t="s">
        <v>25</v>
      </c>
      <c r="H71" s="3" t="s">
        <v>27</v>
      </c>
      <c r="I71" s="3">
        <v>0.8</v>
      </c>
      <c r="J71" s="3">
        <v>0</v>
      </c>
      <c r="K71" s="3">
        <v>29.5</v>
      </c>
      <c r="L71" s="3">
        <v>242.06</v>
      </c>
      <c r="M71" s="3">
        <v>141.66</v>
      </c>
      <c r="N71" s="3">
        <v>0</v>
      </c>
      <c r="O71" s="3">
        <v>9.41</v>
      </c>
      <c r="P71" s="3">
        <v>19.88</v>
      </c>
      <c r="Q71" s="3">
        <v>239.65</v>
      </c>
      <c r="R71" s="1"/>
    </row>
    <row r="72" spans="1:18" x14ac:dyDescent="0.25">
      <c r="A72" s="3" t="s">
        <v>1</v>
      </c>
      <c r="B72" s="3" t="s">
        <v>17</v>
      </c>
      <c r="C72" s="3"/>
      <c r="D72" s="3" t="s">
        <v>11</v>
      </c>
      <c r="E72" s="3" t="s">
        <v>34</v>
      </c>
      <c r="F72" s="3">
        <v>4</v>
      </c>
      <c r="G72" s="3" t="s">
        <v>25</v>
      </c>
      <c r="H72" s="3" t="s">
        <v>27</v>
      </c>
      <c r="I72" s="3">
        <v>0.9</v>
      </c>
      <c r="J72" s="3">
        <v>0</v>
      </c>
      <c r="K72" s="3">
        <v>30.88</v>
      </c>
      <c r="L72" s="3">
        <v>241.08</v>
      </c>
      <c r="M72" s="3">
        <v>141.74</v>
      </c>
      <c r="N72" s="3">
        <v>0</v>
      </c>
      <c r="O72" s="3">
        <v>9.39</v>
      </c>
      <c r="P72" s="3">
        <v>19.96</v>
      </c>
      <c r="Q72" s="3">
        <v>239.91</v>
      </c>
      <c r="R72" s="1"/>
    </row>
    <row r="73" spans="1:18" x14ac:dyDescent="0.25">
      <c r="A73" s="3" t="s">
        <v>1</v>
      </c>
      <c r="B73" s="3" t="s">
        <v>17</v>
      </c>
      <c r="C73" s="3"/>
      <c r="D73" s="3" t="s">
        <v>11</v>
      </c>
      <c r="E73" s="3" t="s">
        <v>34</v>
      </c>
      <c r="F73" s="3">
        <v>4</v>
      </c>
      <c r="G73" s="3" t="s">
        <v>25</v>
      </c>
      <c r="H73" s="3" t="s">
        <v>27</v>
      </c>
      <c r="I73" s="3">
        <v>1</v>
      </c>
      <c r="J73" s="3">
        <v>0</v>
      </c>
      <c r="K73" s="3">
        <v>29.04</v>
      </c>
      <c r="L73" s="3">
        <v>241.48</v>
      </c>
      <c r="M73" s="3">
        <v>140.94</v>
      </c>
      <c r="N73" s="3">
        <v>0</v>
      </c>
      <c r="O73" s="3">
        <v>9.4700000000000006</v>
      </c>
      <c r="P73" s="3">
        <v>17.149999999999999</v>
      </c>
      <c r="Q73" s="3">
        <v>237.97</v>
      </c>
      <c r="R73" s="1"/>
    </row>
    <row r="74" spans="1:18" x14ac:dyDescent="0.25">
      <c r="A74" s="3" t="s">
        <v>1</v>
      </c>
      <c r="B74" s="3" t="s">
        <v>17</v>
      </c>
      <c r="C74" s="3"/>
      <c r="D74" s="3" t="s">
        <v>11</v>
      </c>
      <c r="E74" s="3" t="s">
        <v>33</v>
      </c>
      <c r="F74" s="3">
        <v>4</v>
      </c>
      <c r="G74" s="3" t="s">
        <v>25</v>
      </c>
      <c r="H74" s="3" t="s">
        <v>27</v>
      </c>
      <c r="I74" s="3">
        <v>0.1</v>
      </c>
      <c r="J74" s="3">
        <v>1886325</v>
      </c>
      <c r="K74" s="3">
        <v>157.46</v>
      </c>
      <c r="L74" s="3">
        <v>249.13</v>
      </c>
      <c r="M74" s="3">
        <v>222.05</v>
      </c>
      <c r="N74" s="3">
        <v>0</v>
      </c>
      <c r="O74" s="3">
        <v>5.96</v>
      </c>
      <c r="P74" s="1"/>
      <c r="Q74" s="1"/>
      <c r="R74" s="1"/>
    </row>
    <row r="75" spans="1:18" x14ac:dyDescent="0.25">
      <c r="A75" s="3" t="s">
        <v>1</v>
      </c>
      <c r="B75" s="3" t="s">
        <v>17</v>
      </c>
      <c r="C75" s="3"/>
      <c r="D75" s="3" t="s">
        <v>11</v>
      </c>
      <c r="E75" s="3" t="s">
        <v>33</v>
      </c>
      <c r="F75" s="3">
        <v>4</v>
      </c>
      <c r="G75" s="3" t="s">
        <v>25</v>
      </c>
      <c r="H75" s="3" t="s">
        <v>27</v>
      </c>
      <c r="I75" s="3">
        <v>0.2</v>
      </c>
      <c r="J75" s="3">
        <v>215815</v>
      </c>
      <c r="K75" s="3">
        <v>31.61</v>
      </c>
      <c r="L75" s="3">
        <v>242.11</v>
      </c>
      <c r="M75" s="3">
        <v>143.97999999999999</v>
      </c>
      <c r="N75" s="3">
        <v>0</v>
      </c>
      <c r="O75" s="3">
        <v>9.32</v>
      </c>
      <c r="P75" s="1"/>
      <c r="Q75" s="1"/>
      <c r="R75" s="1"/>
    </row>
    <row r="76" spans="1:18" x14ac:dyDescent="0.25">
      <c r="A76" s="3" t="s">
        <v>1</v>
      </c>
      <c r="B76" s="3" t="s">
        <v>17</v>
      </c>
      <c r="C76" s="3"/>
      <c r="D76" s="3" t="s">
        <v>11</v>
      </c>
      <c r="E76" s="3" t="s">
        <v>33</v>
      </c>
      <c r="F76" s="3">
        <v>4</v>
      </c>
      <c r="G76" s="3" t="s">
        <v>25</v>
      </c>
      <c r="H76" s="3" t="s">
        <v>27</v>
      </c>
      <c r="I76" s="3">
        <v>0.3</v>
      </c>
      <c r="J76" s="3">
        <v>110739</v>
      </c>
      <c r="K76" s="3">
        <v>25.04</v>
      </c>
      <c r="L76" s="3">
        <v>241.02</v>
      </c>
      <c r="M76" s="3">
        <v>138.97999999999999</v>
      </c>
      <c r="N76" s="3">
        <v>0</v>
      </c>
      <c r="O76" s="3">
        <v>9.68</v>
      </c>
      <c r="P76" s="1"/>
      <c r="Q76" s="1"/>
      <c r="R76" s="1"/>
    </row>
    <row r="77" spans="1:18" x14ac:dyDescent="0.25">
      <c r="A77" s="3" t="s">
        <v>1</v>
      </c>
      <c r="B77" s="3" t="s">
        <v>17</v>
      </c>
      <c r="C77" s="3"/>
      <c r="D77" s="3" t="s">
        <v>11</v>
      </c>
      <c r="E77" s="3" t="s">
        <v>33</v>
      </c>
      <c r="F77" s="3">
        <v>4</v>
      </c>
      <c r="G77" s="3" t="s">
        <v>25</v>
      </c>
      <c r="H77" s="3" t="s">
        <v>27</v>
      </c>
      <c r="I77" s="3">
        <v>0.4</v>
      </c>
      <c r="J77" s="3">
        <v>13809</v>
      </c>
      <c r="K77" s="3">
        <v>20.309999999999999</v>
      </c>
      <c r="L77" s="3">
        <v>240.46</v>
      </c>
      <c r="M77" s="3">
        <v>135.94999999999999</v>
      </c>
      <c r="N77" s="3">
        <v>0</v>
      </c>
      <c r="O77" s="3">
        <v>9.9</v>
      </c>
      <c r="P77" s="1"/>
      <c r="Q77" s="1"/>
      <c r="R77" s="1"/>
    </row>
    <row r="78" spans="1:18" x14ac:dyDescent="0.25">
      <c r="A78" s="3" t="s">
        <v>1</v>
      </c>
      <c r="B78" s="3" t="s">
        <v>17</v>
      </c>
      <c r="C78" s="3"/>
      <c r="D78" s="3" t="s">
        <v>11</v>
      </c>
      <c r="E78" s="3" t="s">
        <v>33</v>
      </c>
      <c r="F78" s="3">
        <v>4</v>
      </c>
      <c r="G78" s="3" t="s">
        <v>25</v>
      </c>
      <c r="H78" s="3" t="s">
        <v>28</v>
      </c>
      <c r="I78" s="3">
        <v>0.5</v>
      </c>
      <c r="J78" s="3">
        <v>775</v>
      </c>
      <c r="K78" s="3">
        <v>20.22</v>
      </c>
      <c r="L78" s="3">
        <v>240.41</v>
      </c>
      <c r="M78" s="3">
        <v>135.99</v>
      </c>
      <c r="N78" s="3">
        <v>0</v>
      </c>
      <c r="O78" s="3">
        <v>9.8800000000000008</v>
      </c>
      <c r="P78" s="1"/>
      <c r="Q78" s="1"/>
      <c r="R78" s="1"/>
    </row>
    <row r="79" spans="1:18" x14ac:dyDescent="0.25">
      <c r="A79" s="3" t="s">
        <v>1</v>
      </c>
      <c r="B79" s="3" t="s">
        <v>17</v>
      </c>
      <c r="C79" s="3"/>
      <c r="D79" s="3" t="s">
        <v>11</v>
      </c>
      <c r="E79" s="3" t="s">
        <v>33</v>
      </c>
      <c r="F79" s="3">
        <v>4</v>
      </c>
      <c r="G79" s="3" t="s">
        <v>25</v>
      </c>
      <c r="H79" s="3" t="s">
        <v>28</v>
      </c>
      <c r="I79" s="3">
        <v>0.6</v>
      </c>
      <c r="J79" s="3">
        <v>42</v>
      </c>
      <c r="K79" s="3">
        <v>20.399999999999999</v>
      </c>
      <c r="L79" s="3">
        <v>239.91</v>
      </c>
      <c r="M79" s="3">
        <v>135.52000000000001</v>
      </c>
      <c r="N79" s="3">
        <v>0</v>
      </c>
      <c r="O79" s="3">
        <v>9.89</v>
      </c>
      <c r="P79" s="1"/>
      <c r="Q79" s="1"/>
      <c r="R79" s="1"/>
    </row>
    <row r="80" spans="1:18" x14ac:dyDescent="0.25">
      <c r="A80" s="3" t="s">
        <v>1</v>
      </c>
      <c r="B80" s="3" t="s">
        <v>17</v>
      </c>
      <c r="C80" s="3"/>
      <c r="D80" s="3" t="s">
        <v>11</v>
      </c>
      <c r="E80" s="3" t="s">
        <v>33</v>
      </c>
      <c r="F80" s="3">
        <v>4</v>
      </c>
      <c r="G80" s="3" t="s">
        <v>25</v>
      </c>
      <c r="H80" s="3" t="s">
        <v>27</v>
      </c>
      <c r="I80" s="3">
        <v>0.7</v>
      </c>
      <c r="J80" s="3">
        <v>0</v>
      </c>
      <c r="K80" s="3">
        <v>18.84</v>
      </c>
      <c r="L80" s="3">
        <v>240.29</v>
      </c>
      <c r="M80" s="3">
        <v>134.02000000000001</v>
      </c>
      <c r="N80" s="3">
        <v>0</v>
      </c>
      <c r="O80" s="3">
        <v>9.9600000000000009</v>
      </c>
      <c r="P80" s="1"/>
      <c r="Q80" s="1"/>
      <c r="R80" s="1"/>
    </row>
    <row r="81" spans="1:18" x14ac:dyDescent="0.25">
      <c r="A81" s="3" t="s">
        <v>1</v>
      </c>
      <c r="B81" s="3" t="s">
        <v>17</v>
      </c>
      <c r="C81" s="3"/>
      <c r="D81" s="3" t="s">
        <v>11</v>
      </c>
      <c r="E81" s="3" t="s">
        <v>33</v>
      </c>
      <c r="F81" s="3">
        <v>4</v>
      </c>
      <c r="G81" s="3" t="s">
        <v>25</v>
      </c>
      <c r="H81" s="3" t="s">
        <v>27</v>
      </c>
      <c r="I81" s="3">
        <v>0.8</v>
      </c>
      <c r="J81" s="3">
        <v>0</v>
      </c>
      <c r="K81" s="3">
        <v>19.88</v>
      </c>
      <c r="L81" s="3">
        <v>239.65</v>
      </c>
      <c r="M81" s="3">
        <v>134.35</v>
      </c>
      <c r="N81" s="3">
        <v>0</v>
      </c>
      <c r="O81" s="3">
        <v>9.9499999999999993</v>
      </c>
      <c r="P81" s="1"/>
      <c r="Q81" s="1"/>
      <c r="R81" s="1"/>
    </row>
    <row r="82" spans="1:18" x14ac:dyDescent="0.25">
      <c r="A82" s="3" t="s">
        <v>1</v>
      </c>
      <c r="B82" s="3" t="s">
        <v>17</v>
      </c>
      <c r="C82" s="3"/>
      <c r="D82" s="3" t="s">
        <v>11</v>
      </c>
      <c r="E82" s="3" t="s">
        <v>33</v>
      </c>
      <c r="F82" s="3">
        <v>4</v>
      </c>
      <c r="G82" s="3" t="s">
        <v>25</v>
      </c>
      <c r="H82" s="3" t="s">
        <v>27</v>
      </c>
      <c r="I82" s="3">
        <v>0.9</v>
      </c>
      <c r="J82" s="3">
        <v>0</v>
      </c>
      <c r="K82" s="3">
        <v>19.96</v>
      </c>
      <c r="L82" s="3">
        <v>239.91</v>
      </c>
      <c r="M82" s="3">
        <v>134.63</v>
      </c>
      <c r="N82" s="3">
        <v>0</v>
      </c>
      <c r="O82" s="3">
        <v>9.91</v>
      </c>
      <c r="P82" s="1"/>
      <c r="Q82" s="1"/>
      <c r="R82" s="1"/>
    </row>
    <row r="83" spans="1:18" x14ac:dyDescent="0.25">
      <c r="A83" s="3" t="s">
        <v>1</v>
      </c>
      <c r="B83" s="3" t="s">
        <v>17</v>
      </c>
      <c r="C83" s="3"/>
      <c r="D83" s="3" t="s">
        <v>11</v>
      </c>
      <c r="E83" s="3" t="s">
        <v>33</v>
      </c>
      <c r="F83" s="3">
        <v>4</v>
      </c>
      <c r="G83" s="3" t="s">
        <v>25</v>
      </c>
      <c r="H83" s="3" t="s">
        <v>27</v>
      </c>
      <c r="I83" s="3">
        <v>1</v>
      </c>
      <c r="J83" s="3">
        <v>0</v>
      </c>
      <c r="K83" s="3">
        <v>17.149999999999999</v>
      </c>
      <c r="L83" s="3">
        <v>237.97</v>
      </c>
      <c r="M83" s="3">
        <v>131.76</v>
      </c>
      <c r="N83" s="3">
        <v>0</v>
      </c>
      <c r="O83" s="3">
        <v>10.16</v>
      </c>
      <c r="P83" s="1"/>
      <c r="Q83" s="1"/>
      <c r="R83" s="1"/>
    </row>
    <row r="102" spans="1:18" x14ac:dyDescent="0.25">
      <c r="A102" s="3" t="s">
        <v>0</v>
      </c>
      <c r="B102" s="3" t="s">
        <v>31</v>
      </c>
      <c r="C102" s="3" t="s">
        <v>3</v>
      </c>
      <c r="D102" s="3" t="s">
        <v>4</v>
      </c>
      <c r="E102" s="3" t="s">
        <v>32</v>
      </c>
      <c r="F102" s="3" t="s">
        <v>35</v>
      </c>
      <c r="G102" s="3" t="s">
        <v>5</v>
      </c>
      <c r="H102" s="3" t="s">
        <v>7</v>
      </c>
      <c r="I102" s="3" t="s">
        <v>8</v>
      </c>
      <c r="J102" s="3" t="s">
        <v>12</v>
      </c>
      <c r="K102" s="3" t="s">
        <v>13</v>
      </c>
      <c r="L102" s="3" t="s">
        <v>14</v>
      </c>
      <c r="M102" s="3" t="s">
        <v>15</v>
      </c>
      <c r="N102" s="3" t="s">
        <v>16</v>
      </c>
      <c r="O102" s="3" t="s">
        <v>26</v>
      </c>
      <c r="P102" s="3"/>
      <c r="Q102" s="1"/>
      <c r="R102" s="1"/>
    </row>
    <row r="103" spans="1:18" x14ac:dyDescent="0.25">
      <c r="A103" s="3" t="s">
        <v>1</v>
      </c>
      <c r="B103" s="3" t="s">
        <v>17</v>
      </c>
      <c r="C103" s="3"/>
      <c r="D103" s="3" t="s">
        <v>11</v>
      </c>
      <c r="E103" s="3" t="s">
        <v>34</v>
      </c>
      <c r="F103" s="3">
        <v>4</v>
      </c>
      <c r="G103" s="3" t="s">
        <v>24</v>
      </c>
      <c r="H103" s="3" t="s">
        <v>22</v>
      </c>
      <c r="I103" s="3">
        <v>0.1</v>
      </c>
      <c r="J103" s="3">
        <v>4209903</v>
      </c>
      <c r="K103" s="3">
        <v>372.02</v>
      </c>
      <c r="L103" s="3">
        <v>194.16</v>
      </c>
      <c r="M103" s="3">
        <v>294.69</v>
      </c>
      <c r="N103" s="3">
        <v>0</v>
      </c>
      <c r="O103" s="3">
        <v>4.42</v>
      </c>
      <c r="P103" s="3">
        <v>230.47</v>
      </c>
      <c r="Q103" s="3">
        <v>182.61</v>
      </c>
      <c r="R103" s="1"/>
    </row>
    <row r="104" spans="1:18" x14ac:dyDescent="0.25">
      <c r="A104" s="3" t="s">
        <v>1</v>
      </c>
      <c r="B104" s="3" t="s">
        <v>17</v>
      </c>
      <c r="C104" s="3"/>
      <c r="D104" s="3" t="s">
        <v>11</v>
      </c>
      <c r="E104" s="3" t="s">
        <v>34</v>
      </c>
      <c r="F104" s="3">
        <v>4</v>
      </c>
      <c r="G104" s="3" t="s">
        <v>24</v>
      </c>
      <c r="H104" s="3" t="s">
        <v>22</v>
      </c>
      <c r="I104" s="3">
        <v>0.2</v>
      </c>
      <c r="J104" s="3">
        <v>1542634</v>
      </c>
      <c r="K104" s="3">
        <v>172.19</v>
      </c>
      <c r="L104" s="3">
        <v>189.58</v>
      </c>
      <c r="M104" s="3">
        <v>188.43</v>
      </c>
      <c r="N104" s="3">
        <v>0</v>
      </c>
      <c r="O104" s="3">
        <v>6.97</v>
      </c>
      <c r="P104" s="3">
        <v>96.2</v>
      </c>
      <c r="Q104" s="3">
        <v>180.54</v>
      </c>
      <c r="R104" s="1"/>
    </row>
    <row r="105" spans="1:18" x14ac:dyDescent="0.25">
      <c r="A105" s="3" t="s">
        <v>1</v>
      </c>
      <c r="B105" s="3" t="s">
        <v>17</v>
      </c>
      <c r="C105" s="3"/>
      <c r="D105" s="3" t="s">
        <v>11</v>
      </c>
      <c r="E105" s="3" t="s">
        <v>34</v>
      </c>
      <c r="F105" s="3">
        <v>4</v>
      </c>
      <c r="G105" s="3" t="s">
        <v>24</v>
      </c>
      <c r="H105" s="3" t="s">
        <v>22</v>
      </c>
      <c r="I105" s="3">
        <v>0.3</v>
      </c>
      <c r="J105" s="3">
        <v>701870</v>
      </c>
      <c r="K105" s="3">
        <v>84.36</v>
      </c>
      <c r="L105" s="3">
        <v>186.13</v>
      </c>
      <c r="M105" s="3">
        <v>140.72999999999999</v>
      </c>
      <c r="N105" s="3">
        <v>0</v>
      </c>
      <c r="O105" s="3">
        <v>9.39</v>
      </c>
      <c r="P105" s="3">
        <v>41.4</v>
      </c>
      <c r="Q105" s="3">
        <v>182.01</v>
      </c>
      <c r="R105" s="1"/>
    </row>
    <row r="106" spans="1:18" x14ac:dyDescent="0.25">
      <c r="A106" s="3" t="s">
        <v>1</v>
      </c>
      <c r="B106" s="3" t="s">
        <v>17</v>
      </c>
      <c r="C106" s="3"/>
      <c r="D106" s="3" t="s">
        <v>11</v>
      </c>
      <c r="E106" s="3" t="s">
        <v>34</v>
      </c>
      <c r="F106" s="3">
        <v>4</v>
      </c>
      <c r="G106" s="3" t="s">
        <v>24</v>
      </c>
      <c r="H106" s="3" t="s">
        <v>22</v>
      </c>
      <c r="I106" s="3">
        <v>0.4</v>
      </c>
      <c r="J106" s="3">
        <v>171744</v>
      </c>
      <c r="K106" s="3">
        <v>32.119999999999997</v>
      </c>
      <c r="L106" s="3">
        <v>186.41</v>
      </c>
      <c r="M106" s="3">
        <v>113.85</v>
      </c>
      <c r="N106" s="3">
        <v>0</v>
      </c>
      <c r="O106" s="3">
        <v>11.7</v>
      </c>
      <c r="P106" s="3">
        <v>18.75</v>
      </c>
      <c r="Q106" s="3">
        <v>180.16</v>
      </c>
      <c r="R106" s="1"/>
    </row>
    <row r="107" spans="1:18" x14ac:dyDescent="0.25">
      <c r="A107" s="3" t="s">
        <v>1</v>
      </c>
      <c r="B107" s="3" t="s">
        <v>17</v>
      </c>
      <c r="C107" s="3"/>
      <c r="D107" s="3" t="s">
        <v>11</v>
      </c>
      <c r="E107" s="3" t="s">
        <v>34</v>
      </c>
      <c r="F107" s="3">
        <v>4</v>
      </c>
      <c r="G107" s="3" t="s">
        <v>24</v>
      </c>
      <c r="H107" s="3" t="s">
        <v>23</v>
      </c>
      <c r="I107" s="3">
        <v>0.5</v>
      </c>
      <c r="J107" s="3">
        <v>54250</v>
      </c>
      <c r="K107" s="3">
        <v>25.67</v>
      </c>
      <c r="L107" s="3">
        <v>185.99</v>
      </c>
      <c r="M107" s="3">
        <v>110.1</v>
      </c>
      <c r="N107" s="3">
        <v>0</v>
      </c>
      <c r="O107" s="3">
        <v>12.12</v>
      </c>
      <c r="P107" s="3">
        <v>14.32</v>
      </c>
      <c r="Q107" s="3">
        <v>184.82</v>
      </c>
      <c r="R107" s="1"/>
    </row>
    <row r="108" spans="1:18" x14ac:dyDescent="0.25">
      <c r="A108" s="3" t="s">
        <v>1</v>
      </c>
      <c r="B108" s="3" t="s">
        <v>17</v>
      </c>
      <c r="C108" s="3"/>
      <c r="D108" s="3" t="s">
        <v>11</v>
      </c>
      <c r="E108" s="3" t="s">
        <v>34</v>
      </c>
      <c r="F108" s="3">
        <v>4</v>
      </c>
      <c r="G108" s="3" t="s">
        <v>24</v>
      </c>
      <c r="H108" s="3" t="s">
        <v>23</v>
      </c>
      <c r="I108" s="3">
        <v>0.6</v>
      </c>
      <c r="J108" s="3">
        <v>12340</v>
      </c>
      <c r="K108" s="3">
        <v>24.03</v>
      </c>
      <c r="L108" s="3">
        <v>185.31</v>
      </c>
      <c r="M108" s="3">
        <v>109.23</v>
      </c>
      <c r="N108" s="3">
        <v>0</v>
      </c>
      <c r="O108" s="3">
        <v>12.23</v>
      </c>
      <c r="P108" s="3">
        <v>12.36</v>
      </c>
      <c r="Q108" s="3">
        <v>182</v>
      </c>
      <c r="R108" s="1"/>
    </row>
    <row r="109" spans="1:18" x14ac:dyDescent="0.25">
      <c r="A109" s="3" t="s">
        <v>1</v>
      </c>
      <c r="B109" s="3" t="s">
        <v>17</v>
      </c>
      <c r="C109" s="3"/>
      <c r="D109" s="3" t="s">
        <v>11</v>
      </c>
      <c r="E109" s="3" t="s">
        <v>34</v>
      </c>
      <c r="F109" s="3">
        <v>4</v>
      </c>
      <c r="G109" s="3" t="s">
        <v>24</v>
      </c>
      <c r="H109" s="3" t="s">
        <v>22</v>
      </c>
      <c r="I109" s="3">
        <v>0.7</v>
      </c>
      <c r="J109" s="3">
        <v>0</v>
      </c>
      <c r="K109" s="3">
        <v>22.84</v>
      </c>
      <c r="L109" s="3">
        <v>185.59</v>
      </c>
      <c r="M109" s="3">
        <v>108.4</v>
      </c>
      <c r="N109" s="3">
        <v>0</v>
      </c>
      <c r="O109" s="3">
        <v>12.32</v>
      </c>
      <c r="P109" s="3">
        <v>11.78</v>
      </c>
      <c r="Q109" s="3">
        <v>181.99</v>
      </c>
      <c r="R109" s="1"/>
    </row>
    <row r="110" spans="1:18" x14ac:dyDescent="0.25">
      <c r="A110" s="3" t="s">
        <v>1</v>
      </c>
      <c r="B110" s="3" t="s">
        <v>17</v>
      </c>
      <c r="C110" s="3"/>
      <c r="D110" s="3" t="s">
        <v>11</v>
      </c>
      <c r="E110" s="3" t="s">
        <v>34</v>
      </c>
      <c r="F110" s="3">
        <v>4</v>
      </c>
      <c r="G110" s="3" t="s">
        <v>24</v>
      </c>
      <c r="H110" s="3" t="s">
        <v>22</v>
      </c>
      <c r="I110" s="3">
        <v>0.8</v>
      </c>
      <c r="J110" s="3">
        <v>0</v>
      </c>
      <c r="K110" s="3">
        <v>22.79</v>
      </c>
      <c r="L110" s="3">
        <v>185.2</v>
      </c>
      <c r="M110" s="3">
        <v>108.22</v>
      </c>
      <c r="N110" s="3">
        <v>0</v>
      </c>
      <c r="O110" s="3">
        <v>12.34</v>
      </c>
      <c r="P110" s="3">
        <v>11.51</v>
      </c>
      <c r="Q110" s="3">
        <v>182.4</v>
      </c>
      <c r="R110" s="1"/>
    </row>
    <row r="111" spans="1:18" x14ac:dyDescent="0.25">
      <c r="A111" s="3" t="s">
        <v>1</v>
      </c>
      <c r="B111" s="3" t="s">
        <v>17</v>
      </c>
      <c r="C111" s="3"/>
      <c r="D111" s="3" t="s">
        <v>11</v>
      </c>
      <c r="E111" s="3" t="s">
        <v>34</v>
      </c>
      <c r="F111" s="3">
        <v>4</v>
      </c>
      <c r="G111" s="3" t="s">
        <v>24</v>
      </c>
      <c r="H111" s="3" t="s">
        <v>22</v>
      </c>
      <c r="I111" s="3">
        <v>0.9</v>
      </c>
      <c r="J111" s="3">
        <v>0</v>
      </c>
      <c r="K111" s="3">
        <v>22.85</v>
      </c>
      <c r="L111" s="3">
        <v>184.32</v>
      </c>
      <c r="M111" s="3">
        <v>107.64</v>
      </c>
      <c r="N111" s="3">
        <v>0</v>
      </c>
      <c r="O111" s="3">
        <v>12.37</v>
      </c>
      <c r="P111" s="3">
        <v>10.119999999999999</v>
      </c>
      <c r="Q111" s="3">
        <v>178.61</v>
      </c>
      <c r="R111" s="1"/>
    </row>
    <row r="112" spans="1:18" x14ac:dyDescent="0.25">
      <c r="A112" s="3" t="s">
        <v>1</v>
      </c>
      <c r="B112" s="3" t="s">
        <v>17</v>
      </c>
      <c r="C112" s="3"/>
      <c r="D112" s="3" t="s">
        <v>11</v>
      </c>
      <c r="E112" s="3" t="s">
        <v>34</v>
      </c>
      <c r="F112" s="3">
        <v>4</v>
      </c>
      <c r="G112" s="3" t="s">
        <v>24</v>
      </c>
      <c r="H112" s="3" t="s">
        <v>22</v>
      </c>
      <c r="I112" s="3">
        <v>1</v>
      </c>
      <c r="J112" s="3">
        <v>0</v>
      </c>
      <c r="K112" s="3">
        <v>23.07</v>
      </c>
      <c r="L112" s="3">
        <v>185.1</v>
      </c>
      <c r="M112" s="3">
        <v>108.34</v>
      </c>
      <c r="N112" s="3">
        <v>0</v>
      </c>
      <c r="O112" s="3">
        <v>12.32</v>
      </c>
      <c r="P112" s="3">
        <v>10.5</v>
      </c>
      <c r="Q112" s="3">
        <v>179.99</v>
      </c>
      <c r="R112" s="1"/>
    </row>
    <row r="113" spans="1:18" x14ac:dyDescent="0.25">
      <c r="A113" s="3" t="s">
        <v>1</v>
      </c>
      <c r="B113" s="3" t="s">
        <v>17</v>
      </c>
      <c r="C113" s="3"/>
      <c r="D113" s="3" t="s">
        <v>11</v>
      </c>
      <c r="E113" s="3" t="s">
        <v>33</v>
      </c>
      <c r="F113" s="3">
        <v>4</v>
      </c>
      <c r="G113" s="3" t="s">
        <v>24</v>
      </c>
      <c r="H113" s="3" t="s">
        <v>22</v>
      </c>
      <c r="I113" s="3">
        <v>0.1</v>
      </c>
      <c r="J113" s="3">
        <v>4156037</v>
      </c>
      <c r="K113" s="3">
        <v>230.47</v>
      </c>
      <c r="L113" s="3">
        <v>182.61</v>
      </c>
      <c r="M113" s="3">
        <v>218.43</v>
      </c>
      <c r="N113" s="3">
        <v>0</v>
      </c>
      <c r="O113" s="3">
        <v>5.99</v>
      </c>
      <c r="P113" s="1"/>
      <c r="Q113" s="1"/>
      <c r="R113" s="1"/>
    </row>
    <row r="114" spans="1:18" x14ac:dyDescent="0.25">
      <c r="A114" s="3" t="s">
        <v>1</v>
      </c>
      <c r="B114" s="3" t="s">
        <v>17</v>
      </c>
      <c r="C114" s="3"/>
      <c r="D114" s="3" t="s">
        <v>11</v>
      </c>
      <c r="E114" s="3" t="s">
        <v>33</v>
      </c>
      <c r="F114" s="3">
        <v>4</v>
      </c>
      <c r="G114" s="3" t="s">
        <v>24</v>
      </c>
      <c r="H114" s="3" t="s">
        <v>22</v>
      </c>
      <c r="I114" s="3">
        <v>0.2</v>
      </c>
      <c r="J114" s="3">
        <v>1453016</v>
      </c>
      <c r="K114" s="3">
        <v>96.2</v>
      </c>
      <c r="L114" s="3">
        <v>180.54</v>
      </c>
      <c r="M114" s="3">
        <v>145.07</v>
      </c>
      <c r="N114" s="3">
        <v>0</v>
      </c>
      <c r="O114" s="3">
        <v>9.1</v>
      </c>
      <c r="P114" s="1"/>
      <c r="Q114" s="1"/>
      <c r="R114" s="1"/>
    </row>
    <row r="115" spans="1:18" x14ac:dyDescent="0.25">
      <c r="A115" s="3" t="s">
        <v>1</v>
      </c>
      <c r="B115" s="3" t="s">
        <v>17</v>
      </c>
      <c r="C115" s="3"/>
      <c r="D115" s="3" t="s">
        <v>11</v>
      </c>
      <c r="E115" s="3" t="s">
        <v>33</v>
      </c>
      <c r="F115" s="3">
        <v>4</v>
      </c>
      <c r="G115" s="3" t="s">
        <v>24</v>
      </c>
      <c r="H115" s="3" t="s">
        <v>22</v>
      </c>
      <c r="I115" s="3">
        <v>0.3</v>
      </c>
      <c r="J115" s="3">
        <v>495127</v>
      </c>
      <c r="K115" s="3">
        <v>41.4</v>
      </c>
      <c r="L115" s="3">
        <v>182.01</v>
      </c>
      <c r="M115" s="3">
        <v>116.57</v>
      </c>
      <c r="N115" s="3">
        <v>0</v>
      </c>
      <c r="O115" s="3">
        <v>11.41</v>
      </c>
      <c r="P115" s="1"/>
      <c r="Q115" s="1"/>
      <c r="R115" s="1"/>
    </row>
    <row r="116" spans="1:18" x14ac:dyDescent="0.25">
      <c r="A116" s="3" t="s">
        <v>1</v>
      </c>
      <c r="B116" s="3" t="s">
        <v>17</v>
      </c>
      <c r="C116" s="3"/>
      <c r="D116" s="3" t="s">
        <v>11</v>
      </c>
      <c r="E116" s="3" t="s">
        <v>33</v>
      </c>
      <c r="F116" s="3">
        <v>4</v>
      </c>
      <c r="G116" s="3" t="s">
        <v>24</v>
      </c>
      <c r="H116" s="3" t="s">
        <v>22</v>
      </c>
      <c r="I116" s="3">
        <v>0.4</v>
      </c>
      <c r="J116" s="3">
        <v>157059</v>
      </c>
      <c r="K116" s="3">
        <v>18.75</v>
      </c>
      <c r="L116" s="3">
        <v>180.16</v>
      </c>
      <c r="M116" s="3">
        <v>102.84</v>
      </c>
      <c r="N116" s="3">
        <v>0</v>
      </c>
      <c r="O116" s="3">
        <v>13.04</v>
      </c>
      <c r="P116" s="1"/>
      <c r="Q116" s="1"/>
      <c r="R116" s="1"/>
    </row>
    <row r="117" spans="1:18" x14ac:dyDescent="0.25">
      <c r="A117" s="3" t="s">
        <v>1</v>
      </c>
      <c r="B117" s="3" t="s">
        <v>17</v>
      </c>
      <c r="C117" s="3"/>
      <c r="D117" s="3" t="s">
        <v>11</v>
      </c>
      <c r="E117" s="3" t="s">
        <v>33</v>
      </c>
      <c r="F117" s="3">
        <v>4</v>
      </c>
      <c r="G117" s="3" t="s">
        <v>24</v>
      </c>
      <c r="H117" s="3" t="s">
        <v>23</v>
      </c>
      <c r="I117" s="3">
        <v>0.5</v>
      </c>
      <c r="J117" s="3">
        <v>54894</v>
      </c>
      <c r="K117" s="3">
        <v>14.32</v>
      </c>
      <c r="L117" s="3">
        <v>184.82</v>
      </c>
      <c r="M117" s="3">
        <v>102.91</v>
      </c>
      <c r="N117" s="3">
        <v>0</v>
      </c>
      <c r="O117" s="3">
        <v>13</v>
      </c>
      <c r="P117" s="1"/>
      <c r="Q117" s="1"/>
      <c r="R117" s="1"/>
    </row>
    <row r="118" spans="1:18" x14ac:dyDescent="0.25">
      <c r="A118" s="3" t="s">
        <v>1</v>
      </c>
      <c r="B118" s="3" t="s">
        <v>17</v>
      </c>
      <c r="C118" s="3"/>
      <c r="D118" s="3" t="s">
        <v>11</v>
      </c>
      <c r="E118" s="3" t="s">
        <v>33</v>
      </c>
      <c r="F118" s="3">
        <v>4</v>
      </c>
      <c r="G118" s="3" t="s">
        <v>24</v>
      </c>
      <c r="H118" s="3" t="s">
        <v>23</v>
      </c>
      <c r="I118" s="3">
        <v>0.6</v>
      </c>
      <c r="J118" s="3">
        <v>12348</v>
      </c>
      <c r="K118" s="3">
        <v>12.36</v>
      </c>
      <c r="L118" s="3">
        <v>182</v>
      </c>
      <c r="M118" s="3">
        <v>100.12</v>
      </c>
      <c r="N118" s="3">
        <v>0</v>
      </c>
      <c r="O118" s="3">
        <v>13.34</v>
      </c>
      <c r="P118" s="1"/>
      <c r="Q118" s="1"/>
      <c r="R118" s="1"/>
    </row>
    <row r="119" spans="1:18" x14ac:dyDescent="0.25">
      <c r="A119" s="3" t="s">
        <v>1</v>
      </c>
      <c r="B119" s="3" t="s">
        <v>17</v>
      </c>
      <c r="C119" s="3"/>
      <c r="D119" s="3" t="s">
        <v>11</v>
      </c>
      <c r="E119" s="3" t="s">
        <v>33</v>
      </c>
      <c r="F119" s="3">
        <v>4</v>
      </c>
      <c r="G119" s="3" t="s">
        <v>24</v>
      </c>
      <c r="H119" s="3" t="s">
        <v>22</v>
      </c>
      <c r="I119" s="3">
        <v>0.7</v>
      </c>
      <c r="J119" s="3">
        <v>0</v>
      </c>
      <c r="K119" s="3">
        <v>11.78</v>
      </c>
      <c r="L119" s="3">
        <v>181.99</v>
      </c>
      <c r="M119" s="3">
        <v>99.82</v>
      </c>
      <c r="N119" s="3">
        <v>0</v>
      </c>
      <c r="O119" s="3">
        <v>13.37</v>
      </c>
      <c r="P119" s="1"/>
      <c r="Q119" s="1"/>
      <c r="R119" s="1"/>
    </row>
    <row r="120" spans="1:18" x14ac:dyDescent="0.25">
      <c r="A120" s="3" t="s">
        <v>1</v>
      </c>
      <c r="B120" s="3" t="s">
        <v>17</v>
      </c>
      <c r="C120" s="3"/>
      <c r="D120" s="3" t="s">
        <v>11</v>
      </c>
      <c r="E120" s="3" t="s">
        <v>33</v>
      </c>
      <c r="F120" s="3">
        <v>4</v>
      </c>
      <c r="G120" s="3" t="s">
        <v>24</v>
      </c>
      <c r="H120" s="3" t="s">
        <v>22</v>
      </c>
      <c r="I120" s="3">
        <v>0.8</v>
      </c>
      <c r="J120" s="3">
        <v>0</v>
      </c>
      <c r="K120" s="3">
        <v>11.51</v>
      </c>
      <c r="L120" s="3">
        <v>182.4</v>
      </c>
      <c r="M120" s="3">
        <v>99.87</v>
      </c>
      <c r="N120" s="3">
        <v>0</v>
      </c>
      <c r="O120" s="3">
        <v>13.36</v>
      </c>
      <c r="P120" s="1"/>
      <c r="Q120" s="1"/>
      <c r="R120" s="1"/>
    </row>
    <row r="121" spans="1:18" x14ac:dyDescent="0.25">
      <c r="A121" s="3" t="s">
        <v>1</v>
      </c>
      <c r="B121" s="3" t="s">
        <v>17</v>
      </c>
      <c r="C121" s="3"/>
      <c r="D121" s="3" t="s">
        <v>11</v>
      </c>
      <c r="E121" s="3" t="s">
        <v>33</v>
      </c>
      <c r="F121" s="3">
        <v>4</v>
      </c>
      <c r="G121" s="3" t="s">
        <v>24</v>
      </c>
      <c r="H121" s="3" t="s">
        <v>22</v>
      </c>
      <c r="I121" s="3">
        <v>0.9</v>
      </c>
      <c r="J121" s="3">
        <v>0</v>
      </c>
      <c r="K121" s="3">
        <v>10.119999999999999</v>
      </c>
      <c r="L121" s="3">
        <v>178.61</v>
      </c>
      <c r="M121" s="3">
        <v>96.95</v>
      </c>
      <c r="N121" s="3">
        <v>0</v>
      </c>
      <c r="O121" s="3">
        <v>13.78</v>
      </c>
      <c r="P121" s="1"/>
      <c r="Q121" s="1"/>
      <c r="R121" s="1"/>
    </row>
    <row r="122" spans="1:18" x14ac:dyDescent="0.25">
      <c r="A122" s="3" t="s">
        <v>1</v>
      </c>
      <c r="B122" s="3" t="s">
        <v>17</v>
      </c>
      <c r="C122" s="3"/>
      <c r="D122" s="3" t="s">
        <v>11</v>
      </c>
      <c r="E122" s="3" t="s">
        <v>33</v>
      </c>
      <c r="F122" s="3">
        <v>4</v>
      </c>
      <c r="G122" s="3" t="s">
        <v>24</v>
      </c>
      <c r="H122" s="3" t="s">
        <v>22</v>
      </c>
      <c r="I122" s="3">
        <v>1</v>
      </c>
      <c r="J122" s="3">
        <v>0</v>
      </c>
      <c r="K122" s="3">
        <v>10.5</v>
      </c>
      <c r="L122" s="3">
        <v>179.99</v>
      </c>
      <c r="M122" s="3">
        <v>97.98</v>
      </c>
      <c r="N122" s="3">
        <v>0</v>
      </c>
      <c r="O122" s="3">
        <v>13.65</v>
      </c>
      <c r="P122" s="1"/>
      <c r="Q122" s="1"/>
      <c r="R122" s="1"/>
    </row>
  </sheetData>
  <mergeCells count="12">
    <mergeCell ref="R7:R12"/>
    <mergeCell ref="R13:R18"/>
    <mergeCell ref="R19:R24"/>
    <mergeCell ref="R25:R30"/>
    <mergeCell ref="AD7:AD12"/>
    <mergeCell ref="AD13:AD18"/>
    <mergeCell ref="AD19:AD24"/>
    <mergeCell ref="AD25:AD30"/>
    <mergeCell ref="X7:X12"/>
    <mergeCell ref="X13:X18"/>
    <mergeCell ref="X19:X24"/>
    <mergeCell ref="X25:X3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861E-FBDD-4DB0-B9DC-09303C60721F}">
  <dimension ref="A1:AE123"/>
  <sheetViews>
    <sheetView topLeftCell="I42" workbookViewId="0">
      <selection activeCell="AE68" sqref="AE68"/>
    </sheetView>
  </sheetViews>
  <sheetFormatPr defaultRowHeight="13.8" x14ac:dyDescent="0.25"/>
  <sheetData>
    <row r="1" spans="1:31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/>
      <c r="Q1" s="1"/>
      <c r="R1" s="1"/>
    </row>
    <row r="2" spans="1:31" x14ac:dyDescent="0.25">
      <c r="A2" s="3" t="s">
        <v>2</v>
      </c>
      <c r="B2" s="3" t="s">
        <v>18</v>
      </c>
      <c r="C2" s="3"/>
      <c r="D2" s="3" t="s">
        <v>11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2293204</v>
      </c>
      <c r="K2" s="3">
        <v>168.91</v>
      </c>
      <c r="L2" s="3">
        <v>84.65</v>
      </c>
      <c r="M2" s="3">
        <v>64.3</v>
      </c>
      <c r="N2" s="3">
        <v>32.884300000000003</v>
      </c>
      <c r="O2" s="3">
        <v>0</v>
      </c>
      <c r="P2" s="3">
        <v>196.23</v>
      </c>
      <c r="Q2" s="3">
        <v>95.44</v>
      </c>
      <c r="R2" s="1"/>
    </row>
    <row r="3" spans="1:31" x14ac:dyDescent="0.25">
      <c r="A3" s="3" t="s">
        <v>2</v>
      </c>
      <c r="B3" s="3" t="s">
        <v>18</v>
      </c>
      <c r="C3" s="3"/>
      <c r="D3" s="3" t="s">
        <v>11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1966801</v>
      </c>
      <c r="K3" s="3">
        <v>141.29</v>
      </c>
      <c r="L3" s="3">
        <v>81.67</v>
      </c>
      <c r="M3" s="3">
        <v>57.05</v>
      </c>
      <c r="N3" s="3">
        <v>38.2286</v>
      </c>
      <c r="O3" s="3">
        <v>0</v>
      </c>
      <c r="P3" s="3">
        <v>158.47999999999999</v>
      </c>
      <c r="Q3" s="3">
        <v>89.63</v>
      </c>
      <c r="R3" s="1"/>
    </row>
    <row r="4" spans="1:31" x14ac:dyDescent="0.25">
      <c r="A4" s="3" t="s">
        <v>1</v>
      </c>
      <c r="B4" s="3" t="s">
        <v>17</v>
      </c>
      <c r="C4" s="3"/>
      <c r="D4" s="3" t="s">
        <v>11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1562849</v>
      </c>
      <c r="K4" s="3">
        <v>105.09</v>
      </c>
      <c r="L4" s="3">
        <v>79.97</v>
      </c>
      <c r="M4" s="3">
        <v>47.46</v>
      </c>
      <c r="N4" s="3">
        <v>46.900599999999997</v>
      </c>
      <c r="O4" s="3">
        <v>0</v>
      </c>
      <c r="P4" s="3">
        <v>123.49</v>
      </c>
      <c r="Q4" s="3">
        <v>88.38</v>
      </c>
      <c r="R4" s="1"/>
    </row>
    <row r="5" spans="1:31" x14ac:dyDescent="0.25">
      <c r="A5" s="3" t="s">
        <v>1</v>
      </c>
      <c r="B5" s="3" t="s">
        <v>17</v>
      </c>
      <c r="C5" s="3"/>
      <c r="D5" s="3" t="s">
        <v>11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970065</v>
      </c>
      <c r="K5" s="3">
        <v>68.39</v>
      </c>
      <c r="L5" s="3">
        <v>75.760000000000005</v>
      </c>
      <c r="M5" s="3">
        <v>37.200000000000003</v>
      </c>
      <c r="N5" s="3">
        <v>61.7575</v>
      </c>
      <c r="O5" s="3">
        <v>0</v>
      </c>
      <c r="P5" s="3">
        <v>76.67</v>
      </c>
      <c r="Q5" s="3">
        <v>79.53</v>
      </c>
      <c r="R5" s="1"/>
    </row>
    <row r="6" spans="1:31" x14ac:dyDescent="0.25">
      <c r="A6" s="3" t="s">
        <v>1</v>
      </c>
      <c r="B6" s="3" t="s">
        <v>17</v>
      </c>
      <c r="C6" s="3"/>
      <c r="D6" s="3" t="s">
        <v>11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557389</v>
      </c>
      <c r="K6" s="3">
        <v>35.53</v>
      </c>
      <c r="L6" s="3">
        <v>71.08</v>
      </c>
      <c r="M6" s="3">
        <v>27.4</v>
      </c>
      <c r="N6" s="3">
        <v>84.456800000000001</v>
      </c>
      <c r="O6" s="3">
        <v>0</v>
      </c>
      <c r="P6" s="3">
        <v>40.049999999999997</v>
      </c>
      <c r="Q6" s="3">
        <v>74.92</v>
      </c>
      <c r="R6" s="1"/>
    </row>
    <row r="7" spans="1:31" x14ac:dyDescent="0.25">
      <c r="A7" s="3" t="s">
        <v>1</v>
      </c>
      <c r="B7" s="3" t="s">
        <v>17</v>
      </c>
      <c r="C7" s="3"/>
      <c r="D7" s="3" t="s">
        <v>11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25</v>
      </c>
      <c r="K7" s="3">
        <v>1.33</v>
      </c>
      <c r="L7" s="3">
        <v>63.7</v>
      </c>
      <c r="M7" s="3">
        <v>16.29</v>
      </c>
      <c r="N7" s="3">
        <v>142.09889999999999</v>
      </c>
      <c r="O7" s="3">
        <v>0</v>
      </c>
      <c r="P7" s="3">
        <v>1.83</v>
      </c>
      <c r="Q7" s="3">
        <v>65.709999999999994</v>
      </c>
      <c r="R7" s="1"/>
    </row>
    <row r="8" spans="1:31" x14ac:dyDescent="0.25">
      <c r="A8" s="3" t="s">
        <v>1</v>
      </c>
      <c r="B8" s="3" t="s">
        <v>17</v>
      </c>
      <c r="C8" s="3"/>
      <c r="D8" s="3" t="s">
        <v>11</v>
      </c>
      <c r="E8" s="3" t="s">
        <v>33</v>
      </c>
      <c r="F8" s="3">
        <v>4</v>
      </c>
      <c r="G8" s="3" t="s">
        <v>6</v>
      </c>
      <c r="H8" s="3" t="s">
        <v>10</v>
      </c>
      <c r="I8" s="3">
        <v>0.5</v>
      </c>
      <c r="J8" s="3">
        <v>2328820</v>
      </c>
      <c r="K8" s="3">
        <v>196.23</v>
      </c>
      <c r="L8" s="3">
        <v>95.44</v>
      </c>
      <c r="M8" s="3">
        <v>75.77</v>
      </c>
      <c r="N8" s="3">
        <v>28.270499999999998</v>
      </c>
      <c r="O8" s="3">
        <v>0</v>
      </c>
      <c r="P8" s="1"/>
      <c r="Q8" s="1"/>
      <c r="R8" s="1"/>
    </row>
    <row r="9" spans="1:31" x14ac:dyDescent="0.25">
      <c r="A9" s="3" t="s">
        <v>1</v>
      </c>
      <c r="B9" s="3" t="s">
        <v>17</v>
      </c>
      <c r="C9" s="3"/>
      <c r="D9" s="3" t="s">
        <v>11</v>
      </c>
      <c r="E9" s="3" t="s">
        <v>33</v>
      </c>
      <c r="F9" s="3">
        <v>4</v>
      </c>
      <c r="G9" s="3" t="s">
        <v>6</v>
      </c>
      <c r="H9" s="3" t="s">
        <v>10</v>
      </c>
      <c r="I9" s="3">
        <v>0.6</v>
      </c>
      <c r="J9" s="3">
        <v>1963128</v>
      </c>
      <c r="K9" s="3">
        <v>158.47999999999999</v>
      </c>
      <c r="L9" s="3">
        <v>89.63</v>
      </c>
      <c r="M9" s="3">
        <v>62.99</v>
      </c>
      <c r="N9" s="3">
        <v>34.997399999999999</v>
      </c>
      <c r="O9" s="3">
        <v>0</v>
      </c>
      <c r="P9" s="1"/>
      <c r="Q9" s="1"/>
      <c r="R9" s="1"/>
    </row>
    <row r="10" spans="1:31" x14ac:dyDescent="0.25">
      <c r="A10" s="3" t="s">
        <v>1</v>
      </c>
      <c r="B10" s="3" t="s">
        <v>17</v>
      </c>
      <c r="C10" s="3"/>
      <c r="D10" s="3" t="s">
        <v>11</v>
      </c>
      <c r="E10" s="3" t="s">
        <v>33</v>
      </c>
      <c r="F10" s="3">
        <v>4</v>
      </c>
      <c r="G10" s="3" t="s">
        <v>6</v>
      </c>
      <c r="H10" s="3" t="s">
        <v>9</v>
      </c>
      <c r="I10" s="3">
        <v>0.7</v>
      </c>
      <c r="J10" s="3">
        <v>1600209</v>
      </c>
      <c r="K10" s="3">
        <v>123.49</v>
      </c>
      <c r="L10" s="3">
        <v>88.38</v>
      </c>
      <c r="M10" s="3">
        <v>54.08</v>
      </c>
      <c r="N10" s="3">
        <v>42.192700000000002</v>
      </c>
      <c r="O10" s="3">
        <v>0</v>
      </c>
      <c r="P10" s="1"/>
      <c r="Q10" s="1"/>
      <c r="R10" s="1"/>
    </row>
    <row r="11" spans="1:31" x14ac:dyDescent="0.25">
      <c r="A11" s="3" t="s">
        <v>1</v>
      </c>
      <c r="B11" s="3" t="s">
        <v>17</v>
      </c>
      <c r="C11" s="3"/>
      <c r="D11" s="3" t="s">
        <v>11</v>
      </c>
      <c r="E11" s="3" t="s">
        <v>33</v>
      </c>
      <c r="F11" s="3">
        <v>4</v>
      </c>
      <c r="G11" s="3" t="s">
        <v>6</v>
      </c>
      <c r="H11" s="3" t="s">
        <v>9</v>
      </c>
      <c r="I11" s="3">
        <v>0.8</v>
      </c>
      <c r="J11" s="3">
        <v>933114</v>
      </c>
      <c r="K11" s="3">
        <v>76.67</v>
      </c>
      <c r="L11" s="3">
        <v>79.53</v>
      </c>
      <c r="M11" s="3">
        <v>40.32</v>
      </c>
      <c r="N11" s="3">
        <v>57.265799999999999</v>
      </c>
      <c r="O11" s="3">
        <v>0</v>
      </c>
      <c r="P11" s="1"/>
      <c r="Q11" s="1"/>
      <c r="R11" s="1"/>
    </row>
    <row r="12" spans="1:31" x14ac:dyDescent="0.25">
      <c r="A12" s="3" t="s">
        <v>1</v>
      </c>
      <c r="B12" s="3" t="s">
        <v>17</v>
      </c>
      <c r="C12" s="3"/>
      <c r="D12" s="3" t="s">
        <v>11</v>
      </c>
      <c r="E12" s="3" t="s">
        <v>33</v>
      </c>
      <c r="F12" s="3">
        <v>4</v>
      </c>
      <c r="G12" s="3" t="s">
        <v>6</v>
      </c>
      <c r="H12" s="3" t="s">
        <v>9</v>
      </c>
      <c r="I12" s="3">
        <v>0.9</v>
      </c>
      <c r="J12" s="3">
        <v>541647</v>
      </c>
      <c r="K12" s="3">
        <v>40.049999999999997</v>
      </c>
      <c r="L12" s="3">
        <v>74.92</v>
      </c>
      <c r="M12" s="3">
        <v>29.37</v>
      </c>
      <c r="N12" s="3">
        <v>80.843500000000006</v>
      </c>
      <c r="O12" s="3">
        <v>0</v>
      </c>
      <c r="P12" s="1"/>
      <c r="Q12" s="1"/>
      <c r="R12" s="1"/>
    </row>
    <row r="13" spans="1:31" x14ac:dyDescent="0.25">
      <c r="A13" s="3" t="s">
        <v>1</v>
      </c>
      <c r="B13" s="3" t="s">
        <v>17</v>
      </c>
      <c r="C13" s="3"/>
      <c r="D13" s="3" t="s">
        <v>11</v>
      </c>
      <c r="E13" s="3" t="s">
        <v>33</v>
      </c>
      <c r="F13" s="3">
        <v>4</v>
      </c>
      <c r="G13" s="3" t="s">
        <v>6</v>
      </c>
      <c r="H13" s="3" t="s">
        <v>9</v>
      </c>
      <c r="I13" s="3">
        <v>1</v>
      </c>
      <c r="J13" s="3">
        <v>21</v>
      </c>
      <c r="K13" s="3">
        <v>1.83</v>
      </c>
      <c r="L13" s="3">
        <v>65.709999999999994</v>
      </c>
      <c r="M13" s="3">
        <v>17.55</v>
      </c>
      <c r="N13" s="3">
        <v>139.3246</v>
      </c>
      <c r="O13" s="3">
        <v>0</v>
      </c>
      <c r="P13" s="1"/>
      <c r="Q13" s="1"/>
      <c r="R13" s="1"/>
    </row>
    <row r="16" spans="1:31" x14ac:dyDescent="0.25">
      <c r="T16" s="19" t="s">
        <v>6</v>
      </c>
      <c r="U16" s="5" t="s">
        <v>42</v>
      </c>
      <c r="V16" s="3">
        <v>168.91</v>
      </c>
      <c r="W16" s="3">
        <v>84.65</v>
      </c>
      <c r="X16" s="3">
        <v>196.23</v>
      </c>
      <c r="Y16" s="3">
        <v>95.44</v>
      </c>
      <c r="Z16" s="19" t="s">
        <v>6</v>
      </c>
      <c r="AA16" s="5" t="s">
        <v>42</v>
      </c>
      <c r="AB16" s="3">
        <v>168.91</v>
      </c>
      <c r="AC16" s="3">
        <v>84.65</v>
      </c>
      <c r="AD16" s="3">
        <v>196.23</v>
      </c>
      <c r="AE16" s="3">
        <v>95.44</v>
      </c>
    </row>
    <row r="17" spans="1:31" x14ac:dyDescent="0.25">
      <c r="T17" s="19"/>
      <c r="U17" s="5" t="s">
        <v>43</v>
      </c>
      <c r="V17" s="3">
        <v>141.29</v>
      </c>
      <c r="W17" s="3">
        <v>81.67</v>
      </c>
      <c r="X17" s="3">
        <v>158.47999999999999</v>
      </c>
      <c r="Y17" s="3">
        <v>89.63</v>
      </c>
      <c r="Z17" s="19"/>
      <c r="AA17" s="5" t="s">
        <v>43</v>
      </c>
      <c r="AB17" s="3">
        <v>141.29</v>
      </c>
      <c r="AC17" s="3">
        <v>81.67</v>
      </c>
      <c r="AD17" s="3">
        <v>158.47999999999999</v>
      </c>
      <c r="AE17" s="3">
        <v>89.63</v>
      </c>
    </row>
    <row r="18" spans="1:31" x14ac:dyDescent="0.25">
      <c r="T18" s="19"/>
      <c r="U18" s="5" t="s">
        <v>44</v>
      </c>
      <c r="V18" s="3">
        <v>105.09</v>
      </c>
      <c r="W18" s="3">
        <v>79.97</v>
      </c>
      <c r="X18" s="3">
        <v>123.49</v>
      </c>
      <c r="Y18" s="3">
        <v>88.38</v>
      </c>
      <c r="Z18" s="19"/>
      <c r="AA18" s="5" t="s">
        <v>44</v>
      </c>
      <c r="AB18" s="3">
        <v>105.09</v>
      </c>
      <c r="AC18" s="3">
        <v>79.97</v>
      </c>
      <c r="AD18" s="3">
        <v>123.49</v>
      </c>
      <c r="AE18" s="3">
        <v>88.38</v>
      </c>
    </row>
    <row r="19" spans="1:31" x14ac:dyDescent="0.25">
      <c r="T19" s="19"/>
      <c r="U19" s="5" t="s">
        <v>45</v>
      </c>
      <c r="V19" s="3">
        <v>68.39</v>
      </c>
      <c r="W19" s="3">
        <v>75.760000000000005</v>
      </c>
      <c r="X19" s="3">
        <v>76.67</v>
      </c>
      <c r="Y19" s="3">
        <v>79.53</v>
      </c>
      <c r="Z19" s="19"/>
      <c r="AA19" s="5" t="s">
        <v>45</v>
      </c>
      <c r="AB19" s="3">
        <v>68.39</v>
      </c>
      <c r="AC19" s="3">
        <v>75.760000000000005</v>
      </c>
      <c r="AD19" s="3">
        <v>76.67</v>
      </c>
      <c r="AE19" s="3">
        <v>79.53</v>
      </c>
    </row>
    <row r="20" spans="1:31" x14ac:dyDescent="0.25">
      <c r="T20" s="19"/>
      <c r="U20" s="5" t="s">
        <v>46</v>
      </c>
      <c r="V20" s="3">
        <v>35.53</v>
      </c>
      <c r="W20" s="3">
        <v>71.08</v>
      </c>
      <c r="X20" s="3">
        <v>40.049999999999997</v>
      </c>
      <c r="Y20" s="3">
        <v>74.92</v>
      </c>
      <c r="Z20" s="19"/>
      <c r="AA20" s="5" t="s">
        <v>46</v>
      </c>
      <c r="AB20" s="3">
        <v>35.53</v>
      </c>
      <c r="AC20" s="3">
        <v>71.08</v>
      </c>
      <c r="AD20" s="3">
        <v>40.049999999999997</v>
      </c>
      <c r="AE20" s="3">
        <v>74.92</v>
      </c>
    </row>
    <row r="21" spans="1:31" x14ac:dyDescent="0.25">
      <c r="T21" s="19"/>
      <c r="U21" s="5" t="s">
        <v>48</v>
      </c>
      <c r="V21" s="3">
        <v>1.33</v>
      </c>
      <c r="W21" s="3">
        <v>63.7</v>
      </c>
      <c r="X21" s="3">
        <v>1.83</v>
      </c>
      <c r="Y21" s="3">
        <v>65.709999999999994</v>
      </c>
      <c r="Z21" s="19"/>
      <c r="AA21" s="5" t="s">
        <v>48</v>
      </c>
      <c r="AB21" s="3">
        <v>1.33</v>
      </c>
      <c r="AC21" s="3">
        <v>63.7</v>
      </c>
      <c r="AD21" s="3">
        <v>1.83</v>
      </c>
      <c r="AE21" s="3">
        <v>65.709999999999994</v>
      </c>
    </row>
    <row r="22" spans="1:31" x14ac:dyDescent="0.25">
      <c r="T22" s="19" t="s">
        <v>19</v>
      </c>
      <c r="U22" s="5" t="s">
        <v>42</v>
      </c>
      <c r="V22" s="3">
        <v>46.69</v>
      </c>
      <c r="W22" s="3">
        <v>257.47000000000003</v>
      </c>
      <c r="X22" s="3">
        <v>77.430000000000007</v>
      </c>
      <c r="Y22" s="3">
        <v>248.95</v>
      </c>
      <c r="Z22" s="19" t="s">
        <v>19</v>
      </c>
      <c r="AA22" s="5" t="s">
        <v>42</v>
      </c>
      <c r="AB22" s="3">
        <v>46.69</v>
      </c>
      <c r="AC22" s="3">
        <v>257.47000000000003</v>
      </c>
      <c r="AD22" s="3">
        <v>77.430000000000007</v>
      </c>
      <c r="AE22" s="3">
        <v>248.95</v>
      </c>
    </row>
    <row r="23" spans="1:31" x14ac:dyDescent="0.25">
      <c r="T23" s="19"/>
      <c r="U23" s="5" t="s">
        <v>43</v>
      </c>
      <c r="V23" s="3">
        <v>39.97</v>
      </c>
      <c r="W23" s="3">
        <v>257.17</v>
      </c>
      <c r="X23" s="3">
        <v>86.95</v>
      </c>
      <c r="Y23" s="3">
        <v>248.26</v>
      </c>
      <c r="Z23" s="19"/>
      <c r="AA23" s="5" t="s">
        <v>43</v>
      </c>
      <c r="AB23" s="3">
        <v>39.97</v>
      </c>
      <c r="AC23" s="3">
        <v>257.17</v>
      </c>
      <c r="AD23" s="3">
        <v>86.95</v>
      </c>
      <c r="AE23" s="3">
        <v>248.26</v>
      </c>
    </row>
    <row r="24" spans="1:31" x14ac:dyDescent="0.25">
      <c r="T24" s="19"/>
      <c r="U24" s="5" t="s">
        <v>44</v>
      </c>
      <c r="V24" s="3">
        <v>26.69</v>
      </c>
      <c r="W24" s="3">
        <v>255.98</v>
      </c>
      <c r="X24" s="3">
        <v>67.5</v>
      </c>
      <c r="Y24" s="3">
        <v>246.13</v>
      </c>
      <c r="Z24" s="19"/>
      <c r="AA24" s="5" t="s">
        <v>44</v>
      </c>
      <c r="AB24" s="3">
        <v>26.69</v>
      </c>
      <c r="AC24" s="3">
        <v>255.98</v>
      </c>
      <c r="AD24" s="3">
        <v>67.5</v>
      </c>
      <c r="AE24" s="3">
        <v>246.13</v>
      </c>
    </row>
    <row r="25" spans="1:31" x14ac:dyDescent="0.25">
      <c r="T25" s="19"/>
      <c r="U25" s="5" t="s">
        <v>45</v>
      </c>
      <c r="V25" s="3">
        <v>21.78</v>
      </c>
      <c r="W25" s="3">
        <v>254.67</v>
      </c>
      <c r="X25" s="3">
        <v>56.02</v>
      </c>
      <c r="Y25" s="3">
        <v>247.15</v>
      </c>
      <c r="Z25" s="19"/>
      <c r="AA25" s="5" t="s">
        <v>45</v>
      </c>
      <c r="AB25" s="3">
        <v>21.78</v>
      </c>
      <c r="AC25" s="3">
        <v>254.67</v>
      </c>
      <c r="AD25" s="3">
        <v>56.02</v>
      </c>
      <c r="AE25" s="3">
        <v>247.15</v>
      </c>
    </row>
    <row r="26" spans="1:31" x14ac:dyDescent="0.25">
      <c r="T26" s="19"/>
      <c r="U26" s="5" t="s">
        <v>46</v>
      </c>
      <c r="V26" s="3">
        <v>23.05</v>
      </c>
      <c r="W26" s="3">
        <v>257.89999999999998</v>
      </c>
      <c r="X26" s="3">
        <v>47.69</v>
      </c>
      <c r="Y26" s="3">
        <v>247.13</v>
      </c>
      <c r="Z26" s="19"/>
      <c r="AA26" s="5" t="s">
        <v>46</v>
      </c>
      <c r="AB26" s="3">
        <v>23.05</v>
      </c>
      <c r="AC26" s="3">
        <v>257.89999999999998</v>
      </c>
      <c r="AD26" s="3">
        <v>47.69</v>
      </c>
      <c r="AE26" s="3">
        <v>247.13</v>
      </c>
    </row>
    <row r="27" spans="1:31" x14ac:dyDescent="0.25">
      <c r="T27" s="19"/>
      <c r="U27" s="5" t="s">
        <v>48</v>
      </c>
      <c r="V27" s="3">
        <v>1.7</v>
      </c>
      <c r="W27" s="3">
        <v>249.07</v>
      </c>
      <c r="X27" s="3">
        <v>1.66</v>
      </c>
      <c r="Y27" s="3">
        <v>244.96</v>
      </c>
      <c r="Z27" s="19"/>
      <c r="AA27" s="5" t="s">
        <v>48</v>
      </c>
      <c r="AB27" s="3">
        <v>1.7</v>
      </c>
      <c r="AC27" s="3">
        <v>249.07</v>
      </c>
      <c r="AD27" s="3">
        <v>1.66</v>
      </c>
      <c r="AE27" s="3">
        <v>244.96</v>
      </c>
    </row>
    <row r="28" spans="1:31" x14ac:dyDescent="0.25">
      <c r="T28" s="19" t="s">
        <v>25</v>
      </c>
      <c r="U28" s="5" t="s">
        <v>42</v>
      </c>
      <c r="V28" s="3">
        <v>19.510000000000002</v>
      </c>
      <c r="W28" s="3">
        <v>241.8</v>
      </c>
      <c r="X28" s="3">
        <v>20.22</v>
      </c>
      <c r="Y28" s="3">
        <v>240.41</v>
      </c>
      <c r="Z28" s="19" t="s">
        <v>25</v>
      </c>
      <c r="AA28" s="5" t="s">
        <v>47</v>
      </c>
      <c r="AB28" s="3">
        <v>107.48</v>
      </c>
      <c r="AC28" s="3">
        <v>254.26</v>
      </c>
      <c r="AD28" s="3">
        <v>157.46</v>
      </c>
      <c r="AE28" s="3">
        <v>249.13</v>
      </c>
    </row>
    <row r="29" spans="1:31" x14ac:dyDescent="0.25">
      <c r="T29" s="19"/>
      <c r="U29" s="5" t="s">
        <v>43</v>
      </c>
      <c r="V29" s="3">
        <v>19.57</v>
      </c>
      <c r="W29" s="3">
        <v>241.61</v>
      </c>
      <c r="X29" s="3">
        <v>20.399999999999999</v>
      </c>
      <c r="Y29" s="3">
        <v>239.91</v>
      </c>
      <c r="Z29" s="19"/>
      <c r="AA29" s="5" t="s">
        <v>49</v>
      </c>
      <c r="AB29" s="3">
        <v>25.22</v>
      </c>
      <c r="AC29" s="3">
        <v>245.21</v>
      </c>
      <c r="AD29" s="3">
        <v>31.61</v>
      </c>
      <c r="AE29" s="3">
        <v>242.11</v>
      </c>
    </row>
    <row r="30" spans="1:31" x14ac:dyDescent="0.25">
      <c r="T30" s="19"/>
      <c r="U30" s="5" t="s">
        <v>44</v>
      </c>
      <c r="V30" s="3">
        <v>19.7</v>
      </c>
      <c r="W30" s="3">
        <v>241.34</v>
      </c>
      <c r="X30" s="3">
        <v>18.84</v>
      </c>
      <c r="Y30" s="3">
        <v>240.29</v>
      </c>
      <c r="Z30" s="19"/>
      <c r="AA30" s="5" t="s">
        <v>50</v>
      </c>
      <c r="AB30" s="3">
        <v>21.59</v>
      </c>
      <c r="AC30" s="3">
        <v>243.81</v>
      </c>
      <c r="AD30" s="3">
        <v>25.04</v>
      </c>
      <c r="AE30" s="3">
        <v>241.02</v>
      </c>
    </row>
    <row r="31" spans="1:31" x14ac:dyDescent="0.25">
      <c r="A31" s="3" t="s">
        <v>0</v>
      </c>
      <c r="B31" s="3" t="s">
        <v>31</v>
      </c>
      <c r="C31" s="3" t="s">
        <v>3</v>
      </c>
      <c r="D31" s="3" t="s">
        <v>4</v>
      </c>
      <c r="E31" s="3" t="s">
        <v>32</v>
      </c>
      <c r="F31" s="3" t="s">
        <v>35</v>
      </c>
      <c r="G31" s="3" t="s">
        <v>5</v>
      </c>
      <c r="H31" s="3" t="s">
        <v>7</v>
      </c>
      <c r="I31" s="3" t="s">
        <v>8</v>
      </c>
      <c r="J31" s="3" t="s">
        <v>12</v>
      </c>
      <c r="K31" s="3" t="s">
        <v>13</v>
      </c>
      <c r="L31" s="3" t="s">
        <v>14</v>
      </c>
      <c r="M31" s="3" t="s">
        <v>15</v>
      </c>
      <c r="N31" s="3" t="s">
        <v>16</v>
      </c>
      <c r="O31" s="3" t="s">
        <v>26</v>
      </c>
      <c r="P31" s="3"/>
      <c r="Q31" s="1"/>
      <c r="R31" s="1"/>
      <c r="T31" s="19"/>
      <c r="U31" s="5" t="s">
        <v>45</v>
      </c>
      <c r="V31" s="3">
        <v>19</v>
      </c>
      <c r="W31" s="3">
        <v>242.88</v>
      </c>
      <c r="X31" s="3">
        <v>19.88</v>
      </c>
      <c r="Y31" s="3">
        <v>239.65</v>
      </c>
      <c r="Z31" s="19"/>
      <c r="AA31" s="5" t="s">
        <v>51</v>
      </c>
      <c r="AB31" s="3">
        <v>20.09</v>
      </c>
      <c r="AC31" s="3">
        <v>241.4</v>
      </c>
      <c r="AD31" s="3">
        <v>20.309999999999999</v>
      </c>
      <c r="AE31" s="3">
        <v>240.46</v>
      </c>
    </row>
    <row r="32" spans="1:31" x14ac:dyDescent="0.25">
      <c r="A32" s="3" t="s">
        <v>1</v>
      </c>
      <c r="B32" s="3" t="s">
        <v>17</v>
      </c>
      <c r="C32" s="3"/>
      <c r="D32" s="3" t="s">
        <v>11</v>
      </c>
      <c r="E32" s="3" t="s">
        <v>33</v>
      </c>
      <c r="F32" s="1">
        <v>8</v>
      </c>
      <c r="G32" s="3" t="s">
        <v>19</v>
      </c>
      <c r="H32" s="3" t="s">
        <v>21</v>
      </c>
      <c r="I32" s="3">
        <v>0.5</v>
      </c>
      <c r="J32" s="3">
        <v>1751925</v>
      </c>
      <c r="K32" s="3">
        <v>46.69</v>
      </c>
      <c r="L32" s="3">
        <v>257.47000000000003</v>
      </c>
      <c r="M32" s="3">
        <v>305.68</v>
      </c>
      <c r="N32" s="3">
        <v>0</v>
      </c>
      <c r="O32" s="3">
        <v>0</v>
      </c>
      <c r="P32" s="3">
        <v>77.430000000000007</v>
      </c>
      <c r="Q32" s="3">
        <v>248.95</v>
      </c>
      <c r="R32" s="1"/>
      <c r="T32" s="19"/>
      <c r="U32" s="5" t="s">
        <v>46</v>
      </c>
      <c r="V32" s="3">
        <v>19.62</v>
      </c>
      <c r="W32" s="3">
        <v>241.49</v>
      </c>
      <c r="X32" s="3">
        <v>19.96</v>
      </c>
      <c r="Y32" s="3">
        <v>239.91</v>
      </c>
      <c r="Z32" s="19"/>
      <c r="AA32" s="5" t="s">
        <v>41</v>
      </c>
      <c r="AB32" s="3">
        <v>19.510000000000002</v>
      </c>
      <c r="AC32" s="3">
        <v>241.8</v>
      </c>
      <c r="AD32" s="3">
        <v>20.22</v>
      </c>
      <c r="AE32" s="3">
        <v>240.41</v>
      </c>
    </row>
    <row r="33" spans="1:31" x14ac:dyDescent="0.25">
      <c r="A33" s="3" t="s">
        <v>1</v>
      </c>
      <c r="B33" s="3" t="s">
        <v>17</v>
      </c>
      <c r="C33" s="3"/>
      <c r="D33" s="3" t="s">
        <v>11</v>
      </c>
      <c r="E33" s="3" t="s">
        <v>33</v>
      </c>
      <c r="F33" s="1">
        <v>8</v>
      </c>
      <c r="G33" s="3" t="s">
        <v>19</v>
      </c>
      <c r="H33" s="3" t="s">
        <v>21</v>
      </c>
      <c r="I33" s="3">
        <v>0.6</v>
      </c>
      <c r="J33" s="3">
        <v>1122509</v>
      </c>
      <c r="K33" s="3">
        <v>39.97</v>
      </c>
      <c r="L33" s="3">
        <v>257.17</v>
      </c>
      <c r="M33" s="3">
        <v>298.32</v>
      </c>
      <c r="N33" s="3">
        <v>0</v>
      </c>
      <c r="O33" s="3">
        <v>0</v>
      </c>
      <c r="P33" s="3">
        <v>86.95</v>
      </c>
      <c r="Q33" s="3">
        <v>248.26</v>
      </c>
      <c r="R33" s="1"/>
      <c r="T33" s="19"/>
      <c r="U33" s="5" t="s">
        <v>48</v>
      </c>
      <c r="V33" s="3">
        <v>19.73</v>
      </c>
      <c r="W33" s="3">
        <v>241.26</v>
      </c>
      <c r="X33" s="3">
        <v>17.149999999999999</v>
      </c>
      <c r="Y33" s="3">
        <v>237.97</v>
      </c>
      <c r="Z33" s="19"/>
      <c r="AA33" s="5" t="s">
        <v>43</v>
      </c>
      <c r="AB33" s="3">
        <v>19.57</v>
      </c>
      <c r="AC33" s="3">
        <v>241.61</v>
      </c>
      <c r="AD33" s="3">
        <v>20.399999999999999</v>
      </c>
      <c r="AE33" s="3">
        <v>239.91</v>
      </c>
    </row>
    <row r="34" spans="1:31" x14ac:dyDescent="0.25">
      <c r="A34" s="3" t="s">
        <v>1</v>
      </c>
      <c r="B34" s="3" t="s">
        <v>17</v>
      </c>
      <c r="C34" s="3"/>
      <c r="D34" s="3" t="s">
        <v>11</v>
      </c>
      <c r="E34" s="3" t="s">
        <v>33</v>
      </c>
      <c r="F34" s="1">
        <v>8</v>
      </c>
      <c r="G34" s="3" t="s">
        <v>19</v>
      </c>
      <c r="H34" s="3" t="s">
        <v>20</v>
      </c>
      <c r="I34" s="3">
        <v>0.7</v>
      </c>
      <c r="J34" s="3">
        <v>1393784</v>
      </c>
      <c r="K34" s="3">
        <v>26.69</v>
      </c>
      <c r="L34" s="3">
        <v>255.98</v>
      </c>
      <c r="M34" s="3">
        <v>283.83</v>
      </c>
      <c r="N34" s="3">
        <v>0</v>
      </c>
      <c r="O34" s="3">
        <v>0</v>
      </c>
      <c r="P34" s="3">
        <v>67.5</v>
      </c>
      <c r="Q34" s="3">
        <v>246.13</v>
      </c>
      <c r="R34" s="1"/>
      <c r="T34" s="19" t="s">
        <v>24</v>
      </c>
      <c r="U34" s="5" t="s">
        <v>42</v>
      </c>
      <c r="V34" s="3">
        <v>15.62</v>
      </c>
      <c r="W34" s="3">
        <v>186.39</v>
      </c>
      <c r="X34" s="3">
        <v>14.32</v>
      </c>
      <c r="Y34" s="3">
        <v>184.82</v>
      </c>
      <c r="Z34" s="19" t="s">
        <v>24</v>
      </c>
      <c r="AA34" s="5" t="s">
        <v>47</v>
      </c>
      <c r="AB34" s="3">
        <v>254.01</v>
      </c>
      <c r="AC34" s="3">
        <v>194.71</v>
      </c>
      <c r="AD34" s="3">
        <v>230.47</v>
      </c>
      <c r="AE34" s="3">
        <v>182.61</v>
      </c>
    </row>
    <row r="35" spans="1:31" x14ac:dyDescent="0.25">
      <c r="A35" s="3" t="s">
        <v>1</v>
      </c>
      <c r="B35" s="3" t="s">
        <v>17</v>
      </c>
      <c r="C35" s="3"/>
      <c r="D35" s="3" t="s">
        <v>11</v>
      </c>
      <c r="E35" s="3" t="s">
        <v>33</v>
      </c>
      <c r="F35" s="1">
        <v>8</v>
      </c>
      <c r="G35" s="3" t="s">
        <v>19</v>
      </c>
      <c r="H35" s="3" t="s">
        <v>20</v>
      </c>
      <c r="I35" s="3">
        <v>0.8</v>
      </c>
      <c r="J35" s="3">
        <v>987368</v>
      </c>
      <c r="K35" s="3">
        <v>21.78</v>
      </c>
      <c r="L35" s="3">
        <v>254.67</v>
      </c>
      <c r="M35" s="3">
        <v>277.06</v>
      </c>
      <c r="N35" s="3">
        <v>0</v>
      </c>
      <c r="O35" s="3">
        <v>0</v>
      </c>
      <c r="P35" s="3">
        <v>56.02</v>
      </c>
      <c r="Q35" s="3">
        <v>247.15</v>
      </c>
      <c r="R35" s="1"/>
      <c r="T35" s="19"/>
      <c r="U35" s="5" t="s">
        <v>43</v>
      </c>
      <c r="V35" s="3">
        <v>13.78</v>
      </c>
      <c r="W35" s="3">
        <v>185.14</v>
      </c>
      <c r="X35" s="3">
        <v>12.36</v>
      </c>
      <c r="Y35" s="3">
        <v>182</v>
      </c>
      <c r="Z35" s="19"/>
      <c r="AA35" s="5" t="s">
        <v>49</v>
      </c>
      <c r="AB35" s="3">
        <v>112.72</v>
      </c>
      <c r="AC35" s="3">
        <v>188.09</v>
      </c>
      <c r="AD35" s="3">
        <v>96.2</v>
      </c>
      <c r="AE35" s="3">
        <v>180.54</v>
      </c>
    </row>
    <row r="36" spans="1:31" x14ac:dyDescent="0.25">
      <c r="A36" s="3" t="s">
        <v>1</v>
      </c>
      <c r="B36" s="3" t="s">
        <v>17</v>
      </c>
      <c r="C36" s="3"/>
      <c r="D36" s="3" t="s">
        <v>11</v>
      </c>
      <c r="E36" s="3" t="s">
        <v>33</v>
      </c>
      <c r="F36" s="1">
        <v>8</v>
      </c>
      <c r="G36" s="3" t="s">
        <v>19</v>
      </c>
      <c r="H36" s="3" t="s">
        <v>20</v>
      </c>
      <c r="I36" s="3">
        <v>0.9</v>
      </c>
      <c r="J36" s="3">
        <v>935995</v>
      </c>
      <c r="K36" s="3">
        <v>23.05</v>
      </c>
      <c r="L36" s="3">
        <v>257.89999999999998</v>
      </c>
      <c r="M36" s="3">
        <v>281.31</v>
      </c>
      <c r="N36" s="3">
        <v>0</v>
      </c>
      <c r="O36" s="3">
        <v>0</v>
      </c>
      <c r="P36" s="3">
        <v>47.69</v>
      </c>
      <c r="Q36" s="3">
        <v>247.13</v>
      </c>
      <c r="R36" s="1"/>
      <c r="T36" s="19"/>
      <c r="U36" s="5" t="s">
        <v>44</v>
      </c>
      <c r="V36" s="3">
        <v>13.42</v>
      </c>
      <c r="W36" s="3">
        <v>184.94</v>
      </c>
      <c r="X36" s="3">
        <v>11.78</v>
      </c>
      <c r="Y36" s="3">
        <v>181.99</v>
      </c>
      <c r="Z36" s="19"/>
      <c r="AA36" s="5" t="s">
        <v>50</v>
      </c>
      <c r="AB36" s="3">
        <v>55.06</v>
      </c>
      <c r="AC36" s="3">
        <v>185.38</v>
      </c>
      <c r="AD36" s="3">
        <v>41.4</v>
      </c>
      <c r="AE36" s="3">
        <v>182.01</v>
      </c>
    </row>
    <row r="37" spans="1:31" x14ac:dyDescent="0.25">
      <c r="A37" s="3" t="s">
        <v>1</v>
      </c>
      <c r="B37" s="3" t="s">
        <v>17</v>
      </c>
      <c r="C37" s="3"/>
      <c r="D37" s="3" t="s">
        <v>11</v>
      </c>
      <c r="E37" s="3" t="s">
        <v>33</v>
      </c>
      <c r="F37" s="1">
        <v>8</v>
      </c>
      <c r="G37" s="3" t="s">
        <v>19</v>
      </c>
      <c r="H37" s="3" t="s">
        <v>20</v>
      </c>
      <c r="I37" s="3">
        <v>1</v>
      </c>
      <c r="J37" s="3">
        <v>2</v>
      </c>
      <c r="K37" s="3">
        <v>1.7</v>
      </c>
      <c r="L37" s="3">
        <v>249.07</v>
      </c>
      <c r="M37" s="3">
        <v>250.78</v>
      </c>
      <c r="N37" s="3">
        <v>0</v>
      </c>
      <c r="O37" s="3">
        <v>0</v>
      </c>
      <c r="P37" s="3">
        <v>1.66</v>
      </c>
      <c r="Q37" s="3">
        <v>244.96</v>
      </c>
      <c r="R37" s="1"/>
      <c r="T37" s="19"/>
      <c r="U37" s="5" t="s">
        <v>45</v>
      </c>
      <c r="V37" s="3">
        <v>13.28</v>
      </c>
      <c r="W37" s="3">
        <v>184.54</v>
      </c>
      <c r="X37" s="3">
        <v>11.51</v>
      </c>
      <c r="Y37" s="3">
        <v>182.4</v>
      </c>
      <c r="Z37" s="19"/>
      <c r="AA37" s="5" t="s">
        <v>51</v>
      </c>
      <c r="AB37" s="3">
        <v>20.59</v>
      </c>
      <c r="AC37" s="3">
        <v>186.77</v>
      </c>
      <c r="AD37" s="3">
        <v>18.75</v>
      </c>
      <c r="AE37" s="3">
        <v>180.16</v>
      </c>
    </row>
    <row r="38" spans="1:31" x14ac:dyDescent="0.25">
      <c r="A38" s="3" t="s">
        <v>1</v>
      </c>
      <c r="B38" s="3" t="s">
        <v>17</v>
      </c>
      <c r="C38" s="3"/>
      <c r="D38" s="3" t="s">
        <v>11</v>
      </c>
      <c r="E38" s="3" t="s">
        <v>33</v>
      </c>
      <c r="F38" s="3">
        <v>4</v>
      </c>
      <c r="G38" s="3" t="s">
        <v>19</v>
      </c>
      <c r="H38" s="3" t="s">
        <v>21</v>
      </c>
      <c r="I38" s="3">
        <v>0.5</v>
      </c>
      <c r="J38" s="3">
        <v>1771335</v>
      </c>
      <c r="K38" s="3">
        <v>77.430000000000007</v>
      </c>
      <c r="L38" s="3">
        <v>248.95</v>
      </c>
      <c r="M38" s="3">
        <v>330.5</v>
      </c>
      <c r="N38" s="3">
        <v>139.3246</v>
      </c>
      <c r="O38" s="3">
        <v>0</v>
      </c>
      <c r="P38" s="1"/>
      <c r="Q38" s="1"/>
      <c r="R38" s="1"/>
      <c r="T38" s="19"/>
      <c r="U38" s="5" t="s">
        <v>46</v>
      </c>
      <c r="V38" s="3">
        <v>13.7</v>
      </c>
      <c r="W38" s="3">
        <v>184.96</v>
      </c>
      <c r="X38" s="3">
        <v>10.119999999999999</v>
      </c>
      <c r="Y38" s="3">
        <v>178.61</v>
      </c>
      <c r="Z38" s="19"/>
      <c r="AA38" s="5" t="s">
        <v>41</v>
      </c>
      <c r="AB38" s="3">
        <v>15.62</v>
      </c>
      <c r="AC38" s="3">
        <v>186.39</v>
      </c>
      <c r="AD38" s="3">
        <v>14.32</v>
      </c>
      <c r="AE38" s="3">
        <v>184.82</v>
      </c>
    </row>
    <row r="39" spans="1:31" x14ac:dyDescent="0.25">
      <c r="A39" s="3" t="s">
        <v>1</v>
      </c>
      <c r="B39" s="3" t="s">
        <v>17</v>
      </c>
      <c r="C39" s="3"/>
      <c r="D39" s="3" t="s">
        <v>11</v>
      </c>
      <c r="E39" s="3" t="s">
        <v>33</v>
      </c>
      <c r="F39" s="3">
        <v>4</v>
      </c>
      <c r="G39" s="3" t="s">
        <v>19</v>
      </c>
      <c r="H39" s="3" t="s">
        <v>21</v>
      </c>
      <c r="I39" s="3">
        <v>0.6</v>
      </c>
      <c r="J39" s="3">
        <v>1454858</v>
      </c>
      <c r="K39" s="3">
        <v>86.95</v>
      </c>
      <c r="L39" s="3">
        <v>248.26</v>
      </c>
      <c r="M39" s="3">
        <v>339.69</v>
      </c>
      <c r="N39" s="3">
        <v>139.3246</v>
      </c>
      <c r="O39" s="3">
        <v>0</v>
      </c>
      <c r="P39" s="1"/>
      <c r="Q39" s="1"/>
      <c r="R39" s="1"/>
      <c r="T39" s="19"/>
      <c r="U39" s="5" t="s">
        <v>48</v>
      </c>
      <c r="V39" s="3">
        <v>13.52</v>
      </c>
      <c r="W39" s="3">
        <v>185.44</v>
      </c>
      <c r="X39" s="3">
        <v>10.5</v>
      </c>
      <c r="Y39" s="3">
        <v>179.99</v>
      </c>
      <c r="Z39" s="19"/>
      <c r="AA39" s="5" t="s">
        <v>43</v>
      </c>
      <c r="AB39" s="3">
        <v>13.78</v>
      </c>
      <c r="AC39" s="3">
        <v>185.14</v>
      </c>
      <c r="AD39" s="3">
        <v>12.36</v>
      </c>
      <c r="AE39" s="3">
        <v>182</v>
      </c>
    </row>
    <row r="40" spans="1:31" x14ac:dyDescent="0.25">
      <c r="A40" s="3" t="s">
        <v>1</v>
      </c>
      <c r="B40" s="3" t="s">
        <v>17</v>
      </c>
      <c r="C40" s="3"/>
      <c r="D40" s="3" t="s">
        <v>11</v>
      </c>
      <c r="E40" s="3" t="s">
        <v>33</v>
      </c>
      <c r="F40" s="3">
        <v>4</v>
      </c>
      <c r="G40" s="3" t="s">
        <v>19</v>
      </c>
      <c r="H40" s="3" t="s">
        <v>20</v>
      </c>
      <c r="I40" s="3">
        <v>0.7</v>
      </c>
      <c r="J40" s="3">
        <v>912087</v>
      </c>
      <c r="K40" s="3">
        <v>67.5</v>
      </c>
      <c r="L40" s="3">
        <v>246.13</v>
      </c>
      <c r="M40" s="3">
        <v>316.14</v>
      </c>
      <c r="N40" s="3">
        <v>139.3246</v>
      </c>
      <c r="O40" s="3">
        <v>0</v>
      </c>
      <c r="P40" s="1"/>
      <c r="Q40" s="1"/>
      <c r="R40" s="1"/>
    </row>
    <row r="41" spans="1:31" x14ac:dyDescent="0.25">
      <c r="A41" s="3" t="s">
        <v>1</v>
      </c>
      <c r="B41" s="3" t="s">
        <v>17</v>
      </c>
      <c r="C41" s="3"/>
      <c r="D41" s="3" t="s">
        <v>11</v>
      </c>
      <c r="E41" s="3" t="s">
        <v>33</v>
      </c>
      <c r="F41" s="3">
        <v>4</v>
      </c>
      <c r="G41" s="3" t="s">
        <v>19</v>
      </c>
      <c r="H41" s="3" t="s">
        <v>20</v>
      </c>
      <c r="I41" s="3">
        <v>0.8</v>
      </c>
      <c r="J41" s="3">
        <v>1244840</v>
      </c>
      <c r="K41" s="3">
        <v>56.02</v>
      </c>
      <c r="L41" s="3">
        <v>247.15</v>
      </c>
      <c r="M41" s="3">
        <v>305.06</v>
      </c>
      <c r="N41" s="3">
        <v>139.3246</v>
      </c>
      <c r="O41" s="3">
        <v>0</v>
      </c>
      <c r="P41" s="1"/>
      <c r="Q41" s="1"/>
      <c r="R41" s="1"/>
    </row>
    <row r="42" spans="1:31" x14ac:dyDescent="0.25">
      <c r="A42" s="3" t="s">
        <v>1</v>
      </c>
      <c r="B42" s="3" t="s">
        <v>17</v>
      </c>
      <c r="C42" s="3"/>
      <c r="D42" s="3" t="s">
        <v>11</v>
      </c>
      <c r="E42" s="3" t="s">
        <v>33</v>
      </c>
      <c r="F42" s="3">
        <v>4</v>
      </c>
      <c r="G42" s="3" t="s">
        <v>19</v>
      </c>
      <c r="H42" s="3" t="s">
        <v>20</v>
      </c>
      <c r="I42" s="3">
        <v>0.9</v>
      </c>
      <c r="J42" s="3">
        <v>766972</v>
      </c>
      <c r="K42" s="3">
        <v>47.69</v>
      </c>
      <c r="L42" s="3">
        <v>247.13</v>
      </c>
      <c r="M42" s="3">
        <v>296.83</v>
      </c>
      <c r="N42" s="3">
        <v>139.3246</v>
      </c>
      <c r="O42" s="3">
        <v>0</v>
      </c>
      <c r="P42" s="1"/>
      <c r="Q42" s="1"/>
      <c r="R42" s="1"/>
    </row>
    <row r="43" spans="1:31" x14ac:dyDescent="0.25">
      <c r="A43" s="3" t="s">
        <v>1</v>
      </c>
      <c r="B43" s="3" t="s">
        <v>17</v>
      </c>
      <c r="C43" s="3"/>
      <c r="D43" s="3" t="s">
        <v>11</v>
      </c>
      <c r="E43" s="3" t="s">
        <v>33</v>
      </c>
      <c r="F43" s="3">
        <v>4</v>
      </c>
      <c r="G43" s="3" t="s">
        <v>19</v>
      </c>
      <c r="H43" s="3" t="s">
        <v>20</v>
      </c>
      <c r="I43" s="3">
        <v>1</v>
      </c>
      <c r="J43" s="3">
        <v>1</v>
      </c>
      <c r="K43" s="3">
        <v>1.66</v>
      </c>
      <c r="L43" s="3">
        <v>244.96</v>
      </c>
      <c r="M43" s="3">
        <v>246.63</v>
      </c>
      <c r="N43" s="3">
        <v>139.3246</v>
      </c>
      <c r="O43" s="3">
        <v>0</v>
      </c>
      <c r="P43" s="1"/>
      <c r="Q43" s="1"/>
      <c r="R43" s="1"/>
    </row>
    <row r="63" spans="1:18" x14ac:dyDescent="0.25">
      <c r="A63" s="3" t="s">
        <v>0</v>
      </c>
      <c r="B63" s="3" t="s">
        <v>31</v>
      </c>
      <c r="C63" s="3" t="s">
        <v>3</v>
      </c>
      <c r="D63" s="3" t="s">
        <v>4</v>
      </c>
      <c r="E63" s="3" t="s">
        <v>32</v>
      </c>
      <c r="F63" s="3" t="s">
        <v>35</v>
      </c>
      <c r="G63" s="3" t="s">
        <v>5</v>
      </c>
      <c r="H63" s="3" t="s">
        <v>7</v>
      </c>
      <c r="I63" s="3" t="s">
        <v>8</v>
      </c>
      <c r="J63" s="3" t="s">
        <v>12</v>
      </c>
      <c r="K63" s="3" t="s">
        <v>13</v>
      </c>
      <c r="L63" s="3" t="s">
        <v>14</v>
      </c>
      <c r="M63" s="3" t="s">
        <v>15</v>
      </c>
      <c r="N63" s="3" t="s">
        <v>16</v>
      </c>
      <c r="O63" s="3" t="s">
        <v>26</v>
      </c>
      <c r="P63" s="3"/>
      <c r="Q63" s="1"/>
      <c r="R63" s="1"/>
    </row>
    <row r="64" spans="1:18" x14ac:dyDescent="0.25">
      <c r="A64" s="3" t="s">
        <v>1</v>
      </c>
      <c r="B64" s="3" t="s">
        <v>17</v>
      </c>
      <c r="C64" s="3"/>
      <c r="D64" s="3" t="s">
        <v>11</v>
      </c>
      <c r="E64" s="3" t="s">
        <v>33</v>
      </c>
      <c r="F64" s="1">
        <v>8</v>
      </c>
      <c r="G64" s="3" t="s">
        <v>25</v>
      </c>
      <c r="H64" s="3" t="s">
        <v>27</v>
      </c>
      <c r="I64" s="3">
        <v>0.1</v>
      </c>
      <c r="J64" s="3">
        <v>1944271</v>
      </c>
      <c r="K64" s="3">
        <v>107.48</v>
      </c>
      <c r="L64" s="3">
        <v>254.26</v>
      </c>
      <c r="M64" s="3">
        <v>198.23</v>
      </c>
      <c r="N64" s="3">
        <v>0</v>
      </c>
      <c r="O64" s="3">
        <v>6.69</v>
      </c>
      <c r="P64" s="3">
        <v>157.46</v>
      </c>
      <c r="Q64" s="3">
        <v>249.13</v>
      </c>
      <c r="R64" s="1"/>
    </row>
    <row r="65" spans="1:18" x14ac:dyDescent="0.25">
      <c r="A65" s="3" t="s">
        <v>1</v>
      </c>
      <c r="B65" s="3" t="s">
        <v>17</v>
      </c>
      <c r="C65" s="3"/>
      <c r="D65" s="3" t="s">
        <v>11</v>
      </c>
      <c r="E65" s="3" t="s">
        <v>33</v>
      </c>
      <c r="F65" s="1">
        <v>8</v>
      </c>
      <c r="G65" s="3" t="s">
        <v>25</v>
      </c>
      <c r="H65" s="3" t="s">
        <v>27</v>
      </c>
      <c r="I65" s="3">
        <v>0.2</v>
      </c>
      <c r="J65" s="3">
        <v>252506</v>
      </c>
      <c r="K65" s="3">
        <v>25.22</v>
      </c>
      <c r="L65" s="3">
        <v>245.21</v>
      </c>
      <c r="M65" s="3">
        <v>143.34</v>
      </c>
      <c r="N65" s="3">
        <v>0</v>
      </c>
      <c r="O65" s="3">
        <v>9.3699999999999992</v>
      </c>
      <c r="P65" s="3">
        <v>31.61</v>
      </c>
      <c r="Q65" s="3">
        <v>242.11</v>
      </c>
      <c r="R65" s="1"/>
    </row>
    <row r="66" spans="1:18" x14ac:dyDescent="0.25">
      <c r="A66" s="3" t="s">
        <v>1</v>
      </c>
      <c r="B66" s="3" t="s">
        <v>17</v>
      </c>
      <c r="C66" s="3"/>
      <c r="D66" s="3" t="s">
        <v>11</v>
      </c>
      <c r="E66" s="3" t="s">
        <v>33</v>
      </c>
      <c r="F66" s="1">
        <v>8</v>
      </c>
      <c r="G66" s="3" t="s">
        <v>25</v>
      </c>
      <c r="H66" s="3" t="s">
        <v>27</v>
      </c>
      <c r="I66" s="3">
        <v>0.3</v>
      </c>
      <c r="J66" s="3">
        <v>99207</v>
      </c>
      <c r="K66" s="3">
        <v>21.59</v>
      </c>
      <c r="L66" s="3">
        <v>243.81</v>
      </c>
      <c r="M66" s="3">
        <v>139.19999999999999</v>
      </c>
      <c r="N66" s="3">
        <v>0</v>
      </c>
      <c r="O66" s="3">
        <v>9.66</v>
      </c>
      <c r="P66" s="3">
        <v>25.04</v>
      </c>
      <c r="Q66" s="3">
        <v>241.02</v>
      </c>
      <c r="R66" s="1"/>
    </row>
    <row r="67" spans="1:18" x14ac:dyDescent="0.25">
      <c r="A67" s="3" t="s">
        <v>1</v>
      </c>
      <c r="B67" s="3" t="s">
        <v>17</v>
      </c>
      <c r="C67" s="3"/>
      <c r="D67" s="3" t="s">
        <v>11</v>
      </c>
      <c r="E67" s="3" t="s">
        <v>33</v>
      </c>
      <c r="F67" s="1">
        <v>8</v>
      </c>
      <c r="G67" s="3" t="s">
        <v>25</v>
      </c>
      <c r="H67" s="3" t="s">
        <v>27</v>
      </c>
      <c r="I67" s="3">
        <v>0.4</v>
      </c>
      <c r="J67" s="3">
        <v>12646</v>
      </c>
      <c r="K67" s="3">
        <v>20.09</v>
      </c>
      <c r="L67" s="3">
        <v>241.4</v>
      </c>
      <c r="M67" s="3">
        <v>136.41</v>
      </c>
      <c r="N67" s="3">
        <v>0</v>
      </c>
      <c r="O67" s="3">
        <v>9.83</v>
      </c>
      <c r="P67" s="3">
        <v>20.309999999999999</v>
      </c>
      <c r="Q67" s="3">
        <v>240.46</v>
      </c>
      <c r="R67" s="1"/>
    </row>
    <row r="68" spans="1:18" x14ac:dyDescent="0.25">
      <c r="A68" s="3" t="s">
        <v>1</v>
      </c>
      <c r="B68" s="3" t="s">
        <v>17</v>
      </c>
      <c r="C68" s="3"/>
      <c r="D68" s="3" t="s">
        <v>11</v>
      </c>
      <c r="E68" s="3" t="s">
        <v>33</v>
      </c>
      <c r="F68" s="1">
        <v>8</v>
      </c>
      <c r="G68" s="3" t="s">
        <v>25</v>
      </c>
      <c r="H68" s="3" t="s">
        <v>28</v>
      </c>
      <c r="I68" s="3">
        <v>0.5</v>
      </c>
      <c r="J68" s="3">
        <v>705</v>
      </c>
      <c r="K68" s="3">
        <v>19.510000000000002</v>
      </c>
      <c r="L68" s="3">
        <v>241.8</v>
      </c>
      <c r="M68" s="3">
        <v>136.06</v>
      </c>
      <c r="N68" s="3">
        <v>0</v>
      </c>
      <c r="O68" s="3">
        <v>9.8800000000000008</v>
      </c>
      <c r="P68" s="3">
        <v>20.22</v>
      </c>
      <c r="Q68" s="3">
        <v>240.41</v>
      </c>
      <c r="R68" s="1"/>
    </row>
    <row r="69" spans="1:18" x14ac:dyDescent="0.25">
      <c r="A69" s="3" t="s">
        <v>1</v>
      </c>
      <c r="B69" s="3" t="s">
        <v>17</v>
      </c>
      <c r="C69" s="3"/>
      <c r="D69" s="3" t="s">
        <v>11</v>
      </c>
      <c r="E69" s="3" t="s">
        <v>33</v>
      </c>
      <c r="F69" s="1">
        <v>8</v>
      </c>
      <c r="G69" s="3" t="s">
        <v>25</v>
      </c>
      <c r="H69" s="3" t="s">
        <v>28</v>
      </c>
      <c r="I69" s="3">
        <v>0.6</v>
      </c>
      <c r="J69" s="3">
        <v>11</v>
      </c>
      <c r="K69" s="3">
        <v>19.57</v>
      </c>
      <c r="L69" s="3">
        <v>241.61</v>
      </c>
      <c r="M69" s="3">
        <v>135.44</v>
      </c>
      <c r="N69" s="3">
        <v>0</v>
      </c>
      <c r="O69" s="3">
        <v>9.8699999999999992</v>
      </c>
      <c r="P69" s="3">
        <v>20.399999999999999</v>
      </c>
      <c r="Q69" s="3">
        <v>239.91</v>
      </c>
      <c r="R69" s="1"/>
    </row>
    <row r="70" spans="1:18" x14ac:dyDescent="0.25">
      <c r="A70" s="3" t="s">
        <v>1</v>
      </c>
      <c r="B70" s="3" t="s">
        <v>17</v>
      </c>
      <c r="C70" s="3"/>
      <c r="D70" s="3" t="s">
        <v>11</v>
      </c>
      <c r="E70" s="3" t="s">
        <v>33</v>
      </c>
      <c r="F70" s="1">
        <v>8</v>
      </c>
      <c r="G70" s="3" t="s">
        <v>25</v>
      </c>
      <c r="H70" s="3" t="s">
        <v>27</v>
      </c>
      <c r="I70" s="3">
        <v>0.7</v>
      </c>
      <c r="J70" s="3">
        <v>0</v>
      </c>
      <c r="K70" s="3">
        <v>19.7</v>
      </c>
      <c r="L70" s="3">
        <v>241.34</v>
      </c>
      <c r="M70" s="3">
        <v>135.24</v>
      </c>
      <c r="N70" s="3">
        <v>0</v>
      </c>
      <c r="O70" s="3">
        <v>9.86</v>
      </c>
      <c r="P70" s="3">
        <v>18.84</v>
      </c>
      <c r="Q70" s="3">
        <v>240.29</v>
      </c>
      <c r="R70" s="1"/>
    </row>
    <row r="71" spans="1:18" x14ac:dyDescent="0.25">
      <c r="A71" s="3" t="s">
        <v>1</v>
      </c>
      <c r="B71" s="3" t="s">
        <v>17</v>
      </c>
      <c r="C71" s="3"/>
      <c r="D71" s="3" t="s">
        <v>11</v>
      </c>
      <c r="E71" s="3" t="s">
        <v>33</v>
      </c>
      <c r="F71" s="1">
        <v>8</v>
      </c>
      <c r="G71" s="3" t="s">
        <v>25</v>
      </c>
      <c r="H71" s="3" t="s">
        <v>27</v>
      </c>
      <c r="I71" s="3">
        <v>0.8</v>
      </c>
      <c r="J71" s="3">
        <v>0</v>
      </c>
      <c r="K71" s="3">
        <v>19</v>
      </c>
      <c r="L71" s="3">
        <v>242.88</v>
      </c>
      <c r="M71" s="3">
        <v>135.69</v>
      </c>
      <c r="N71" s="3">
        <v>0</v>
      </c>
      <c r="O71" s="3">
        <v>9.84</v>
      </c>
      <c r="P71" s="3">
        <v>19.88</v>
      </c>
      <c r="Q71" s="3">
        <v>239.65</v>
      </c>
      <c r="R71" s="1"/>
    </row>
    <row r="72" spans="1:18" x14ac:dyDescent="0.25">
      <c r="A72" s="3" t="s">
        <v>1</v>
      </c>
      <c r="B72" s="3" t="s">
        <v>17</v>
      </c>
      <c r="C72" s="3"/>
      <c r="D72" s="3" t="s">
        <v>11</v>
      </c>
      <c r="E72" s="3" t="s">
        <v>33</v>
      </c>
      <c r="F72" s="1">
        <v>8</v>
      </c>
      <c r="G72" s="3" t="s">
        <v>25</v>
      </c>
      <c r="H72" s="3" t="s">
        <v>27</v>
      </c>
      <c r="I72" s="3">
        <v>0.9</v>
      </c>
      <c r="J72" s="3">
        <v>0</v>
      </c>
      <c r="K72" s="3">
        <v>19.62</v>
      </c>
      <c r="L72" s="3">
        <v>241.49</v>
      </c>
      <c r="M72" s="3">
        <v>135.06</v>
      </c>
      <c r="N72" s="3">
        <v>0</v>
      </c>
      <c r="O72" s="3">
        <v>9.8699999999999992</v>
      </c>
      <c r="P72" s="3">
        <v>19.96</v>
      </c>
      <c r="Q72" s="3">
        <v>239.91</v>
      </c>
      <c r="R72" s="1"/>
    </row>
    <row r="73" spans="1:18" x14ac:dyDescent="0.25">
      <c r="A73" s="3" t="s">
        <v>1</v>
      </c>
      <c r="B73" s="3" t="s">
        <v>17</v>
      </c>
      <c r="C73" s="3"/>
      <c r="D73" s="3" t="s">
        <v>11</v>
      </c>
      <c r="E73" s="3" t="s">
        <v>33</v>
      </c>
      <c r="F73" s="1">
        <v>8</v>
      </c>
      <c r="G73" s="3" t="s">
        <v>25</v>
      </c>
      <c r="H73" s="3" t="s">
        <v>27</v>
      </c>
      <c r="I73" s="3">
        <v>1</v>
      </c>
      <c r="J73" s="3">
        <v>0</v>
      </c>
      <c r="K73" s="3">
        <v>19.73</v>
      </c>
      <c r="L73" s="3">
        <v>241.26</v>
      </c>
      <c r="M73" s="3">
        <v>135.41</v>
      </c>
      <c r="N73" s="3">
        <v>0</v>
      </c>
      <c r="O73" s="3">
        <v>9.85</v>
      </c>
      <c r="P73" s="3">
        <v>17.149999999999999</v>
      </c>
      <c r="Q73" s="3">
        <v>237.97</v>
      </c>
      <c r="R73" s="1"/>
    </row>
    <row r="74" spans="1:18" x14ac:dyDescent="0.25">
      <c r="A74" s="3" t="s">
        <v>1</v>
      </c>
      <c r="B74" s="3" t="s">
        <v>17</v>
      </c>
      <c r="C74" s="3"/>
      <c r="D74" s="3" t="s">
        <v>11</v>
      </c>
      <c r="E74" s="3" t="s">
        <v>33</v>
      </c>
      <c r="F74" s="3">
        <v>4</v>
      </c>
      <c r="G74" s="3" t="s">
        <v>25</v>
      </c>
      <c r="H74" s="3" t="s">
        <v>27</v>
      </c>
      <c r="I74" s="3">
        <v>0.1</v>
      </c>
      <c r="J74" s="3">
        <v>1886325</v>
      </c>
      <c r="K74" s="3">
        <v>157.46</v>
      </c>
      <c r="L74" s="3">
        <v>249.13</v>
      </c>
      <c r="M74" s="3">
        <v>222.05</v>
      </c>
      <c r="N74" s="3">
        <v>0</v>
      </c>
      <c r="O74" s="3">
        <v>5.96</v>
      </c>
      <c r="P74" s="1"/>
      <c r="Q74" s="1"/>
      <c r="R74" s="1"/>
    </row>
    <row r="75" spans="1:18" x14ac:dyDescent="0.25">
      <c r="A75" s="3" t="s">
        <v>1</v>
      </c>
      <c r="B75" s="3" t="s">
        <v>17</v>
      </c>
      <c r="C75" s="3"/>
      <c r="D75" s="3" t="s">
        <v>11</v>
      </c>
      <c r="E75" s="3" t="s">
        <v>33</v>
      </c>
      <c r="F75" s="3">
        <v>4</v>
      </c>
      <c r="G75" s="3" t="s">
        <v>25</v>
      </c>
      <c r="H75" s="3" t="s">
        <v>27</v>
      </c>
      <c r="I75" s="3">
        <v>0.2</v>
      </c>
      <c r="J75" s="3">
        <v>215815</v>
      </c>
      <c r="K75" s="3">
        <v>31.61</v>
      </c>
      <c r="L75" s="3">
        <v>242.11</v>
      </c>
      <c r="M75" s="3">
        <v>143.97999999999999</v>
      </c>
      <c r="N75" s="3">
        <v>0</v>
      </c>
      <c r="O75" s="3">
        <v>9.32</v>
      </c>
      <c r="P75" s="1"/>
      <c r="Q75" s="1"/>
      <c r="R75" s="1"/>
    </row>
    <row r="76" spans="1:18" x14ac:dyDescent="0.25">
      <c r="A76" s="3" t="s">
        <v>1</v>
      </c>
      <c r="B76" s="3" t="s">
        <v>17</v>
      </c>
      <c r="C76" s="3"/>
      <c r="D76" s="3" t="s">
        <v>11</v>
      </c>
      <c r="E76" s="3" t="s">
        <v>33</v>
      </c>
      <c r="F76" s="3">
        <v>4</v>
      </c>
      <c r="G76" s="3" t="s">
        <v>25</v>
      </c>
      <c r="H76" s="3" t="s">
        <v>27</v>
      </c>
      <c r="I76" s="3">
        <v>0.3</v>
      </c>
      <c r="J76" s="3">
        <v>110739</v>
      </c>
      <c r="K76" s="3">
        <v>25.04</v>
      </c>
      <c r="L76" s="3">
        <v>241.02</v>
      </c>
      <c r="M76" s="3">
        <v>138.97999999999999</v>
      </c>
      <c r="N76" s="3">
        <v>0</v>
      </c>
      <c r="O76" s="3">
        <v>9.68</v>
      </c>
      <c r="P76" s="1"/>
      <c r="Q76" s="1"/>
      <c r="R76" s="1"/>
    </row>
    <row r="77" spans="1:18" x14ac:dyDescent="0.25">
      <c r="A77" s="3" t="s">
        <v>1</v>
      </c>
      <c r="B77" s="3" t="s">
        <v>17</v>
      </c>
      <c r="C77" s="3"/>
      <c r="D77" s="3" t="s">
        <v>11</v>
      </c>
      <c r="E77" s="3" t="s">
        <v>33</v>
      </c>
      <c r="F77" s="3">
        <v>4</v>
      </c>
      <c r="G77" s="3" t="s">
        <v>25</v>
      </c>
      <c r="H77" s="3" t="s">
        <v>27</v>
      </c>
      <c r="I77" s="3">
        <v>0.4</v>
      </c>
      <c r="J77" s="3">
        <v>13809</v>
      </c>
      <c r="K77" s="3">
        <v>20.309999999999999</v>
      </c>
      <c r="L77" s="3">
        <v>240.46</v>
      </c>
      <c r="M77" s="3">
        <v>135.94999999999999</v>
      </c>
      <c r="N77" s="3">
        <v>0</v>
      </c>
      <c r="O77" s="3">
        <v>9.9</v>
      </c>
      <c r="P77" s="1"/>
      <c r="Q77" s="1"/>
      <c r="R77" s="1"/>
    </row>
    <row r="78" spans="1:18" x14ac:dyDescent="0.25">
      <c r="A78" s="3" t="s">
        <v>1</v>
      </c>
      <c r="B78" s="3" t="s">
        <v>17</v>
      </c>
      <c r="C78" s="3"/>
      <c r="D78" s="3" t="s">
        <v>11</v>
      </c>
      <c r="E78" s="3" t="s">
        <v>33</v>
      </c>
      <c r="F78" s="3">
        <v>4</v>
      </c>
      <c r="G78" s="3" t="s">
        <v>25</v>
      </c>
      <c r="H78" s="3" t="s">
        <v>28</v>
      </c>
      <c r="I78" s="3">
        <v>0.5</v>
      </c>
      <c r="J78" s="3">
        <v>775</v>
      </c>
      <c r="K78" s="3">
        <v>20.22</v>
      </c>
      <c r="L78" s="3">
        <v>240.41</v>
      </c>
      <c r="M78" s="3">
        <v>135.99</v>
      </c>
      <c r="N78" s="3">
        <v>0</v>
      </c>
      <c r="O78" s="3">
        <v>9.8800000000000008</v>
      </c>
      <c r="P78" s="1"/>
      <c r="Q78" s="1"/>
      <c r="R78" s="1"/>
    </row>
    <row r="79" spans="1:18" x14ac:dyDescent="0.25">
      <c r="A79" s="3" t="s">
        <v>1</v>
      </c>
      <c r="B79" s="3" t="s">
        <v>17</v>
      </c>
      <c r="C79" s="3"/>
      <c r="D79" s="3" t="s">
        <v>11</v>
      </c>
      <c r="E79" s="3" t="s">
        <v>33</v>
      </c>
      <c r="F79" s="3">
        <v>4</v>
      </c>
      <c r="G79" s="3" t="s">
        <v>25</v>
      </c>
      <c r="H79" s="3" t="s">
        <v>28</v>
      </c>
      <c r="I79" s="3">
        <v>0.6</v>
      </c>
      <c r="J79" s="3">
        <v>42</v>
      </c>
      <c r="K79" s="3">
        <v>20.399999999999999</v>
      </c>
      <c r="L79" s="3">
        <v>239.91</v>
      </c>
      <c r="M79" s="3">
        <v>135.52000000000001</v>
      </c>
      <c r="N79" s="3">
        <v>0</v>
      </c>
      <c r="O79" s="3">
        <v>9.89</v>
      </c>
      <c r="P79" s="1"/>
      <c r="Q79" s="1"/>
      <c r="R79" s="1"/>
    </row>
    <row r="80" spans="1:18" x14ac:dyDescent="0.25">
      <c r="A80" s="3" t="s">
        <v>1</v>
      </c>
      <c r="B80" s="3" t="s">
        <v>17</v>
      </c>
      <c r="C80" s="3"/>
      <c r="D80" s="3" t="s">
        <v>11</v>
      </c>
      <c r="E80" s="3" t="s">
        <v>33</v>
      </c>
      <c r="F80" s="3">
        <v>4</v>
      </c>
      <c r="G80" s="3" t="s">
        <v>25</v>
      </c>
      <c r="H80" s="3" t="s">
        <v>27</v>
      </c>
      <c r="I80" s="3">
        <v>0.7</v>
      </c>
      <c r="J80" s="3">
        <v>0</v>
      </c>
      <c r="K80" s="3">
        <v>18.84</v>
      </c>
      <c r="L80" s="3">
        <v>240.29</v>
      </c>
      <c r="M80" s="3">
        <v>134.02000000000001</v>
      </c>
      <c r="N80" s="3">
        <v>0</v>
      </c>
      <c r="O80" s="3">
        <v>9.9600000000000009</v>
      </c>
      <c r="P80" s="1"/>
      <c r="Q80" s="1"/>
      <c r="R80" s="1"/>
    </row>
    <row r="81" spans="1:18" x14ac:dyDescent="0.25">
      <c r="A81" s="3" t="s">
        <v>1</v>
      </c>
      <c r="B81" s="3" t="s">
        <v>17</v>
      </c>
      <c r="C81" s="3"/>
      <c r="D81" s="3" t="s">
        <v>11</v>
      </c>
      <c r="E81" s="3" t="s">
        <v>33</v>
      </c>
      <c r="F81" s="3">
        <v>4</v>
      </c>
      <c r="G81" s="3" t="s">
        <v>25</v>
      </c>
      <c r="H81" s="3" t="s">
        <v>27</v>
      </c>
      <c r="I81" s="3">
        <v>0.8</v>
      </c>
      <c r="J81" s="3">
        <v>0</v>
      </c>
      <c r="K81" s="3">
        <v>19.88</v>
      </c>
      <c r="L81" s="3">
        <v>239.65</v>
      </c>
      <c r="M81" s="3">
        <v>134.35</v>
      </c>
      <c r="N81" s="3">
        <v>0</v>
      </c>
      <c r="O81" s="3">
        <v>9.9499999999999993</v>
      </c>
      <c r="P81" s="1"/>
      <c r="Q81" s="1"/>
      <c r="R81" s="1"/>
    </row>
    <row r="82" spans="1:18" x14ac:dyDescent="0.25">
      <c r="A82" s="3" t="s">
        <v>1</v>
      </c>
      <c r="B82" s="3" t="s">
        <v>17</v>
      </c>
      <c r="C82" s="3"/>
      <c r="D82" s="3" t="s">
        <v>11</v>
      </c>
      <c r="E82" s="3" t="s">
        <v>33</v>
      </c>
      <c r="F82" s="3">
        <v>4</v>
      </c>
      <c r="G82" s="3" t="s">
        <v>25</v>
      </c>
      <c r="H82" s="3" t="s">
        <v>27</v>
      </c>
      <c r="I82" s="3">
        <v>0.9</v>
      </c>
      <c r="J82" s="3">
        <v>0</v>
      </c>
      <c r="K82" s="3">
        <v>19.96</v>
      </c>
      <c r="L82" s="3">
        <v>239.91</v>
      </c>
      <c r="M82" s="3">
        <v>134.63</v>
      </c>
      <c r="N82" s="3">
        <v>0</v>
      </c>
      <c r="O82" s="3">
        <v>9.91</v>
      </c>
      <c r="P82" s="1"/>
      <c r="Q82" s="1"/>
      <c r="R82" s="1"/>
    </row>
    <row r="83" spans="1:18" x14ac:dyDescent="0.25">
      <c r="A83" s="3" t="s">
        <v>1</v>
      </c>
      <c r="B83" s="3" t="s">
        <v>17</v>
      </c>
      <c r="C83" s="3"/>
      <c r="D83" s="3" t="s">
        <v>11</v>
      </c>
      <c r="E83" s="3" t="s">
        <v>33</v>
      </c>
      <c r="F83" s="3">
        <v>4</v>
      </c>
      <c r="G83" s="3" t="s">
        <v>25</v>
      </c>
      <c r="H83" s="3" t="s">
        <v>27</v>
      </c>
      <c r="I83" s="3">
        <v>1</v>
      </c>
      <c r="J83" s="3">
        <v>0</v>
      </c>
      <c r="K83" s="3">
        <v>17.149999999999999</v>
      </c>
      <c r="L83" s="3">
        <v>237.97</v>
      </c>
      <c r="M83" s="3">
        <v>131.76</v>
      </c>
      <c r="N83" s="3">
        <v>0</v>
      </c>
      <c r="O83" s="3">
        <v>10.16</v>
      </c>
      <c r="P83" s="1"/>
      <c r="Q83" s="1"/>
      <c r="R83" s="1"/>
    </row>
    <row r="103" spans="1:18" x14ac:dyDescent="0.25">
      <c r="A103" s="3" t="s">
        <v>0</v>
      </c>
      <c r="B103" s="3" t="s">
        <v>31</v>
      </c>
      <c r="C103" s="3" t="s">
        <v>3</v>
      </c>
      <c r="D103" s="3" t="s">
        <v>4</v>
      </c>
      <c r="E103" s="3" t="s">
        <v>32</v>
      </c>
      <c r="F103" s="3" t="s">
        <v>35</v>
      </c>
      <c r="G103" s="3" t="s">
        <v>5</v>
      </c>
      <c r="H103" s="3" t="s">
        <v>7</v>
      </c>
      <c r="I103" s="3" t="s">
        <v>8</v>
      </c>
      <c r="J103" s="3" t="s">
        <v>12</v>
      </c>
      <c r="K103" s="3" t="s">
        <v>13</v>
      </c>
      <c r="L103" s="3" t="s">
        <v>14</v>
      </c>
      <c r="M103" s="3" t="s">
        <v>15</v>
      </c>
      <c r="N103" s="3" t="s">
        <v>16</v>
      </c>
      <c r="O103" s="3" t="s">
        <v>26</v>
      </c>
      <c r="P103" s="3"/>
      <c r="Q103" s="1"/>
      <c r="R103" s="1"/>
    </row>
    <row r="104" spans="1:18" x14ac:dyDescent="0.25">
      <c r="A104" s="3" t="s">
        <v>1</v>
      </c>
      <c r="B104" s="3" t="s">
        <v>17</v>
      </c>
      <c r="C104" s="3"/>
      <c r="D104" s="3" t="s">
        <v>11</v>
      </c>
      <c r="E104" s="3" t="s">
        <v>33</v>
      </c>
      <c r="F104" s="1">
        <v>8</v>
      </c>
      <c r="G104" s="3" t="s">
        <v>24</v>
      </c>
      <c r="H104" s="3" t="s">
        <v>22</v>
      </c>
      <c r="I104" s="3">
        <v>0.1</v>
      </c>
      <c r="J104" s="3">
        <v>4229114</v>
      </c>
      <c r="K104" s="3">
        <v>254.01</v>
      </c>
      <c r="L104" s="3">
        <v>194.71</v>
      </c>
      <c r="M104" s="3">
        <v>239.31</v>
      </c>
      <c r="N104" s="3">
        <v>0</v>
      </c>
      <c r="O104" s="3">
        <v>5.45</v>
      </c>
      <c r="P104" s="3">
        <v>230.47</v>
      </c>
      <c r="Q104" s="3">
        <v>182.61</v>
      </c>
      <c r="R104" s="1"/>
    </row>
    <row r="105" spans="1:18" x14ac:dyDescent="0.25">
      <c r="A105" s="3" t="s">
        <v>1</v>
      </c>
      <c r="B105" s="3" t="s">
        <v>17</v>
      </c>
      <c r="C105" s="3"/>
      <c r="D105" s="3" t="s">
        <v>11</v>
      </c>
      <c r="E105" s="3" t="s">
        <v>33</v>
      </c>
      <c r="F105" s="1">
        <v>8</v>
      </c>
      <c r="G105" s="3" t="s">
        <v>24</v>
      </c>
      <c r="H105" s="3" t="s">
        <v>22</v>
      </c>
      <c r="I105" s="3">
        <v>0.2</v>
      </c>
      <c r="J105" s="3">
        <v>1530212</v>
      </c>
      <c r="K105" s="3">
        <v>112.72</v>
      </c>
      <c r="L105" s="3">
        <v>188.09</v>
      </c>
      <c r="M105" s="3">
        <v>158.65</v>
      </c>
      <c r="N105" s="3">
        <v>0</v>
      </c>
      <c r="O105" s="3">
        <v>8.3000000000000007</v>
      </c>
      <c r="P105" s="3">
        <v>96.2</v>
      </c>
      <c r="Q105" s="3">
        <v>180.54</v>
      </c>
      <c r="R105" s="1"/>
    </row>
    <row r="106" spans="1:18" x14ac:dyDescent="0.25">
      <c r="A106" s="3" t="s">
        <v>1</v>
      </c>
      <c r="B106" s="3" t="s">
        <v>17</v>
      </c>
      <c r="C106" s="3"/>
      <c r="D106" s="3" t="s">
        <v>11</v>
      </c>
      <c r="E106" s="3" t="s">
        <v>33</v>
      </c>
      <c r="F106" s="1">
        <v>8</v>
      </c>
      <c r="G106" s="3" t="s">
        <v>24</v>
      </c>
      <c r="H106" s="3" t="s">
        <v>22</v>
      </c>
      <c r="I106" s="3">
        <v>0.3</v>
      </c>
      <c r="J106" s="3">
        <v>651321</v>
      </c>
      <c r="K106" s="3">
        <v>55.06</v>
      </c>
      <c r="L106" s="3">
        <v>185.38</v>
      </c>
      <c r="M106" s="3">
        <v>126.07</v>
      </c>
      <c r="N106" s="3">
        <v>0</v>
      </c>
      <c r="O106" s="3">
        <v>10.53</v>
      </c>
      <c r="P106" s="3">
        <v>41.4</v>
      </c>
      <c r="Q106" s="3">
        <v>182.01</v>
      </c>
      <c r="R106" s="1"/>
    </row>
    <row r="107" spans="1:18" x14ac:dyDescent="0.25">
      <c r="A107" s="3" t="s">
        <v>1</v>
      </c>
      <c r="B107" s="3" t="s">
        <v>17</v>
      </c>
      <c r="C107" s="3"/>
      <c r="D107" s="3" t="s">
        <v>11</v>
      </c>
      <c r="E107" s="3" t="s">
        <v>33</v>
      </c>
      <c r="F107" s="1">
        <v>8</v>
      </c>
      <c r="G107" s="3" t="s">
        <v>24</v>
      </c>
      <c r="H107" s="3" t="s">
        <v>22</v>
      </c>
      <c r="I107" s="3">
        <v>0.4</v>
      </c>
      <c r="J107" s="3">
        <v>161883</v>
      </c>
      <c r="K107" s="3">
        <v>20.59</v>
      </c>
      <c r="L107" s="3">
        <v>186.77</v>
      </c>
      <c r="M107" s="3">
        <v>108.32</v>
      </c>
      <c r="N107" s="3">
        <v>0</v>
      </c>
      <c r="O107" s="3">
        <v>12.35</v>
      </c>
      <c r="P107" s="3">
        <v>18.75</v>
      </c>
      <c r="Q107" s="3">
        <v>180.16</v>
      </c>
      <c r="R107" s="1"/>
    </row>
    <row r="108" spans="1:18" x14ac:dyDescent="0.25">
      <c r="A108" s="3" t="s">
        <v>1</v>
      </c>
      <c r="B108" s="3" t="s">
        <v>17</v>
      </c>
      <c r="C108" s="3"/>
      <c r="D108" s="3" t="s">
        <v>11</v>
      </c>
      <c r="E108" s="3" t="s">
        <v>33</v>
      </c>
      <c r="F108" s="1">
        <v>8</v>
      </c>
      <c r="G108" s="3" t="s">
        <v>24</v>
      </c>
      <c r="H108" s="3" t="s">
        <v>23</v>
      </c>
      <c r="I108" s="3">
        <v>0.5</v>
      </c>
      <c r="J108" s="3">
        <v>54815</v>
      </c>
      <c r="K108" s="3">
        <v>15.62</v>
      </c>
      <c r="L108" s="3">
        <v>186.39</v>
      </c>
      <c r="M108" s="3">
        <v>104.72</v>
      </c>
      <c r="N108" s="3">
        <v>0</v>
      </c>
      <c r="O108" s="3">
        <v>12.77</v>
      </c>
      <c r="P108" s="3">
        <v>14.32</v>
      </c>
      <c r="Q108" s="3">
        <v>184.82</v>
      </c>
      <c r="R108" s="1"/>
    </row>
    <row r="109" spans="1:18" x14ac:dyDescent="0.25">
      <c r="A109" s="3" t="s">
        <v>1</v>
      </c>
      <c r="B109" s="3" t="s">
        <v>17</v>
      </c>
      <c r="C109" s="3"/>
      <c r="D109" s="3" t="s">
        <v>11</v>
      </c>
      <c r="E109" s="3" t="s">
        <v>33</v>
      </c>
      <c r="F109" s="1">
        <v>8</v>
      </c>
      <c r="G109" s="3" t="s">
        <v>24</v>
      </c>
      <c r="H109" s="3" t="s">
        <v>23</v>
      </c>
      <c r="I109" s="3">
        <v>0.6</v>
      </c>
      <c r="J109" s="3">
        <v>12408</v>
      </c>
      <c r="K109" s="3">
        <v>13.78</v>
      </c>
      <c r="L109" s="3">
        <v>185.14</v>
      </c>
      <c r="M109" s="3">
        <v>102.93</v>
      </c>
      <c r="N109" s="3">
        <v>0</v>
      </c>
      <c r="O109" s="3">
        <v>13.01</v>
      </c>
      <c r="P109" s="3">
        <v>12.36</v>
      </c>
      <c r="Q109" s="3">
        <v>182</v>
      </c>
      <c r="R109" s="1"/>
    </row>
    <row r="110" spans="1:18" x14ac:dyDescent="0.25">
      <c r="A110" s="3" t="s">
        <v>1</v>
      </c>
      <c r="B110" s="3" t="s">
        <v>17</v>
      </c>
      <c r="C110" s="3"/>
      <c r="D110" s="3" t="s">
        <v>11</v>
      </c>
      <c r="E110" s="3" t="s">
        <v>33</v>
      </c>
      <c r="F110" s="1">
        <v>8</v>
      </c>
      <c r="G110" s="3" t="s">
        <v>24</v>
      </c>
      <c r="H110" s="3" t="s">
        <v>22</v>
      </c>
      <c r="I110" s="3">
        <v>0.7</v>
      </c>
      <c r="J110" s="3">
        <v>0</v>
      </c>
      <c r="K110" s="3">
        <v>13.42</v>
      </c>
      <c r="L110" s="3">
        <v>184.94</v>
      </c>
      <c r="M110" s="3">
        <v>102.53</v>
      </c>
      <c r="N110" s="3">
        <v>0</v>
      </c>
      <c r="O110" s="3">
        <v>13.03</v>
      </c>
      <c r="P110" s="3">
        <v>11.78</v>
      </c>
      <c r="Q110" s="3">
        <v>181.99</v>
      </c>
      <c r="R110" s="1"/>
    </row>
    <row r="111" spans="1:18" x14ac:dyDescent="0.25">
      <c r="A111" s="3" t="s">
        <v>1</v>
      </c>
      <c r="B111" s="3" t="s">
        <v>17</v>
      </c>
      <c r="C111" s="3"/>
      <c r="D111" s="3" t="s">
        <v>11</v>
      </c>
      <c r="E111" s="3" t="s">
        <v>33</v>
      </c>
      <c r="F111" s="1">
        <v>8</v>
      </c>
      <c r="G111" s="3" t="s">
        <v>24</v>
      </c>
      <c r="H111" s="3" t="s">
        <v>22</v>
      </c>
      <c r="I111" s="3">
        <v>0.8</v>
      </c>
      <c r="J111" s="3">
        <v>0</v>
      </c>
      <c r="K111" s="3">
        <v>13.28</v>
      </c>
      <c r="L111" s="3">
        <v>184.54</v>
      </c>
      <c r="M111" s="3">
        <v>102.34</v>
      </c>
      <c r="N111" s="3">
        <v>0</v>
      </c>
      <c r="O111" s="3">
        <v>13.04</v>
      </c>
      <c r="P111" s="3">
        <v>11.51</v>
      </c>
      <c r="Q111" s="3">
        <v>182.4</v>
      </c>
      <c r="R111" s="1"/>
    </row>
    <row r="112" spans="1:18" x14ac:dyDescent="0.25">
      <c r="A112" s="3" t="s">
        <v>1</v>
      </c>
      <c r="B112" s="3" t="s">
        <v>17</v>
      </c>
      <c r="C112" s="3"/>
      <c r="D112" s="3" t="s">
        <v>11</v>
      </c>
      <c r="E112" s="3" t="s">
        <v>33</v>
      </c>
      <c r="F112" s="1">
        <v>8</v>
      </c>
      <c r="G112" s="3" t="s">
        <v>24</v>
      </c>
      <c r="H112" s="3" t="s">
        <v>22</v>
      </c>
      <c r="I112" s="3">
        <v>0.9</v>
      </c>
      <c r="J112" s="3">
        <v>0</v>
      </c>
      <c r="K112" s="3">
        <v>13.7</v>
      </c>
      <c r="L112" s="3">
        <v>184.96</v>
      </c>
      <c r="M112" s="3">
        <v>102.49</v>
      </c>
      <c r="N112" s="3">
        <v>0</v>
      </c>
      <c r="O112" s="3">
        <v>13.01</v>
      </c>
      <c r="P112" s="3">
        <v>10.119999999999999</v>
      </c>
      <c r="Q112" s="3">
        <v>178.61</v>
      </c>
      <c r="R112" s="1"/>
    </row>
    <row r="113" spans="1:18" x14ac:dyDescent="0.25">
      <c r="A113" s="3" t="s">
        <v>1</v>
      </c>
      <c r="B113" s="3" t="s">
        <v>17</v>
      </c>
      <c r="C113" s="3"/>
      <c r="D113" s="3" t="s">
        <v>11</v>
      </c>
      <c r="E113" s="3" t="s">
        <v>33</v>
      </c>
      <c r="F113" s="1">
        <v>8</v>
      </c>
      <c r="G113" s="3" t="s">
        <v>24</v>
      </c>
      <c r="H113" s="3" t="s">
        <v>22</v>
      </c>
      <c r="I113" s="3">
        <v>1</v>
      </c>
      <c r="J113" s="3">
        <v>0</v>
      </c>
      <c r="K113" s="3">
        <v>13.52</v>
      </c>
      <c r="L113" s="3">
        <v>185.44</v>
      </c>
      <c r="M113" s="3">
        <v>102.96</v>
      </c>
      <c r="N113" s="3">
        <v>0</v>
      </c>
      <c r="O113" s="3">
        <v>12.95</v>
      </c>
      <c r="P113" s="3">
        <v>10.5</v>
      </c>
      <c r="Q113" s="3">
        <v>179.99</v>
      </c>
      <c r="R113" s="1"/>
    </row>
    <row r="114" spans="1:18" x14ac:dyDescent="0.25">
      <c r="A114" s="3" t="s">
        <v>1</v>
      </c>
      <c r="B114" s="3" t="s">
        <v>17</v>
      </c>
      <c r="C114" s="3"/>
      <c r="D114" s="3" t="s">
        <v>11</v>
      </c>
      <c r="E114" s="3" t="s">
        <v>33</v>
      </c>
      <c r="F114" s="3">
        <v>4</v>
      </c>
      <c r="G114" s="3" t="s">
        <v>24</v>
      </c>
      <c r="H114" s="3" t="s">
        <v>22</v>
      </c>
      <c r="I114" s="3">
        <v>0.1</v>
      </c>
      <c r="J114" s="3">
        <v>4156037</v>
      </c>
      <c r="K114" s="3">
        <v>230.47</v>
      </c>
      <c r="L114" s="3">
        <v>182.61</v>
      </c>
      <c r="M114" s="3">
        <v>218.43</v>
      </c>
      <c r="N114" s="3">
        <v>0</v>
      </c>
      <c r="O114" s="3">
        <v>5.99</v>
      </c>
      <c r="P114" s="1"/>
      <c r="Q114" s="1"/>
      <c r="R114" s="1"/>
    </row>
    <row r="115" spans="1:18" x14ac:dyDescent="0.25">
      <c r="A115" s="3" t="s">
        <v>1</v>
      </c>
      <c r="B115" s="3" t="s">
        <v>17</v>
      </c>
      <c r="C115" s="3"/>
      <c r="D115" s="3" t="s">
        <v>11</v>
      </c>
      <c r="E115" s="3" t="s">
        <v>33</v>
      </c>
      <c r="F115" s="3">
        <v>4</v>
      </c>
      <c r="G115" s="3" t="s">
        <v>24</v>
      </c>
      <c r="H115" s="3" t="s">
        <v>22</v>
      </c>
      <c r="I115" s="3">
        <v>0.2</v>
      </c>
      <c r="J115" s="3">
        <v>1453016</v>
      </c>
      <c r="K115" s="3">
        <v>96.2</v>
      </c>
      <c r="L115" s="3">
        <v>180.54</v>
      </c>
      <c r="M115" s="3">
        <v>145.07</v>
      </c>
      <c r="N115" s="3">
        <v>0</v>
      </c>
      <c r="O115" s="3">
        <v>9.1</v>
      </c>
      <c r="P115" s="1"/>
      <c r="Q115" s="1"/>
      <c r="R115" s="1"/>
    </row>
    <row r="116" spans="1:18" x14ac:dyDescent="0.25">
      <c r="A116" s="3" t="s">
        <v>1</v>
      </c>
      <c r="B116" s="3" t="s">
        <v>17</v>
      </c>
      <c r="C116" s="3"/>
      <c r="D116" s="3" t="s">
        <v>11</v>
      </c>
      <c r="E116" s="3" t="s">
        <v>33</v>
      </c>
      <c r="F116" s="3">
        <v>4</v>
      </c>
      <c r="G116" s="3" t="s">
        <v>24</v>
      </c>
      <c r="H116" s="3" t="s">
        <v>22</v>
      </c>
      <c r="I116" s="3">
        <v>0.3</v>
      </c>
      <c r="J116" s="3">
        <v>495127</v>
      </c>
      <c r="K116" s="3">
        <v>41.4</v>
      </c>
      <c r="L116" s="3">
        <v>182.01</v>
      </c>
      <c r="M116" s="3">
        <v>116.57</v>
      </c>
      <c r="N116" s="3">
        <v>0</v>
      </c>
      <c r="O116" s="3">
        <v>11.41</v>
      </c>
      <c r="P116" s="1"/>
      <c r="Q116" s="1"/>
      <c r="R116" s="1"/>
    </row>
    <row r="117" spans="1:18" x14ac:dyDescent="0.25">
      <c r="A117" s="3" t="s">
        <v>1</v>
      </c>
      <c r="B117" s="3" t="s">
        <v>17</v>
      </c>
      <c r="C117" s="3"/>
      <c r="D117" s="3" t="s">
        <v>11</v>
      </c>
      <c r="E117" s="3" t="s">
        <v>33</v>
      </c>
      <c r="F117" s="3">
        <v>4</v>
      </c>
      <c r="G117" s="3" t="s">
        <v>24</v>
      </c>
      <c r="H117" s="3" t="s">
        <v>22</v>
      </c>
      <c r="I117" s="3">
        <v>0.4</v>
      </c>
      <c r="J117" s="3">
        <v>157059</v>
      </c>
      <c r="K117" s="3">
        <v>18.75</v>
      </c>
      <c r="L117" s="3">
        <v>180.16</v>
      </c>
      <c r="M117" s="3">
        <v>102.84</v>
      </c>
      <c r="N117" s="3">
        <v>0</v>
      </c>
      <c r="O117" s="3">
        <v>13.04</v>
      </c>
      <c r="P117" s="1"/>
      <c r="Q117" s="1"/>
      <c r="R117" s="1"/>
    </row>
    <row r="118" spans="1:18" x14ac:dyDescent="0.25">
      <c r="A118" s="3" t="s">
        <v>1</v>
      </c>
      <c r="B118" s="3" t="s">
        <v>17</v>
      </c>
      <c r="C118" s="3"/>
      <c r="D118" s="3" t="s">
        <v>11</v>
      </c>
      <c r="E118" s="3" t="s">
        <v>33</v>
      </c>
      <c r="F118" s="3">
        <v>4</v>
      </c>
      <c r="G118" s="3" t="s">
        <v>24</v>
      </c>
      <c r="H118" s="3" t="s">
        <v>23</v>
      </c>
      <c r="I118" s="3">
        <v>0.5</v>
      </c>
      <c r="J118" s="3">
        <v>54894</v>
      </c>
      <c r="K118" s="3">
        <v>14.32</v>
      </c>
      <c r="L118" s="3">
        <v>184.82</v>
      </c>
      <c r="M118" s="3">
        <v>102.91</v>
      </c>
      <c r="N118" s="3">
        <v>0</v>
      </c>
      <c r="O118" s="3">
        <v>13</v>
      </c>
      <c r="P118" s="1"/>
      <c r="Q118" s="1"/>
      <c r="R118" s="1"/>
    </row>
    <row r="119" spans="1:18" x14ac:dyDescent="0.25">
      <c r="A119" s="3" t="s">
        <v>1</v>
      </c>
      <c r="B119" s="3" t="s">
        <v>17</v>
      </c>
      <c r="C119" s="3"/>
      <c r="D119" s="3" t="s">
        <v>11</v>
      </c>
      <c r="E119" s="3" t="s">
        <v>33</v>
      </c>
      <c r="F119" s="3">
        <v>4</v>
      </c>
      <c r="G119" s="3" t="s">
        <v>24</v>
      </c>
      <c r="H119" s="3" t="s">
        <v>23</v>
      </c>
      <c r="I119" s="3">
        <v>0.6</v>
      </c>
      <c r="J119" s="3">
        <v>12348</v>
      </c>
      <c r="K119" s="3">
        <v>12.36</v>
      </c>
      <c r="L119" s="3">
        <v>182</v>
      </c>
      <c r="M119" s="3">
        <v>100.12</v>
      </c>
      <c r="N119" s="3">
        <v>0</v>
      </c>
      <c r="O119" s="3">
        <v>13.34</v>
      </c>
      <c r="P119" s="1"/>
      <c r="Q119" s="1"/>
      <c r="R119" s="1"/>
    </row>
    <row r="120" spans="1:18" x14ac:dyDescent="0.25">
      <c r="A120" s="3" t="s">
        <v>1</v>
      </c>
      <c r="B120" s="3" t="s">
        <v>17</v>
      </c>
      <c r="C120" s="3"/>
      <c r="D120" s="3" t="s">
        <v>11</v>
      </c>
      <c r="E120" s="3" t="s">
        <v>33</v>
      </c>
      <c r="F120" s="3">
        <v>4</v>
      </c>
      <c r="G120" s="3" t="s">
        <v>24</v>
      </c>
      <c r="H120" s="3" t="s">
        <v>22</v>
      </c>
      <c r="I120" s="3">
        <v>0.7</v>
      </c>
      <c r="J120" s="3">
        <v>0</v>
      </c>
      <c r="K120" s="3">
        <v>11.78</v>
      </c>
      <c r="L120" s="3">
        <v>181.99</v>
      </c>
      <c r="M120" s="3">
        <v>99.82</v>
      </c>
      <c r="N120" s="3">
        <v>0</v>
      </c>
      <c r="O120" s="3">
        <v>13.37</v>
      </c>
      <c r="P120" s="1"/>
      <c r="Q120" s="1"/>
      <c r="R120" s="1"/>
    </row>
    <row r="121" spans="1:18" x14ac:dyDescent="0.25">
      <c r="A121" s="3" t="s">
        <v>1</v>
      </c>
      <c r="B121" s="3" t="s">
        <v>17</v>
      </c>
      <c r="C121" s="3"/>
      <c r="D121" s="3" t="s">
        <v>11</v>
      </c>
      <c r="E121" s="3" t="s">
        <v>33</v>
      </c>
      <c r="F121" s="3">
        <v>4</v>
      </c>
      <c r="G121" s="3" t="s">
        <v>24</v>
      </c>
      <c r="H121" s="3" t="s">
        <v>22</v>
      </c>
      <c r="I121" s="3">
        <v>0.8</v>
      </c>
      <c r="J121" s="3">
        <v>0</v>
      </c>
      <c r="K121" s="3">
        <v>11.51</v>
      </c>
      <c r="L121" s="3">
        <v>182.4</v>
      </c>
      <c r="M121" s="3">
        <v>99.87</v>
      </c>
      <c r="N121" s="3">
        <v>0</v>
      </c>
      <c r="O121" s="3">
        <v>13.36</v>
      </c>
      <c r="P121" s="1"/>
      <c r="Q121" s="1"/>
      <c r="R121" s="1"/>
    </row>
    <row r="122" spans="1:18" x14ac:dyDescent="0.25">
      <c r="A122" s="3" t="s">
        <v>1</v>
      </c>
      <c r="B122" s="3" t="s">
        <v>17</v>
      </c>
      <c r="C122" s="3"/>
      <c r="D122" s="3" t="s">
        <v>11</v>
      </c>
      <c r="E122" s="3" t="s">
        <v>33</v>
      </c>
      <c r="F122" s="3">
        <v>4</v>
      </c>
      <c r="G122" s="3" t="s">
        <v>24</v>
      </c>
      <c r="H122" s="3" t="s">
        <v>22</v>
      </c>
      <c r="I122" s="3">
        <v>0.9</v>
      </c>
      <c r="J122" s="3">
        <v>0</v>
      </c>
      <c r="K122" s="3">
        <v>10.119999999999999</v>
      </c>
      <c r="L122" s="3">
        <v>178.61</v>
      </c>
      <c r="M122" s="3">
        <v>96.95</v>
      </c>
      <c r="N122" s="3">
        <v>0</v>
      </c>
      <c r="O122" s="3">
        <v>13.78</v>
      </c>
      <c r="P122" s="1"/>
      <c r="Q122" s="1"/>
      <c r="R122" s="1"/>
    </row>
    <row r="123" spans="1:18" x14ac:dyDescent="0.25">
      <c r="A123" s="3" t="s">
        <v>1</v>
      </c>
      <c r="B123" s="3" t="s">
        <v>17</v>
      </c>
      <c r="C123" s="3"/>
      <c r="D123" s="3" t="s">
        <v>11</v>
      </c>
      <c r="E123" s="3" t="s">
        <v>33</v>
      </c>
      <c r="F123" s="3">
        <v>4</v>
      </c>
      <c r="G123" s="3" t="s">
        <v>24</v>
      </c>
      <c r="H123" s="3" t="s">
        <v>22</v>
      </c>
      <c r="I123" s="3">
        <v>1</v>
      </c>
      <c r="J123" s="3">
        <v>0</v>
      </c>
      <c r="K123" s="3">
        <v>10.5</v>
      </c>
      <c r="L123" s="3">
        <v>179.99</v>
      </c>
      <c r="M123" s="3">
        <v>97.98</v>
      </c>
      <c r="N123" s="3">
        <v>0</v>
      </c>
      <c r="O123" s="3">
        <v>13.65</v>
      </c>
      <c r="P123" s="1"/>
      <c r="Q123" s="1"/>
      <c r="R123" s="1"/>
    </row>
  </sheetData>
  <mergeCells count="8">
    <mergeCell ref="T16:T21"/>
    <mergeCell ref="T22:T27"/>
    <mergeCell ref="T28:T33"/>
    <mergeCell ref="T34:T39"/>
    <mergeCell ref="Z16:Z21"/>
    <mergeCell ref="Z22:Z27"/>
    <mergeCell ref="Z28:Z33"/>
    <mergeCell ref="Z34:Z3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cfg performance</vt:lpstr>
      <vt:lpstr>metric</vt:lpstr>
      <vt:lpstr>kvm-host</vt:lpstr>
      <vt:lpstr>backend</vt:lpstr>
      <vt:lpstr>cfg ratio</vt:lpstr>
      <vt:lpstr>Sheet2</vt:lpstr>
      <vt:lpstr>cfg thp</vt:lpstr>
      <vt:lpstr>cfg cpu</vt:lpstr>
      <vt:lpstr>scability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杨涵章</dc:creator>
  <cp:lastModifiedBy>杨涵章</cp:lastModifiedBy>
  <cp:lastPrinted>2023-04-29T05:06:34Z</cp:lastPrinted>
  <dcterms:created xsi:type="dcterms:W3CDTF">2015-06-05T18:19:34Z</dcterms:created>
  <dcterms:modified xsi:type="dcterms:W3CDTF">2023-04-29T14:11:51Z</dcterms:modified>
</cp:coreProperties>
</file>