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355" windowHeight="10545" activeTab="9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</sheets>
  <calcPr calcId="124519" concurrentCalc="0"/>
</workbook>
</file>

<file path=xl/calcChain.xml><?xml version="1.0" encoding="utf-8"?>
<calcChain xmlns="http://schemas.openxmlformats.org/spreadsheetml/2006/main">
  <c r="C3" i="11"/>
  <c r="B9"/>
  <c r="B10"/>
  <c r="B11"/>
  <c r="B12"/>
  <c r="B13"/>
  <c r="B14"/>
  <c r="B15"/>
  <c r="B16"/>
  <c r="B17"/>
  <c r="B8"/>
  <c r="D5" i="10"/>
  <c r="K2" i="11"/>
  <c r="F9" i="3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8"/>
  <c r="G8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K8"/>
  <c r="H9"/>
  <c r="I9"/>
  <c r="H407"/>
  <c r="H406"/>
  <c r="I407"/>
  <c r="H405"/>
  <c r="I406"/>
  <c r="H404"/>
  <c r="I405"/>
  <c r="H403"/>
  <c r="I404"/>
  <c r="H402"/>
  <c r="I403"/>
  <c r="H401"/>
  <c r="I402"/>
  <c r="H400"/>
  <c r="I401"/>
  <c r="H399"/>
  <c r="I400"/>
  <c r="H398"/>
  <c r="I399"/>
  <c r="H397"/>
  <c r="I398"/>
  <c r="H396"/>
  <c r="I397"/>
  <c r="H395"/>
  <c r="I396"/>
  <c r="H394"/>
  <c r="I395"/>
  <c r="H393"/>
  <c r="I394"/>
  <c r="H392"/>
  <c r="I393"/>
  <c r="H391"/>
  <c r="I392"/>
  <c r="H390"/>
  <c r="I391"/>
  <c r="H389"/>
  <c r="I390"/>
  <c r="H388"/>
  <c r="I389"/>
  <c r="H387"/>
  <c r="I388"/>
  <c r="H386"/>
  <c r="I387"/>
  <c r="H385"/>
  <c r="I386"/>
  <c r="H384"/>
  <c r="I385"/>
  <c r="H383"/>
  <c r="I384"/>
  <c r="H382"/>
  <c r="I383"/>
  <c r="H381"/>
  <c r="I382"/>
  <c r="H380"/>
  <c r="I381"/>
  <c r="H379"/>
  <c r="I380"/>
  <c r="H378"/>
  <c r="I379"/>
  <c r="H377"/>
  <c r="I378"/>
  <c r="H376"/>
  <c r="I377"/>
  <c r="H375"/>
  <c r="I376"/>
  <c r="H374"/>
  <c r="I375"/>
  <c r="H373"/>
  <c r="I374"/>
  <c r="H372"/>
  <c r="I373"/>
  <c r="H371"/>
  <c r="I372"/>
  <c r="H370"/>
  <c r="I371"/>
  <c r="H369"/>
  <c r="I370"/>
  <c r="H368"/>
  <c r="I369"/>
  <c r="H367"/>
  <c r="I368"/>
  <c r="H366"/>
  <c r="I367"/>
  <c r="H365"/>
  <c r="I366"/>
  <c r="H364"/>
  <c r="I365"/>
  <c r="H363"/>
  <c r="I364"/>
  <c r="H362"/>
  <c r="I363"/>
  <c r="H361"/>
  <c r="I362"/>
  <c r="H360"/>
  <c r="I361"/>
  <c r="H359"/>
  <c r="I360"/>
  <c r="H358"/>
  <c r="I359"/>
  <c r="H357"/>
  <c r="I358"/>
  <c r="H356"/>
  <c r="I357"/>
  <c r="H355"/>
  <c r="I356"/>
  <c r="H354"/>
  <c r="I355"/>
  <c r="H353"/>
  <c r="I354"/>
  <c r="H352"/>
  <c r="I353"/>
  <c r="H351"/>
  <c r="I352"/>
  <c r="H350"/>
  <c r="I351"/>
  <c r="H349"/>
  <c r="I350"/>
  <c r="H348"/>
  <c r="I349"/>
  <c r="H347"/>
  <c r="I348"/>
  <c r="H346"/>
  <c r="I347"/>
  <c r="H345"/>
  <c r="I346"/>
  <c r="H344"/>
  <c r="I345"/>
  <c r="H343"/>
  <c r="I344"/>
  <c r="H342"/>
  <c r="I343"/>
  <c r="H341"/>
  <c r="I342"/>
  <c r="H340"/>
  <c r="I341"/>
  <c r="H339"/>
  <c r="I340"/>
  <c r="H338"/>
  <c r="I339"/>
  <c r="H337"/>
  <c r="I338"/>
  <c r="H336"/>
  <c r="I337"/>
  <c r="H335"/>
  <c r="I336"/>
  <c r="H334"/>
  <c r="I335"/>
  <c r="H333"/>
  <c r="I334"/>
  <c r="H332"/>
  <c r="I333"/>
  <c r="H331"/>
  <c r="I332"/>
  <c r="H330"/>
  <c r="I331"/>
  <c r="H329"/>
  <c r="I330"/>
  <c r="H328"/>
  <c r="I329"/>
  <c r="H327"/>
  <c r="I328"/>
  <c r="H326"/>
  <c r="I327"/>
  <c r="H325"/>
  <c r="I326"/>
  <c r="H324"/>
  <c r="I325"/>
  <c r="H323"/>
  <c r="I324"/>
  <c r="H322"/>
  <c r="I323"/>
  <c r="H321"/>
  <c r="I322"/>
  <c r="H320"/>
  <c r="I321"/>
  <c r="H319"/>
  <c r="I320"/>
  <c r="H318"/>
  <c r="I319"/>
  <c r="H317"/>
  <c r="I318"/>
  <c r="H316"/>
  <c r="I317"/>
  <c r="H315"/>
  <c r="I316"/>
  <c r="H314"/>
  <c r="I315"/>
  <c r="H313"/>
  <c r="I314"/>
  <c r="H312"/>
  <c r="I313"/>
  <c r="H311"/>
  <c r="I312"/>
  <c r="H310"/>
  <c r="I311"/>
  <c r="H309"/>
  <c r="I310"/>
  <c r="H308"/>
  <c r="I309"/>
  <c r="H307"/>
  <c r="I308"/>
  <c r="H306"/>
  <c r="I307"/>
  <c r="H305"/>
  <c r="I306"/>
  <c r="H304"/>
  <c r="I305"/>
  <c r="H303"/>
  <c r="I304"/>
  <c r="H302"/>
  <c r="I303"/>
  <c r="H301"/>
  <c r="I302"/>
  <c r="H300"/>
  <c r="I301"/>
  <c r="H299"/>
  <c r="I300"/>
  <c r="H298"/>
  <c r="I299"/>
  <c r="H297"/>
  <c r="I298"/>
  <c r="H296"/>
  <c r="I297"/>
  <c r="H295"/>
  <c r="I296"/>
  <c r="H294"/>
  <c r="I295"/>
  <c r="H293"/>
  <c r="I294"/>
  <c r="H292"/>
  <c r="I293"/>
  <c r="H291"/>
  <c r="I292"/>
  <c r="H290"/>
  <c r="I291"/>
  <c r="H289"/>
  <c r="I290"/>
  <c r="H288"/>
  <c r="I289"/>
  <c r="H287"/>
  <c r="I288"/>
  <c r="H286"/>
  <c r="I287"/>
  <c r="H285"/>
  <c r="I286"/>
  <c r="H284"/>
  <c r="I285"/>
  <c r="H283"/>
  <c r="I284"/>
  <c r="H282"/>
  <c r="I283"/>
  <c r="H281"/>
  <c r="I282"/>
  <c r="H280"/>
  <c r="I281"/>
  <c r="H279"/>
  <c r="I280"/>
  <c r="H278"/>
  <c r="I279"/>
  <c r="H277"/>
  <c r="I278"/>
  <c r="H276"/>
  <c r="I277"/>
  <c r="H275"/>
  <c r="I276"/>
  <c r="H274"/>
  <c r="I275"/>
  <c r="H273"/>
  <c r="I274"/>
  <c r="H272"/>
  <c r="I273"/>
  <c r="H271"/>
  <c r="I272"/>
  <c r="H270"/>
  <c r="I271"/>
  <c r="H269"/>
  <c r="I270"/>
  <c r="H268"/>
  <c r="I269"/>
  <c r="H267"/>
  <c r="I268"/>
  <c r="H266"/>
  <c r="I267"/>
  <c r="H265"/>
  <c r="I266"/>
  <c r="H264"/>
  <c r="I265"/>
  <c r="H263"/>
  <c r="I264"/>
  <c r="H262"/>
  <c r="I263"/>
  <c r="H261"/>
  <c r="I262"/>
  <c r="H260"/>
  <c r="I261"/>
  <c r="H259"/>
  <c r="I260"/>
  <c r="H258"/>
  <c r="I259"/>
  <c r="H257"/>
  <c r="I258"/>
  <c r="H256"/>
  <c r="I257"/>
  <c r="H255"/>
  <c r="I256"/>
  <c r="H254"/>
  <c r="I255"/>
  <c r="H253"/>
  <c r="I254"/>
  <c r="H252"/>
  <c r="I253"/>
  <c r="H251"/>
  <c r="I252"/>
  <c r="H250"/>
  <c r="I251"/>
  <c r="H249"/>
  <c r="I250"/>
  <c r="H248"/>
  <c r="I249"/>
  <c r="H247"/>
  <c r="I248"/>
  <c r="H246"/>
  <c r="I247"/>
  <c r="H245"/>
  <c r="I246"/>
  <c r="H244"/>
  <c r="I245"/>
  <c r="H243"/>
  <c r="I244"/>
  <c r="H242"/>
  <c r="I243"/>
  <c r="H241"/>
  <c r="I242"/>
  <c r="H240"/>
  <c r="I241"/>
  <c r="H239"/>
  <c r="I240"/>
  <c r="H238"/>
  <c r="I239"/>
  <c r="H237"/>
  <c r="I238"/>
  <c r="H236"/>
  <c r="I237"/>
  <c r="H235"/>
  <c r="I236"/>
  <c r="H234"/>
  <c r="I235"/>
  <c r="H233"/>
  <c r="I234"/>
  <c r="H232"/>
  <c r="I233"/>
  <c r="H231"/>
  <c r="I232"/>
  <c r="H230"/>
  <c r="I231"/>
  <c r="H229"/>
  <c r="I230"/>
  <c r="H228"/>
  <c r="I229"/>
  <c r="H227"/>
  <c r="I228"/>
  <c r="H226"/>
  <c r="I227"/>
  <c r="H225"/>
  <c r="I226"/>
  <c r="H224"/>
  <c r="I225"/>
  <c r="H223"/>
  <c r="I224"/>
  <c r="H222"/>
  <c r="I223"/>
  <c r="H221"/>
  <c r="I222"/>
  <c r="H220"/>
  <c r="I221"/>
  <c r="H219"/>
  <c r="I220"/>
  <c r="H218"/>
  <c r="I219"/>
  <c r="H217"/>
  <c r="I218"/>
  <c r="H216"/>
  <c r="I217"/>
  <c r="H215"/>
  <c r="I216"/>
  <c r="H214"/>
  <c r="I215"/>
  <c r="H213"/>
  <c r="I214"/>
  <c r="H212"/>
  <c r="I213"/>
  <c r="H211"/>
  <c r="I212"/>
  <c r="H210"/>
  <c r="I211"/>
  <c r="H209"/>
  <c r="I210"/>
  <c r="H208"/>
  <c r="I209"/>
  <c r="H207"/>
  <c r="I208"/>
  <c r="H206"/>
  <c r="I207"/>
  <c r="H205"/>
  <c r="I206"/>
  <c r="H204"/>
  <c r="I205"/>
  <c r="H203"/>
  <c r="I204"/>
  <c r="H202"/>
  <c r="I203"/>
  <c r="H201"/>
  <c r="I202"/>
  <c r="H200"/>
  <c r="I201"/>
  <c r="H199"/>
  <c r="I200"/>
  <c r="H198"/>
  <c r="I199"/>
  <c r="H197"/>
  <c r="I198"/>
  <c r="H196"/>
  <c r="I197"/>
  <c r="H195"/>
  <c r="I196"/>
  <c r="H194"/>
  <c r="I195"/>
  <c r="H193"/>
  <c r="I194"/>
  <c r="H192"/>
  <c r="I193"/>
  <c r="H191"/>
  <c r="I192"/>
  <c r="H190"/>
  <c r="I191"/>
  <c r="H189"/>
  <c r="I190"/>
  <c r="H188"/>
  <c r="I189"/>
  <c r="H187"/>
  <c r="I188"/>
  <c r="H186"/>
  <c r="I187"/>
  <c r="H185"/>
  <c r="I186"/>
  <c r="H184"/>
  <c r="I185"/>
  <c r="H183"/>
  <c r="I184"/>
  <c r="H182"/>
  <c r="I183"/>
  <c r="H181"/>
  <c r="I182"/>
  <c r="H180"/>
  <c r="I181"/>
  <c r="H179"/>
  <c r="I180"/>
  <c r="H178"/>
  <c r="I179"/>
  <c r="H177"/>
  <c r="I178"/>
  <c r="H176"/>
  <c r="I177"/>
  <c r="H175"/>
  <c r="I176"/>
  <c r="H174"/>
  <c r="I175"/>
  <c r="H173"/>
  <c r="I174"/>
  <c r="H172"/>
  <c r="I173"/>
  <c r="H171"/>
  <c r="I172"/>
  <c r="H170"/>
  <c r="I171"/>
  <c r="H169"/>
  <c r="I170"/>
  <c r="H168"/>
  <c r="I169"/>
  <c r="H167"/>
  <c r="I168"/>
  <c r="H166"/>
  <c r="I167"/>
  <c r="H165"/>
  <c r="I166"/>
  <c r="H164"/>
  <c r="I165"/>
  <c r="H163"/>
  <c r="I164"/>
  <c r="H162"/>
  <c r="I163"/>
  <c r="H161"/>
  <c r="I162"/>
  <c r="H160"/>
  <c r="I161"/>
  <c r="H159"/>
  <c r="I160"/>
  <c r="H158"/>
  <c r="I159"/>
  <c r="H157"/>
  <c r="I158"/>
  <c r="H156"/>
  <c r="I157"/>
  <c r="H155"/>
  <c r="I156"/>
  <c r="H154"/>
  <c r="I155"/>
  <c r="H153"/>
  <c r="I154"/>
  <c r="H152"/>
  <c r="I153"/>
  <c r="H151"/>
  <c r="I152"/>
  <c r="H150"/>
  <c r="I151"/>
  <c r="H149"/>
  <c r="I150"/>
  <c r="H148"/>
  <c r="I149"/>
  <c r="H147"/>
  <c r="I148"/>
  <c r="H146"/>
  <c r="I147"/>
  <c r="H145"/>
  <c r="I146"/>
  <c r="H144"/>
  <c r="I145"/>
  <c r="H143"/>
  <c r="I144"/>
  <c r="H142"/>
  <c r="I143"/>
  <c r="H141"/>
  <c r="I142"/>
  <c r="H140"/>
  <c r="I141"/>
  <c r="H139"/>
  <c r="I140"/>
  <c r="H138"/>
  <c r="I139"/>
  <c r="H137"/>
  <c r="I138"/>
  <c r="H136"/>
  <c r="I137"/>
  <c r="H135"/>
  <c r="I136"/>
  <c r="H134"/>
  <c r="I135"/>
  <c r="H133"/>
  <c r="I134"/>
  <c r="H132"/>
  <c r="I133"/>
  <c r="H131"/>
  <c r="I132"/>
  <c r="H130"/>
  <c r="I131"/>
  <c r="H129"/>
  <c r="I130"/>
  <c r="H128"/>
  <c r="I129"/>
  <c r="H127"/>
  <c r="I128"/>
  <c r="H126"/>
  <c r="I127"/>
  <c r="H125"/>
  <c r="I126"/>
  <c r="H124"/>
  <c r="I125"/>
  <c r="H123"/>
  <c r="I124"/>
  <c r="H122"/>
  <c r="I123"/>
  <c r="H121"/>
  <c r="I122"/>
  <c r="H120"/>
  <c r="I121"/>
  <c r="H119"/>
  <c r="I120"/>
  <c r="H118"/>
  <c r="I119"/>
  <c r="H117"/>
  <c r="I118"/>
  <c r="H116"/>
  <c r="I117"/>
  <c r="H115"/>
  <c r="I116"/>
  <c r="H114"/>
  <c r="I115"/>
  <c r="H113"/>
  <c r="I114"/>
  <c r="H112"/>
  <c r="I113"/>
  <c r="H111"/>
  <c r="I112"/>
  <c r="H110"/>
  <c r="I111"/>
  <c r="H109"/>
  <c r="I110"/>
  <c r="H108"/>
  <c r="I109"/>
  <c r="H107"/>
  <c r="I108"/>
  <c r="H106"/>
  <c r="I107"/>
  <c r="H105"/>
  <c r="I106"/>
  <c r="H104"/>
  <c r="I105"/>
  <c r="H103"/>
  <c r="I104"/>
  <c r="H102"/>
  <c r="I103"/>
  <c r="H101"/>
  <c r="I102"/>
  <c r="H100"/>
  <c r="I101"/>
  <c r="H99"/>
  <c r="I100"/>
  <c r="H98"/>
  <c r="I99"/>
  <c r="H97"/>
  <c r="I98"/>
  <c r="H96"/>
  <c r="I97"/>
  <c r="H95"/>
  <c r="I96"/>
  <c r="H94"/>
  <c r="I95"/>
  <c r="H93"/>
  <c r="I94"/>
  <c r="H92"/>
  <c r="I93"/>
  <c r="H91"/>
  <c r="I92"/>
  <c r="H90"/>
  <c r="I91"/>
  <c r="H89"/>
  <c r="I90"/>
  <c r="H88"/>
  <c r="I89"/>
  <c r="H87"/>
  <c r="I88"/>
  <c r="H86"/>
  <c r="I87"/>
  <c r="H85"/>
  <c r="I86"/>
  <c r="H84"/>
  <c r="I85"/>
  <c r="H83"/>
  <c r="I84"/>
  <c r="H82"/>
  <c r="I83"/>
  <c r="H81"/>
  <c r="I82"/>
  <c r="H80"/>
  <c r="I81"/>
  <c r="H79"/>
  <c r="I80"/>
  <c r="H78"/>
  <c r="I79"/>
  <c r="H77"/>
  <c r="I78"/>
  <c r="H76"/>
  <c r="I77"/>
  <c r="H75"/>
  <c r="I76"/>
  <c r="H74"/>
  <c r="I75"/>
  <c r="H73"/>
  <c r="I74"/>
  <c r="H72"/>
  <c r="I73"/>
  <c r="H71"/>
  <c r="I72"/>
  <c r="H70"/>
  <c r="I71"/>
  <c r="H69"/>
  <c r="I70"/>
  <c r="H68"/>
  <c r="I69"/>
  <c r="H67"/>
  <c r="I68"/>
  <c r="H66"/>
  <c r="I67"/>
  <c r="H65"/>
  <c r="I66"/>
  <c r="H64"/>
  <c r="I65"/>
  <c r="H63"/>
  <c r="I64"/>
  <c r="H62"/>
  <c r="I63"/>
  <c r="H61"/>
  <c r="I62"/>
  <c r="H60"/>
  <c r="I61"/>
  <c r="H59"/>
  <c r="I60"/>
  <c r="H58"/>
  <c r="I59"/>
  <c r="H57"/>
  <c r="I58"/>
  <c r="H56"/>
  <c r="I57"/>
  <c r="H55"/>
  <c r="I56"/>
  <c r="H54"/>
  <c r="I55"/>
  <c r="H53"/>
  <c r="I54"/>
  <c r="H52"/>
  <c r="I53"/>
  <c r="H51"/>
  <c r="I52"/>
  <c r="H50"/>
  <c r="I51"/>
  <c r="H49"/>
  <c r="I50"/>
  <c r="H48"/>
  <c r="I49"/>
  <c r="H47"/>
  <c r="I48"/>
  <c r="H46"/>
  <c r="I47"/>
  <c r="H45"/>
  <c r="I46"/>
  <c r="H44"/>
  <c r="I45"/>
  <c r="H43"/>
  <c r="I44"/>
  <c r="H42"/>
  <c r="I43"/>
  <c r="H41"/>
  <c r="I42"/>
  <c r="H40"/>
  <c r="I41"/>
  <c r="H39"/>
  <c r="I40"/>
  <c r="H38"/>
  <c r="I39"/>
  <c r="H37"/>
  <c r="I38"/>
  <c r="H36"/>
  <c r="I37"/>
  <c r="H35"/>
  <c r="I36"/>
  <c r="H34"/>
  <c r="I35"/>
  <c r="H33"/>
  <c r="I34"/>
  <c r="H32"/>
  <c r="I33"/>
  <c r="H31"/>
  <c r="H30"/>
  <c r="I31"/>
  <c r="H29"/>
  <c r="I30"/>
  <c r="H28"/>
  <c r="I29"/>
  <c r="H27"/>
  <c r="I28"/>
  <c r="H26"/>
  <c r="I27"/>
  <c r="H25"/>
  <c r="I26"/>
  <c r="H24"/>
  <c r="I25"/>
  <c r="H23"/>
  <c r="I24"/>
  <c r="H22"/>
  <c r="I23"/>
  <c r="H21"/>
  <c r="I22"/>
  <c r="H20"/>
  <c r="I21"/>
  <c r="H19"/>
  <c r="I20"/>
  <c r="H18"/>
  <c r="I19"/>
  <c r="H17"/>
  <c r="I18"/>
  <c r="H16"/>
  <c r="I17"/>
  <c r="H15"/>
  <c r="I16"/>
  <c r="H14"/>
  <c r="I15"/>
  <c r="H13"/>
  <c r="I14"/>
  <c r="H12"/>
  <c r="I13"/>
  <c r="H11"/>
  <c r="I12"/>
  <c r="H10"/>
  <c r="I11"/>
  <c r="I10"/>
  <c r="I32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6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E10" i="1"/>
  <c r="C10"/>
  <c r="D9"/>
  <c r="D17" i="10"/>
  <c r="C17"/>
  <c r="B17"/>
  <c r="A6"/>
  <c r="A7"/>
  <c r="A8"/>
  <c r="A9"/>
  <c r="A10"/>
  <c r="A11"/>
  <c r="A12"/>
  <c r="A13"/>
  <c r="A14"/>
  <c r="A2"/>
  <c r="A5" s="1"/>
  <c r="B6"/>
  <c r="B7"/>
  <c r="B8"/>
  <c r="B9"/>
  <c r="B10"/>
  <c r="B11"/>
  <c r="B12"/>
  <c r="B13"/>
  <c r="B14"/>
  <c r="B5"/>
  <c r="C6"/>
  <c r="C7"/>
  <c r="C8"/>
  <c r="C9"/>
  <c r="C10"/>
  <c r="C11"/>
  <c r="C12"/>
  <c r="C13"/>
  <c r="C14"/>
  <c r="C5"/>
  <c r="J5"/>
  <c r="K6"/>
  <c r="G6" s="1"/>
  <c r="E6" s="1"/>
  <c r="K5"/>
  <c r="H6"/>
  <c r="F6" s="1"/>
  <c r="D6" s="1"/>
  <c r="H5"/>
  <c r="G5"/>
  <c r="F5"/>
  <c r="E5"/>
  <c r="K8"/>
  <c r="G8" s="1"/>
  <c r="E8" s="1"/>
  <c r="K9"/>
  <c r="G9" s="1"/>
  <c r="E9" s="1"/>
  <c r="K10"/>
  <c r="G10" s="1"/>
  <c r="E10" s="1"/>
  <c r="K11"/>
  <c r="G11" s="1"/>
  <c r="E11" s="1"/>
  <c r="K12"/>
  <c r="G12" s="1"/>
  <c r="E12" s="1"/>
  <c r="K13"/>
  <c r="G13" s="1"/>
  <c r="E13" s="1"/>
  <c r="K14"/>
  <c r="G14" s="1"/>
  <c r="E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30" s="1"/>
  <c r="J18"/>
  <c r="L18" s="1"/>
  <c r="M17"/>
  <c r="L17"/>
  <c r="L16"/>
  <c r="J16"/>
  <c r="J19" s="1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D48" s="1"/>
  <c r="E48" s="1"/>
  <c r="F12"/>
  <c r="D12"/>
  <c r="C12"/>
  <c r="E12"/>
  <c r="F13" s="1"/>
  <c r="G12"/>
  <c r="H12"/>
  <c r="H13" s="1"/>
  <c r="I12"/>
  <c r="J12"/>
  <c r="K12"/>
  <c r="L12"/>
  <c r="M12"/>
  <c r="N12"/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<sst xmlns="http://schemas.openxmlformats.org/spreadsheetml/2006/main" count="248" uniqueCount="133">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</sst>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axId val="87816064"/>
        <c:axId val="87817600"/>
      </c:scatterChart>
      <c:valAx>
        <c:axId val="87816064"/>
        <c:scaling>
          <c:orientation val="minMax"/>
          <c:max val="10"/>
        </c:scaling>
        <c:axPos val="b"/>
        <c:numFmt formatCode="General" sourceLinked="1"/>
        <c:tickLblPos val="nextTo"/>
        <c:crossAx val="87817600"/>
        <c:crosses val="autoZero"/>
        <c:crossBetween val="midCat"/>
      </c:valAx>
      <c:valAx>
        <c:axId val="87817600"/>
        <c:scaling>
          <c:orientation val="minMax"/>
        </c:scaling>
        <c:axPos val="l"/>
        <c:majorGridlines/>
        <c:numFmt formatCode="General" sourceLinked="1"/>
        <c:tickLblPos val="nextTo"/>
        <c:crossAx val="87816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axId val="88235392"/>
        <c:axId val="88253568"/>
      </c:scatterChart>
      <c:valAx>
        <c:axId val="88235392"/>
        <c:scaling>
          <c:orientation val="minMax"/>
        </c:scaling>
        <c:axPos val="b"/>
        <c:numFmt formatCode="General" sourceLinked="1"/>
        <c:tickLblPos val="nextTo"/>
        <c:crossAx val="88253568"/>
        <c:crosses val="autoZero"/>
        <c:crossBetween val="midCat"/>
      </c:valAx>
      <c:valAx>
        <c:axId val="88253568"/>
        <c:scaling>
          <c:orientation val="minMax"/>
        </c:scaling>
        <c:axPos val="l"/>
        <c:majorGridlines/>
        <c:numFmt formatCode="General" sourceLinked="1"/>
        <c:tickLblPos val="nextTo"/>
        <c:crossAx val="88235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98866688"/>
        <c:axId val="98868224"/>
      </c:lineChart>
      <c:catAx>
        <c:axId val="98866688"/>
        <c:scaling>
          <c:orientation val="minMax"/>
        </c:scaling>
        <c:axPos val="b"/>
        <c:numFmt formatCode="General" sourceLinked="1"/>
        <c:tickLblPos val="nextTo"/>
        <c:crossAx val="98868224"/>
        <c:crosses val="autoZero"/>
        <c:auto val="1"/>
        <c:lblAlgn val="ctr"/>
        <c:lblOffset val="100"/>
      </c:catAx>
      <c:valAx>
        <c:axId val="98868224"/>
        <c:scaling>
          <c:orientation val="minMax"/>
        </c:scaling>
        <c:axPos val="l"/>
        <c:majorGridlines/>
        <c:numFmt formatCode="General" sourceLinked="1"/>
        <c:tickLblPos val="nextTo"/>
        <c:crossAx val="988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96705920"/>
        <c:axId val="96711808"/>
      </c:lineChart>
      <c:catAx>
        <c:axId val="96705920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6711808"/>
        <c:crosses val="autoZero"/>
        <c:auto val="1"/>
        <c:lblAlgn val="ctr"/>
        <c:lblOffset val="100"/>
      </c:catAx>
      <c:valAx>
        <c:axId val="9671180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9670592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marker>
            <c:symbol val="none"/>
          </c:marker>
          <c:cat>
            <c:numRef>
              <c:f>Лист8!$J$7:$J$14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Лист8!$I$7:$I$14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0.53</c:v>
                </c:pt>
                <c:pt idx="3">
                  <c:v>0.46</c:v>
                </c:pt>
                <c:pt idx="4">
                  <c:v>0.4</c:v>
                </c:pt>
                <c:pt idx="5">
                  <c:v>0.33</c:v>
                </c:pt>
                <c:pt idx="6">
                  <c:v>0.22</c:v>
                </c:pt>
                <c:pt idx="7">
                  <c:v>0.1</c:v>
                </c:pt>
              </c:numCache>
            </c:numRef>
          </c:val>
        </c:ser>
        <c:marker val="1"/>
        <c:axId val="103187200"/>
        <c:axId val="103188736"/>
      </c:lineChart>
      <c:catAx>
        <c:axId val="103187200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3188736"/>
        <c:crosses val="autoZero"/>
        <c:auto val="1"/>
        <c:lblAlgn val="ctr"/>
        <c:lblOffset val="100"/>
      </c:catAx>
      <c:valAx>
        <c:axId val="103188736"/>
        <c:scaling>
          <c:orientation val="minMax"/>
        </c:scaling>
        <c:axPos val="l"/>
        <c:majorGridlines/>
        <c:numFmt formatCode="General" sourceLinked="1"/>
        <c:tickLblPos val="nextTo"/>
        <c:crossAx val="10318720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8.689032620922385E-2"/>
          <c:y val="0.10794049215463787"/>
          <c:w val="0.88197300337457818"/>
          <c:h val="0.75905832731607237"/>
        </c:manualLayout>
      </c:layout>
      <c:scatterChart>
        <c:scatterStyle val="smoothMarker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axId val="48029056"/>
        <c:axId val="48027520"/>
      </c:scatterChart>
      <c:valAx>
        <c:axId val="480290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107"/>
              <c:y val="0.92953409208128457"/>
            </c:manualLayout>
          </c:layout>
        </c:title>
        <c:numFmt formatCode="General" sourceLinked="1"/>
        <c:tickLblPos val="nextTo"/>
        <c:crossAx val="48027520"/>
        <c:crosses val="autoZero"/>
        <c:crossBetween val="midCat"/>
      </c:valAx>
      <c:valAx>
        <c:axId val="480275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441E-3"/>
              <c:y val="4.466756065972103E-2"/>
            </c:manualLayout>
          </c:layout>
        </c:title>
        <c:numFmt formatCode="General" sourceLinked="1"/>
        <c:tickLblPos val="nextTo"/>
        <c:crossAx val="480290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9523</xdr:rowOff>
    </xdr:from>
    <xdr:to>
      <xdr:col>15</xdr:col>
      <xdr:colOff>419100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5" t="s">
        <v>5</v>
      </c>
      <c r="D2" s="55"/>
      <c r="E2" s="55"/>
      <c r="F2" s="55"/>
      <c r="G2" s="55"/>
      <c r="H2" s="55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A8" sqref="A8:A17"/>
    </sheetView>
  </sheetViews>
  <sheetFormatPr defaultRowHeight="15"/>
  <cols>
    <col min="1" max="1" width="10.85546875" customWidth="1"/>
    <col min="2" max="2" width="11.7109375" customWidth="1"/>
    <col min="3" max="3" width="20" style="1" customWidth="1"/>
  </cols>
  <sheetData>
    <row r="1" spans="1:11" ht="18.75" thickBot="1">
      <c r="D1" t="s">
        <v>127</v>
      </c>
      <c r="E1" s="4"/>
    </row>
    <row r="2" spans="1:11" ht="18.75" thickBot="1">
      <c r="D2" t="s">
        <v>126</v>
      </c>
      <c r="E2" s="4"/>
      <c r="K2">
        <f>LINEST(C8:C17,A8:A17,1)</f>
        <v>-24.007348514801848</v>
      </c>
    </row>
    <row r="3" spans="1:11" ht="15.75" thickBot="1">
      <c r="C3" s="1">
        <f>PI()</f>
        <v>3.1415926535897931</v>
      </c>
      <c r="D3" t="s">
        <v>128</v>
      </c>
      <c r="E3" s="4"/>
    </row>
    <row r="4" spans="1:11">
      <c r="D4" t="s">
        <v>107</v>
      </c>
      <c r="E4">
        <v>2</v>
      </c>
    </row>
    <row r="5" spans="1:11" ht="15.75" thickBot="1">
      <c r="D5" t="s">
        <v>106</v>
      </c>
      <c r="E5">
        <v>500</v>
      </c>
    </row>
    <row r="6" spans="1:11" ht="15.75" thickBot="1">
      <c r="A6" s="58" t="s">
        <v>131</v>
      </c>
      <c r="B6" s="59"/>
    </row>
    <row r="7" spans="1:11" ht="15.75" thickBot="1">
      <c r="A7" s="60" t="s">
        <v>129</v>
      </c>
      <c r="B7" s="60" t="s">
        <v>130</v>
      </c>
      <c r="C7" s="1" t="s">
        <v>132</v>
      </c>
      <c r="D7" t="s">
        <v>124</v>
      </c>
      <c r="E7" t="s">
        <v>40</v>
      </c>
      <c r="F7" t="s">
        <v>22</v>
      </c>
      <c r="G7" t="s">
        <v>41</v>
      </c>
    </row>
    <row r="8" spans="1:11">
      <c r="A8" s="61">
        <v>4.1666666666666562E-3</v>
      </c>
      <c r="B8" s="62">
        <f>360*C8/($E$5*$E$4*$E$4*PI())</f>
        <v>17.380265459725582</v>
      </c>
      <c r="C8" s="64">
        <v>303.34285714285727</v>
      </c>
    </row>
    <row r="9" spans="1:11">
      <c r="A9" s="62">
        <v>0.5</v>
      </c>
      <c r="B9" s="62">
        <f t="shared" ref="B9:B17" si="0">360*C9/($E$5*$E$4*$E$4*PI())</f>
        <v>15.771891077679758</v>
      </c>
      <c r="C9" s="65">
        <v>275.27142857142849</v>
      </c>
    </row>
    <row r="10" spans="1:11">
      <c r="A10" s="62">
        <v>1.25</v>
      </c>
      <c r="B10" s="62">
        <f t="shared" si="0"/>
        <v>13.819742018555457</v>
      </c>
      <c r="C10" s="65">
        <v>241.20000000000002</v>
      </c>
    </row>
    <row r="11" spans="1:11">
      <c r="A11" s="62">
        <v>2.5</v>
      </c>
      <c r="B11" s="62">
        <f t="shared" si="0"/>
        <v>12.375888374825783</v>
      </c>
      <c r="C11" s="65">
        <v>216</v>
      </c>
    </row>
    <row r="12" spans="1:11">
      <c r="A12" s="62">
        <v>3.75</v>
      </c>
      <c r="B12" s="62">
        <f t="shared" si="0"/>
        <v>10.932034731096108</v>
      </c>
      <c r="C12" s="65">
        <v>190.8</v>
      </c>
    </row>
    <row r="13" spans="1:11">
      <c r="A13" s="62">
        <v>5</v>
      </c>
      <c r="B13" s="62">
        <f t="shared" si="0"/>
        <v>9.4881810873664332</v>
      </c>
      <c r="C13" s="65">
        <v>165.6</v>
      </c>
    </row>
    <row r="14" spans="1:11">
      <c r="A14" s="62">
        <v>6.25</v>
      </c>
      <c r="B14" s="62">
        <f t="shared" si="0"/>
        <v>8.2505922498838551</v>
      </c>
      <c r="C14" s="65">
        <v>144</v>
      </c>
    </row>
    <row r="15" spans="1:11">
      <c r="A15" s="62">
        <v>7.5</v>
      </c>
      <c r="B15" s="62">
        <f t="shared" si="0"/>
        <v>6.8067386061541812</v>
      </c>
      <c r="C15" s="65">
        <v>118.80000000000001</v>
      </c>
    </row>
    <row r="16" spans="1:11">
      <c r="A16" s="62">
        <v>8.75</v>
      </c>
      <c r="B16" s="62">
        <f t="shared" si="0"/>
        <v>4.5378257374361199</v>
      </c>
      <c r="C16" s="65">
        <v>79.2</v>
      </c>
    </row>
    <row r="17" spans="1:3" ht="15.75" thickBot="1">
      <c r="A17" s="63">
        <v>10</v>
      </c>
      <c r="B17" s="63">
        <f t="shared" si="0"/>
        <v>2.0626480624709638</v>
      </c>
      <c r="C17" s="66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opLeftCell="C4" workbookViewId="0">
      <selection activeCell="J9" sqref="J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56" t="s">
        <v>12</v>
      </c>
      <c r="E4" s="56"/>
      <c r="F4" s="56"/>
      <c r="G4" s="56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>
      <c r="D10" t="s">
        <v>77</v>
      </c>
      <c r="E10" t="str">
        <f>DEC2HEX(E9-1)</f>
        <v>4</v>
      </c>
      <c r="G10">
        <v>0</v>
      </c>
    </row>
    <row r="11" spans="2:13">
      <c r="D11" t="s">
        <v>78</v>
      </c>
      <c r="F11" s="3" t="str">
        <f>DEC2HEX(F9-1)</f>
        <v>7F</v>
      </c>
    </row>
    <row r="12" spans="2:13">
      <c r="H12">
        <f>0.000001/I7</f>
        <v>5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M407"/>
  <sheetViews>
    <sheetView topLeftCell="B1" workbookViewId="0">
      <selection activeCell="L2" sqref="L2"/>
    </sheetView>
  </sheetViews>
  <sheetFormatPr defaultRowHeight="1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>
      <c r="C2" s="1" t="s">
        <v>35</v>
      </c>
      <c r="D2" s="3">
        <v>0</v>
      </c>
    </row>
    <row r="3" spans="1:13">
      <c r="C3" s="1" t="s">
        <v>36</v>
      </c>
      <c r="D3" s="3">
        <v>1E-3</v>
      </c>
    </row>
    <row r="4" spans="1:13">
      <c r="C4" s="1" t="s">
        <v>32</v>
      </c>
      <c r="D4" s="3">
        <v>0.01</v>
      </c>
    </row>
    <row r="5" spans="1:13">
      <c r="A5" s="1" t="s">
        <v>39</v>
      </c>
    </row>
    <row r="6" spans="1:13" ht="18.75">
      <c r="A6" s="1" t="s">
        <v>38</v>
      </c>
      <c r="D6" s="3" t="s">
        <v>121</v>
      </c>
      <c r="E6" s="3">
        <f>1/(200*16)</f>
        <v>3.1250000000000001E-4</v>
      </c>
    </row>
    <row r="7" spans="1:13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40828.011431712963</v>
      </c>
      <c r="M1" s="42">
        <v>36526.5</v>
      </c>
    </row>
    <row r="2" spans="3:13">
      <c r="D2" s="31"/>
      <c r="J2" s="43" t="s">
        <v>45</v>
      </c>
      <c r="K2" s="34" t="s">
        <v>54</v>
      </c>
      <c r="L2" s="35">
        <f ca="1">L1</f>
        <v>40827.909661574071</v>
      </c>
      <c r="M2" s="44">
        <f>M1</f>
        <v>36526.5</v>
      </c>
    </row>
    <row r="3" spans="3:13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47</v>
      </c>
      <c r="K4" s="34">
        <v>11</v>
      </c>
      <c r="L4" s="34">
        <f ca="1">MONTH(L2)</f>
        <v>10</v>
      </c>
      <c r="M4" s="15">
        <f>MONTH(M2)</f>
        <v>1</v>
      </c>
    </row>
    <row r="5" spans="3:13">
      <c r="J5" s="43" t="s">
        <v>48</v>
      </c>
      <c r="K5" s="34">
        <v>23</v>
      </c>
      <c r="L5" s="34">
        <f ca="1">DAY(L2)</f>
        <v>11</v>
      </c>
      <c r="M5" s="15">
        <f>DAY(M2)</f>
        <v>1</v>
      </c>
    </row>
    <row r="6" spans="3:13">
      <c r="J6" s="43" t="s">
        <v>49</v>
      </c>
      <c r="K6" s="34">
        <v>12</v>
      </c>
      <c r="L6" s="34">
        <f ca="1">HOUR(L2)</f>
        <v>21</v>
      </c>
      <c r="M6" s="15">
        <f>HOUR(M2)</f>
        <v>12</v>
      </c>
    </row>
    <row r="7" spans="3:13">
      <c r="J7" s="43" t="s">
        <v>50</v>
      </c>
      <c r="K7" s="34">
        <v>0</v>
      </c>
      <c r="L7" s="34">
        <f ca="1">MINUTE(L2)</f>
        <v>49</v>
      </c>
      <c r="M7" s="15">
        <f>MINUTE(M2)</f>
        <v>0</v>
      </c>
    </row>
    <row r="8" spans="3:13">
      <c r="J8" s="43" t="s">
        <v>51</v>
      </c>
      <c r="K8" s="34">
        <v>0</v>
      </c>
      <c r="L8" s="34">
        <f ca="1">SECOND(L2)</f>
        <v>55</v>
      </c>
      <c r="M8" s="15">
        <f>SECOND(M2)</f>
        <v>0</v>
      </c>
    </row>
    <row r="9" spans="3:13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2455847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2455847.4096643515</v>
      </c>
      <c r="M10" s="45">
        <f>M9+(M6-12)/24+M7/1440+M8/86400</f>
        <v>2451545</v>
      </c>
    </row>
    <row r="11" spans="3:13" ht="18.75" thickBot="1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40</v>
      </c>
      <c r="G13" t="s">
        <v>41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55</v>
      </c>
      <c r="D5" t="s">
        <v>56</v>
      </c>
      <c r="E5">
        <v>0.5</v>
      </c>
      <c r="F5">
        <v>3.0000000000000001E-3</v>
      </c>
    </row>
    <row r="6" spans="3:6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>
      <c r="C7" t="s">
        <v>58</v>
      </c>
      <c r="D7" t="s">
        <v>61</v>
      </c>
      <c r="E7">
        <v>3.0000000000000001E-5</v>
      </c>
      <c r="F7">
        <v>3.0000000000000001E-5</v>
      </c>
    </row>
    <row r="8" spans="3:6">
      <c r="C8" t="s">
        <v>59</v>
      </c>
      <c r="E8">
        <f>E6/E7</f>
        <v>52359.877559829882</v>
      </c>
      <c r="F8">
        <f>F6/F7</f>
        <v>628.31853071795865</v>
      </c>
    </row>
    <row r="9" spans="3:6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62</v>
      </c>
      <c r="D10" t="s">
        <v>56</v>
      </c>
      <c r="E10">
        <f>180*60*60*E7</f>
        <v>19.440000000000001</v>
      </c>
    </row>
    <row r="11" spans="3:6">
      <c r="C11" t="s">
        <v>63</v>
      </c>
      <c r="D11" t="s">
        <v>56</v>
      </c>
      <c r="E11">
        <f>180*60*4*E7</f>
        <v>1.296</v>
      </c>
    </row>
    <row r="14" spans="3:6">
      <c r="C14" t="s">
        <v>64</v>
      </c>
      <c r="D14" t="s">
        <v>61</v>
      </c>
      <c r="E14">
        <v>25</v>
      </c>
    </row>
    <row r="15" spans="3:6">
      <c r="C15" t="s">
        <v>65</v>
      </c>
      <c r="D15" t="s">
        <v>61</v>
      </c>
      <c r="E15">
        <v>20</v>
      </c>
    </row>
    <row r="16" spans="3:6">
      <c r="C16" t="s">
        <v>66</v>
      </c>
      <c r="D16" t="s">
        <v>61</v>
      </c>
      <c r="E16">
        <f>2*PI()*E14</f>
        <v>157.07963267948966</v>
      </c>
    </row>
    <row r="17" spans="3:10">
      <c r="C17" t="s">
        <v>67</v>
      </c>
      <c r="D17" t="s">
        <v>61</v>
      </c>
      <c r="E17">
        <f>2*PI()*E15</f>
        <v>125.66370614359172</v>
      </c>
    </row>
    <row r="18" spans="3:10">
      <c r="C18" t="s">
        <v>68</v>
      </c>
      <c r="E18">
        <v>2096</v>
      </c>
    </row>
    <row r="19" spans="3:10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>
      <c r="C20" t="s">
        <v>76</v>
      </c>
      <c r="D20" t="s">
        <v>61</v>
      </c>
      <c r="E20">
        <f>E17/E18</f>
        <v>5.995405827461437E-2</v>
      </c>
    </row>
    <row r="21" spans="3:10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topLeftCell="C1" workbookViewId="0">
      <selection activeCell="D5" sqref="D5"/>
    </sheetView>
  </sheetViews>
  <sheetFormatPr defaultRowHeight="15"/>
  <cols>
    <col min="1" max="1" width="22.57031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1:11">
      <c r="E1" t="s">
        <v>107</v>
      </c>
      <c r="F1">
        <v>2</v>
      </c>
      <c r="H1" t="s">
        <v>102</v>
      </c>
    </row>
    <row r="2" spans="1:11" ht="18.7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1">
      <c r="D3" s="57" t="s">
        <v>108</v>
      </c>
      <c r="E3" s="57"/>
      <c r="G3" s="55" t="s">
        <v>104</v>
      </c>
      <c r="H3" s="55"/>
    </row>
    <row r="4" spans="1:11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1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1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5: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1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1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1" ht="15" customHeight="1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1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1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1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1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1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1">
      <c r="B16" s="1" t="s">
        <v>120</v>
      </c>
      <c r="C16" s="1" t="s">
        <v>119</v>
      </c>
      <c r="D16" t="s">
        <v>118</v>
      </c>
    </row>
    <row r="17" spans="1:4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2011-10-11T20:16:27Z</dcterms:modified>
</cp:coreProperties>
</file>