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sis\Personal Project\Global Billionaires EDA\"/>
    </mc:Choice>
  </mc:AlternateContent>
  <xr:revisionPtr revIDLastSave="0" documentId="13_ncr:1_{C43B4AD3-5C97-4993-8B7F-6A165E27B6C6}" xr6:coauthVersionLast="47" xr6:coauthVersionMax="47" xr10:uidLastSave="{00000000-0000-0000-0000-000000000000}"/>
  <bookViews>
    <workbookView xWindow="-110" yWindow="-110" windowWidth="19420" windowHeight="10420" activeTab="2" xr2:uid="{2641D2ED-EEF4-4AFA-B55E-75F0D077492E}"/>
  </bookViews>
  <sheets>
    <sheet name="Demographics_Info" sheetId="2" r:id="rId1"/>
    <sheet name="Economic_Indicators" sheetId="3" r:id="rId2"/>
    <sheet name="billionaire_data" sheetId="5" r:id="rId3"/>
    <sheet name="Outilers_detection" sheetId="7" r:id="rId4"/>
    <sheet name="Descriptive Statistics" sheetId="6" r:id="rId5"/>
    <sheet name="Frequency_distrubtion" sheetId="10" r:id="rId6"/>
    <sheet name="pivottable_distrubtion" sheetId="9" r:id="rId7"/>
    <sheet name="Correlation" sheetId="12" r:id="rId8"/>
    <sheet name="pivottable_Industry" sheetId="13" r:id="rId9"/>
    <sheet name="pivottable_demographics" sheetId="17" r:id="rId10"/>
    <sheet name="pivottable_gender" sheetId="15" r:id="rId11"/>
    <sheet name="pivottable_economicindicators" sheetId="19" r:id="rId12"/>
    <sheet name="Charts" sheetId="16" r:id="rId13"/>
  </sheets>
  <definedNames>
    <definedName name="_xlchart.v1.0" hidden="1">Demographics_Info!$L$2:$L$476</definedName>
    <definedName name="_xlchart.v1.1" hidden="1">Demographics_Info!$K$2:$K$476</definedName>
    <definedName name="_xlchart.v1.2" hidden="1">Demographics_Info!$L$2:$L$476</definedName>
    <definedName name="_xlchart.v1.3" hidden="1">Demographics_Info!$K$2:$K$476</definedName>
    <definedName name="_xlchart.v1.4" hidden="1">billionaire_data!$Q$2:$Q$476</definedName>
    <definedName name="_xlchart.v1.5" hidden="1">billionaire_data!$U$2:$U$476</definedName>
    <definedName name="_xlchart.v1.6" hidden="1">billionaire_data!$C$2:$C$476</definedName>
    <definedName name="_xlchart.v1.7" hidden="1">billionaire_data!$Q$2:$Q$476</definedName>
    <definedName name="_xlchart.v1.8" hidden="1">billionaire_data!$U$2:$U$476</definedName>
    <definedName name="ExternalData_1" localSheetId="2" hidden="1">billionaire_data!$A$1:$U$476</definedName>
    <definedName name="ExternalData_1" localSheetId="0" hidden="1">Demographics_Info!$A$1:$J$476</definedName>
    <definedName name="ExternalData_1" localSheetId="1" hidden="1">Economic_Indicators!$A$1:$G$476</definedName>
  </definedName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5" i="19" l="1" a="1"/>
  <c r="G75" i="19" s="1"/>
  <c r="X2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W4" i="5"/>
  <c r="H57" i="19" l="1"/>
  <c r="I57" i="19"/>
  <c r="J57" i="19"/>
  <c r="K57" i="19"/>
  <c r="L57" i="19"/>
  <c r="G57" i="19"/>
  <c r="L4" i="19" a="1"/>
  <c r="L4" i="19" s="1"/>
  <c r="K4" i="19" a="1"/>
  <c r="K4" i="19" s="1"/>
  <c r="J4" i="19" a="1"/>
  <c r="J4" i="19" s="1"/>
  <c r="I4" i="19" a="1"/>
  <c r="I4" i="19" s="1"/>
  <c r="H4" i="19" a="1"/>
  <c r="H4" i="19" s="1"/>
  <c r="G4" i="19" a="1"/>
  <c r="G4" i="19" s="1"/>
  <c r="C21" i="12" a="1"/>
  <c r="C21" i="12" s="1"/>
  <c r="W3" i="5"/>
  <c r="W2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L61" i="19" l="1"/>
  <c r="J67" i="19"/>
  <c r="L70" i="19"/>
  <c r="L66" i="19"/>
  <c r="J69" i="19"/>
  <c r="L64" i="19"/>
  <c r="L68" i="19"/>
  <c r="L62" i="19"/>
  <c r="K61" i="19"/>
  <c r="K70" i="19"/>
  <c r="G70" i="19"/>
  <c r="I69" i="19"/>
  <c r="K68" i="19"/>
  <c r="G68" i="19"/>
  <c r="I67" i="19"/>
  <c r="K66" i="19"/>
  <c r="G66" i="19"/>
  <c r="I65" i="19"/>
  <c r="K64" i="19"/>
  <c r="G64" i="19"/>
  <c r="I63" i="19"/>
  <c r="K62" i="19"/>
  <c r="G62" i="19"/>
  <c r="G61" i="19"/>
  <c r="J61" i="19"/>
  <c r="J70" i="19"/>
  <c r="L69" i="19"/>
  <c r="H69" i="19"/>
  <c r="J68" i="19"/>
  <c r="L67" i="19"/>
  <c r="H67" i="19"/>
  <c r="J66" i="19"/>
  <c r="L65" i="19"/>
  <c r="H65" i="19"/>
  <c r="J64" i="19"/>
  <c r="L63" i="19"/>
  <c r="H63" i="19"/>
  <c r="J62" i="19"/>
  <c r="H61" i="19"/>
  <c r="I61" i="19"/>
  <c r="I70" i="19"/>
  <c r="K69" i="19"/>
  <c r="G69" i="19"/>
  <c r="I68" i="19"/>
  <c r="K67" i="19"/>
  <c r="G67" i="19"/>
  <c r="I66" i="19"/>
  <c r="K65" i="19"/>
  <c r="G65" i="19"/>
  <c r="I64" i="19"/>
  <c r="K63" i="19"/>
  <c r="G63" i="19"/>
  <c r="I62" i="19"/>
  <c r="H70" i="19"/>
  <c r="H68" i="19"/>
  <c r="H66" i="19"/>
  <c r="J65" i="19"/>
  <c r="H64" i="19"/>
  <c r="J63" i="19"/>
  <c r="H62" i="19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L71" i="19" l="1"/>
  <c r="H71" i="19"/>
  <c r="J71" i="19"/>
  <c r="K71" i="19"/>
  <c r="I71" i="19"/>
  <c r="G71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4ADFE7-2950-430E-A14F-E492FA5E643D}" keepAlive="1" name="Query - billionaire_data" description="Connection to the 'billionaire_data' query in the workbook." type="5" refreshedVersion="7" background="1" saveData="1">
    <dbPr connection="Provider=Microsoft.Mashup.OleDb.1;Data Source=$Workbook$;Location=billionaire_data;Extended Properties=&quot;&quot;" command="SELECT * FROM [billionaire_data]"/>
  </connection>
  <connection id="2" xr16:uid="{501A1807-B893-4115-8BAD-2CB68CDCB647}" keepAlive="1" name="Query - Demographics_Info" description="Connection to the 'Demographics_Info' query in the workbook." type="5" refreshedVersion="7" background="1" saveData="1">
    <dbPr connection="Provider=Microsoft.Mashup.OleDb.1;Data Source=$Workbook$;Location=Demographics_Info;Extended Properties=&quot;&quot;" command="SELECT * FROM [Demographics_Info]"/>
  </connection>
  <connection id="3" xr16:uid="{B6D524AC-7ECB-49BA-819C-E555A6CAB3C5}" keepAlive="1" name="Query - Economic_Indicators" description="Connection to the 'Economic_Indicators' query in the workbook." type="5" refreshedVersion="7" background="1" saveData="1">
    <dbPr connection="Provider=Microsoft.Mashup.OleDb.1;Data Source=$Workbook$;Location=Economic_Indicators;Extended Properties=&quot;&quot;" command="SELECT * FROM [Economic_Indicato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<sst xmlns="http://schemas.openxmlformats.org/spreadsheetml/2006/main" count="8517" uniqueCount="1837">
  <si>
    <t>name</t>
  </si>
  <si>
    <t>finalWorth</t>
  </si>
  <si>
    <t>category</t>
  </si>
  <si>
    <t>country</t>
  </si>
  <si>
    <t>city</t>
  </si>
  <si>
    <t>source</t>
  </si>
  <si>
    <t>industries</t>
  </si>
  <si>
    <t>selfMade</t>
  </si>
  <si>
    <t>gender</t>
  </si>
  <si>
    <t>birthDate</t>
  </si>
  <si>
    <t>Arnault;Bernard</t>
  </si>
  <si>
    <t>Fashion &amp; Retail</t>
  </si>
  <si>
    <t>France</t>
  </si>
  <si>
    <t>Paris</t>
  </si>
  <si>
    <t>LVMH</t>
  </si>
  <si>
    <t>M</t>
  </si>
  <si>
    <t>Musk;Elon</t>
  </si>
  <si>
    <t>Automotive</t>
  </si>
  <si>
    <t>United States</t>
  </si>
  <si>
    <t>Austin</t>
  </si>
  <si>
    <t>Tesla, SpaceX</t>
  </si>
  <si>
    <t>Bezos;Jeff</t>
  </si>
  <si>
    <t>Technology</t>
  </si>
  <si>
    <t>Medina</t>
  </si>
  <si>
    <t>Amazon</t>
  </si>
  <si>
    <t>Ellison;Larry</t>
  </si>
  <si>
    <t>Lanai</t>
  </si>
  <si>
    <t>Oracle</t>
  </si>
  <si>
    <t>Buffett;Warren</t>
  </si>
  <si>
    <t>Finance &amp; Investments</t>
  </si>
  <si>
    <t>Omaha</t>
  </si>
  <si>
    <t>Berkshire Hathaway</t>
  </si>
  <si>
    <t>Gates;Bill</t>
  </si>
  <si>
    <t>Microsoft</t>
  </si>
  <si>
    <t>Bloomberg;Michael</t>
  </si>
  <si>
    <t>Media &amp; Entertainment</t>
  </si>
  <si>
    <t>New York</t>
  </si>
  <si>
    <t>Bloomberg LP</t>
  </si>
  <si>
    <t>Slim Helu;Carlos</t>
  </si>
  <si>
    <t>Telecom</t>
  </si>
  <si>
    <t>Mexico</t>
  </si>
  <si>
    <t>Mexico City</t>
  </si>
  <si>
    <t>Ambani;Mukesh</t>
  </si>
  <si>
    <t>Diversified</t>
  </si>
  <si>
    <t>India</t>
  </si>
  <si>
    <t>Mumbai</t>
  </si>
  <si>
    <t>Ballmer;Steve</t>
  </si>
  <si>
    <t>Hunts Point</t>
  </si>
  <si>
    <t>Bettencourt Meyers;Francoise</t>
  </si>
  <si>
    <t>L'OrÃ©al</t>
  </si>
  <si>
    <t>F</t>
  </si>
  <si>
    <t>Page;Larry</t>
  </si>
  <si>
    <t>Palo Alto</t>
  </si>
  <si>
    <t>Google</t>
  </si>
  <si>
    <t>Ortega;Amancio</t>
  </si>
  <si>
    <t>Spain</t>
  </si>
  <si>
    <t>La Coruna</t>
  </si>
  <si>
    <t>Zara</t>
  </si>
  <si>
    <t>Brin;Sergey</t>
  </si>
  <si>
    <t>Los Altos</t>
  </si>
  <si>
    <t>Zhong;Shanshan</t>
  </si>
  <si>
    <t>Food &amp; Beverage</t>
  </si>
  <si>
    <t>China</t>
  </si>
  <si>
    <t>Hangzhou</t>
  </si>
  <si>
    <t>Beverages, pharmaceuticals</t>
  </si>
  <si>
    <t>Zuckerberg;Mark</t>
  </si>
  <si>
    <t>Facebook</t>
  </si>
  <si>
    <t>Koch;Charles</t>
  </si>
  <si>
    <t>Wichita</t>
  </si>
  <si>
    <t>Koch Industries</t>
  </si>
  <si>
    <t>Koch;Julia</t>
  </si>
  <si>
    <t>Walton;Jim</t>
  </si>
  <si>
    <t>Bentonville</t>
  </si>
  <si>
    <t>Walmart</t>
  </si>
  <si>
    <t>Walton;Rob</t>
  </si>
  <si>
    <t>Walton;Alice</t>
  </si>
  <si>
    <t>Fort Worth</t>
  </si>
  <si>
    <t>Thomson;David</t>
  </si>
  <si>
    <t>Canada</t>
  </si>
  <si>
    <t>Toronto</t>
  </si>
  <si>
    <t>Media</t>
  </si>
  <si>
    <t>Dell;Michael</t>
  </si>
  <si>
    <t>Dell Technologies</t>
  </si>
  <si>
    <t>Adani;Gautam</t>
  </si>
  <si>
    <t>Ahmedabad</t>
  </si>
  <si>
    <t>Infrastructure, commodities</t>
  </si>
  <si>
    <t>Knight;Phil</t>
  </si>
  <si>
    <t>Hillsboro</t>
  </si>
  <si>
    <t>Nike</t>
  </si>
  <si>
    <t>Zhang;Yiming</t>
  </si>
  <si>
    <t>Beijing</t>
  </si>
  <si>
    <t>TikTok</t>
  </si>
  <si>
    <t>Schwarz;Dieter</t>
  </si>
  <si>
    <t>Germany</t>
  </si>
  <si>
    <t>Neckarsulm</t>
  </si>
  <si>
    <t>Retail</t>
  </si>
  <si>
    <t>Pinault;FranÃƒÂ§ois</t>
  </si>
  <si>
    <t>Luxury goods</t>
  </si>
  <si>
    <t>Kuehne;Klaus-Michael</t>
  </si>
  <si>
    <t>Logistics</t>
  </si>
  <si>
    <t>Switzerland</t>
  </si>
  <si>
    <t>Schindellegi</t>
  </si>
  <si>
    <t>Shipping</t>
  </si>
  <si>
    <t>Ferrero;Giovanni</t>
  </si>
  <si>
    <t>Belgium</t>
  </si>
  <si>
    <t>Brussels</t>
  </si>
  <si>
    <t>Nutella, chocolates</t>
  </si>
  <si>
    <t>Mars;Jacqueline</t>
  </si>
  <si>
    <t>The Plains</t>
  </si>
  <si>
    <t>Candy, pet food</t>
  </si>
  <si>
    <t>Mars;John</t>
  </si>
  <si>
    <t>Jackson</t>
  </si>
  <si>
    <t>Ma;Huateng</t>
  </si>
  <si>
    <t>Shenzhen</t>
  </si>
  <si>
    <t>Internet media</t>
  </si>
  <si>
    <t>Adelson;Miriam</t>
  </si>
  <si>
    <t>Gambling &amp; Casinos</t>
  </si>
  <si>
    <t>Las Vegas</t>
  </si>
  <si>
    <t>Casinos</t>
  </si>
  <si>
    <t>Griffin;Ken</t>
  </si>
  <si>
    <t>Miami</t>
  </si>
  <si>
    <t>Hedge funds</t>
  </si>
  <si>
    <t>Mateschitz;Mark</t>
  </si>
  <si>
    <t>Austria</t>
  </si>
  <si>
    <t>Salzburg</t>
  </si>
  <si>
    <t>Red Bull</t>
  </si>
  <si>
    <t>Zeng;Robin</t>
  </si>
  <si>
    <t>Ningde</t>
  </si>
  <si>
    <t>Batteries</t>
  </si>
  <si>
    <t>Yanai;Tadashi</t>
  </si>
  <si>
    <t>Japan</t>
  </si>
  <si>
    <t>Tokyo</t>
  </si>
  <si>
    <t>Fashion retail</t>
  </si>
  <si>
    <t>Blavatnik;Len</t>
  </si>
  <si>
    <t>United Kingdom</t>
  </si>
  <si>
    <t>London</t>
  </si>
  <si>
    <t>Music, chemicals</t>
  </si>
  <si>
    <t>Wertheimer;Alain</t>
  </si>
  <si>
    <t>Chanel</t>
  </si>
  <si>
    <t>Wertheimer;Gerard</t>
  </si>
  <si>
    <t>Aponte;Gianluigi</t>
  </si>
  <si>
    <t>Geneva</t>
  </si>
  <si>
    <t>Aponte-Diamant;Rafaela</t>
  </si>
  <si>
    <t>Huang;Colin Zheng</t>
  </si>
  <si>
    <t>Shanghai</t>
  </si>
  <si>
    <t>E-commerce</t>
  </si>
  <si>
    <t>Wuerth;Reinhold</t>
  </si>
  <si>
    <t>Manufacturing</t>
  </si>
  <si>
    <t>Kuenzelsau</t>
  </si>
  <si>
    <t>Fasteners</t>
  </si>
  <si>
    <t>Yass;Jeff</t>
  </si>
  <si>
    <t>Haverford</t>
  </si>
  <si>
    <t>Trading, investments</t>
  </si>
  <si>
    <t>Simons;Jim</t>
  </si>
  <si>
    <t>East Setauket</t>
  </si>
  <si>
    <t>Schwarzman;Stephen</t>
  </si>
  <si>
    <t>Investments</t>
  </si>
  <si>
    <t>Klatten;Susanne</t>
  </si>
  <si>
    <t>Bad Homburg</t>
  </si>
  <si>
    <t>BMW, pharmaceuticals</t>
  </si>
  <si>
    <t>Rinehart;Gina</t>
  </si>
  <si>
    <t>Metals &amp; Mining</t>
  </si>
  <si>
    <t>Australia</t>
  </si>
  <si>
    <t>Perth</t>
  </si>
  <si>
    <t>Mining</t>
  </si>
  <si>
    <t>Ding;William</t>
  </si>
  <si>
    <t>Online games</t>
  </si>
  <si>
    <t>Larrea Mota Velasco;Germain</t>
  </si>
  <si>
    <t>Nadar;Shiv</t>
  </si>
  <si>
    <t>Delhi</t>
  </si>
  <si>
    <t>software services</t>
  </si>
  <si>
    <t>Low Tuck;Kwong</t>
  </si>
  <si>
    <t>Energy</t>
  </si>
  <si>
    <t>Indonesia</t>
  </si>
  <si>
    <t>Jakarta</t>
  </si>
  <si>
    <t>Coal</t>
  </si>
  <si>
    <t>Peterffy;Thomas</t>
  </si>
  <si>
    <t>Palm Beach</t>
  </si>
  <si>
    <t>Discount brokerage</t>
  </si>
  <si>
    <t>Melnichenko;Andrey</t>
  </si>
  <si>
    <t>United Arab Emirates</t>
  </si>
  <si>
    <t>Ras Al Khaimah</t>
  </si>
  <si>
    <t>Fertilizers, coal</t>
  </si>
  <si>
    <t>Quandt;Stefan</t>
  </si>
  <si>
    <t>Frankfurt</t>
  </si>
  <si>
    <t>BMW</t>
  </si>
  <si>
    <t>Scott;MacKenzie</t>
  </si>
  <si>
    <t>Seattle</t>
  </si>
  <si>
    <t>Hartono;R. Budi</t>
  </si>
  <si>
    <t>Kudus</t>
  </si>
  <si>
    <t>Banking, tobacco</t>
  </si>
  <si>
    <t>Potanin;Vladimir</t>
  </si>
  <si>
    <t>Russia</t>
  </si>
  <si>
    <t>Moscow</t>
  </si>
  <si>
    <t>Metals</t>
  </si>
  <si>
    <t>Ma;Jack</t>
  </si>
  <si>
    <t>He;Xiangjian</t>
  </si>
  <si>
    <t>Foshan</t>
  </si>
  <si>
    <t>Home appliances</t>
  </si>
  <si>
    <t>Fontbona;Iris</t>
  </si>
  <si>
    <t>Chile</t>
  </si>
  <si>
    <t>Santiago</t>
  </si>
  <si>
    <t>Hartono;Michael</t>
  </si>
  <si>
    <t>Ratcliffe;James</t>
  </si>
  <si>
    <t>Chemicals</t>
  </si>
  <si>
    <t>Poonawalla;Cyrus</t>
  </si>
  <si>
    <t>Healthcare</t>
  </si>
  <si>
    <t>Pune</t>
  </si>
  <si>
    <t>Vaccines</t>
  </si>
  <si>
    <t>Son;Masayoshi</t>
  </si>
  <si>
    <t>Internet, telecom</t>
  </si>
  <si>
    <t>Lisin;Vladimir</t>
  </si>
  <si>
    <t>Steel, transport</t>
  </si>
  <si>
    <t>Besnier;Emmanuel</t>
  </si>
  <si>
    <t>Laval</t>
  </si>
  <si>
    <t>Cheese</t>
  </si>
  <si>
    <t>Johnson;Abigail</t>
  </si>
  <si>
    <t>Milton</t>
  </si>
  <si>
    <t>Fidelity</t>
  </si>
  <si>
    <t>Mikhelson;Leonid</t>
  </si>
  <si>
    <t>Gas, chemicals</t>
  </si>
  <si>
    <t>Walton;Lukas</t>
  </si>
  <si>
    <t>Chicago</t>
  </si>
  <si>
    <t>Wang;Wei</t>
  </si>
  <si>
    <t>Service</t>
  </si>
  <si>
    <t>Package delivery</t>
  </si>
  <si>
    <t>Huang;Jensen</t>
  </si>
  <si>
    <t>Semiconductors</t>
  </si>
  <si>
    <t>Lauder;Leonard</t>
  </si>
  <si>
    <t>Estee Lauder</t>
  </si>
  <si>
    <t>Takizaki;Takemitsu</t>
  </si>
  <si>
    <t>Osaka</t>
  </si>
  <si>
    <t>Sensors</t>
  </si>
  <si>
    <t>Mordashov;Alexey</t>
  </si>
  <si>
    <t>Steel, investments</t>
  </si>
  <si>
    <t>Alekperov;Vagit</t>
  </si>
  <si>
    <t>Oil</t>
  </si>
  <si>
    <t>Frist;Thomas</t>
  </si>
  <si>
    <t>Nashville</t>
  </si>
  <si>
    <t>Hospitals</t>
  </si>
  <si>
    <t>Forrest;Andrew</t>
  </si>
  <si>
    <t>Dalio;Ray</t>
  </si>
  <si>
    <t>Greenwich</t>
  </si>
  <si>
    <t>Li;Eric</t>
  </si>
  <si>
    <t>Automobiles</t>
  </si>
  <si>
    <t>Wang;Wenyin</t>
  </si>
  <si>
    <t>Mining, copper products</t>
  </si>
  <si>
    <t>Qin;Yinglin</t>
  </si>
  <si>
    <t>Nanyang</t>
  </si>
  <si>
    <t>Pig breeding</t>
  </si>
  <si>
    <t>Wang;Chuanfu</t>
  </si>
  <si>
    <t>Batteries, automobiles</t>
  </si>
  <si>
    <t>Hamm;Harold</t>
  </si>
  <si>
    <t>Oklahoma City</t>
  </si>
  <si>
    <t>Oil &amp; gas</t>
  </si>
  <si>
    <t>Tepper;David</t>
  </si>
  <si>
    <t>Timchenko;Gennady</t>
  </si>
  <si>
    <t>Oil, gas</t>
  </si>
  <si>
    <t>Gilbert;Daniel</t>
  </si>
  <si>
    <t>Franklin</t>
  </si>
  <si>
    <t>Quicken Loans</t>
  </si>
  <si>
    <t>Mittal;Lakshmi</t>
  </si>
  <si>
    <t>Steel</t>
  </si>
  <si>
    <t>Cohen;Steve</t>
  </si>
  <si>
    <t>Icahn;Carl</t>
  </si>
  <si>
    <t>Indian Creek</t>
  </si>
  <si>
    <t>Jindal;Savitri</t>
  </si>
  <si>
    <t>Hisar</t>
  </si>
  <si>
    <t>Bren;Donald</t>
  </si>
  <si>
    <t>Real Estate</t>
  </si>
  <si>
    <t>Newport Beach</t>
  </si>
  <si>
    <t>Real estate</t>
  </si>
  <si>
    <t>Menard;John</t>
  </si>
  <si>
    <t>Eau Claire</t>
  </si>
  <si>
    <t>Home improvement stores</t>
  </si>
  <si>
    <t>Murdoch;Rupert</t>
  </si>
  <si>
    <t>Newspapers, TV network</t>
  </si>
  <si>
    <t>Safra;Vicky</t>
  </si>
  <si>
    <t>Crans-Montana</t>
  </si>
  <si>
    <t>Banking</t>
  </si>
  <si>
    <t>Albrecht;Theo</t>
  </si>
  <si>
    <t>Mulheim an der Ruhr</t>
  </si>
  <si>
    <t>Aldi, Trader Joe's</t>
  </si>
  <si>
    <t>Kellnerova;Renata</t>
  </si>
  <si>
    <t>Czech Republic</t>
  </si>
  <si>
    <t>Prague</t>
  </si>
  <si>
    <t>Finance, telecommunications</t>
  </si>
  <si>
    <t>Li;Xiting</t>
  </si>
  <si>
    <t>medical devices</t>
  </si>
  <si>
    <t>Persson;Stefan</t>
  </si>
  <si>
    <t>Sweden</t>
  </si>
  <si>
    <t>Stockholm</t>
  </si>
  <si>
    <t>H&amp;M</t>
  </si>
  <si>
    <t>Schmidt;Eric</t>
  </si>
  <si>
    <t>Atherton</t>
  </si>
  <si>
    <t>Platt;Michael</t>
  </si>
  <si>
    <t>Pang;Kang</t>
  </si>
  <si>
    <t>Soy sauce</t>
  </si>
  <si>
    <t>Lemann;Jorge Paulo</t>
  </si>
  <si>
    <t>Zurich</t>
  </si>
  <si>
    <t>Beer</t>
  </si>
  <si>
    <t>Shanghvi;Dilip</t>
  </si>
  <si>
    <t>Pharmaceuticals</t>
  </si>
  <si>
    <t>Pera;Robert</t>
  </si>
  <si>
    <t>San Jose</t>
  </si>
  <si>
    <t>Wireless networking</t>
  </si>
  <si>
    <t>Damani;Radhakishan</t>
  </si>
  <si>
    <t>Retail, investments</t>
  </si>
  <si>
    <t>Huang;Shilin</t>
  </si>
  <si>
    <t>Chearavanont;Dhanin</t>
  </si>
  <si>
    <t>Thailand</t>
  </si>
  <si>
    <t>Bangkok</t>
  </si>
  <si>
    <t>Green;David</t>
  </si>
  <si>
    <t>Sirivadhanabhakdi;Charoen</t>
  </si>
  <si>
    <t>Alcohol, real estate</t>
  </si>
  <si>
    <t>de Carvalho-Heineken;Charlene</t>
  </si>
  <si>
    <t>Heineken</t>
  </si>
  <si>
    <t>Xu;Hang</t>
  </si>
  <si>
    <t>Medical devices</t>
  </si>
  <si>
    <t>Wei;Jianjun</t>
  </si>
  <si>
    <t>Baoding</t>
  </si>
  <si>
    <t>Goh;Cheng Liang</t>
  </si>
  <si>
    <t>Singapore</t>
  </si>
  <si>
    <t>Paints</t>
  </si>
  <si>
    <t>Birla;Kumar</t>
  </si>
  <si>
    <t>Commodities</t>
  </si>
  <si>
    <t>Dangote;Aliko</t>
  </si>
  <si>
    <t>Nigeria</t>
  </si>
  <si>
    <t>Lagos</t>
  </si>
  <si>
    <t>Cement, sugar</t>
  </si>
  <si>
    <t>Ofer;Idan</t>
  </si>
  <si>
    <t>Chen;Bang</t>
  </si>
  <si>
    <t>Changsha</t>
  </si>
  <si>
    <t>Fredriksen;John</t>
  </si>
  <si>
    <t>Hendricks;Diane</t>
  </si>
  <si>
    <t>Construction &amp; Engineering</t>
  </si>
  <si>
    <t>Afton</t>
  </si>
  <si>
    <t>Building supplies</t>
  </si>
  <si>
    <t>Koum;Jan</t>
  </si>
  <si>
    <t>WhatsApp</t>
  </si>
  <si>
    <t>Jones;Jerry</t>
  </si>
  <si>
    <t>Sports</t>
  </si>
  <si>
    <t>Dallas</t>
  </si>
  <si>
    <t>Dallas Cowboys</t>
  </si>
  <si>
    <t>Kaiser;George</t>
  </si>
  <si>
    <t>Tulsa</t>
  </si>
  <si>
    <t>Oil &amp; gas, banking</t>
  </si>
  <si>
    <t>Lu;Xiangyang</t>
  </si>
  <si>
    <t>Guangzhou</t>
  </si>
  <si>
    <t>Automobiles, batteries</t>
  </si>
  <si>
    <t>Triguboff;Harry</t>
  </si>
  <si>
    <t>Sydney</t>
  </si>
  <si>
    <t>Kotak;Uday</t>
  </si>
  <si>
    <t>Kroenke;Stanley</t>
  </si>
  <si>
    <t>Electra</t>
  </si>
  <si>
    <t>Sports, real estate</t>
  </si>
  <si>
    <t>Fridman;Mikhail</t>
  </si>
  <si>
    <t>Oil, banking, telecom</t>
  </si>
  <si>
    <t>Ratanavadi;Sarath</t>
  </si>
  <si>
    <t>Dang;Yanbao</t>
  </si>
  <si>
    <t>Yinchuan</t>
  </si>
  <si>
    <t>Jiang;Rensheng</t>
  </si>
  <si>
    <t>Chongqing</t>
  </si>
  <si>
    <t>Khan;Shahid</t>
  </si>
  <si>
    <t>Naples</t>
  </si>
  <si>
    <t>Auto parts</t>
  </si>
  <si>
    <t>Powell Jobs;Laurene</t>
  </si>
  <si>
    <t>Apple, Disney</t>
  </si>
  <si>
    <t>Ross;Stephen</t>
  </si>
  <si>
    <t>Durov;Pavel</t>
  </si>
  <si>
    <t>Dubai</t>
  </si>
  <si>
    <t>Messaging app</t>
  </si>
  <si>
    <t>Struengmann;Andreas</t>
  </si>
  <si>
    <t>Tegernsee</t>
  </si>
  <si>
    <t>Struengmann;Thomas</t>
  </si>
  <si>
    <t>Liu;Hanyuan</t>
  </si>
  <si>
    <t>Chengdu</t>
  </si>
  <si>
    <t>Agribusiness</t>
  </si>
  <si>
    <t>Rubin;Michael</t>
  </si>
  <si>
    <t>Bryn Mawr</t>
  </si>
  <si>
    <t>Online retail</t>
  </si>
  <si>
    <t>Englander;Israel</t>
  </si>
  <si>
    <t>Kantor;Viatcheslav</t>
  </si>
  <si>
    <t>Israel</t>
  </si>
  <si>
    <t>Herzliya</t>
  </si>
  <si>
    <t>Fertilizer, real estate</t>
  </si>
  <si>
    <t>Pratt;Anthony</t>
  </si>
  <si>
    <t>Melbourne</t>
  </si>
  <si>
    <t>Prokhorov;Mikhail</t>
  </si>
  <si>
    <t>Frauenfeld</t>
  </si>
  <si>
    <t>Armani;Giorgio</t>
  </si>
  <si>
    <t>Italy</t>
  </si>
  <si>
    <t>Milan</t>
  </si>
  <si>
    <t>Rupert;Johann</t>
  </si>
  <si>
    <t>South Africa</t>
  </si>
  <si>
    <t>Cape Town</t>
  </si>
  <si>
    <t>Zhang;Zhidong</t>
  </si>
  <si>
    <t>Anschutz;Philip</t>
  </si>
  <si>
    <t>Denver</t>
  </si>
  <si>
    <t>Energy, sports, entertainment</t>
  </si>
  <si>
    <t>Love;Judy</t>
  </si>
  <si>
    <t>Gas stations</t>
  </si>
  <si>
    <t>Salinas Pliego;Ricardo</t>
  </si>
  <si>
    <t>Retail, media</t>
  </si>
  <si>
    <t>Newhouse;Donald</t>
  </si>
  <si>
    <t>Kraft;Robert</t>
  </si>
  <si>
    <t>Brookline</t>
  </si>
  <si>
    <t>Manufacturing, New England Patriots</t>
  </si>
  <si>
    <t>Telles;Marcel Herrmann</t>
  </si>
  <si>
    <t>Brazil</t>
  </si>
  <si>
    <t>Sao Paulo</t>
  </si>
  <si>
    <t>Kerimov &amp; family;Suleiman</t>
  </si>
  <si>
    <t>Gold</t>
  </si>
  <si>
    <t>Xu;Sky</t>
  </si>
  <si>
    <t>Zhao;Changpeng</t>
  </si>
  <si>
    <t>Cryptocurrency exchange</t>
  </si>
  <si>
    <t>Beal;Andrew</t>
  </si>
  <si>
    <t>Banks, real estate</t>
  </si>
  <si>
    <t>Cannon-Brookes;Mike</t>
  </si>
  <si>
    <t>Software</t>
  </si>
  <si>
    <t>Cook;Carl</t>
  </si>
  <si>
    <t>Bloomington</t>
  </si>
  <si>
    <t>Duffield;David</t>
  </si>
  <si>
    <t>Incline Village</t>
  </si>
  <si>
    <t>Business software</t>
  </si>
  <si>
    <t>Hildebrand;Jeffery</t>
  </si>
  <si>
    <t>Houston</t>
  </si>
  <si>
    <t>Rashnikov;Viktor</t>
  </si>
  <si>
    <t>Magnitogorsk</t>
  </si>
  <si>
    <t>Saverin;Eduardo</t>
  </si>
  <si>
    <t>Schaeffler;Georg</t>
  </si>
  <si>
    <t>Herzogenaurach</t>
  </si>
  <si>
    <t>Walton;Christy</t>
  </si>
  <si>
    <t>Farquhar;Scott</t>
  </si>
  <si>
    <t>Quek;Leng Chan</t>
  </si>
  <si>
    <t>Malaysia</t>
  </si>
  <si>
    <t>Kuala Lumpur</t>
  </si>
  <si>
    <t>Banking, property</t>
  </si>
  <si>
    <t>Wu;Yajun</t>
  </si>
  <si>
    <t>Stephens;Autry</t>
  </si>
  <si>
    <t>Midland</t>
  </si>
  <si>
    <t>Liu;Yongxing</t>
  </si>
  <si>
    <t>Adani;Vinod</t>
  </si>
  <si>
    <t>Puech;Nicolas</t>
  </si>
  <si>
    <t>Martigny</t>
  </si>
  <si>
    <t>Hermes</t>
  </si>
  <si>
    <t>Saade;Jacques</t>
  </si>
  <si>
    <t>Marseille</t>
  </si>
  <si>
    <t>Saade;Rodolphe</t>
  </si>
  <si>
    <t>Saade Zeenny;Tanya</t>
  </si>
  <si>
    <t>Schorling;Melker</t>
  </si>
  <si>
    <t>Guriev &amp; family;Andrei</t>
  </si>
  <si>
    <t>Fertilizers</t>
  </si>
  <si>
    <t>Kim;Michael</t>
  </si>
  <si>
    <t>South Korea</t>
  </si>
  <si>
    <t>Seoul</t>
  </si>
  <si>
    <t>Private equity</t>
  </si>
  <si>
    <t>Lei;Jun</t>
  </si>
  <si>
    <t>Smartphones</t>
  </si>
  <si>
    <t>Loh;Friedhelm</t>
  </si>
  <si>
    <t>Haiger</t>
  </si>
  <si>
    <t>Sun;Piaoyang</t>
  </si>
  <si>
    <t>Lianyungang</t>
  </si>
  <si>
    <t>Cohen;Rick</t>
  </si>
  <si>
    <t>Keene</t>
  </si>
  <si>
    <t>Warehouse automation</t>
  </si>
  <si>
    <t>Jin;Baofang</t>
  </si>
  <si>
    <t>Xingtai</t>
  </si>
  <si>
    <t>Solar panels</t>
  </si>
  <si>
    <t>Luo;Liguo</t>
  </si>
  <si>
    <t>Ningbo</t>
  </si>
  <si>
    <t>Mars;Marijke</t>
  </si>
  <si>
    <t>Los Angeles</t>
  </si>
  <si>
    <t>Mars;Pamela</t>
  </si>
  <si>
    <t>Alexandria</t>
  </si>
  <si>
    <t>Mars;Valerie</t>
  </si>
  <si>
    <t>Mars;Victoria</t>
  </si>
  <si>
    <t>Philadelphia</t>
  </si>
  <si>
    <t>Bollore;Vincent</t>
  </si>
  <si>
    <t>Pattison;Jim</t>
  </si>
  <si>
    <t>Vancouver</t>
  </si>
  <si>
    <t>Bertarelli;Ernesto</t>
  </si>
  <si>
    <t>Gstaad</t>
  </si>
  <si>
    <t>Biotech, investments</t>
  </si>
  <si>
    <t>Wang;Xing</t>
  </si>
  <si>
    <t>Food delivery</t>
  </si>
  <si>
    <t>Chesky;Brian</t>
  </si>
  <si>
    <t>San Francisco</t>
  </si>
  <si>
    <t>Airbnb</t>
  </si>
  <si>
    <t>Dyson;James</t>
  </si>
  <si>
    <t>Gloucestershire</t>
  </si>
  <si>
    <t>Vacuums</t>
  </si>
  <si>
    <t>Abramovich;Roman</t>
  </si>
  <si>
    <t>Ax:son Johnson;Antonia</t>
  </si>
  <si>
    <t>Kretinsky;Daniel</t>
  </si>
  <si>
    <t>Energy, investments</t>
  </si>
  <si>
    <t>Malone;John</t>
  </si>
  <si>
    <t>Elizabeth</t>
  </si>
  <si>
    <t>Cable television</t>
  </si>
  <si>
    <t>Premji;Azim</t>
  </si>
  <si>
    <t>Bangalore</t>
  </si>
  <si>
    <t>Software services</t>
  </si>
  <si>
    <t>Schwab;Charles</t>
  </si>
  <si>
    <t>Woodside</t>
  </si>
  <si>
    <t>Smidt;Eric</t>
  </si>
  <si>
    <t>Beverly Hills</t>
  </si>
  <si>
    <t>Hardware stores</t>
  </si>
  <si>
    <t>Cheriton;David</t>
  </si>
  <si>
    <t>Glasenberg;Ivan</t>
  </si>
  <si>
    <t>Ruschlikon</t>
  </si>
  <si>
    <t>Otto;Alexander</t>
  </si>
  <si>
    <t>Hamburg</t>
  </si>
  <si>
    <t>von Mandl;Anthony</t>
  </si>
  <si>
    <t>Alcoholic beverages</t>
  </si>
  <si>
    <t>Wang;Liping</t>
  </si>
  <si>
    <t>Changzhou</t>
  </si>
  <si>
    <t>Hydraulic machinery</t>
  </si>
  <si>
    <t>Rausing;Finn</t>
  </si>
  <si>
    <t>Packaging</t>
  </si>
  <si>
    <t>Rausing;Jorn</t>
  </si>
  <si>
    <t>Surrey</t>
  </si>
  <si>
    <t>Rausing;Kirsten</t>
  </si>
  <si>
    <t>Newmarket</t>
  </si>
  <si>
    <t>Bakalchuk;Tatyana</t>
  </si>
  <si>
    <t>Moscow region</t>
  </si>
  <si>
    <t>Ecommerce</t>
  </si>
  <si>
    <t>Doerr;John</t>
  </si>
  <si>
    <t>Venture capital</t>
  </si>
  <si>
    <t>Liu;Richard</t>
  </si>
  <si>
    <t>Moskovitz;Dustin</t>
  </si>
  <si>
    <t>Omidyar;Pierre</t>
  </si>
  <si>
    <t>Honolulu</t>
  </si>
  <si>
    <t>EBay, PayPal</t>
  </si>
  <si>
    <t>Pei;Zhenhua</t>
  </si>
  <si>
    <t>Perrodo;Carrie</t>
  </si>
  <si>
    <t>Chen;Jianhua</t>
  </si>
  <si>
    <t>Wujiang</t>
  </si>
  <si>
    <t>Otto;Michael</t>
  </si>
  <si>
    <t>Retail, real estate</t>
  </si>
  <si>
    <t>Black;Leon</t>
  </si>
  <si>
    <t>Hart;Graeme</t>
  </si>
  <si>
    <t>New Zealand</t>
  </si>
  <si>
    <t>Auckland</t>
  </si>
  <si>
    <t>Jaipuria;Ravi</t>
  </si>
  <si>
    <t>Soft drinks, fast food</t>
  </si>
  <si>
    <t>Plattner;Hasso</t>
  </si>
  <si>
    <t>Heidelberg</t>
  </si>
  <si>
    <t>Sicupira;Carlos Alberto</t>
  </si>
  <si>
    <t>St. Gallen</t>
  </si>
  <si>
    <t>Villar;Manuel</t>
  </si>
  <si>
    <t>Philippines</t>
  </si>
  <si>
    <t>Manila</t>
  </si>
  <si>
    <t>von Bechtolsheim;Andreas</t>
  </si>
  <si>
    <t>Coleman;Chase</t>
  </si>
  <si>
    <t>Kroenke;Ann Walton</t>
  </si>
  <si>
    <t>Li;Zhenguo</t>
  </si>
  <si>
    <t>Xi'an</t>
  </si>
  <si>
    <t>Solar wafers and modules</t>
  </si>
  <si>
    <t>Kennedy;Jim</t>
  </si>
  <si>
    <t>Atlanta</t>
  </si>
  <si>
    <t>Media, automotive</t>
  </si>
  <si>
    <t>Oppenheimer;Nicky</t>
  </si>
  <si>
    <t>Johannesburg</t>
  </si>
  <si>
    <t>Diamonds</t>
  </si>
  <si>
    <t>Parry-Okeden;Blair</t>
  </si>
  <si>
    <t>New South Wales</t>
  </si>
  <si>
    <t>Zheng;Shuliang</t>
  </si>
  <si>
    <t>Binzhou</t>
  </si>
  <si>
    <t>Aluminum products</t>
  </si>
  <si>
    <t>Morris;John</t>
  </si>
  <si>
    <t>Springfield</t>
  </si>
  <si>
    <t>Sporting goods retail</t>
  </si>
  <si>
    <t>Khan;German</t>
  </si>
  <si>
    <t>Rabiu;Abdulsamad</t>
  </si>
  <si>
    <t>Roberts;George</t>
  </si>
  <si>
    <t>Singh;Kushal Pal</t>
  </si>
  <si>
    <t>Wang;Jianlin</t>
  </si>
  <si>
    <t>Yang;Huiyan</t>
  </si>
  <si>
    <t>Dassault;Laurent</t>
  </si>
  <si>
    <t>Dassault;Thierry</t>
  </si>
  <si>
    <t>Fertitta;Tilman</t>
  </si>
  <si>
    <t>Houston Rockets, entertainment</t>
  </si>
  <si>
    <t>Habert-Dassault;Marie-Helene</t>
  </si>
  <si>
    <t>Komarek;Karel</t>
  </si>
  <si>
    <t>Verbier</t>
  </si>
  <si>
    <t>Oil and gas, IT, lotteries</t>
  </si>
  <si>
    <t>Blecharczyk;Nathan</t>
  </si>
  <si>
    <t>Fedun;Leonid</t>
  </si>
  <si>
    <t>Marcus;Bernard</t>
  </si>
  <si>
    <t>Home Depot</t>
  </si>
  <si>
    <t>Ryan;Patrick</t>
  </si>
  <si>
    <t>Winnetka</t>
  </si>
  <si>
    <t>Insurance</t>
  </si>
  <si>
    <t>Smith;Robert F.</t>
  </si>
  <si>
    <t>Tykac;Pavel</t>
  </si>
  <si>
    <t>Coal mines</t>
  </si>
  <si>
    <t>Bravo;Orlando</t>
  </si>
  <si>
    <t>Miami Beach</t>
  </si>
  <si>
    <t>Ding;Shizhong</t>
  </si>
  <si>
    <t>Quanzhou</t>
  </si>
  <si>
    <t>Sports apparel</t>
  </si>
  <si>
    <t>Laurie;Nancy Walton</t>
  </si>
  <si>
    <t>Henderson</t>
  </si>
  <si>
    <t>Lee;Jay Y.</t>
  </si>
  <si>
    <t>Samsung</t>
  </si>
  <si>
    <t>Musallam;Ramzi</t>
  </si>
  <si>
    <t>Shaw;David</t>
  </si>
  <si>
    <t>Skoch &amp; family;Andrei</t>
  </si>
  <si>
    <t>Metals and mining</t>
  </si>
  <si>
    <t>Stumpf;Georg</t>
  </si>
  <si>
    <t>Vienna</t>
  </si>
  <si>
    <t>Real estate, construction</t>
  </si>
  <si>
    <t>Commisso;Rocco</t>
  </si>
  <si>
    <t>Saddle River</t>
  </si>
  <si>
    <t>Li;Shuirong</t>
  </si>
  <si>
    <t>Petrochemicals</t>
  </si>
  <si>
    <t>Qi;Shi</t>
  </si>
  <si>
    <t>Financial information</t>
  </si>
  <si>
    <t>Yao;Liangsong</t>
  </si>
  <si>
    <t>Furniture</t>
  </si>
  <si>
    <t>Besnier;Jean-Michel</t>
  </si>
  <si>
    <t>Besnier Beauvalot;Marie</t>
  </si>
  <si>
    <t>Geffen;David</t>
  </si>
  <si>
    <t>Movies, record labels</t>
  </si>
  <si>
    <t>Li;Robin</t>
  </si>
  <si>
    <t>Internet search</t>
  </si>
  <si>
    <t>Liu;Yonghao</t>
  </si>
  <si>
    <t>Samueli;Henry</t>
  </si>
  <si>
    <t>Schmieding;Reinhold</t>
  </si>
  <si>
    <t>Tollefsen;Ivar</t>
  </si>
  <si>
    <t>Norway</t>
  </si>
  <si>
    <t>Oslo</t>
  </si>
  <si>
    <t>Cao;Renxian</t>
  </si>
  <si>
    <t>Hefei</t>
  </si>
  <si>
    <t>Photovoltaic equipment</t>
  </si>
  <si>
    <t>Chudgar;Hasmukh</t>
  </si>
  <si>
    <t>Currie;Andrew</t>
  </si>
  <si>
    <t>Gebbia;Joe</t>
  </si>
  <si>
    <t>Ng;Philip</t>
  </si>
  <si>
    <t>Reece;John</t>
  </si>
  <si>
    <t>Stern;Leonard</t>
  </si>
  <si>
    <t>Zhong;Huijuan</t>
  </si>
  <si>
    <t>Blank;Arthur</t>
  </si>
  <si>
    <t>Butt;Charles</t>
  </si>
  <si>
    <t>San Antonio</t>
  </si>
  <si>
    <t>Supermarkets</t>
  </si>
  <si>
    <t>Ding;Shijia</t>
  </si>
  <si>
    <t>Jones;Paul Tudor</t>
  </si>
  <si>
    <t>Kravis;Henry</t>
  </si>
  <si>
    <t>Zhang;Yong</t>
  </si>
  <si>
    <t>Restaurants</t>
  </si>
  <si>
    <t>Goodnight;James</t>
  </si>
  <si>
    <t>Cary</t>
  </si>
  <si>
    <t>Lohia;Sri Prakash</t>
  </si>
  <si>
    <t>Ma;Jianrong</t>
  </si>
  <si>
    <t>Textiles, apparel</t>
  </si>
  <si>
    <t>Ng;Robert</t>
  </si>
  <si>
    <t>Rales;Steven</t>
  </si>
  <si>
    <t>Santa Barbara</t>
  </si>
  <si>
    <t>Manufacturing, investments</t>
  </si>
  <si>
    <t>Sawiris;Nassef</t>
  </si>
  <si>
    <t>Egypt</t>
  </si>
  <si>
    <t>Cairo</t>
  </si>
  <si>
    <t>Construction, investments</t>
  </si>
  <si>
    <t>Stine;Harry</t>
  </si>
  <si>
    <t>Adel</t>
  </si>
  <si>
    <t>Agriculture</t>
  </si>
  <si>
    <t>Bangur;Benu Gopal</t>
  </si>
  <si>
    <t>Kolkata</t>
  </si>
  <si>
    <t>Cement</t>
  </si>
  <si>
    <t>Makhmudov;Iskander</t>
  </si>
  <si>
    <t>Mining, metals, machinery</t>
  </si>
  <si>
    <t>Povlsen;Anders Holch</t>
  </si>
  <si>
    <t>Denmark</t>
  </si>
  <si>
    <t>Aarhus</t>
  </si>
  <si>
    <t>Razon Jr.;Enrique</t>
  </si>
  <si>
    <t>Ports</t>
  </si>
  <si>
    <t>Wang;Laichun</t>
  </si>
  <si>
    <t>Electronics components</t>
  </si>
  <si>
    <t>Dantchik;Arthur</t>
  </si>
  <si>
    <t>Gladwyne</t>
  </si>
  <si>
    <t>Greene;Jeff</t>
  </si>
  <si>
    <t>Real estate, investments</t>
  </si>
  <si>
    <t>Hankey;Don</t>
  </si>
  <si>
    <t>Malibu</t>
  </si>
  <si>
    <t>Auto loans</t>
  </si>
  <si>
    <t>Kinder;Richard</t>
  </si>
  <si>
    <t>Pipelines</t>
  </si>
  <si>
    <t>Pousaz;Guillaume</t>
  </si>
  <si>
    <t>Fintech</t>
  </si>
  <si>
    <t>Takahara;Takahisa</t>
  </si>
  <si>
    <t>Personal care goods</t>
  </si>
  <si>
    <t>Zong;Qinghou</t>
  </si>
  <si>
    <t>Beverages</t>
  </si>
  <si>
    <t>Faulkner;Judy</t>
  </si>
  <si>
    <t>Madison</t>
  </si>
  <si>
    <t>Healthcare software</t>
  </si>
  <si>
    <t>Graf;Johann</t>
  </si>
  <si>
    <t>Gambling</t>
  </si>
  <si>
    <t>Gustavson;Tamara</t>
  </si>
  <si>
    <t>Lexington</t>
  </si>
  <si>
    <t>Self storage</t>
  </si>
  <si>
    <t>Liang;Wengen</t>
  </si>
  <si>
    <t>Construction equipment</t>
  </si>
  <si>
    <t>Paulsen;Frederik</t>
  </si>
  <si>
    <t>Lausanne</t>
  </si>
  <si>
    <t>Health care</t>
  </si>
  <si>
    <t>Wee;Cho Yaw</t>
  </si>
  <si>
    <t>Zhang;Hejun</t>
  </si>
  <si>
    <t>Electronics</t>
  </si>
  <si>
    <t>Benioff;Marc</t>
  </si>
  <si>
    <t>Bukhman;Dmitri</t>
  </si>
  <si>
    <t>Bukhman;Igor</t>
  </si>
  <si>
    <t>Dangermond;Jack</t>
  </si>
  <si>
    <t>Redlands</t>
  </si>
  <si>
    <t>Mapping software</t>
  </si>
  <si>
    <t>Dani;Ashwin</t>
  </si>
  <si>
    <t>Lauren;Ralph</t>
  </si>
  <si>
    <t>Apparel</t>
  </si>
  <si>
    <t>Mistry;Rohiqa Cyrus</t>
  </si>
  <si>
    <t>Mistry;Shapoor</t>
  </si>
  <si>
    <t>Reyes;J. Christopher</t>
  </si>
  <si>
    <t>Hobe Sound</t>
  </si>
  <si>
    <t>Food distribution</t>
  </si>
  <si>
    <t>Reyes;Jude</t>
  </si>
  <si>
    <t>Vultaggio;Don</t>
  </si>
  <si>
    <t>Port Washington</t>
  </si>
  <si>
    <t>Broad;Edythe</t>
  </si>
  <si>
    <t>Homebuilding, insurance</t>
  </si>
  <si>
    <t>Keinath;Pauline MacMillan</t>
  </si>
  <si>
    <t>St. Louis</t>
  </si>
  <si>
    <t>Cargill</t>
  </si>
  <si>
    <t>Laffont;Philippe</t>
  </si>
  <si>
    <t>Hedge fund</t>
  </si>
  <si>
    <t>Liu;Jincheng</t>
  </si>
  <si>
    <t>Huizhou</t>
  </si>
  <si>
    <t>Lithium batteries</t>
  </si>
  <si>
    <t>Olenicoff;Igor</t>
  </si>
  <si>
    <t>Lighthouse Point</t>
  </si>
  <si>
    <t>Ortega Mera;Sandra</t>
  </si>
  <si>
    <t>Stryker;Ronda</t>
  </si>
  <si>
    <t>Portage</t>
  </si>
  <si>
    <t>Medical equipment</t>
  </si>
  <si>
    <t>Avara;Dannine</t>
  </si>
  <si>
    <t>Berlusconi;Silvio</t>
  </si>
  <si>
    <t>Coates;Denise</t>
  </si>
  <si>
    <t>Stoke-on-Trent</t>
  </si>
  <si>
    <t>Online gambling</t>
  </si>
  <si>
    <t>Duncan;Scott</t>
  </si>
  <si>
    <t>Frantz;Milane</t>
  </si>
  <si>
    <t>Johnson;Edward</t>
  </si>
  <si>
    <t>Boston</t>
  </si>
  <si>
    <t>Milner;Yuri</t>
  </si>
  <si>
    <t>Tech investments</t>
  </si>
  <si>
    <t>Moore;Gordon</t>
  </si>
  <si>
    <t>Intel</t>
  </si>
  <si>
    <t>Overdeck;John</t>
  </si>
  <si>
    <t>Millburn</t>
  </si>
  <si>
    <t>Siegel;David</t>
  </si>
  <si>
    <t>Scarsdale</t>
  </si>
  <si>
    <t>Vekselberg;Viktor</t>
  </si>
  <si>
    <t>Metals, investments</t>
  </si>
  <si>
    <t>Wang;Laisheng</t>
  </si>
  <si>
    <t>Williams;Randa Duncan</t>
  </si>
  <si>
    <t>Fisher;Ken</t>
  </si>
  <si>
    <t>Money management</t>
  </si>
  <si>
    <t>Hohn;Christopher</t>
  </si>
  <si>
    <t>Kristiansen;Kjeld Kirk</t>
  </si>
  <si>
    <t>Billund</t>
  </si>
  <si>
    <t>Lego</t>
  </si>
  <si>
    <t>Kristiansen;Sofie Kirk</t>
  </si>
  <si>
    <t>Kristiansen;Thomas Kirk</t>
  </si>
  <si>
    <t>Landini Aleotti;Massimiliana</t>
  </si>
  <si>
    <t>Fiesole</t>
  </si>
  <si>
    <t>Li;Ping</t>
  </si>
  <si>
    <t>Lin;Jianhua</t>
  </si>
  <si>
    <t>Solar panel components</t>
  </si>
  <si>
    <t>Martullo-Blocher;Magdalena</t>
  </si>
  <si>
    <t>Feldmeilen</t>
  </si>
  <si>
    <t>Niel;Xavier</t>
  </si>
  <si>
    <t>Pegula;Terrence</t>
  </si>
  <si>
    <t>Boca Raton</t>
  </si>
  <si>
    <t>Natural gas</t>
  </si>
  <si>
    <t>Roski;Edward</t>
  </si>
  <si>
    <t>Sobrato;John A.</t>
  </si>
  <si>
    <t>Soros;George</t>
  </si>
  <si>
    <t>Katonah</t>
  </si>
  <si>
    <t>Sun;David</t>
  </si>
  <si>
    <t>Irvine</t>
  </si>
  <si>
    <t>Computer hardware</t>
  </si>
  <si>
    <t>Thinggaard;Agnete Kirk</t>
  </si>
  <si>
    <t>Tu;John</t>
  </si>
  <si>
    <t>Rolling Hills</t>
  </si>
  <si>
    <t>Xu;Shihui</t>
  </si>
  <si>
    <t>Snacks, beverages</t>
  </si>
  <si>
    <t>Blocher;Rahel</t>
  </si>
  <si>
    <t>Wilen bei Wollerau</t>
  </si>
  <si>
    <t>Cathy;Bubba</t>
  </si>
  <si>
    <t>Chick-fil-A</t>
  </si>
  <si>
    <t>Cathy;Dan</t>
  </si>
  <si>
    <t>Cathy White;Trudy</t>
  </si>
  <si>
    <t>Hampton</t>
  </si>
  <si>
    <t>Kovner;Bruce</t>
  </si>
  <si>
    <t>Nicholas;Henry</t>
  </si>
  <si>
    <t>Newport Coast</t>
  </si>
  <si>
    <t>Thiele;Nadia</t>
  </si>
  <si>
    <t>Munich</t>
  </si>
  <si>
    <t>Bonderman;David</t>
  </si>
  <si>
    <t>French Gates;Melinda</t>
  </si>
  <si>
    <t>Lerner;Annette</t>
  </si>
  <si>
    <t>Chevy Chase</t>
  </si>
  <si>
    <t>Reuben;David</t>
  </si>
  <si>
    <t>Investments, real estate</t>
  </si>
  <si>
    <t>Vitek;Radovan</t>
  </si>
  <si>
    <t>Crans Montana</t>
  </si>
  <si>
    <t>Bennet;Carl</t>
  </si>
  <si>
    <t>Gothenberg</t>
  </si>
  <si>
    <t>Bisciotti;Stephen</t>
  </si>
  <si>
    <t>Staffing, Baltimore Ravens</t>
  </si>
  <si>
    <t>Druckenmiller;Stanley</t>
  </si>
  <si>
    <t>Jian;Jun</t>
  </si>
  <si>
    <t>Biomedical products</t>
  </si>
  <si>
    <t>Kuzmichev;Alexei</t>
  </si>
  <si>
    <t>Sarmiento;Luis Carlos</t>
  </si>
  <si>
    <t>Colombia</t>
  </si>
  <si>
    <t>Bogota</t>
  </si>
  <si>
    <t>Washington;Dennis</t>
  </si>
  <si>
    <t>Missoula</t>
  </si>
  <si>
    <t>Construction, mining</t>
  </si>
  <si>
    <t>Bamford;Anthony</t>
  </si>
  <si>
    <t>Gao;Jifan</t>
  </si>
  <si>
    <t>Solar equipment</t>
  </si>
  <si>
    <t>Grayken;John</t>
  </si>
  <si>
    <t>Merieux;Alain</t>
  </si>
  <si>
    <t>Lyon</t>
  </si>
  <si>
    <t>Wang;Yusuo</t>
  </si>
  <si>
    <t>Langfang</t>
  </si>
  <si>
    <t>Natural gas distribution</t>
  </si>
  <si>
    <t>Wertheimer;Stef</t>
  </si>
  <si>
    <t>Tel Aviv</t>
  </si>
  <si>
    <t>Metalworking tools</t>
  </si>
  <si>
    <t>Aramburuzabala;Maria Asuncion</t>
  </si>
  <si>
    <t>Beer, investments</t>
  </si>
  <si>
    <t>Douglas;Gustaf</t>
  </si>
  <si>
    <t>Goldschmeding;Frits</t>
  </si>
  <si>
    <t>Netherlands</t>
  </si>
  <si>
    <t>Amsterdam</t>
  </si>
  <si>
    <t>Temp agency</t>
  </si>
  <si>
    <t>Lin;Muqin</t>
  </si>
  <si>
    <t>Ruan;Liping</t>
  </si>
  <si>
    <t>Power strips</t>
  </si>
  <si>
    <t>Ruan;Xueping</t>
  </si>
  <si>
    <t>Power strip</t>
  </si>
  <si>
    <t>Solowow;Michal</t>
  </si>
  <si>
    <t>Poland</t>
  </si>
  <si>
    <t>Kielce</t>
  </si>
  <si>
    <t>Adenuga;Mike</t>
  </si>
  <si>
    <t>Telecom, oil</t>
  </si>
  <si>
    <t>Gores;Tom</t>
  </si>
  <si>
    <t>Herz;Michael</t>
  </si>
  <si>
    <t>Coffee</t>
  </si>
  <si>
    <t>Herz;Wolfgang</t>
  </si>
  <si>
    <t>Abramov;Alexander</t>
  </si>
  <si>
    <t>Steel, mining</t>
  </si>
  <si>
    <t>Bluhm;Neil</t>
  </si>
  <si>
    <t>Bouchard;Alain</t>
  </si>
  <si>
    <t>Montreal</t>
  </si>
  <si>
    <t>Convinience stores</t>
  </si>
  <si>
    <t>Chaudhry;Jay</t>
  </si>
  <si>
    <t>Reno</t>
  </si>
  <si>
    <t>Security software</t>
  </si>
  <si>
    <t>Damani;Gopikishan</t>
  </si>
  <si>
    <t>Jiaravanon;Sumet</t>
  </si>
  <si>
    <t>Lowy;Frank</t>
  </si>
  <si>
    <t>Milken;Michael</t>
  </si>
  <si>
    <t>Steward;David</t>
  </si>
  <si>
    <t>IT provider</t>
  </si>
  <si>
    <t>Wexner;Les</t>
  </si>
  <si>
    <t>New Albany</t>
  </si>
  <si>
    <t>Cai;Kui</t>
  </si>
  <si>
    <t>Chiaravanont;Jaran</t>
  </si>
  <si>
    <t>Halvorsen;Andreas</t>
  </si>
  <si>
    <t>Darien</t>
  </si>
  <si>
    <t>Ressler;Antony</t>
  </si>
  <si>
    <t>Finance</t>
  </si>
  <si>
    <t>Tsai;Eng-meng</t>
  </si>
  <si>
    <t>Food, beverages</t>
  </si>
  <si>
    <t>Harris;Josh</t>
  </si>
  <si>
    <t>Louis-Hansen;Niels Peter</t>
  </si>
  <si>
    <t>Humlebaek</t>
  </si>
  <si>
    <t>Soon-Shiong;Patrick</t>
  </si>
  <si>
    <t>Akhmetov;Rinat</t>
  </si>
  <si>
    <t>Ukraine</t>
  </si>
  <si>
    <t>Donetsk</t>
  </si>
  <si>
    <t>Steel, coal</t>
  </si>
  <si>
    <t>Brown;John</t>
  </si>
  <si>
    <t>Irving;Arthur</t>
  </si>
  <si>
    <t>Saint John</t>
  </si>
  <si>
    <t>Lundberg;Fredrik</t>
  </si>
  <si>
    <t>Schmidheiny;Thomas</t>
  </si>
  <si>
    <t>Jona</t>
  </si>
  <si>
    <t>Ziff;Daniel</t>
  </si>
  <si>
    <t>Ziff;Dirk</t>
  </si>
  <si>
    <t>North Palm Beach</t>
  </si>
  <si>
    <t>Ziff;Robert</t>
  </si>
  <si>
    <t>Hunt;Ray Lee</t>
  </si>
  <si>
    <t>Oil, real estate</t>
  </si>
  <si>
    <t>Lai;Meisong</t>
  </si>
  <si>
    <t>Lal;Vikram</t>
  </si>
  <si>
    <t>Motorcycles</t>
  </si>
  <si>
    <t>Langone;Ken</t>
  </si>
  <si>
    <t>Sands Point</t>
  </si>
  <si>
    <t>Li;Ge</t>
  </si>
  <si>
    <t>Pharmaceutical ingredients</t>
  </si>
  <si>
    <t>Pritzker;Karen</t>
  </si>
  <si>
    <t>Branford</t>
  </si>
  <si>
    <t>Hotels, investments</t>
  </si>
  <si>
    <t>Rowling;Robert</t>
  </si>
  <si>
    <t>Sagi;Teddy</t>
  </si>
  <si>
    <t>Gambling software</t>
  </si>
  <si>
    <t>Seo;Jung-jin</t>
  </si>
  <si>
    <t>Biotech</t>
  </si>
  <si>
    <t>Wu;Jianshu</t>
  </si>
  <si>
    <t>Arison;Micky</t>
  </si>
  <si>
    <t>Bal Harbour</t>
  </si>
  <si>
    <t>Carnival Cruises</t>
  </si>
  <si>
    <t>Chambers;James</t>
  </si>
  <si>
    <t>Palisades</t>
  </si>
  <si>
    <t>Collison;John</t>
  </si>
  <si>
    <t>Payments software</t>
  </si>
  <si>
    <t>Collison;Patrick</t>
  </si>
  <si>
    <t>Payment software</t>
  </si>
  <si>
    <t>Emmerson;Archie Aldis</t>
  </si>
  <si>
    <t>Redding</t>
  </si>
  <si>
    <t>Timberland, lumber mills</t>
  </si>
  <si>
    <t>Ferrari;Piero</t>
  </si>
  <si>
    <t>Modena</t>
  </si>
  <si>
    <t>Friedkin;Dan</t>
  </si>
  <si>
    <t>Toyota dealerships</t>
  </si>
  <si>
    <t>Irving;James</t>
  </si>
  <si>
    <t>Jiang;Weiping</t>
  </si>
  <si>
    <t>Marguerre;Wolfgang</t>
  </si>
  <si>
    <t>Merckle;Ludwig</t>
  </si>
  <si>
    <t>Ulm</t>
  </si>
  <si>
    <t>Rales;Mitchell</t>
  </si>
  <si>
    <t>Potomac</t>
  </si>
  <si>
    <t>Rayner;Katharine</t>
  </si>
  <si>
    <t>East Hampton</t>
  </si>
  <si>
    <t>Singer;Paul</t>
  </si>
  <si>
    <t>Stevanato;Sergio</t>
  </si>
  <si>
    <t>Venice</t>
  </si>
  <si>
    <t>Medical packaging</t>
  </si>
  <si>
    <t>Taylor;Margaretta</t>
  </si>
  <si>
    <t>Southampton</t>
  </si>
  <si>
    <t>White;Richard</t>
  </si>
  <si>
    <t>Zhao;Yan</t>
  </si>
  <si>
    <t>Bertelli;Patrizio</t>
  </si>
  <si>
    <t>Choksi;Mahendra</t>
  </si>
  <si>
    <t>Ishbia;Mat</t>
  </si>
  <si>
    <t>Bloomfield Hills</t>
  </si>
  <si>
    <t>Mortgage lender</t>
  </si>
  <si>
    <t>Koguan;Leo</t>
  </si>
  <si>
    <t>Miao;Hangen</t>
  </si>
  <si>
    <t>Suzhou</t>
  </si>
  <si>
    <t>Textiles, petrochemicals</t>
  </si>
  <si>
    <t>Pieper;Michael</t>
  </si>
  <si>
    <t>Lucerne</t>
  </si>
  <si>
    <t>Kitchen appliances</t>
  </si>
  <si>
    <t>Prada;Miuccia</t>
  </si>
  <si>
    <t>Reimann;Wolfgang</t>
  </si>
  <si>
    <t>Passau</t>
  </si>
  <si>
    <t>Consumer goods</t>
  </si>
  <si>
    <t>Reimann-Andersen;Matthias</t>
  </si>
  <si>
    <t>Reimann-Andersen;Stefan</t>
  </si>
  <si>
    <t>Reimann-Haas;Renate</t>
  </si>
  <si>
    <t>Boehly;Todd</t>
  </si>
  <si>
    <t>Caruso;Rick</t>
  </si>
  <si>
    <t>Erdemoglu;Ibrahim</t>
  </si>
  <si>
    <t>Turkey</t>
  </si>
  <si>
    <t>Istanbul</t>
  </si>
  <si>
    <t>Carpet</t>
  </si>
  <si>
    <t>Johnson;Elizabeth</t>
  </si>
  <si>
    <t>Leone;Douglas</t>
  </si>
  <si>
    <t>Pangestu;Prajogo</t>
  </si>
  <si>
    <t>Pritzker;Thomas</t>
  </si>
  <si>
    <t>Resnick;Lynda</t>
  </si>
  <si>
    <t>Resnick;Stewart</t>
  </si>
  <si>
    <t>Rollins;Gary</t>
  </si>
  <si>
    <t>Pest control</t>
  </si>
  <si>
    <t>Walter;Mark</t>
  </si>
  <si>
    <t>Finance, asset management</t>
  </si>
  <si>
    <t>Wanek;Ronald</t>
  </si>
  <si>
    <t>Saint Petersburg</t>
  </si>
  <si>
    <t>Wesjohann;Erich</t>
  </si>
  <si>
    <t>Visbek</t>
  </si>
  <si>
    <t>Poultry genetics</t>
  </si>
  <si>
    <t>Yusuff Ali;M.A.</t>
  </si>
  <si>
    <t>Abu Dhabi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</si>
  <si>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</si>
  <si>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</si>
  <si>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</si>
  <si>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</si>
  <si>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</si>
  <si>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</si>
  <si>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lastName</t>
  </si>
  <si>
    <t>firstName</t>
  </si>
  <si>
    <t>tax_revenue_country</t>
  </si>
  <si>
    <t>birthYear</t>
  </si>
  <si>
    <t>birthMonth</t>
  </si>
  <si>
    <t>birthDay</t>
  </si>
  <si>
    <t>age</t>
  </si>
  <si>
    <t>Arnault</t>
  </si>
  <si>
    <t>Bernard</t>
  </si>
  <si>
    <t>Musk</t>
  </si>
  <si>
    <t>Elon</t>
  </si>
  <si>
    <t>Bezos</t>
  </si>
  <si>
    <t>Jeff</t>
  </si>
  <si>
    <t>Ellison</t>
  </si>
  <si>
    <t>Larry</t>
  </si>
  <si>
    <t>Buffett</t>
  </si>
  <si>
    <t>Warren</t>
  </si>
  <si>
    <t>Gates</t>
  </si>
  <si>
    <t>Bill</t>
  </si>
  <si>
    <t>Bloomberg</t>
  </si>
  <si>
    <t>Michael</t>
  </si>
  <si>
    <t>Slim Helu</t>
  </si>
  <si>
    <t>Carlos</t>
  </si>
  <si>
    <t>Ambani</t>
  </si>
  <si>
    <t>Mukesh</t>
  </si>
  <si>
    <t>Ballmer</t>
  </si>
  <si>
    <t>Steve</t>
  </si>
  <si>
    <t>Bettencourt Meyers</t>
  </si>
  <si>
    <t>Francoise</t>
  </si>
  <si>
    <t>Page</t>
  </si>
  <si>
    <t>Ortega</t>
  </si>
  <si>
    <t>Amancio</t>
  </si>
  <si>
    <t>Brin</t>
  </si>
  <si>
    <t>Sergey</t>
  </si>
  <si>
    <t>Zhong</t>
  </si>
  <si>
    <t>Shanshan</t>
  </si>
  <si>
    <t>Zuckerberg</t>
  </si>
  <si>
    <t>Mark</t>
  </si>
  <si>
    <t>Koch</t>
  </si>
  <si>
    <t>Charles</t>
  </si>
  <si>
    <t>Julia</t>
  </si>
  <si>
    <t>Walton</t>
  </si>
  <si>
    <t>Jim</t>
  </si>
  <si>
    <t>Rob</t>
  </si>
  <si>
    <t>Alice</t>
  </si>
  <si>
    <t>Thomson</t>
  </si>
  <si>
    <t>David</t>
  </si>
  <si>
    <t>Dell</t>
  </si>
  <si>
    <t>Adani</t>
  </si>
  <si>
    <t>Gautam</t>
  </si>
  <si>
    <t>Knight</t>
  </si>
  <si>
    <t>Phil</t>
  </si>
  <si>
    <t>Zhang</t>
  </si>
  <si>
    <t>Yiming</t>
  </si>
  <si>
    <t>Schwarz</t>
  </si>
  <si>
    <t>Dieter</t>
  </si>
  <si>
    <t>Pinault</t>
  </si>
  <si>
    <t>Francois</t>
  </si>
  <si>
    <t>Kuehne</t>
  </si>
  <si>
    <t>Klaus-Michael</t>
  </si>
  <si>
    <t>Ferrero</t>
  </si>
  <si>
    <t>Giovanni</t>
  </si>
  <si>
    <t>Mars</t>
  </si>
  <si>
    <t>Jacqueline</t>
  </si>
  <si>
    <t>John</t>
  </si>
  <si>
    <t>Ma</t>
  </si>
  <si>
    <t>Huateng</t>
  </si>
  <si>
    <t>Griffin</t>
  </si>
  <si>
    <t>Ken</t>
  </si>
  <si>
    <t>Adelson</t>
  </si>
  <si>
    <t>Miriam</t>
  </si>
  <si>
    <t>Mateschitz</t>
  </si>
  <si>
    <t>Zeng</t>
  </si>
  <si>
    <t>Robin</t>
  </si>
  <si>
    <t>Yanai</t>
  </si>
  <si>
    <t>Tadashi</t>
  </si>
  <si>
    <t>Blavatnik</t>
  </si>
  <si>
    <t>Len</t>
  </si>
  <si>
    <t>Wertheimer</t>
  </si>
  <si>
    <t>Alain</t>
  </si>
  <si>
    <t>Gerard</t>
  </si>
  <si>
    <t>Aponte</t>
  </si>
  <si>
    <t>Gianluigi</t>
  </si>
  <si>
    <t>Aponte-Diamant</t>
  </si>
  <si>
    <t>Rafaela</t>
  </si>
  <si>
    <t>Huang</t>
  </si>
  <si>
    <t>Colin Zheng</t>
  </si>
  <si>
    <t>Wuerth</t>
  </si>
  <si>
    <t>Reinhold</t>
  </si>
  <si>
    <t>Yass</t>
  </si>
  <si>
    <t>Simons</t>
  </si>
  <si>
    <t>Schwarzman</t>
  </si>
  <si>
    <t>Stephen</t>
  </si>
  <si>
    <t>Klatten</t>
  </si>
  <si>
    <t>Susanne</t>
  </si>
  <si>
    <t>Rinehart</t>
  </si>
  <si>
    <t>Gina</t>
  </si>
  <si>
    <t>Ding</t>
  </si>
  <si>
    <t>William</t>
  </si>
  <si>
    <t>Larrea Mota Velasco</t>
  </si>
  <si>
    <t>Germain</t>
  </si>
  <si>
    <t>Nadar</t>
  </si>
  <si>
    <t>Shiv</t>
  </si>
  <si>
    <t>Low Tuck</t>
  </si>
  <si>
    <t>Kwong</t>
  </si>
  <si>
    <t>Peterffy</t>
  </si>
  <si>
    <t>Thomas</t>
  </si>
  <si>
    <t>Melnichenko</t>
  </si>
  <si>
    <t>Andrey</t>
  </si>
  <si>
    <t>Quandt</t>
  </si>
  <si>
    <t>Stefan</t>
  </si>
  <si>
    <t>Scott</t>
  </si>
  <si>
    <t>MacKenzie</t>
  </si>
  <si>
    <t>Hartono</t>
  </si>
  <si>
    <t>R. Budi</t>
  </si>
  <si>
    <t>Potanin</t>
  </si>
  <si>
    <t>Vladimir</t>
  </si>
  <si>
    <t>Jack</t>
  </si>
  <si>
    <t>He</t>
  </si>
  <si>
    <t>Xiangjian</t>
  </si>
  <si>
    <t>Fontbona</t>
  </si>
  <si>
    <t>Iris</t>
  </si>
  <si>
    <t>Ratcliffe</t>
  </si>
  <si>
    <t>James</t>
  </si>
  <si>
    <t>Poonawalla</t>
  </si>
  <si>
    <t>Cyrus</t>
  </si>
  <si>
    <t>Son</t>
  </si>
  <si>
    <t>Masayoshi</t>
  </si>
  <si>
    <t>Lisin</t>
  </si>
  <si>
    <t>Besnier</t>
  </si>
  <si>
    <t>Emmanuel</t>
  </si>
  <si>
    <t>Johnson</t>
  </si>
  <si>
    <t>Abigail</t>
  </si>
  <si>
    <t>Mikhelson</t>
  </si>
  <si>
    <t>Leonid</t>
  </si>
  <si>
    <t>Lukas</t>
  </si>
  <si>
    <t>Wang</t>
  </si>
  <si>
    <t>Wei</t>
  </si>
  <si>
    <t>Jensen</t>
  </si>
  <si>
    <t>Lauder</t>
  </si>
  <si>
    <t>Leonard</t>
  </si>
  <si>
    <t>Takizaki</t>
  </si>
  <si>
    <t>Takemitsu</t>
  </si>
  <si>
    <t>Mordashov</t>
  </si>
  <si>
    <t>Alexey</t>
  </si>
  <si>
    <t>Alekperov</t>
  </si>
  <si>
    <t>Vagit</t>
  </si>
  <si>
    <t>Frist</t>
  </si>
  <si>
    <t>Forrest</t>
  </si>
  <si>
    <t>Andrew</t>
  </si>
  <si>
    <t>Dalio</t>
  </si>
  <si>
    <t>Ray</t>
  </si>
  <si>
    <t>Wenyin</t>
  </si>
  <si>
    <t>Li</t>
  </si>
  <si>
    <t>Eric</t>
  </si>
  <si>
    <t>Qin</t>
  </si>
  <si>
    <t>Yinglin</t>
  </si>
  <si>
    <t>Chuanfu</t>
  </si>
  <si>
    <t>Tepper</t>
  </si>
  <si>
    <t>Timchenko</t>
  </si>
  <si>
    <t>Gennady</t>
  </si>
  <si>
    <t>Hamm</t>
  </si>
  <si>
    <t>Harold</t>
  </si>
  <si>
    <t>Gilbert</t>
  </si>
  <si>
    <t>Daniel</t>
  </si>
  <si>
    <t>Mittal</t>
  </si>
  <si>
    <t>Lakshmi</t>
  </si>
  <si>
    <t>Cohen</t>
  </si>
  <si>
    <t>Icahn</t>
  </si>
  <si>
    <t>Carl</t>
  </si>
  <si>
    <t>Jindal</t>
  </si>
  <si>
    <t>Savitri</t>
  </si>
  <si>
    <t>Bren</t>
  </si>
  <si>
    <t>Donald</t>
  </si>
  <si>
    <t>Menard</t>
  </si>
  <si>
    <t>Murdoch</t>
  </si>
  <si>
    <t>Rupert</t>
  </si>
  <si>
    <t>Safra</t>
  </si>
  <si>
    <t>Vicky</t>
  </si>
  <si>
    <t>Albrecht</t>
  </si>
  <si>
    <t>Theo</t>
  </si>
  <si>
    <t>Kellnerova</t>
  </si>
  <si>
    <t>Renata</t>
  </si>
  <si>
    <t>Xiting</t>
  </si>
  <si>
    <t>Persson</t>
  </si>
  <si>
    <t>Schmidt</t>
  </si>
  <si>
    <t>Platt</t>
  </si>
  <si>
    <t>Pang</t>
  </si>
  <si>
    <t>Kang</t>
  </si>
  <si>
    <t>Lemann</t>
  </si>
  <si>
    <t>Jorge Paulo</t>
  </si>
  <si>
    <t>Shanghvi</t>
  </si>
  <si>
    <t>Dilip</t>
  </si>
  <si>
    <t>Pera</t>
  </si>
  <si>
    <t>Robert</t>
  </si>
  <si>
    <t>Damani</t>
  </si>
  <si>
    <t>Radhakishan</t>
  </si>
  <si>
    <t>Shilin</t>
  </si>
  <si>
    <t>Green</t>
  </si>
  <si>
    <t>Chearavanont</t>
  </si>
  <si>
    <t>Dhanin</t>
  </si>
  <si>
    <t>Sirivadhanabhakdi</t>
  </si>
  <si>
    <t>Charoen</t>
  </si>
  <si>
    <t>de Carvalho-Heineken</t>
  </si>
  <si>
    <t>Charlene</t>
  </si>
  <si>
    <t>Xu</t>
  </si>
  <si>
    <t>Hang</t>
  </si>
  <si>
    <t>Jianjun</t>
  </si>
  <si>
    <t>Goh</t>
  </si>
  <si>
    <t>Cheng Liang</t>
  </si>
  <si>
    <t>Dangote</t>
  </si>
  <si>
    <t>Aliko</t>
  </si>
  <si>
    <t>Birla</t>
  </si>
  <si>
    <t>Kumar</t>
  </si>
  <si>
    <t>Ofer</t>
  </si>
  <si>
    <t>Idan</t>
  </si>
  <si>
    <t>Chen</t>
  </si>
  <si>
    <t>Bang</t>
  </si>
  <si>
    <t>Hendricks</t>
  </si>
  <si>
    <t>Diane</t>
  </si>
  <si>
    <t>Koum</t>
  </si>
  <si>
    <t>Jan</t>
  </si>
  <si>
    <t>Fredriksen</t>
  </si>
  <si>
    <t>Jones</t>
  </si>
  <si>
    <t>Jerry</t>
  </si>
  <si>
    <t>Kaiser</t>
  </si>
  <si>
    <t>George</t>
  </si>
  <si>
    <t>Lu</t>
  </si>
  <si>
    <t>Xiangyang</t>
  </si>
  <si>
    <t>Triguboff</t>
  </si>
  <si>
    <t>Harry</t>
  </si>
  <si>
    <t>Kotak</t>
  </si>
  <si>
    <t>Uday</t>
  </si>
  <si>
    <t>Kroenke</t>
  </si>
  <si>
    <t>Stanley</t>
  </si>
  <si>
    <t>Fridman</t>
  </si>
  <si>
    <t>Mikhail</t>
  </si>
  <si>
    <t>Ratanavadi</t>
  </si>
  <si>
    <t>Sarath</t>
  </si>
  <si>
    <t>Jiang</t>
  </si>
  <si>
    <t>Rensheng</t>
  </si>
  <si>
    <t>Dang</t>
  </si>
  <si>
    <t>Yanbao</t>
  </si>
  <si>
    <t>Khan</t>
  </si>
  <si>
    <t>Shahid</t>
  </si>
  <si>
    <t>Powell Jobs</t>
  </si>
  <si>
    <t>Laurene</t>
  </si>
  <si>
    <t>Ross</t>
  </si>
  <si>
    <t>Durov</t>
  </si>
  <si>
    <t>Pavel</t>
  </si>
  <si>
    <t>Struengmann</t>
  </si>
  <si>
    <t>Andreas</t>
  </si>
  <si>
    <t>Rubin</t>
  </si>
  <si>
    <t>Liu</t>
  </si>
  <si>
    <t>Hanyuan</t>
  </si>
  <si>
    <t>Englander</t>
  </si>
  <si>
    <t>Prokhorov</t>
  </si>
  <si>
    <t>Pratt</t>
  </si>
  <si>
    <t>Anthony</t>
  </si>
  <si>
    <t>Kantor</t>
  </si>
  <si>
    <t>Viatcheslav</t>
  </si>
  <si>
    <t>Johann</t>
  </si>
  <si>
    <t>Armani</t>
  </si>
  <si>
    <t>Giorgio</t>
  </si>
  <si>
    <t>Zhidong</t>
  </si>
  <si>
    <t>Love</t>
  </si>
  <si>
    <t>Judy</t>
  </si>
  <si>
    <t>Salinas Pliego</t>
  </si>
  <si>
    <t>Ricardo</t>
  </si>
  <si>
    <t>Anschutz</t>
  </si>
  <si>
    <t>Philip</t>
  </si>
  <si>
    <t>Newhouse</t>
  </si>
  <si>
    <t>Telles</t>
  </si>
  <si>
    <t>Marcel Herrmann</t>
  </si>
  <si>
    <t>Kraft</t>
  </si>
  <si>
    <t>Kerimov &amp; family</t>
  </si>
  <si>
    <t>Suleiman</t>
  </si>
  <si>
    <t>Sky</t>
  </si>
  <si>
    <t>Zhao</t>
  </si>
  <si>
    <t>Changpeng</t>
  </si>
  <si>
    <t>Beal</t>
  </si>
  <si>
    <t>Schaeffler</t>
  </si>
  <si>
    <t>Georg</t>
  </si>
  <si>
    <t>Duffield</t>
  </si>
  <si>
    <t>Cannon-Brookes</t>
  </si>
  <si>
    <t>Mike</t>
  </si>
  <si>
    <t>Saverin</t>
  </si>
  <si>
    <t>Eduardo</t>
  </si>
  <si>
    <t>Hildebrand</t>
  </si>
  <si>
    <t>Jeffery</t>
  </si>
  <si>
    <t>Rashnikov</t>
  </si>
  <si>
    <t>Viktor</t>
  </si>
  <si>
    <t>Cook</t>
  </si>
  <si>
    <t>Christy</t>
  </si>
  <si>
    <t>Wu</t>
  </si>
  <si>
    <t>Yajun</t>
  </si>
  <si>
    <t>Quek</t>
  </si>
  <si>
    <t>Leng Chan</t>
  </si>
  <si>
    <t>Farquhar</t>
  </si>
  <si>
    <t>Stephens</t>
  </si>
  <si>
    <t>Autry</t>
  </si>
  <si>
    <t>Yongxing</t>
  </si>
  <si>
    <t>Saade</t>
  </si>
  <si>
    <t>Jacques</t>
  </si>
  <si>
    <t>Vinod</t>
  </si>
  <si>
    <t>Schorling</t>
  </si>
  <si>
    <t>Melker</t>
  </si>
  <si>
    <t>Saade Zeenny</t>
  </si>
  <si>
    <t>Tanya</t>
  </si>
  <si>
    <t>Puech</t>
  </si>
  <si>
    <t>Nicolas</t>
  </si>
  <si>
    <t>Rodolphe</t>
  </si>
  <si>
    <t>Lei</t>
  </si>
  <si>
    <t>Jun</t>
  </si>
  <si>
    <t>Guriev &amp; family</t>
  </si>
  <si>
    <t>Andrei</t>
  </si>
  <si>
    <t>Sun</t>
  </si>
  <si>
    <t>Piaoyang</t>
  </si>
  <si>
    <t>Kim</t>
  </si>
  <si>
    <t>Loh</t>
  </si>
  <si>
    <t>Friedhelm</t>
  </si>
  <si>
    <t>Jin</t>
  </si>
  <si>
    <t>Baofang</t>
  </si>
  <si>
    <t>Luo</t>
  </si>
  <si>
    <t>Liguo</t>
  </si>
  <si>
    <t>Valerie</t>
  </si>
  <si>
    <t>Marijke</t>
  </si>
  <si>
    <t>Rick</t>
  </si>
  <si>
    <t>Victoria</t>
  </si>
  <si>
    <t>Pamela</t>
  </si>
  <si>
    <t>Pattison</t>
  </si>
  <si>
    <t>Bollore</t>
  </si>
  <si>
    <t>Vincent</t>
  </si>
  <si>
    <t>Bertarelli</t>
  </si>
  <si>
    <t>Ernesto</t>
  </si>
  <si>
    <t>Xing</t>
  </si>
  <si>
    <t>Chesky</t>
  </si>
  <si>
    <t>Brian</t>
  </si>
  <si>
    <t>Dyson</t>
  </si>
  <si>
    <t>Premji</t>
  </si>
  <si>
    <t>Azim</t>
  </si>
  <si>
    <t>Abramovich</t>
  </si>
  <si>
    <t>Roman</t>
  </si>
  <si>
    <t>Schwab</t>
  </si>
  <si>
    <t>Malone</t>
  </si>
  <si>
    <t>Kretinsky</t>
  </si>
  <si>
    <t>Smidt</t>
  </si>
  <si>
    <t>Ax:son Johnson</t>
  </si>
  <si>
    <t>Antonia</t>
  </si>
  <si>
    <t>Otto</t>
  </si>
  <si>
    <t>Alexander</t>
  </si>
  <si>
    <t>Glasenberg</t>
  </si>
  <si>
    <t>Ivan</t>
  </si>
  <si>
    <t>Liping</t>
  </si>
  <si>
    <t>Cheriton</t>
  </si>
  <si>
    <t>von Mandl</t>
  </si>
  <si>
    <t>Rausing</t>
  </si>
  <si>
    <t>Finn</t>
  </si>
  <si>
    <t>Kirsten</t>
  </si>
  <si>
    <t>Jorn</t>
  </si>
  <si>
    <t>Omidyar</t>
  </si>
  <si>
    <t>Pierre</t>
  </si>
  <si>
    <t>Perrodo</t>
  </si>
  <si>
    <t>Carrie</t>
  </si>
  <si>
    <t>Moskovitz</t>
  </si>
  <si>
    <t>Dustin</t>
  </si>
  <si>
    <t>Richard</t>
  </si>
  <si>
    <t>Pei</t>
  </si>
  <si>
    <t>Zhenhua</t>
  </si>
  <si>
    <t>Bakalchuk</t>
  </si>
  <si>
    <t>Tatyana</t>
  </si>
  <si>
    <t>Doerr</t>
  </si>
  <si>
    <t>Jianhua</t>
  </si>
  <si>
    <t>Plattner</t>
  </si>
  <si>
    <t>Hasso</t>
  </si>
  <si>
    <t>von Bechtolsheim</t>
  </si>
  <si>
    <t>Villar</t>
  </si>
  <si>
    <t>Manuel</t>
  </si>
  <si>
    <t>Black</t>
  </si>
  <si>
    <t>Leon</t>
  </si>
  <si>
    <t>Jaipuria</t>
  </si>
  <si>
    <t>Ravi</t>
  </si>
  <si>
    <t>Hart</t>
  </si>
  <si>
    <t>Graeme</t>
  </si>
  <si>
    <t>Sicupira</t>
  </si>
  <si>
    <t>Carlos Alberto</t>
  </si>
  <si>
    <t>Coleman</t>
  </si>
  <si>
    <t>Chase</t>
  </si>
  <si>
    <t>Ann Walton</t>
  </si>
  <si>
    <t>Zhenguo</t>
  </si>
  <si>
    <t>Parry-Okeden</t>
  </si>
  <si>
    <t>Blair</t>
  </si>
  <si>
    <t>Kennedy</t>
  </si>
  <si>
    <t>Zheng</t>
  </si>
  <si>
    <t>Shuliang</t>
  </si>
  <si>
    <t>Oppenheimer</t>
  </si>
  <si>
    <t>Nicky</t>
  </si>
  <si>
    <t>Morris</t>
  </si>
  <si>
    <t>Jianlin</t>
  </si>
  <si>
    <t>Yang</t>
  </si>
  <si>
    <t>Huiyan</t>
  </si>
  <si>
    <t>Roberts</t>
  </si>
  <si>
    <t>Rabiu</t>
  </si>
  <si>
    <t>Abdulsamad</t>
  </si>
  <si>
    <t>Singh</t>
  </si>
  <si>
    <t>Kushal Pal</t>
  </si>
  <si>
    <t>German</t>
  </si>
  <si>
    <t>Dassault</t>
  </si>
  <si>
    <t>Laurent</t>
  </si>
  <si>
    <t>Thierry</t>
  </si>
  <si>
    <t>Habert-Dassault</t>
  </si>
  <si>
    <t>Marie-Helene</t>
  </si>
  <si>
    <t>Fertitta</t>
  </si>
  <si>
    <t>Tilman</t>
  </si>
  <si>
    <t>Komarek</t>
  </si>
  <si>
    <t>Karel</t>
  </si>
  <si>
    <t>Marcus</t>
  </si>
  <si>
    <t>Blecharczyk</t>
  </si>
  <si>
    <t>Nathan</t>
  </si>
  <si>
    <t>Ryan</t>
  </si>
  <si>
    <t>Patrick</t>
  </si>
  <si>
    <t>Smith</t>
  </si>
  <si>
    <t>Robert F.</t>
  </si>
  <si>
    <t>Fedun</t>
  </si>
  <si>
    <t>Tykac</t>
  </si>
  <si>
    <t>Laurie</t>
  </si>
  <si>
    <t>Nancy Walton</t>
  </si>
  <si>
    <t>Skoch &amp; family</t>
  </si>
  <si>
    <t>Stumpf</t>
  </si>
  <si>
    <t>Shizhong</t>
  </si>
  <si>
    <t>Lee</t>
  </si>
  <si>
    <t>Jay Y.</t>
  </si>
  <si>
    <t>Bravo</t>
  </si>
  <si>
    <t>Orlando</t>
  </si>
  <si>
    <t>Musallam</t>
  </si>
  <si>
    <t>Ramzi</t>
  </si>
  <si>
    <t>Shaw</t>
  </si>
  <si>
    <t>Yao</t>
  </si>
  <si>
    <t>Liangsong</t>
  </si>
  <si>
    <t>Shuirong</t>
  </si>
  <si>
    <t>Qi</t>
  </si>
  <si>
    <t>Shi</t>
  </si>
  <si>
    <t>Commisso</t>
  </si>
  <si>
    <t>Rocco</t>
  </si>
  <si>
    <t>Schmieding</t>
  </si>
  <si>
    <t>Yonghao</t>
  </si>
  <si>
    <t>Tollefsen</t>
  </si>
  <si>
    <t>Ivar</t>
  </si>
  <si>
    <t>Geffen</t>
  </si>
  <si>
    <t>Besnier Beauvalot</t>
  </si>
  <si>
    <t>Marie</t>
  </si>
  <si>
    <t>Samueli</t>
  </si>
  <si>
    <t>Henry</t>
  </si>
  <si>
    <t>Jean-Michel</t>
  </si>
  <si>
    <t>Stern</t>
  </si>
  <si>
    <t>Huijuan</t>
  </si>
  <si>
    <t>Cao</t>
  </si>
  <si>
    <t>Renxian</t>
  </si>
  <si>
    <t>Ng</t>
  </si>
  <si>
    <t>Gebbia</t>
  </si>
  <si>
    <t>Joe</t>
  </si>
  <si>
    <t>Chudgar</t>
  </si>
  <si>
    <t>Hasmukh</t>
  </si>
  <si>
    <t>Reece</t>
  </si>
  <si>
    <t>Currie</t>
  </si>
  <si>
    <t>Butt</t>
  </si>
  <si>
    <t>Paul Tudor</t>
  </si>
  <si>
    <t>Yong</t>
  </si>
  <si>
    <t>Kravis</t>
  </si>
  <si>
    <t>Shijia</t>
  </si>
  <si>
    <t>Blank</t>
  </si>
  <si>
    <t>Arthur</t>
  </si>
  <si>
    <t>Rales</t>
  </si>
  <si>
    <t>Steven</t>
  </si>
  <si>
    <t>Stine</t>
  </si>
  <si>
    <t>Goodnight</t>
  </si>
  <si>
    <t>Jianrong</t>
  </si>
  <si>
    <t>Sawiris</t>
  </si>
  <si>
    <t>Nassef</t>
  </si>
  <si>
    <t>Lohia</t>
  </si>
  <si>
    <t>Sri Prakash</t>
  </si>
  <si>
    <t>Povlsen</t>
  </si>
  <si>
    <t>Anders Holch</t>
  </si>
  <si>
    <t>Bangur</t>
  </si>
  <si>
    <t>Benu Gopal</t>
  </si>
  <si>
    <t>Makhmudov</t>
  </si>
  <si>
    <t>Iskander</t>
  </si>
  <si>
    <t>Razon Jr.</t>
  </si>
  <si>
    <t>Enrique</t>
  </si>
  <si>
    <t>Laichun</t>
  </si>
  <si>
    <t>Takahara</t>
  </si>
  <si>
    <t>Takahisa</t>
  </si>
  <si>
    <t>Dantchik</t>
  </si>
  <si>
    <t>Pousaz</t>
  </si>
  <si>
    <t>Guillaume</t>
  </si>
  <si>
    <t>Kinder</t>
  </si>
  <si>
    <t>Zong</t>
  </si>
  <si>
    <t>Qinghou</t>
  </si>
  <si>
    <t>Greene</t>
  </si>
  <si>
    <t>Hankey</t>
  </si>
  <si>
    <t>Don</t>
  </si>
  <si>
    <t>Wee</t>
  </si>
  <si>
    <t>Cho Yaw</t>
  </si>
  <si>
    <t>Paulsen</t>
  </si>
  <si>
    <t>Frederik</t>
  </si>
  <si>
    <t>Graf</t>
  </si>
  <si>
    <t>Faulkner</t>
  </si>
  <si>
    <t>Gustavson</t>
  </si>
  <si>
    <t>Tamara</t>
  </si>
  <si>
    <t>Hejun</t>
  </si>
  <si>
    <t>Liang</t>
  </si>
  <si>
    <t>Wengen</t>
  </si>
  <si>
    <t>Dani</t>
  </si>
  <si>
    <t>Ashwin</t>
  </si>
  <si>
    <t>Mistry</t>
  </si>
  <si>
    <t>Rohiqa Cyrus</t>
  </si>
  <si>
    <t>Bukhman</t>
  </si>
  <si>
    <t>Igor</t>
  </si>
  <si>
    <t>Dangermond</t>
  </si>
  <si>
    <t>Benioff</t>
  </si>
  <si>
    <t>Marc</t>
  </si>
  <si>
    <t>Shapoor</t>
  </si>
  <si>
    <t>Reyes</t>
  </si>
  <si>
    <t>Jude</t>
  </si>
  <si>
    <t>Vultaggio</t>
  </si>
  <si>
    <t>Dmitri</t>
  </si>
  <si>
    <t>Lauren</t>
  </si>
  <si>
    <t>Ralph</t>
  </si>
  <si>
    <t>J. Christopher</t>
  </si>
  <si>
    <t>Olenicoff</t>
  </si>
  <si>
    <t>Ortega Mera</t>
  </si>
  <si>
    <t>Sandra</t>
  </si>
  <si>
    <t>Laffont</t>
  </si>
  <si>
    <t>Philippe</t>
  </si>
  <si>
    <t>Stryker</t>
  </si>
  <si>
    <t>Ronda</t>
  </si>
  <si>
    <t>Keinath</t>
  </si>
  <si>
    <t>Pauline MacMillan</t>
  </si>
  <si>
    <t>Broad</t>
  </si>
  <si>
    <t>Edythe</t>
  </si>
  <si>
    <t>Jincheng</t>
  </si>
  <si>
    <t>Edward</t>
  </si>
  <si>
    <t>Frantz</t>
  </si>
  <si>
    <t>Milane</t>
  </si>
  <si>
    <t>Duncan</t>
  </si>
  <si>
    <t>Laisheng</t>
  </si>
  <si>
    <t>Coates</t>
  </si>
  <si>
    <t>Denise</t>
  </si>
  <si>
    <t>Milner</t>
  </si>
  <si>
    <t>Yuri</t>
  </si>
  <si>
    <t>Williams</t>
  </si>
  <si>
    <t>Randa Duncan</t>
  </si>
  <si>
    <t>Vekselberg</t>
  </si>
  <si>
    <t>Berlusconi</t>
  </si>
  <si>
    <t>Silvio</t>
  </si>
  <si>
    <t>Siegel</t>
  </si>
  <si>
    <t>Moore</t>
  </si>
  <si>
    <t>Gordon</t>
  </si>
  <si>
    <t>Overdeck</t>
  </si>
  <si>
    <t>Avara</t>
  </si>
  <si>
    <t>Dannine</t>
  </si>
  <si>
    <t>Shihui</t>
  </si>
  <si>
    <t>Roski</t>
  </si>
  <si>
    <t>Sobrato</t>
  </si>
  <si>
    <t>John A.</t>
  </si>
  <si>
    <t>Fisher</t>
  </si>
  <si>
    <t>Ping</t>
  </si>
  <si>
    <t>Lin</t>
  </si>
  <si>
    <t>Hohn</t>
  </si>
  <si>
    <t>Christopher</t>
  </si>
  <si>
    <t>Kristiansen</t>
  </si>
  <si>
    <t>Thomas Kirk</t>
  </si>
  <si>
    <t>Thinggaard</t>
  </si>
  <si>
    <t>Agnete Kirk</t>
  </si>
  <si>
    <t>Niel</t>
  </si>
  <si>
    <t>Xavier</t>
  </si>
  <si>
    <t>Sofie Kirk</t>
  </si>
  <si>
    <t>Kjeld Kirk</t>
  </si>
  <si>
    <t>Landini Aleotti</t>
  </si>
  <si>
    <t>Massimiliana</t>
  </si>
  <si>
    <t>Tu</t>
  </si>
  <si>
    <t>Soros</t>
  </si>
  <si>
    <t>Martullo-Blocher</t>
  </si>
  <si>
    <t>Magdalena</t>
  </si>
  <si>
    <t>Pegula</t>
  </si>
  <si>
    <t>Terrence</t>
  </si>
  <si>
    <t>Cathy</t>
  </si>
  <si>
    <t>Bubba</t>
  </si>
  <si>
    <t>Cathy White</t>
  </si>
  <si>
    <t>Trudy</t>
  </si>
  <si>
    <t>Dan</t>
  </si>
  <si>
    <t>Nicholas</t>
  </si>
  <si>
    <t>Kovner</t>
  </si>
  <si>
    <t>Bruce</t>
  </si>
  <si>
    <t>Blocher</t>
  </si>
  <si>
    <t>Rahel</t>
  </si>
  <si>
    <t>Thiele</t>
  </si>
  <si>
    <t>Nadia</t>
  </si>
  <si>
    <t>French Gates</t>
  </si>
  <si>
    <t>Melinda</t>
  </si>
  <si>
    <t>Reuben</t>
  </si>
  <si>
    <t>Bonderman</t>
  </si>
  <si>
    <t>Vitek</t>
  </si>
  <si>
    <t>Radovan</t>
  </si>
  <si>
    <t>Lerner</t>
  </si>
  <si>
    <t>Annette</t>
  </si>
  <si>
    <t>Sarmiento</t>
  </si>
  <si>
    <t>Luis Carlos</t>
  </si>
  <si>
    <t>Jian</t>
  </si>
  <si>
    <t>Washington</t>
  </si>
  <si>
    <t>Dennis</t>
  </si>
  <si>
    <t>Druckenmiller</t>
  </si>
  <si>
    <t>Bennet</t>
  </si>
  <si>
    <t>Kuzmichev</t>
  </si>
  <si>
    <t>Alexei</t>
  </si>
  <si>
    <t>Bisciotti</t>
  </si>
  <si>
    <t>Yusuo</t>
  </si>
  <si>
    <t>Merieux</t>
  </si>
  <si>
    <t>Gao</t>
  </si>
  <si>
    <t>Jifan</t>
  </si>
  <si>
    <t>Stef</t>
  </si>
  <si>
    <t>Bamford</t>
  </si>
  <si>
    <t>Grayken</t>
  </si>
  <si>
    <t>Aramburuzabala</t>
  </si>
  <si>
    <t>Maria Asuncion</t>
  </si>
  <si>
    <t>Douglas</t>
  </si>
  <si>
    <t>Gustaf</t>
  </si>
  <si>
    <t>Goldschmeding</t>
  </si>
  <si>
    <t>Frits</t>
  </si>
  <si>
    <t>Solowow</t>
  </si>
  <si>
    <t>Michal</t>
  </si>
  <si>
    <t>Ruan</t>
  </si>
  <si>
    <t>Xueping</t>
  </si>
  <si>
    <t>Muqin</t>
  </si>
  <si>
    <t>Herz</t>
  </si>
  <si>
    <t>Wolfgang</t>
  </si>
  <si>
    <t>Gores</t>
  </si>
  <si>
    <t>Tom</t>
  </si>
  <si>
    <t>Adenuga</t>
  </si>
  <si>
    <t>Bouchard</t>
  </si>
  <si>
    <t>Abramov</t>
  </si>
  <si>
    <t>Jiaravanon</t>
  </si>
  <si>
    <t>Sumet</t>
  </si>
  <si>
    <t>Lowy</t>
  </si>
  <si>
    <t>Frank</t>
  </si>
  <si>
    <t>Bluhm</t>
  </si>
  <si>
    <t>Neil</t>
  </si>
  <si>
    <t>Steward</t>
  </si>
  <si>
    <t>Chaudhry</t>
  </si>
  <si>
    <t>Jay</t>
  </si>
  <si>
    <t>Milken</t>
  </si>
  <si>
    <t>Gopikishan</t>
  </si>
  <si>
    <t>Wexner</t>
  </si>
  <si>
    <t>Les</t>
  </si>
  <si>
    <t>Cai</t>
  </si>
  <si>
    <t>Kui</t>
  </si>
  <si>
    <t>Halvorsen</t>
  </si>
  <si>
    <t>Tsai</t>
  </si>
  <si>
    <t>Eng-meng</t>
  </si>
  <si>
    <t>Ressler</t>
  </si>
  <si>
    <t>Antony</t>
  </si>
  <si>
    <t>Chiaravanont</t>
  </si>
  <si>
    <t>Jaran</t>
  </si>
  <si>
    <t>Harris</t>
  </si>
  <si>
    <t>Josh</t>
  </si>
  <si>
    <t>Soon-Shiong</t>
  </si>
  <si>
    <t>Louis-Hansen</t>
  </si>
  <si>
    <t>Niels Peter</t>
  </si>
  <si>
    <t>Schmidheiny</t>
  </si>
  <si>
    <t>Ziff</t>
  </si>
  <si>
    <t>Dirk</t>
  </si>
  <si>
    <t>Irving</t>
  </si>
  <si>
    <t>Brown</t>
  </si>
  <si>
    <t>Akhmetov</t>
  </si>
  <si>
    <t>Rinat</t>
  </si>
  <si>
    <t>Lundberg</t>
  </si>
  <si>
    <t>Fredrik</t>
  </si>
  <si>
    <t>Sagi</t>
  </si>
  <si>
    <t>Teddy</t>
  </si>
  <si>
    <t>Lai</t>
  </si>
  <si>
    <t>Meisong</t>
  </si>
  <si>
    <t>Ge</t>
  </si>
  <si>
    <t>Jianshu</t>
  </si>
  <si>
    <t>Pritzker</t>
  </si>
  <si>
    <t>Karen</t>
  </si>
  <si>
    <t>Hunt</t>
  </si>
  <si>
    <t>Ray Lee</t>
  </si>
  <si>
    <t>Lal</t>
  </si>
  <si>
    <t>Vikram</t>
  </si>
  <si>
    <t>Seo</t>
  </si>
  <si>
    <t>Jung-jin</t>
  </si>
  <si>
    <t>Langone</t>
  </si>
  <si>
    <t>Rowling</t>
  </si>
  <si>
    <t>Collison</t>
  </si>
  <si>
    <t>Mitchell</t>
  </si>
  <si>
    <t>Friedkin</t>
  </si>
  <si>
    <t>Emmerson</t>
  </si>
  <si>
    <t>Archie Aldis</t>
  </si>
  <si>
    <t>Chambers</t>
  </si>
  <si>
    <t>Arison</t>
  </si>
  <si>
    <t>Micky</t>
  </si>
  <si>
    <t>Stevanato</t>
  </si>
  <si>
    <t>Sergio</t>
  </si>
  <si>
    <t>Ferrari</t>
  </si>
  <si>
    <t>Piero</t>
  </si>
  <si>
    <t>Yan</t>
  </si>
  <si>
    <t>Merckle</t>
  </si>
  <si>
    <t>Ludwig</t>
  </si>
  <si>
    <t>Marguerre</t>
  </si>
  <si>
    <t>Weiping</t>
  </si>
  <si>
    <t>Singer</t>
  </si>
  <si>
    <t>Paul</t>
  </si>
  <si>
    <t>Rayner</t>
  </si>
  <si>
    <t>Katharine</t>
  </si>
  <si>
    <t>White</t>
  </si>
  <si>
    <t>Taylor</t>
  </si>
  <si>
    <t>Margaretta</t>
  </si>
  <si>
    <t>Prada</t>
  </si>
  <si>
    <t>Miuccia</t>
  </si>
  <si>
    <t>Reimann</t>
  </si>
  <si>
    <t>Reimann-Andersen</t>
  </si>
  <si>
    <t>Matthias</t>
  </si>
  <si>
    <t>Pieper</t>
  </si>
  <si>
    <t>Ishbia</t>
  </si>
  <si>
    <t>Mat</t>
  </si>
  <si>
    <t>Choksi</t>
  </si>
  <si>
    <t>Mahendra</t>
  </si>
  <si>
    <t>Miao</t>
  </si>
  <si>
    <t>Hangen</t>
  </si>
  <si>
    <t>Bertelli</t>
  </si>
  <si>
    <t>Patrizio</t>
  </si>
  <si>
    <t>Koguan</t>
  </si>
  <si>
    <t>Leo</t>
  </si>
  <si>
    <t>Reimann-Haas</t>
  </si>
  <si>
    <t>Renate</t>
  </si>
  <si>
    <t>Leone</t>
  </si>
  <si>
    <t>Erdemoglu</t>
  </si>
  <si>
    <t>Ibrahim</t>
  </si>
  <si>
    <t>Boehly</t>
  </si>
  <si>
    <t>Todd</t>
  </si>
  <si>
    <t>Caruso</t>
  </si>
  <si>
    <t>Resnick</t>
  </si>
  <si>
    <t>Lynda</t>
  </si>
  <si>
    <t>Yusuff Ali</t>
  </si>
  <si>
    <t>M.A.</t>
  </si>
  <si>
    <t>Pangestu</t>
  </si>
  <si>
    <t>Prajogo</t>
  </si>
  <si>
    <t>Wesjohann</t>
  </si>
  <si>
    <t>Erich</t>
  </si>
  <si>
    <t>Wanek</t>
  </si>
  <si>
    <t>Ronald</t>
  </si>
  <si>
    <t>Stewart</t>
  </si>
  <si>
    <t>Rollins</t>
  </si>
  <si>
    <t>Gary</t>
  </si>
  <si>
    <t>Walter</t>
  </si>
  <si>
    <t>March</t>
  </si>
  <si>
    <t>June</t>
  </si>
  <si>
    <t>January</t>
  </si>
  <si>
    <t>August</t>
  </si>
  <si>
    <t>October</t>
  </si>
  <si>
    <t>February</t>
  </si>
  <si>
    <t>April</t>
  </si>
  <si>
    <t>July</t>
  </si>
  <si>
    <t>December</t>
  </si>
  <si>
    <t>May</t>
  </si>
  <si>
    <t>November</t>
  </si>
  <si>
    <t>September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</si>
  <si>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</si>
  <si>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</si>
  <si>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</si>
  <si>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</si>
  <si>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</si>
  <si>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</si>
  <si>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</si>
  <si>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</si>
  <si>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</si>
  <si>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</si>
  <si>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</si>
  <si>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</si>
  <si>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</si>
  <si>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</si>
  <si>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Final Worth ($)</t>
  </si>
  <si>
    <t>BirthYear</t>
  </si>
  <si>
    <t>Age</t>
  </si>
  <si>
    <t>Count of country</t>
  </si>
  <si>
    <t>Row Labels</t>
  </si>
  <si>
    <t>Grand Total</t>
  </si>
  <si>
    <t>Country</t>
  </si>
  <si>
    <t>Count of industries</t>
  </si>
  <si>
    <t>Industries</t>
  </si>
  <si>
    <t>FALSE</t>
  </si>
  <si>
    <t>TRUE</t>
  </si>
  <si>
    <t>Count of selfMade</t>
  </si>
  <si>
    <t>SelfMade</t>
  </si>
  <si>
    <t>Count of gender</t>
  </si>
  <si>
    <t>Gender</t>
  </si>
  <si>
    <t>Count of birthMonth</t>
  </si>
  <si>
    <t>BirthMonth</t>
  </si>
  <si>
    <t>FinalWorth</t>
  </si>
  <si>
    <t>Industry</t>
  </si>
  <si>
    <t>Average of age</t>
  </si>
  <si>
    <t>young_selfmade</t>
  </si>
  <si>
    <t>Count of lastName</t>
  </si>
  <si>
    <t>Yes</t>
  </si>
  <si>
    <t>Sum of finalWorth</t>
  </si>
  <si>
    <t>Column Labels</t>
  </si>
  <si>
    <t>Sum of Final Worth by Country</t>
  </si>
  <si>
    <t>Life Expectancy by Country</t>
  </si>
  <si>
    <t>encoded_selfMade</t>
  </si>
  <si>
    <t>encoded_indutries</t>
  </si>
  <si>
    <t>Indutries</t>
  </si>
  <si>
    <t>Finalworth</t>
  </si>
  <si>
    <t>Life Expec</t>
  </si>
  <si>
    <t>Average of finalWorth</t>
  </si>
  <si>
    <t xml:space="preserve">Total Worth of Billionaires by Industries </t>
  </si>
  <si>
    <t>Countries</t>
  </si>
  <si>
    <t>Total worth of billionaires by country</t>
  </si>
  <si>
    <t>Selfmade Status</t>
  </si>
  <si>
    <t>Gdp</t>
  </si>
  <si>
    <t>Cpi</t>
  </si>
  <si>
    <t>Life_Expectancy</t>
  </si>
  <si>
    <t>Tax_Revenue</t>
  </si>
  <si>
    <t>Tax_Rate</t>
  </si>
  <si>
    <t>Population</t>
  </si>
  <si>
    <t>Average</t>
  </si>
  <si>
    <t>tax_rate_classfication</t>
  </si>
  <si>
    <t>High</t>
  </si>
  <si>
    <t>Low</t>
  </si>
  <si>
    <t>Count of firstName</t>
  </si>
  <si>
    <t>TaxRate_Classification</t>
  </si>
  <si>
    <t>Number of Billionaires</t>
  </si>
  <si>
    <t>finalWorth of Billionaires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</si>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</sst>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00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Gill Sans MT"/>
      <family val="2"/>
    </font>
    <font>
      <sz val="11"/>
      <color theme="1"/>
      <name val="Gill Sans MT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65" fontId="0" fillId="0" borderId="0" xfId="2" applyNumberFormat="1" applyFont="1"/>
    <xf numFmtId="165" fontId="0" fillId="0" borderId="0" xfId="1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164" fontId="0" fillId="0" borderId="0" xfId="1" applyNumberFormat="1" applyFon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/>
    <xf numFmtId="0" fontId="3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2" xfId="0" applyFont="1" applyFill="1" applyBorder="1" applyAlignment="1"/>
    <xf numFmtId="166" fontId="6" fillId="0" borderId="2" xfId="0" applyNumberFormat="1" applyFont="1" applyFill="1" applyBorder="1" applyAlignment="1"/>
    <xf numFmtId="0" fontId="2" fillId="3" borderId="0" xfId="0" applyFont="1" applyFill="1"/>
    <xf numFmtId="1" fontId="0" fillId="0" borderId="0" xfId="0" applyNumberFormat="1"/>
    <xf numFmtId="164" fontId="0" fillId="0" borderId="0" xfId="0" applyNumberFormat="1"/>
    <xf numFmtId="0" fontId="2" fillId="4" borderId="3" xfId="0" applyFont="1" applyFill="1" applyBorder="1"/>
    <xf numFmtId="0" fontId="4" fillId="0" borderId="0" xfId="0" applyFont="1" applyAlignment="1">
      <alignment horizontal="center"/>
    </xf>
    <xf numFmtId="2" fontId="0" fillId="0" borderId="2" xfId="0" applyNumberFormat="1" applyFill="1" applyBorder="1" applyAlignment="1"/>
    <xf numFmtId="0" fontId="7" fillId="3" borderId="0" xfId="0" applyFont="1" applyFill="1"/>
    <xf numFmtId="165" fontId="0" fillId="0" borderId="0" xfId="0" applyNumberFormat="1"/>
    <xf numFmtId="1" fontId="0" fillId="0" borderId="0" xfId="1" applyNumberFormat="1" applyFont="1"/>
    <xf numFmtId="167" fontId="0" fillId="0" borderId="0" xfId="0" applyNumberFormat="1"/>
    <xf numFmtId="0" fontId="2" fillId="5" borderId="0" xfId="0" applyFont="1" applyFill="1"/>
    <xf numFmtId="167" fontId="2" fillId="5" borderId="0" xfId="0" applyNumberFormat="1" applyFont="1" applyFill="1"/>
    <xf numFmtId="165" fontId="2" fillId="5" borderId="0" xfId="0" applyNumberFormat="1" applyFont="1" applyFill="1"/>
    <xf numFmtId="164" fontId="2" fillId="5" borderId="0" xfId="1" applyNumberFormat="1" applyFont="1" applyFill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38">
    <dxf>
      <numFmt numFmtId="165" formatCode="&quot;$&quot;#,##0"/>
    </dxf>
    <dxf>
      <numFmt numFmtId="164" formatCode="_(* #,##0_);_(* \(#,##0\);_(* &quot;-&quot;??_);_(@_)"/>
    </dxf>
    <dxf>
      <numFmt numFmtId="1" formatCode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" formatCode="0"/>
    </dxf>
    <dxf>
      <numFmt numFmtId="1" formatCode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</dxf>
    <dxf>
      <numFmt numFmtId="165" formatCode="&quot;$&quot;#,##0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3DB8"/>
      <color rgb="FF000000"/>
      <color rgb="FFFF0000"/>
      <color rgb="FFD52B1E"/>
      <color rgb="FF019BAB"/>
      <color rgb="FF0052A5"/>
      <color rgb="FFDA291C"/>
      <color rgb="FF7CD957"/>
      <color rgb="FFCF142B"/>
      <color rgb="FFAA4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 sz="1300">
                <a:latin typeface="Gill Sans MT" panose="020B0502020104020203" pitchFamily="34" charset="0"/>
              </a:rPr>
              <a:t>Top 10 Countries with Most Billionaires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pivottable_distrubtion!$E$4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pivottable_distrubtion!$F$4</c:f>
              <c:numCache>
                <c:formatCode>General</c:formatCode>
                <c:ptCount val="1"/>
                <c:pt idx="0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8-48BE-89CB-316BA547AB7A}"/>
            </c:ext>
          </c:extLst>
        </c:ser>
        <c:ser>
          <c:idx val="1"/>
          <c:order val="1"/>
          <c:tx>
            <c:strRef>
              <c:f>pivottable_distrubtion!$E$5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2E6-41B2-8C33-0593593FE9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pivottable_distrubtion!$F$5</c:f>
              <c:numCache>
                <c:formatCode>General</c:formatCode>
                <c:ptCount val="1"/>
                <c:pt idx="0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58-48BE-89CB-316BA547AB7A}"/>
            </c:ext>
          </c:extLst>
        </c:ser>
        <c:ser>
          <c:idx val="2"/>
          <c:order val="2"/>
          <c:tx>
            <c:strRef>
              <c:f>pivottable_distrubtion!$E$6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rgbClr val="0052A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pivottable_distrubtion!$F$6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58-48BE-89CB-316BA547AB7A}"/>
            </c:ext>
          </c:extLst>
        </c:ser>
        <c:ser>
          <c:idx val="3"/>
          <c:order val="3"/>
          <c:tx>
            <c:strRef>
              <c:f>pivottable_distrubtion!$E$7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58-48BE-89CB-316BA547AB7A}"/>
            </c:ext>
          </c:extLst>
        </c:ser>
        <c:ser>
          <c:idx val="4"/>
          <c:order val="4"/>
          <c:tx>
            <c:strRef>
              <c:f>pivottable_distrubtion!$E$8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58-48BE-89CB-316BA547AB7A}"/>
            </c:ext>
          </c:extLst>
        </c:ser>
        <c:ser>
          <c:idx val="5"/>
          <c:order val="5"/>
          <c:tx>
            <c:strRef>
              <c:f>pivottable_distrubtion!$E$9</c:f>
              <c:strCache>
                <c:ptCount val="1"/>
                <c:pt idx="0">
                  <c:v>Switzerland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pivottable_distrubtion!$F$9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58-48BE-89CB-316BA547AB7A}"/>
            </c:ext>
          </c:extLst>
        </c:ser>
        <c:ser>
          <c:idx val="6"/>
          <c:order val="6"/>
          <c:tx>
            <c:strRef>
              <c:f>pivottable_distrubtion!$E$10</c:f>
              <c:strCache>
                <c:ptCount val="1"/>
                <c:pt idx="0">
                  <c:v>Russia</c:v>
                </c:pt>
              </c:strCache>
            </c:strRef>
          </c:tx>
          <c:spPr>
            <a:solidFill>
              <a:srgbClr val="D52B1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pivottable_distrubtion!$F$10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58-48BE-89CB-316BA547AB7A}"/>
            </c:ext>
          </c:extLst>
        </c:ser>
        <c:ser>
          <c:idx val="7"/>
          <c:order val="7"/>
          <c:tx>
            <c:strRef>
              <c:f>pivottable_distrubtion!$E$11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rgbClr val="019BA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pivottable_distrubtion!$F$11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58-48BE-89CB-316BA547AB7A}"/>
            </c:ext>
          </c:extLst>
        </c:ser>
        <c:ser>
          <c:idx val="8"/>
          <c:order val="8"/>
          <c:tx>
            <c:strRef>
              <c:f>pivottable_distrubtion!$E$12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pivottable_distrubtion!$F$12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558-48BE-89CB-316BA547AB7A}"/>
            </c:ext>
          </c:extLst>
        </c:ser>
        <c:ser>
          <c:idx val="9"/>
          <c:order val="9"/>
          <c:tx>
            <c:strRef>
              <c:f>pivottable_distrubtion!$E$13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pivottable_distrubtion!$F$13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E6-41B2-8C33-0593593FE9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18658224"/>
        <c:axId val="1618661136"/>
      </c:barChart>
      <c:catAx>
        <c:axId val="1618658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18661136"/>
        <c:crosses val="autoZero"/>
        <c:auto val="1"/>
        <c:lblAlgn val="ctr"/>
        <c:lblOffset val="100"/>
        <c:noMultiLvlLbl val="0"/>
      </c:catAx>
      <c:valAx>
        <c:axId val="16186611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Gill Sans MT" panose="020B0502020104020203" pitchFamily="34" charset="0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61865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300">
                <a:latin typeface="Gill Sans MT" panose="020B0502020104020203" pitchFamily="34" charset="0"/>
              </a:rPr>
              <a:t>Number of Billionaires per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80348964032113"/>
          <c:y val="0.17267701649307338"/>
          <c:w val="0.5928157568575092"/>
          <c:h val="0.7164712490536649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pivottable_distrubtion!$E$48</c:f>
              <c:strCache>
                <c:ptCount val="1"/>
                <c:pt idx="0">
                  <c:v>Finance &amp; Investments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pivottable_distrubtion!$F$48</c:f>
              <c:numCache>
                <c:formatCode>General</c:formatCode>
                <c:ptCount val="1"/>
                <c:pt idx="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7-46D1-B116-A8565E2D470F}"/>
            </c:ext>
          </c:extLst>
        </c:ser>
        <c:ser>
          <c:idx val="1"/>
          <c:order val="1"/>
          <c:tx>
            <c:strRef>
              <c:f>pivottable_distrubtion!$E$49</c:f>
              <c:strCache>
                <c:ptCount val="1"/>
                <c:pt idx="0">
                  <c:v>Technology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pivottable_distrubtion!$F$49</c:f>
              <c:numCache>
                <c:formatCode>General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87-46D1-B116-A8565E2D470F}"/>
            </c:ext>
          </c:extLst>
        </c:ser>
        <c:ser>
          <c:idx val="2"/>
          <c:order val="2"/>
          <c:tx>
            <c:strRef>
              <c:f>pivottable_distrubtion!$E$50</c:f>
              <c:strCache>
                <c:ptCount val="1"/>
                <c:pt idx="0">
                  <c:v>Fashion &amp; Retail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Gill Sans MT" panose="020B05020201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287-46D1-B116-A8565E2D47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pivottable_distrubtion!$F$50</c:f>
              <c:numCache>
                <c:formatCode>General</c:formatCode>
                <c:ptCount val="1"/>
                <c:pt idx="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87-46D1-B116-A8565E2D470F}"/>
            </c:ext>
          </c:extLst>
        </c:ser>
        <c:ser>
          <c:idx val="3"/>
          <c:order val="3"/>
          <c:tx>
            <c:strRef>
              <c:f>pivottable_distrubtion!$E$51</c:f>
              <c:strCache>
                <c:ptCount val="1"/>
                <c:pt idx="0">
                  <c:v>Manufacturing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pivottable_distrubtion!$F$51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87-46D1-B116-A8565E2D470F}"/>
            </c:ext>
          </c:extLst>
        </c:ser>
        <c:ser>
          <c:idx val="4"/>
          <c:order val="4"/>
          <c:tx>
            <c:strRef>
              <c:f>pivottable_distrubtion!$E$52</c:f>
              <c:strCache>
                <c:ptCount val="1"/>
                <c:pt idx="0">
                  <c:v>Food &amp; Beverage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pivottable_distrubtion!$F$52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87-46D1-B116-A8565E2D470F}"/>
            </c:ext>
          </c:extLst>
        </c:ser>
        <c:ser>
          <c:idx val="5"/>
          <c:order val="5"/>
          <c:tx>
            <c:strRef>
              <c:f>pivottable_distrubtion!$E$53</c:f>
              <c:strCache>
                <c:ptCount val="1"/>
                <c:pt idx="0">
                  <c:v>Diversified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pivottable_distrubtion!$F$53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87-46D1-B116-A8565E2D470F}"/>
            </c:ext>
          </c:extLst>
        </c:ser>
        <c:ser>
          <c:idx val="6"/>
          <c:order val="6"/>
          <c:tx>
            <c:strRef>
              <c:f>pivottable_distrubtion!$E$54</c:f>
              <c:strCache>
                <c:ptCount val="1"/>
                <c:pt idx="0">
                  <c:v>Energy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pivottable_distrubtion!$F$54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87-46D1-B116-A8565E2D470F}"/>
            </c:ext>
          </c:extLst>
        </c:ser>
        <c:ser>
          <c:idx val="7"/>
          <c:order val="7"/>
          <c:tx>
            <c:strRef>
              <c:f>pivottable_distrubtion!$E$55</c:f>
              <c:strCache>
                <c:ptCount val="1"/>
                <c:pt idx="0">
                  <c:v>Healthcare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pivottable_distrubtion!$F$55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87-46D1-B116-A8565E2D470F}"/>
            </c:ext>
          </c:extLst>
        </c:ser>
        <c:ser>
          <c:idx val="8"/>
          <c:order val="8"/>
          <c:tx>
            <c:strRef>
              <c:f>pivottable_distrubtion!$E$56</c:f>
              <c:strCache>
                <c:ptCount val="1"/>
                <c:pt idx="0">
                  <c:v>Real Estate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pivottable_distrubtion!$F$56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87-46D1-B116-A8565E2D470F}"/>
            </c:ext>
          </c:extLst>
        </c:ser>
        <c:ser>
          <c:idx val="9"/>
          <c:order val="9"/>
          <c:tx>
            <c:strRef>
              <c:f>pivottable_distrubtion!$E$57</c:f>
              <c:strCache>
                <c:ptCount val="1"/>
                <c:pt idx="0">
                  <c:v>Metals &amp; Mining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pivottable_distrubtion!$F$57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287-46D1-B116-A8565E2D470F}"/>
            </c:ext>
          </c:extLst>
        </c:ser>
        <c:ser>
          <c:idx val="10"/>
          <c:order val="10"/>
          <c:tx>
            <c:strRef>
              <c:f>pivottable_distrubtion!$E$58</c:f>
              <c:strCache>
                <c:ptCount val="1"/>
                <c:pt idx="0">
                  <c:v>Automotive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pivottable_distrubtion!$F$58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287-46D1-B116-A8565E2D470F}"/>
            </c:ext>
          </c:extLst>
        </c:ser>
        <c:ser>
          <c:idx val="11"/>
          <c:order val="11"/>
          <c:tx>
            <c:strRef>
              <c:f>pivottable_distrubtion!$E$59</c:f>
              <c:strCache>
                <c:ptCount val="1"/>
                <c:pt idx="0">
                  <c:v>Media &amp; Entertainment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pivottable_distrubtion!$F$59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287-46D1-B116-A8565E2D470F}"/>
            </c:ext>
          </c:extLst>
        </c:ser>
        <c:ser>
          <c:idx val="12"/>
          <c:order val="12"/>
          <c:tx>
            <c:strRef>
              <c:f>pivottable_distrubtion!$E$60</c:f>
              <c:strCache>
                <c:ptCount val="1"/>
                <c:pt idx="0">
                  <c:v>Logistics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pivottable_distrubtion!$F$60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287-46D1-B116-A8565E2D470F}"/>
            </c:ext>
          </c:extLst>
        </c:ser>
        <c:ser>
          <c:idx val="13"/>
          <c:order val="13"/>
          <c:tx>
            <c:strRef>
              <c:f>pivottable_distrubtion!$E$61</c:f>
              <c:strCache>
                <c:ptCount val="1"/>
                <c:pt idx="0">
                  <c:v>Service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pivottable_distrubtion!$F$61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287-46D1-B116-A8565E2D470F}"/>
            </c:ext>
          </c:extLst>
        </c:ser>
        <c:ser>
          <c:idx val="14"/>
          <c:order val="14"/>
          <c:tx>
            <c:strRef>
              <c:f>pivottable_distrubtion!$E$62</c:f>
              <c:strCache>
                <c:ptCount val="1"/>
                <c:pt idx="0">
                  <c:v>Gambling &amp; Casinos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pivottable_distrubtion!$F$62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287-46D1-B116-A8565E2D470F}"/>
            </c:ext>
          </c:extLst>
        </c:ser>
        <c:ser>
          <c:idx val="15"/>
          <c:order val="15"/>
          <c:tx>
            <c:strRef>
              <c:f>pivottable_distrubtion!$E$63</c:f>
              <c:strCache>
                <c:ptCount val="1"/>
                <c:pt idx="0">
                  <c:v>Sports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pivottable_distrubtion!$F$63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287-46D1-B116-A8565E2D470F}"/>
            </c:ext>
          </c:extLst>
        </c:ser>
        <c:ser>
          <c:idx val="16"/>
          <c:order val="16"/>
          <c:tx>
            <c:strRef>
              <c:f>pivottable_distrubtion!$E$64</c:f>
              <c:strCache>
                <c:ptCount val="1"/>
                <c:pt idx="0">
                  <c:v>Construction &amp; Engineering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pivottable_distrubtion!$F$64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287-46D1-B116-A8565E2D470F}"/>
            </c:ext>
          </c:extLst>
        </c:ser>
        <c:ser>
          <c:idx val="17"/>
          <c:order val="17"/>
          <c:tx>
            <c:strRef>
              <c:f>pivottable_distrubtion!$E$65</c:f>
              <c:strCache>
                <c:ptCount val="1"/>
                <c:pt idx="0">
                  <c:v>Telecom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pivottable_distrubtion!$F$47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pivottable_distrubtion!$F$65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287-46D1-B116-A8565E2D47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09137887"/>
        <c:axId val="1309161183"/>
      </c:barChart>
      <c:catAx>
        <c:axId val="1309137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309161183"/>
        <c:crosses val="autoZero"/>
        <c:auto val="1"/>
        <c:lblAlgn val="ctr"/>
        <c:lblOffset val="100"/>
        <c:noMultiLvlLbl val="0"/>
      </c:catAx>
      <c:valAx>
        <c:axId val="130916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30913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93373133599216"/>
          <c:y val="0.18541304785189222"/>
          <c:w val="0.2504476875636964"/>
          <c:h val="0.74769710612403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cap="none" spc="5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 sz="1300" cap="none" baseline="0">
                <a:latin typeface="Gill Sans MT" panose="020B0502020104020203" pitchFamily="34" charset="0"/>
              </a:rPr>
              <a:t>Self-Made vs. Inherited Wealth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cap="none" spc="5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pivottable_distrubtion!$F$70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034-4FC0-90E5-BE8BC64796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034-4FC0-90E5-BE8BC64796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pivottable_distrubtion!$E$71:$E$72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pivottable_distrubtion!$F$71:$F$72</c:f>
              <c:numCache>
                <c:formatCode>General</c:formatCode>
                <c:ptCount val="2"/>
                <c:pt idx="0">
                  <c:v>166</c:v>
                </c:pt>
                <c:pt idx="1">
                  <c:v>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34-4FC0-90E5-BE8BC647965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1" i="0" u="none" strike="noStrike" cap="none" normalizeH="0" baseline="0">
                <a:latin typeface="Gill Sans MT" panose="020B0502020104020203" pitchFamily="34" charset="0"/>
              </a:rPr>
              <a:t>Gender Distribution of Billionaires</a:t>
            </a:r>
            <a:endParaRPr lang="en-US" sz="1300" cap="none" baseline="0">
              <a:latin typeface="Gill Sans MT" panose="020B05020201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pivottable_distrubtion!$E$77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pivottable_distrubtion!$F$76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pivottable_distrubtion!$F$77</c:f>
              <c:numCache>
                <c:formatCode>General</c:formatCode>
                <c:ptCount val="1"/>
                <c:pt idx="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C-4D0D-845E-91A0BA38A111}"/>
            </c:ext>
          </c:extLst>
        </c:ser>
        <c:ser>
          <c:idx val="1"/>
          <c:order val="1"/>
          <c:tx>
            <c:strRef>
              <c:f>pivottable_distrubtion!$E$78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pivottable_distrubtion!$F$76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pivottable_distrubtion!$F$78</c:f>
              <c:numCache>
                <c:formatCode>General</c:formatCode>
                <c:ptCount val="1"/>
                <c:pt idx="0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C-4D0D-845E-91A0BA38A1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09115007"/>
        <c:axId val="1309115423"/>
      </c:barChart>
      <c:catAx>
        <c:axId val="130911500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309115423"/>
        <c:crosses val="autoZero"/>
        <c:auto val="1"/>
        <c:lblAlgn val="ctr"/>
        <c:lblOffset val="100"/>
        <c:noMultiLvlLbl val="0"/>
      </c:catAx>
      <c:valAx>
        <c:axId val="13091154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911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0" i="0" u="none" strike="noStrike" baseline="0">
                <a:latin typeface="Gill Sans MT" panose="020B0502020104020203" pitchFamily="34" charset="0"/>
              </a:rPr>
              <a:t>Birth Month Distribution of Billionaires</a:t>
            </a:r>
            <a:endParaRPr lang="en-US" sz="1300">
              <a:latin typeface="Gill Sans MT" panose="020B05020201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pivottable_distrubtion!$E$83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pivottable_distrubtion!$F$82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pivottable_distrubtion!$F$83</c:f>
              <c:numCache>
                <c:formatCode>General</c:formatCode>
                <c:ptCount val="1"/>
                <c:pt idx="0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B-4E56-9A2A-3E2A80D109F7}"/>
            </c:ext>
          </c:extLst>
        </c:ser>
        <c:ser>
          <c:idx val="1"/>
          <c:order val="1"/>
          <c:tx>
            <c:strRef>
              <c:f>pivottable_distrubtion!$E$84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pivottable_distrubtion!$F$82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pivottable_distrubtion!$F$84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3B-4E56-9A2A-3E2A80D109F7}"/>
            </c:ext>
          </c:extLst>
        </c:ser>
        <c:ser>
          <c:idx val="2"/>
          <c:order val="2"/>
          <c:tx>
            <c:strRef>
              <c:f>pivottable_distrubtion!$E$85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pivottable_distrubtion!$F$82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pivottable_distrubtion!$F$85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3B-4E56-9A2A-3E2A80D109F7}"/>
            </c:ext>
          </c:extLst>
        </c:ser>
        <c:ser>
          <c:idx val="3"/>
          <c:order val="3"/>
          <c:tx>
            <c:strRef>
              <c:f>pivottable_distrubtion!$E$86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pivottable_distrubtion!$F$82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pivottable_distrubtion!$F$86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3B-4E56-9A2A-3E2A80D109F7}"/>
            </c:ext>
          </c:extLst>
        </c:ser>
        <c:ser>
          <c:idx val="4"/>
          <c:order val="4"/>
          <c:tx>
            <c:strRef>
              <c:f>pivottable_distrubtion!$E$87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pivottable_distrubtion!$F$82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pivottable_distrubtion!$F$87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3B-4E56-9A2A-3E2A80D109F7}"/>
            </c:ext>
          </c:extLst>
        </c:ser>
        <c:ser>
          <c:idx val="5"/>
          <c:order val="5"/>
          <c:tx>
            <c:strRef>
              <c:f>pivottable_distrubtion!$E$88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pivottable_distrubtion!$F$82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pivottable_distrubtion!$F$88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3B-4E56-9A2A-3E2A80D109F7}"/>
            </c:ext>
          </c:extLst>
        </c:ser>
        <c:ser>
          <c:idx val="6"/>
          <c:order val="6"/>
          <c:tx>
            <c:strRef>
              <c:f>pivottable_distrubtion!$E$89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pivottable_distrubtion!$F$82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pivottable_distrubtion!$F$89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3B-4E56-9A2A-3E2A80D109F7}"/>
            </c:ext>
          </c:extLst>
        </c:ser>
        <c:ser>
          <c:idx val="7"/>
          <c:order val="7"/>
          <c:tx>
            <c:strRef>
              <c:f>pivottable_distrubtion!$E$90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pivottable_distrubtion!$F$82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pivottable_distrubtion!$F$90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3B-4E56-9A2A-3E2A80D109F7}"/>
            </c:ext>
          </c:extLst>
        </c:ser>
        <c:ser>
          <c:idx val="8"/>
          <c:order val="8"/>
          <c:tx>
            <c:strRef>
              <c:f>pivottable_distrubtion!$E$91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pivottable_distrubtion!$F$82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pivottable_distrubtion!$F$91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3B-4E56-9A2A-3E2A80D109F7}"/>
            </c:ext>
          </c:extLst>
        </c:ser>
        <c:ser>
          <c:idx val="9"/>
          <c:order val="9"/>
          <c:tx>
            <c:strRef>
              <c:f>pivottable_distrubtion!$E$92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pivottable_distrubtion!$F$82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pivottable_distrubtion!$F$92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3B-4E56-9A2A-3E2A80D109F7}"/>
            </c:ext>
          </c:extLst>
        </c:ser>
        <c:ser>
          <c:idx val="10"/>
          <c:order val="10"/>
          <c:tx>
            <c:strRef>
              <c:f>pivottable_distrubtion!$E$93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pivottable_distrubtion!$F$82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pivottable_distrubtion!$F$93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3B-4E56-9A2A-3E2A80D109F7}"/>
            </c:ext>
          </c:extLst>
        </c:ser>
        <c:ser>
          <c:idx val="11"/>
          <c:order val="11"/>
          <c:tx>
            <c:strRef>
              <c:f>pivottable_distrubtion!$E$94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pivottable_distrubtion!$F$82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pivottable_distrubtion!$F$94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3B-4E56-9A2A-3E2A80D10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8348319"/>
        <c:axId val="1498340831"/>
      </c:barChart>
      <c:catAx>
        <c:axId val="14983483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98340831"/>
        <c:crosses val="autoZero"/>
        <c:auto val="1"/>
        <c:lblAlgn val="ctr"/>
        <c:lblOffset val="100"/>
        <c:noMultiLvlLbl val="0"/>
      </c:catAx>
      <c:valAx>
        <c:axId val="149834083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49834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300">
                <a:latin typeface="Gill Sans MT" panose="020B0502020104020203" pitchFamily="34" charset="0"/>
              </a:rPr>
              <a:t>Relationship</a:t>
            </a:r>
            <a:r>
              <a:rPr lang="en-US" sz="1300" baseline="0">
                <a:latin typeface="Gill Sans MT" panose="020B0502020104020203" pitchFamily="34" charset="0"/>
              </a:rPr>
              <a:t> Between Age and Billionaire Final Worth</a:t>
            </a:r>
            <a:endParaRPr lang="en-US" sz="1300">
              <a:latin typeface="Gill Sans MT" panose="020B05020201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billionaire_data!$C$2:$C$476</c:f>
              <c:numCache>
                <c:formatCode>"$"#,##0</c:formatCode>
                <c:ptCount val="475"/>
                <c:pt idx="0">
                  <c:v>211000000000</c:v>
                </c:pt>
                <c:pt idx="1">
                  <c:v>180000000000</c:v>
                </c:pt>
                <c:pt idx="2">
                  <c:v>114000000000</c:v>
                </c:pt>
                <c:pt idx="3">
                  <c:v>107000000000</c:v>
                </c:pt>
                <c:pt idx="4">
                  <c:v>106000000000</c:v>
                </c:pt>
                <c:pt idx="5">
                  <c:v>104000000000</c:v>
                </c:pt>
                <c:pt idx="6">
                  <c:v>94500000000</c:v>
                </c:pt>
                <c:pt idx="7">
                  <c:v>93000000000</c:v>
                </c:pt>
                <c:pt idx="8">
                  <c:v>83400000000</c:v>
                </c:pt>
                <c:pt idx="9">
                  <c:v>80700000000</c:v>
                </c:pt>
                <c:pt idx="10">
                  <c:v>80500000000</c:v>
                </c:pt>
                <c:pt idx="11">
                  <c:v>79200000000</c:v>
                </c:pt>
                <c:pt idx="12">
                  <c:v>77300000000</c:v>
                </c:pt>
                <c:pt idx="13">
                  <c:v>76000000000</c:v>
                </c:pt>
                <c:pt idx="14">
                  <c:v>68000000000</c:v>
                </c:pt>
                <c:pt idx="15">
                  <c:v>64400000000</c:v>
                </c:pt>
                <c:pt idx="16">
                  <c:v>59000000000</c:v>
                </c:pt>
                <c:pt idx="17">
                  <c:v>59000000000</c:v>
                </c:pt>
                <c:pt idx="18">
                  <c:v>58800000000</c:v>
                </c:pt>
                <c:pt idx="19">
                  <c:v>57600000000</c:v>
                </c:pt>
                <c:pt idx="20">
                  <c:v>56700000000</c:v>
                </c:pt>
                <c:pt idx="21">
                  <c:v>54400000000</c:v>
                </c:pt>
                <c:pt idx="22">
                  <c:v>50100000000</c:v>
                </c:pt>
                <c:pt idx="23">
                  <c:v>47200000000</c:v>
                </c:pt>
                <c:pt idx="24">
                  <c:v>45100000000</c:v>
                </c:pt>
                <c:pt idx="25">
                  <c:v>45000000000</c:v>
                </c:pt>
                <c:pt idx="26">
                  <c:v>42900000000</c:v>
                </c:pt>
                <c:pt idx="27">
                  <c:v>40100000000</c:v>
                </c:pt>
                <c:pt idx="28">
                  <c:v>39100000000</c:v>
                </c:pt>
                <c:pt idx="29">
                  <c:v>38900000000</c:v>
                </c:pt>
                <c:pt idx="30">
                  <c:v>38300000000</c:v>
                </c:pt>
                <c:pt idx="31">
                  <c:v>38300000000</c:v>
                </c:pt>
                <c:pt idx="32">
                  <c:v>35300000000</c:v>
                </c:pt>
                <c:pt idx="33">
                  <c:v>35000000000</c:v>
                </c:pt>
                <c:pt idx="34">
                  <c:v>35000000000</c:v>
                </c:pt>
                <c:pt idx="35">
                  <c:v>34700000000</c:v>
                </c:pt>
                <c:pt idx="36">
                  <c:v>33400000000</c:v>
                </c:pt>
                <c:pt idx="37">
                  <c:v>32600000000</c:v>
                </c:pt>
                <c:pt idx="38">
                  <c:v>32100000000</c:v>
                </c:pt>
                <c:pt idx="39">
                  <c:v>31600000000</c:v>
                </c:pt>
                <c:pt idx="40">
                  <c:v>31600000000</c:v>
                </c:pt>
                <c:pt idx="41">
                  <c:v>31200000000</c:v>
                </c:pt>
                <c:pt idx="42">
                  <c:v>31200000000</c:v>
                </c:pt>
                <c:pt idx="43">
                  <c:v>30200000000</c:v>
                </c:pt>
                <c:pt idx="44">
                  <c:v>29700000000</c:v>
                </c:pt>
                <c:pt idx="45">
                  <c:v>28500000000</c:v>
                </c:pt>
                <c:pt idx="46">
                  <c:v>28100000000</c:v>
                </c:pt>
                <c:pt idx="47">
                  <c:v>27800000000</c:v>
                </c:pt>
                <c:pt idx="48">
                  <c:v>27400000000</c:v>
                </c:pt>
                <c:pt idx="49">
                  <c:v>27000000000</c:v>
                </c:pt>
                <c:pt idx="50">
                  <c:v>26700000000</c:v>
                </c:pt>
                <c:pt idx="51">
                  <c:v>26600000000</c:v>
                </c:pt>
                <c:pt idx="52">
                  <c:v>25600000000</c:v>
                </c:pt>
                <c:pt idx="53">
                  <c:v>25500000000</c:v>
                </c:pt>
                <c:pt idx="54">
                  <c:v>25300000000</c:v>
                </c:pt>
                <c:pt idx="55">
                  <c:v>25200000000</c:v>
                </c:pt>
                <c:pt idx="56">
                  <c:v>24600000000</c:v>
                </c:pt>
                <c:pt idx="57">
                  <c:v>24400000000</c:v>
                </c:pt>
                <c:pt idx="58">
                  <c:v>24200000000</c:v>
                </c:pt>
                <c:pt idx="59">
                  <c:v>23700000000</c:v>
                </c:pt>
                <c:pt idx="60">
                  <c:v>23500000000</c:v>
                </c:pt>
                <c:pt idx="61">
                  <c:v>23400000000</c:v>
                </c:pt>
                <c:pt idx="62">
                  <c:v>23100000000</c:v>
                </c:pt>
                <c:pt idx="63">
                  <c:v>23100000000</c:v>
                </c:pt>
                <c:pt idx="64">
                  <c:v>22900000000</c:v>
                </c:pt>
                <c:pt idx="65">
                  <c:v>22600000000</c:v>
                </c:pt>
                <c:pt idx="66">
                  <c:v>22400000000</c:v>
                </c:pt>
                <c:pt idx="67">
                  <c:v>22100000000</c:v>
                </c:pt>
                <c:pt idx="68">
                  <c:v>22000000000</c:v>
                </c:pt>
                <c:pt idx="69">
                  <c:v>21600000000</c:v>
                </c:pt>
                <c:pt idx="70">
                  <c:v>21600000000</c:v>
                </c:pt>
                <c:pt idx="71">
                  <c:v>21200000000</c:v>
                </c:pt>
                <c:pt idx="72">
                  <c:v>21200000000</c:v>
                </c:pt>
                <c:pt idx="73">
                  <c:v>21100000000</c:v>
                </c:pt>
                <c:pt idx="74">
                  <c:v>21000000000</c:v>
                </c:pt>
                <c:pt idx="75">
                  <c:v>21000000000</c:v>
                </c:pt>
                <c:pt idx="76">
                  <c:v>20900000000</c:v>
                </c:pt>
                <c:pt idx="77">
                  <c:v>20500000000</c:v>
                </c:pt>
                <c:pt idx="78">
                  <c:v>20200000000</c:v>
                </c:pt>
                <c:pt idx="79">
                  <c:v>19600000000</c:v>
                </c:pt>
                <c:pt idx="80">
                  <c:v>19100000000</c:v>
                </c:pt>
                <c:pt idx="81">
                  <c:v>19000000000</c:v>
                </c:pt>
                <c:pt idx="82">
                  <c:v>19000000000</c:v>
                </c:pt>
                <c:pt idx="83">
                  <c:v>18900000000</c:v>
                </c:pt>
                <c:pt idx="84">
                  <c:v>18700000000</c:v>
                </c:pt>
                <c:pt idx="85">
                  <c:v>18500000000</c:v>
                </c:pt>
                <c:pt idx="86">
                  <c:v>18500000000</c:v>
                </c:pt>
                <c:pt idx="87">
                  <c:v>18500000000</c:v>
                </c:pt>
                <c:pt idx="88">
                  <c:v>18000000000</c:v>
                </c:pt>
                <c:pt idx="89">
                  <c:v>17700000000</c:v>
                </c:pt>
                <c:pt idx="90">
                  <c:v>17500000000</c:v>
                </c:pt>
                <c:pt idx="91">
                  <c:v>17500000000</c:v>
                </c:pt>
                <c:pt idx="92">
                  <c:v>17500000000</c:v>
                </c:pt>
                <c:pt idx="93">
                  <c:v>17400000000</c:v>
                </c:pt>
                <c:pt idx="94">
                  <c:v>17400000000</c:v>
                </c:pt>
                <c:pt idx="95">
                  <c:v>17100000000</c:v>
                </c:pt>
                <c:pt idx="96">
                  <c:v>16700000000</c:v>
                </c:pt>
                <c:pt idx="97">
                  <c:v>16500000000</c:v>
                </c:pt>
                <c:pt idx="98">
                  <c:v>16500000000</c:v>
                </c:pt>
                <c:pt idx="99">
                  <c:v>16300000000</c:v>
                </c:pt>
                <c:pt idx="100">
                  <c:v>16200000000</c:v>
                </c:pt>
                <c:pt idx="101">
                  <c:v>16200000000</c:v>
                </c:pt>
                <c:pt idx="102">
                  <c:v>16000000000</c:v>
                </c:pt>
                <c:pt idx="103">
                  <c:v>15900000000</c:v>
                </c:pt>
                <c:pt idx="104">
                  <c:v>15800000000</c:v>
                </c:pt>
                <c:pt idx="105">
                  <c:v>15600000000</c:v>
                </c:pt>
                <c:pt idx="106">
                  <c:v>15500000000</c:v>
                </c:pt>
                <c:pt idx="107">
                  <c:v>15300000000</c:v>
                </c:pt>
                <c:pt idx="108">
                  <c:v>15200000000</c:v>
                </c:pt>
                <c:pt idx="109">
                  <c:v>14900000000</c:v>
                </c:pt>
                <c:pt idx="110">
                  <c:v>14900000000</c:v>
                </c:pt>
                <c:pt idx="111">
                  <c:v>14800000000</c:v>
                </c:pt>
                <c:pt idx="112">
                  <c:v>14700000000</c:v>
                </c:pt>
                <c:pt idx="113">
                  <c:v>14600000000</c:v>
                </c:pt>
                <c:pt idx="114">
                  <c:v>14500000000</c:v>
                </c:pt>
                <c:pt idx="115">
                  <c:v>14300000000</c:v>
                </c:pt>
                <c:pt idx="116">
                  <c:v>14200000000</c:v>
                </c:pt>
                <c:pt idx="117">
                  <c:v>14200000000</c:v>
                </c:pt>
                <c:pt idx="118">
                  <c:v>14000000000</c:v>
                </c:pt>
                <c:pt idx="119">
                  <c:v>13900000000</c:v>
                </c:pt>
                <c:pt idx="120">
                  <c:v>13700000000</c:v>
                </c:pt>
                <c:pt idx="121">
                  <c:v>13700000000</c:v>
                </c:pt>
                <c:pt idx="122">
                  <c:v>13700000000</c:v>
                </c:pt>
                <c:pt idx="123">
                  <c:v>13300000000</c:v>
                </c:pt>
                <c:pt idx="124">
                  <c:v>13300000000</c:v>
                </c:pt>
                <c:pt idx="125">
                  <c:v>13200000000</c:v>
                </c:pt>
                <c:pt idx="126">
                  <c:v>13100000000</c:v>
                </c:pt>
                <c:pt idx="127">
                  <c:v>12900000000</c:v>
                </c:pt>
                <c:pt idx="128">
                  <c:v>12900000000</c:v>
                </c:pt>
                <c:pt idx="129">
                  <c:v>12600000000</c:v>
                </c:pt>
                <c:pt idx="130">
                  <c:v>12300000000</c:v>
                </c:pt>
                <c:pt idx="131">
                  <c:v>12200000000</c:v>
                </c:pt>
                <c:pt idx="132">
                  <c:v>12200000000</c:v>
                </c:pt>
                <c:pt idx="133">
                  <c:v>12100000000</c:v>
                </c:pt>
                <c:pt idx="134">
                  <c:v>12000000000</c:v>
                </c:pt>
                <c:pt idx="135">
                  <c:v>11600000000</c:v>
                </c:pt>
                <c:pt idx="136">
                  <c:v>11500000000</c:v>
                </c:pt>
                <c:pt idx="137">
                  <c:v>11500000000</c:v>
                </c:pt>
                <c:pt idx="138">
                  <c:v>11500000000</c:v>
                </c:pt>
                <c:pt idx="139">
                  <c:v>11400000000</c:v>
                </c:pt>
                <c:pt idx="140">
                  <c:v>11400000000</c:v>
                </c:pt>
                <c:pt idx="141">
                  <c:v>11300000000</c:v>
                </c:pt>
                <c:pt idx="142">
                  <c:v>11300000000</c:v>
                </c:pt>
                <c:pt idx="143">
                  <c:v>11300000000</c:v>
                </c:pt>
                <c:pt idx="144">
                  <c:v>11300000000</c:v>
                </c:pt>
                <c:pt idx="145">
                  <c:v>11100000000</c:v>
                </c:pt>
                <c:pt idx="146">
                  <c:v>11100000000</c:v>
                </c:pt>
                <c:pt idx="147">
                  <c:v>11000000000</c:v>
                </c:pt>
                <c:pt idx="148">
                  <c:v>10900000000</c:v>
                </c:pt>
                <c:pt idx="149">
                  <c:v>10900000000</c:v>
                </c:pt>
                <c:pt idx="150">
                  <c:v>10900000000</c:v>
                </c:pt>
                <c:pt idx="151">
                  <c:v>10700000000</c:v>
                </c:pt>
                <c:pt idx="152">
                  <c:v>10600000000</c:v>
                </c:pt>
                <c:pt idx="153">
                  <c:v>10600000000</c:v>
                </c:pt>
                <c:pt idx="154">
                  <c:v>10500000000</c:v>
                </c:pt>
                <c:pt idx="155">
                  <c:v>10500000000</c:v>
                </c:pt>
                <c:pt idx="156">
                  <c:v>10500000000</c:v>
                </c:pt>
                <c:pt idx="157">
                  <c:v>10300000000</c:v>
                </c:pt>
                <c:pt idx="158">
                  <c:v>10200000000</c:v>
                </c:pt>
                <c:pt idx="159">
                  <c:v>10200000000</c:v>
                </c:pt>
                <c:pt idx="160">
                  <c:v>10200000000</c:v>
                </c:pt>
                <c:pt idx="161">
                  <c:v>10200000000</c:v>
                </c:pt>
                <c:pt idx="162">
                  <c:v>10200000000</c:v>
                </c:pt>
                <c:pt idx="163">
                  <c:v>10200000000</c:v>
                </c:pt>
                <c:pt idx="164">
                  <c:v>10200000000</c:v>
                </c:pt>
                <c:pt idx="165">
                  <c:v>10200000000</c:v>
                </c:pt>
                <c:pt idx="166">
                  <c:v>10100000000</c:v>
                </c:pt>
                <c:pt idx="167">
                  <c:v>10100000000</c:v>
                </c:pt>
                <c:pt idx="168">
                  <c:v>10100000000</c:v>
                </c:pt>
                <c:pt idx="169">
                  <c:v>10000000000</c:v>
                </c:pt>
                <c:pt idx="170">
                  <c:v>9900000000</c:v>
                </c:pt>
                <c:pt idx="171">
                  <c:v>9800000000</c:v>
                </c:pt>
                <c:pt idx="172">
                  <c:v>9800000000</c:v>
                </c:pt>
                <c:pt idx="173">
                  <c:v>9800000000</c:v>
                </c:pt>
                <c:pt idx="174">
                  <c:v>9800000000</c:v>
                </c:pt>
                <c:pt idx="175">
                  <c:v>9800000000</c:v>
                </c:pt>
                <c:pt idx="176">
                  <c:v>9800000000</c:v>
                </c:pt>
                <c:pt idx="177">
                  <c:v>9700000000</c:v>
                </c:pt>
                <c:pt idx="178">
                  <c:v>9700000000</c:v>
                </c:pt>
                <c:pt idx="179">
                  <c:v>9700000000</c:v>
                </c:pt>
                <c:pt idx="180">
                  <c:v>9700000000</c:v>
                </c:pt>
                <c:pt idx="181">
                  <c:v>9700000000</c:v>
                </c:pt>
                <c:pt idx="182">
                  <c:v>9600000000</c:v>
                </c:pt>
                <c:pt idx="183">
                  <c:v>9600000000</c:v>
                </c:pt>
                <c:pt idx="184">
                  <c:v>9600000000</c:v>
                </c:pt>
                <c:pt idx="185">
                  <c:v>9600000000</c:v>
                </c:pt>
                <c:pt idx="186">
                  <c:v>9600000000</c:v>
                </c:pt>
                <c:pt idx="187">
                  <c:v>9600000000</c:v>
                </c:pt>
                <c:pt idx="188">
                  <c:v>9600000000</c:v>
                </c:pt>
                <c:pt idx="189">
                  <c:v>9500000000</c:v>
                </c:pt>
                <c:pt idx="190">
                  <c:v>9500000000</c:v>
                </c:pt>
                <c:pt idx="191">
                  <c:v>9400000000</c:v>
                </c:pt>
                <c:pt idx="192">
                  <c:v>9400000000</c:v>
                </c:pt>
                <c:pt idx="193">
                  <c:v>9300000000</c:v>
                </c:pt>
                <c:pt idx="194">
                  <c:v>9300000000</c:v>
                </c:pt>
                <c:pt idx="195">
                  <c:v>9200000000</c:v>
                </c:pt>
                <c:pt idx="196">
                  <c:v>9200000000</c:v>
                </c:pt>
                <c:pt idx="197">
                  <c:v>9200000000</c:v>
                </c:pt>
                <c:pt idx="198">
                  <c:v>9200000000</c:v>
                </c:pt>
                <c:pt idx="199">
                  <c:v>9200000000</c:v>
                </c:pt>
                <c:pt idx="200">
                  <c:v>9200000000</c:v>
                </c:pt>
                <c:pt idx="201">
                  <c:v>9200000000</c:v>
                </c:pt>
                <c:pt idx="202">
                  <c:v>9000000000</c:v>
                </c:pt>
                <c:pt idx="203">
                  <c:v>9000000000</c:v>
                </c:pt>
                <c:pt idx="204">
                  <c:v>9000000000</c:v>
                </c:pt>
                <c:pt idx="205">
                  <c:v>9000000000</c:v>
                </c:pt>
                <c:pt idx="206">
                  <c:v>9000000000</c:v>
                </c:pt>
                <c:pt idx="207">
                  <c:v>8900000000</c:v>
                </c:pt>
                <c:pt idx="208">
                  <c:v>8900000000</c:v>
                </c:pt>
                <c:pt idx="209">
                  <c:v>8900000000</c:v>
                </c:pt>
                <c:pt idx="210">
                  <c:v>8800000000</c:v>
                </c:pt>
                <c:pt idx="211">
                  <c:v>8800000000</c:v>
                </c:pt>
                <c:pt idx="212">
                  <c:v>8800000000</c:v>
                </c:pt>
                <c:pt idx="213">
                  <c:v>8800000000</c:v>
                </c:pt>
                <c:pt idx="214">
                  <c:v>8800000000</c:v>
                </c:pt>
                <c:pt idx="215">
                  <c:v>8800000000</c:v>
                </c:pt>
                <c:pt idx="216">
                  <c:v>8800000000</c:v>
                </c:pt>
                <c:pt idx="217">
                  <c:v>8700000000</c:v>
                </c:pt>
                <c:pt idx="218">
                  <c:v>8700000000</c:v>
                </c:pt>
                <c:pt idx="219">
                  <c:v>8600000000</c:v>
                </c:pt>
                <c:pt idx="220">
                  <c:v>8600000000</c:v>
                </c:pt>
                <c:pt idx="221">
                  <c:v>8600000000</c:v>
                </c:pt>
                <c:pt idx="222">
                  <c:v>8600000000</c:v>
                </c:pt>
                <c:pt idx="223">
                  <c:v>8600000000</c:v>
                </c:pt>
                <c:pt idx="224">
                  <c:v>8600000000</c:v>
                </c:pt>
                <c:pt idx="225">
                  <c:v>8600000000</c:v>
                </c:pt>
                <c:pt idx="226">
                  <c:v>8500000000</c:v>
                </c:pt>
                <c:pt idx="227">
                  <c:v>8500000000</c:v>
                </c:pt>
                <c:pt idx="228">
                  <c:v>8500000000</c:v>
                </c:pt>
                <c:pt idx="229">
                  <c:v>8400000000</c:v>
                </c:pt>
                <c:pt idx="230">
                  <c:v>8400000000</c:v>
                </c:pt>
                <c:pt idx="231">
                  <c:v>8400000000</c:v>
                </c:pt>
                <c:pt idx="232">
                  <c:v>8400000000</c:v>
                </c:pt>
                <c:pt idx="233">
                  <c:v>8300000000</c:v>
                </c:pt>
                <c:pt idx="234">
                  <c:v>8200000000</c:v>
                </c:pt>
                <c:pt idx="235">
                  <c:v>8200000000</c:v>
                </c:pt>
                <c:pt idx="236">
                  <c:v>8200000000</c:v>
                </c:pt>
                <c:pt idx="237">
                  <c:v>8200000000</c:v>
                </c:pt>
                <c:pt idx="238">
                  <c:v>8200000000</c:v>
                </c:pt>
                <c:pt idx="239">
                  <c:v>8200000000</c:v>
                </c:pt>
                <c:pt idx="240">
                  <c:v>8100000000</c:v>
                </c:pt>
                <c:pt idx="241">
                  <c:v>8100000000</c:v>
                </c:pt>
                <c:pt idx="242">
                  <c:v>8100000000</c:v>
                </c:pt>
                <c:pt idx="243">
                  <c:v>8100000000</c:v>
                </c:pt>
                <c:pt idx="244">
                  <c:v>8100000000</c:v>
                </c:pt>
                <c:pt idx="245">
                  <c:v>8000000000</c:v>
                </c:pt>
                <c:pt idx="246">
                  <c:v>8000000000</c:v>
                </c:pt>
                <c:pt idx="247">
                  <c:v>8000000000</c:v>
                </c:pt>
                <c:pt idx="248">
                  <c:v>8000000000</c:v>
                </c:pt>
                <c:pt idx="249">
                  <c:v>8000000000</c:v>
                </c:pt>
                <c:pt idx="250">
                  <c:v>8000000000</c:v>
                </c:pt>
                <c:pt idx="251">
                  <c:v>7900000000</c:v>
                </c:pt>
                <c:pt idx="252">
                  <c:v>7900000000</c:v>
                </c:pt>
                <c:pt idx="253">
                  <c:v>7900000000</c:v>
                </c:pt>
                <c:pt idx="254">
                  <c:v>7900000000</c:v>
                </c:pt>
                <c:pt idx="255">
                  <c:v>7900000000</c:v>
                </c:pt>
                <c:pt idx="256">
                  <c:v>7900000000</c:v>
                </c:pt>
                <c:pt idx="257">
                  <c:v>7900000000</c:v>
                </c:pt>
                <c:pt idx="258">
                  <c:v>7900000000</c:v>
                </c:pt>
                <c:pt idx="259">
                  <c:v>7800000000</c:v>
                </c:pt>
                <c:pt idx="260">
                  <c:v>7800000000</c:v>
                </c:pt>
                <c:pt idx="261">
                  <c:v>7800000000</c:v>
                </c:pt>
                <c:pt idx="262">
                  <c:v>7800000000</c:v>
                </c:pt>
                <c:pt idx="263">
                  <c:v>7700000000</c:v>
                </c:pt>
                <c:pt idx="264">
                  <c:v>7700000000</c:v>
                </c:pt>
                <c:pt idx="265">
                  <c:v>7700000000</c:v>
                </c:pt>
                <c:pt idx="266">
                  <c:v>7700000000</c:v>
                </c:pt>
                <c:pt idx="267">
                  <c:v>7700000000</c:v>
                </c:pt>
                <c:pt idx="268">
                  <c:v>7700000000</c:v>
                </c:pt>
                <c:pt idx="269">
                  <c:v>7700000000</c:v>
                </c:pt>
                <c:pt idx="270">
                  <c:v>7700000000</c:v>
                </c:pt>
                <c:pt idx="271">
                  <c:v>7600000000</c:v>
                </c:pt>
                <c:pt idx="272">
                  <c:v>7600000000</c:v>
                </c:pt>
                <c:pt idx="273">
                  <c:v>7600000000</c:v>
                </c:pt>
                <c:pt idx="274">
                  <c:v>7600000000</c:v>
                </c:pt>
                <c:pt idx="275">
                  <c:v>7600000000</c:v>
                </c:pt>
                <c:pt idx="276">
                  <c:v>7600000000</c:v>
                </c:pt>
                <c:pt idx="277">
                  <c:v>7600000000</c:v>
                </c:pt>
                <c:pt idx="278">
                  <c:v>7600000000</c:v>
                </c:pt>
                <c:pt idx="279">
                  <c:v>7500000000</c:v>
                </c:pt>
                <c:pt idx="280">
                  <c:v>7500000000</c:v>
                </c:pt>
                <c:pt idx="281">
                  <c:v>7500000000</c:v>
                </c:pt>
                <c:pt idx="282">
                  <c:v>7500000000</c:v>
                </c:pt>
                <c:pt idx="283">
                  <c:v>7500000000</c:v>
                </c:pt>
                <c:pt idx="284">
                  <c:v>7500000000</c:v>
                </c:pt>
                <c:pt idx="285">
                  <c:v>7400000000</c:v>
                </c:pt>
                <c:pt idx="286">
                  <c:v>7400000000</c:v>
                </c:pt>
                <c:pt idx="287">
                  <c:v>7400000000</c:v>
                </c:pt>
                <c:pt idx="288">
                  <c:v>7400000000</c:v>
                </c:pt>
                <c:pt idx="289">
                  <c:v>7400000000</c:v>
                </c:pt>
                <c:pt idx="290">
                  <c:v>7400000000</c:v>
                </c:pt>
                <c:pt idx="291">
                  <c:v>7400000000</c:v>
                </c:pt>
                <c:pt idx="292">
                  <c:v>7300000000</c:v>
                </c:pt>
                <c:pt idx="293">
                  <c:v>7300000000</c:v>
                </c:pt>
                <c:pt idx="294">
                  <c:v>7300000000</c:v>
                </c:pt>
                <c:pt idx="295">
                  <c:v>7300000000</c:v>
                </c:pt>
                <c:pt idx="296">
                  <c:v>7300000000</c:v>
                </c:pt>
                <c:pt idx="297">
                  <c:v>7200000000</c:v>
                </c:pt>
                <c:pt idx="298">
                  <c:v>7200000000</c:v>
                </c:pt>
                <c:pt idx="299">
                  <c:v>7200000000</c:v>
                </c:pt>
                <c:pt idx="300">
                  <c:v>7200000000</c:v>
                </c:pt>
                <c:pt idx="301">
                  <c:v>7200000000</c:v>
                </c:pt>
                <c:pt idx="302">
                  <c:v>7200000000</c:v>
                </c:pt>
                <c:pt idx="303">
                  <c:v>7200000000</c:v>
                </c:pt>
                <c:pt idx="304">
                  <c:v>7100000000</c:v>
                </c:pt>
                <c:pt idx="305">
                  <c:v>7100000000</c:v>
                </c:pt>
                <c:pt idx="306">
                  <c:v>7100000000</c:v>
                </c:pt>
                <c:pt idx="307">
                  <c:v>7100000000</c:v>
                </c:pt>
                <c:pt idx="308">
                  <c:v>7100000000</c:v>
                </c:pt>
                <c:pt idx="309">
                  <c:v>7100000000</c:v>
                </c:pt>
                <c:pt idx="310">
                  <c:v>7100000000</c:v>
                </c:pt>
                <c:pt idx="311">
                  <c:v>7000000000</c:v>
                </c:pt>
                <c:pt idx="312">
                  <c:v>7000000000</c:v>
                </c:pt>
                <c:pt idx="313">
                  <c:v>7000000000</c:v>
                </c:pt>
                <c:pt idx="314">
                  <c:v>7000000000</c:v>
                </c:pt>
                <c:pt idx="315">
                  <c:v>7000000000</c:v>
                </c:pt>
                <c:pt idx="316">
                  <c:v>7000000000</c:v>
                </c:pt>
                <c:pt idx="317">
                  <c:v>7000000000</c:v>
                </c:pt>
                <c:pt idx="318">
                  <c:v>7000000000</c:v>
                </c:pt>
                <c:pt idx="319">
                  <c:v>7000000000</c:v>
                </c:pt>
                <c:pt idx="320">
                  <c:v>7000000000</c:v>
                </c:pt>
                <c:pt idx="321">
                  <c:v>7000000000</c:v>
                </c:pt>
                <c:pt idx="322">
                  <c:v>6900000000</c:v>
                </c:pt>
                <c:pt idx="323">
                  <c:v>6900000000</c:v>
                </c:pt>
                <c:pt idx="324">
                  <c:v>6900000000</c:v>
                </c:pt>
                <c:pt idx="325">
                  <c:v>6900000000</c:v>
                </c:pt>
                <c:pt idx="326">
                  <c:v>6900000000</c:v>
                </c:pt>
                <c:pt idx="327">
                  <c:v>6900000000</c:v>
                </c:pt>
                <c:pt idx="328">
                  <c:v>6900000000</c:v>
                </c:pt>
                <c:pt idx="329">
                  <c:v>6800000000</c:v>
                </c:pt>
                <c:pt idx="330">
                  <c:v>6800000000</c:v>
                </c:pt>
                <c:pt idx="331">
                  <c:v>6800000000</c:v>
                </c:pt>
                <c:pt idx="332">
                  <c:v>6800000000</c:v>
                </c:pt>
                <c:pt idx="333">
                  <c:v>6800000000</c:v>
                </c:pt>
                <c:pt idx="334">
                  <c:v>6800000000</c:v>
                </c:pt>
                <c:pt idx="335">
                  <c:v>6800000000</c:v>
                </c:pt>
                <c:pt idx="336">
                  <c:v>6800000000</c:v>
                </c:pt>
                <c:pt idx="337">
                  <c:v>6800000000</c:v>
                </c:pt>
                <c:pt idx="338">
                  <c:v>6800000000</c:v>
                </c:pt>
                <c:pt idx="339">
                  <c:v>6800000000</c:v>
                </c:pt>
                <c:pt idx="340">
                  <c:v>6800000000</c:v>
                </c:pt>
                <c:pt idx="341">
                  <c:v>6800000000</c:v>
                </c:pt>
                <c:pt idx="342">
                  <c:v>6700000000</c:v>
                </c:pt>
                <c:pt idx="343">
                  <c:v>6700000000</c:v>
                </c:pt>
                <c:pt idx="344">
                  <c:v>6700000000</c:v>
                </c:pt>
                <c:pt idx="345">
                  <c:v>6700000000</c:v>
                </c:pt>
                <c:pt idx="346">
                  <c:v>6700000000</c:v>
                </c:pt>
                <c:pt idx="347">
                  <c:v>6700000000</c:v>
                </c:pt>
                <c:pt idx="348">
                  <c:v>6700000000</c:v>
                </c:pt>
                <c:pt idx="349">
                  <c:v>6700000000</c:v>
                </c:pt>
                <c:pt idx="350">
                  <c:v>6700000000</c:v>
                </c:pt>
                <c:pt idx="351">
                  <c:v>6700000000</c:v>
                </c:pt>
                <c:pt idx="352">
                  <c:v>6700000000</c:v>
                </c:pt>
                <c:pt idx="353">
                  <c:v>6700000000</c:v>
                </c:pt>
                <c:pt idx="354">
                  <c:v>6700000000</c:v>
                </c:pt>
                <c:pt idx="355">
                  <c:v>6700000000</c:v>
                </c:pt>
                <c:pt idx="356">
                  <c:v>6700000000</c:v>
                </c:pt>
                <c:pt idx="357">
                  <c:v>6700000000</c:v>
                </c:pt>
                <c:pt idx="358">
                  <c:v>6700000000</c:v>
                </c:pt>
                <c:pt idx="359">
                  <c:v>6700000000</c:v>
                </c:pt>
                <c:pt idx="360">
                  <c:v>6600000000</c:v>
                </c:pt>
                <c:pt idx="361">
                  <c:v>6600000000</c:v>
                </c:pt>
                <c:pt idx="362">
                  <c:v>6600000000</c:v>
                </c:pt>
                <c:pt idx="363">
                  <c:v>6600000000</c:v>
                </c:pt>
                <c:pt idx="364">
                  <c:v>6600000000</c:v>
                </c:pt>
                <c:pt idx="365">
                  <c:v>6600000000</c:v>
                </c:pt>
                <c:pt idx="366">
                  <c:v>6600000000</c:v>
                </c:pt>
                <c:pt idx="367">
                  <c:v>6500000000</c:v>
                </c:pt>
                <c:pt idx="368">
                  <c:v>6500000000</c:v>
                </c:pt>
                <c:pt idx="369">
                  <c:v>6500000000</c:v>
                </c:pt>
                <c:pt idx="370">
                  <c:v>6500000000</c:v>
                </c:pt>
                <c:pt idx="371">
                  <c:v>6500000000</c:v>
                </c:pt>
                <c:pt idx="372">
                  <c:v>6400000000</c:v>
                </c:pt>
                <c:pt idx="373">
                  <c:v>6400000000</c:v>
                </c:pt>
                <c:pt idx="374">
                  <c:v>6400000000</c:v>
                </c:pt>
                <c:pt idx="375">
                  <c:v>6400000000</c:v>
                </c:pt>
                <c:pt idx="376">
                  <c:v>6400000000</c:v>
                </c:pt>
                <c:pt idx="377">
                  <c:v>6400000000</c:v>
                </c:pt>
                <c:pt idx="378">
                  <c:v>6400000000</c:v>
                </c:pt>
                <c:pt idx="379">
                  <c:v>6300000000</c:v>
                </c:pt>
                <c:pt idx="380">
                  <c:v>6300000000</c:v>
                </c:pt>
                <c:pt idx="381">
                  <c:v>6300000000</c:v>
                </c:pt>
                <c:pt idx="382">
                  <c:v>6300000000</c:v>
                </c:pt>
                <c:pt idx="383">
                  <c:v>6300000000</c:v>
                </c:pt>
                <c:pt idx="384">
                  <c:v>6300000000</c:v>
                </c:pt>
                <c:pt idx="385">
                  <c:v>6200000000</c:v>
                </c:pt>
                <c:pt idx="386">
                  <c:v>6200000000</c:v>
                </c:pt>
                <c:pt idx="387">
                  <c:v>6200000000</c:v>
                </c:pt>
                <c:pt idx="388">
                  <c:v>6200000000</c:v>
                </c:pt>
                <c:pt idx="389">
                  <c:v>6200000000</c:v>
                </c:pt>
                <c:pt idx="390">
                  <c:v>6200000000</c:v>
                </c:pt>
                <c:pt idx="391">
                  <c:v>6200000000</c:v>
                </c:pt>
                <c:pt idx="392">
                  <c:v>6100000000</c:v>
                </c:pt>
                <c:pt idx="393">
                  <c:v>6100000000</c:v>
                </c:pt>
                <c:pt idx="394">
                  <c:v>6100000000</c:v>
                </c:pt>
                <c:pt idx="395">
                  <c:v>6100000000</c:v>
                </c:pt>
                <c:pt idx="396">
                  <c:v>6000000000</c:v>
                </c:pt>
                <c:pt idx="397">
                  <c:v>6000000000</c:v>
                </c:pt>
                <c:pt idx="398">
                  <c:v>6000000000</c:v>
                </c:pt>
                <c:pt idx="399">
                  <c:v>6000000000</c:v>
                </c:pt>
                <c:pt idx="400">
                  <c:v>6000000000</c:v>
                </c:pt>
                <c:pt idx="401">
                  <c:v>6000000000</c:v>
                </c:pt>
                <c:pt idx="402">
                  <c:v>6000000000</c:v>
                </c:pt>
                <c:pt idx="403">
                  <c:v>6000000000</c:v>
                </c:pt>
                <c:pt idx="404">
                  <c:v>6000000000</c:v>
                </c:pt>
                <c:pt idx="405">
                  <c:v>6000000000</c:v>
                </c:pt>
                <c:pt idx="406">
                  <c:v>5900000000</c:v>
                </c:pt>
                <c:pt idx="407">
                  <c:v>5900000000</c:v>
                </c:pt>
                <c:pt idx="408">
                  <c:v>5900000000</c:v>
                </c:pt>
                <c:pt idx="409">
                  <c:v>5900000000</c:v>
                </c:pt>
                <c:pt idx="410">
                  <c:v>5900000000</c:v>
                </c:pt>
                <c:pt idx="411">
                  <c:v>5800000000</c:v>
                </c:pt>
                <c:pt idx="412">
                  <c:v>5800000000</c:v>
                </c:pt>
                <c:pt idx="413">
                  <c:v>5800000000</c:v>
                </c:pt>
                <c:pt idx="414">
                  <c:v>5700000000</c:v>
                </c:pt>
                <c:pt idx="415">
                  <c:v>5700000000</c:v>
                </c:pt>
                <c:pt idx="416">
                  <c:v>5700000000</c:v>
                </c:pt>
                <c:pt idx="417">
                  <c:v>5700000000</c:v>
                </c:pt>
                <c:pt idx="418">
                  <c:v>5700000000</c:v>
                </c:pt>
                <c:pt idx="419">
                  <c:v>5700000000</c:v>
                </c:pt>
                <c:pt idx="420">
                  <c:v>5700000000</c:v>
                </c:pt>
                <c:pt idx="421">
                  <c:v>5700000000</c:v>
                </c:pt>
                <c:pt idx="422">
                  <c:v>5600000000</c:v>
                </c:pt>
                <c:pt idx="423">
                  <c:v>5600000000</c:v>
                </c:pt>
                <c:pt idx="424">
                  <c:v>5600000000</c:v>
                </c:pt>
                <c:pt idx="425">
                  <c:v>5600000000</c:v>
                </c:pt>
                <c:pt idx="426">
                  <c:v>5600000000</c:v>
                </c:pt>
                <c:pt idx="427">
                  <c:v>5600000000</c:v>
                </c:pt>
                <c:pt idx="428">
                  <c:v>5600000000</c:v>
                </c:pt>
                <c:pt idx="429">
                  <c:v>5600000000</c:v>
                </c:pt>
                <c:pt idx="430">
                  <c:v>5600000000</c:v>
                </c:pt>
                <c:pt idx="431">
                  <c:v>5600000000</c:v>
                </c:pt>
                <c:pt idx="432">
                  <c:v>5500000000</c:v>
                </c:pt>
                <c:pt idx="433">
                  <c:v>5500000000</c:v>
                </c:pt>
                <c:pt idx="434">
                  <c:v>5500000000</c:v>
                </c:pt>
                <c:pt idx="435">
                  <c:v>5500000000</c:v>
                </c:pt>
                <c:pt idx="436">
                  <c:v>5500000000</c:v>
                </c:pt>
                <c:pt idx="437">
                  <c:v>5500000000</c:v>
                </c:pt>
                <c:pt idx="438">
                  <c:v>5500000000</c:v>
                </c:pt>
                <c:pt idx="439">
                  <c:v>5500000000</c:v>
                </c:pt>
                <c:pt idx="440">
                  <c:v>5500000000</c:v>
                </c:pt>
                <c:pt idx="441">
                  <c:v>5500000000</c:v>
                </c:pt>
                <c:pt idx="442">
                  <c:v>5500000000</c:v>
                </c:pt>
                <c:pt idx="443">
                  <c:v>5500000000</c:v>
                </c:pt>
                <c:pt idx="444">
                  <c:v>5500000000</c:v>
                </c:pt>
                <c:pt idx="445">
                  <c:v>5500000000</c:v>
                </c:pt>
                <c:pt idx="446">
                  <c:v>5500000000</c:v>
                </c:pt>
                <c:pt idx="447">
                  <c:v>5500000000</c:v>
                </c:pt>
                <c:pt idx="448">
                  <c:v>5500000000</c:v>
                </c:pt>
                <c:pt idx="449">
                  <c:v>5500000000</c:v>
                </c:pt>
                <c:pt idx="450">
                  <c:v>5400000000</c:v>
                </c:pt>
                <c:pt idx="451">
                  <c:v>5400000000</c:v>
                </c:pt>
                <c:pt idx="452">
                  <c:v>5400000000</c:v>
                </c:pt>
                <c:pt idx="453">
                  <c:v>5400000000</c:v>
                </c:pt>
                <c:pt idx="454">
                  <c:v>5400000000</c:v>
                </c:pt>
                <c:pt idx="455">
                  <c:v>5400000000</c:v>
                </c:pt>
                <c:pt idx="456">
                  <c:v>5400000000</c:v>
                </c:pt>
                <c:pt idx="457">
                  <c:v>5400000000</c:v>
                </c:pt>
                <c:pt idx="458">
                  <c:v>5400000000</c:v>
                </c:pt>
                <c:pt idx="459">
                  <c:v>5400000000</c:v>
                </c:pt>
                <c:pt idx="460">
                  <c:v>5400000000</c:v>
                </c:pt>
                <c:pt idx="461">
                  <c:v>5300000000</c:v>
                </c:pt>
                <c:pt idx="462">
                  <c:v>5300000000</c:v>
                </c:pt>
                <c:pt idx="463">
                  <c:v>5300000000</c:v>
                </c:pt>
                <c:pt idx="464">
                  <c:v>5300000000</c:v>
                </c:pt>
                <c:pt idx="465">
                  <c:v>5300000000</c:v>
                </c:pt>
                <c:pt idx="466">
                  <c:v>5300000000</c:v>
                </c:pt>
                <c:pt idx="467">
                  <c:v>5300000000</c:v>
                </c:pt>
                <c:pt idx="468">
                  <c:v>5300000000</c:v>
                </c:pt>
                <c:pt idx="469">
                  <c:v>5300000000</c:v>
                </c:pt>
                <c:pt idx="470">
                  <c:v>5300000000</c:v>
                </c:pt>
                <c:pt idx="471">
                  <c:v>5300000000</c:v>
                </c:pt>
                <c:pt idx="472">
                  <c:v>5300000000</c:v>
                </c:pt>
                <c:pt idx="473">
                  <c:v>5300000000</c:v>
                </c:pt>
                <c:pt idx="474">
                  <c:v>5300000000</c:v>
                </c:pt>
              </c:numCache>
            </c:numRef>
          </c:xVal>
          <c:yVal>
            <c:numRef>
              <c:f>billionaire_data!$U$2:$U$476</c:f>
              <c:numCache>
                <c:formatCode>General</c:formatCode>
                <c:ptCount val="475"/>
                <c:pt idx="0">
                  <c:v>75</c:v>
                </c:pt>
                <c:pt idx="1">
                  <c:v>53</c:v>
                </c:pt>
                <c:pt idx="2">
                  <c:v>60</c:v>
                </c:pt>
                <c:pt idx="3">
                  <c:v>80</c:v>
                </c:pt>
                <c:pt idx="4">
                  <c:v>94</c:v>
                </c:pt>
                <c:pt idx="5">
                  <c:v>69</c:v>
                </c:pt>
                <c:pt idx="6">
                  <c:v>82</c:v>
                </c:pt>
                <c:pt idx="7">
                  <c:v>84</c:v>
                </c:pt>
                <c:pt idx="8">
                  <c:v>67</c:v>
                </c:pt>
                <c:pt idx="9">
                  <c:v>68</c:v>
                </c:pt>
                <c:pt idx="10">
                  <c:v>71</c:v>
                </c:pt>
                <c:pt idx="11">
                  <c:v>51</c:v>
                </c:pt>
                <c:pt idx="12">
                  <c:v>88</c:v>
                </c:pt>
                <c:pt idx="13">
                  <c:v>51</c:v>
                </c:pt>
                <c:pt idx="14">
                  <c:v>70</c:v>
                </c:pt>
                <c:pt idx="15">
                  <c:v>40</c:v>
                </c:pt>
                <c:pt idx="16">
                  <c:v>89</c:v>
                </c:pt>
                <c:pt idx="17">
                  <c:v>62</c:v>
                </c:pt>
                <c:pt idx="18">
                  <c:v>76</c:v>
                </c:pt>
                <c:pt idx="19">
                  <c:v>80</c:v>
                </c:pt>
                <c:pt idx="20">
                  <c:v>75</c:v>
                </c:pt>
                <c:pt idx="21">
                  <c:v>67</c:v>
                </c:pt>
                <c:pt idx="22">
                  <c:v>59</c:v>
                </c:pt>
                <c:pt idx="23">
                  <c:v>62</c:v>
                </c:pt>
                <c:pt idx="24">
                  <c:v>86</c:v>
                </c:pt>
                <c:pt idx="25">
                  <c:v>40</c:v>
                </c:pt>
                <c:pt idx="26">
                  <c:v>85</c:v>
                </c:pt>
                <c:pt idx="27">
                  <c:v>88</c:v>
                </c:pt>
                <c:pt idx="28">
                  <c:v>87</c:v>
                </c:pt>
                <c:pt idx="29">
                  <c:v>60</c:v>
                </c:pt>
                <c:pt idx="30">
                  <c:v>85</c:v>
                </c:pt>
                <c:pt idx="31">
                  <c:v>89</c:v>
                </c:pt>
                <c:pt idx="32">
                  <c:v>53</c:v>
                </c:pt>
                <c:pt idx="33">
                  <c:v>56</c:v>
                </c:pt>
                <c:pt idx="34">
                  <c:v>79</c:v>
                </c:pt>
                <c:pt idx="35">
                  <c:v>32</c:v>
                </c:pt>
                <c:pt idx="36">
                  <c:v>55</c:v>
                </c:pt>
                <c:pt idx="37">
                  <c:v>75</c:v>
                </c:pt>
                <c:pt idx="38">
                  <c:v>67</c:v>
                </c:pt>
                <c:pt idx="39">
                  <c:v>76</c:v>
                </c:pt>
                <c:pt idx="40">
                  <c:v>73</c:v>
                </c:pt>
                <c:pt idx="41">
                  <c:v>84</c:v>
                </c:pt>
                <c:pt idx="42">
                  <c:v>79</c:v>
                </c:pt>
                <c:pt idx="43">
                  <c:v>44</c:v>
                </c:pt>
                <c:pt idx="44">
                  <c:v>89</c:v>
                </c:pt>
                <c:pt idx="45">
                  <c:v>66</c:v>
                </c:pt>
                <c:pt idx="46">
                  <c:v>86</c:v>
                </c:pt>
                <c:pt idx="47">
                  <c:v>77</c:v>
                </c:pt>
                <c:pt idx="48">
                  <c:v>62</c:v>
                </c:pt>
                <c:pt idx="49">
                  <c:v>70</c:v>
                </c:pt>
                <c:pt idx="50">
                  <c:v>53</c:v>
                </c:pt>
                <c:pt idx="51">
                  <c:v>71</c:v>
                </c:pt>
                <c:pt idx="52">
                  <c:v>79</c:v>
                </c:pt>
                <c:pt idx="53">
                  <c:v>76</c:v>
                </c:pt>
                <c:pt idx="54">
                  <c:v>80</c:v>
                </c:pt>
                <c:pt idx="55">
                  <c:v>52</c:v>
                </c:pt>
                <c:pt idx="56">
                  <c:v>58</c:v>
                </c:pt>
                <c:pt idx="57">
                  <c:v>54</c:v>
                </c:pt>
                <c:pt idx="58">
                  <c:v>83</c:v>
                </c:pt>
                <c:pt idx="59">
                  <c:v>63</c:v>
                </c:pt>
                <c:pt idx="60">
                  <c:v>60</c:v>
                </c:pt>
                <c:pt idx="61">
                  <c:v>82</c:v>
                </c:pt>
                <c:pt idx="62">
                  <c:v>81</c:v>
                </c:pt>
                <c:pt idx="63">
                  <c:v>85</c:v>
                </c:pt>
                <c:pt idx="64">
                  <c:v>71</c:v>
                </c:pt>
                <c:pt idx="65">
                  <c:v>83</c:v>
                </c:pt>
                <c:pt idx="66">
                  <c:v>67</c:v>
                </c:pt>
                <c:pt idx="67">
                  <c:v>68</c:v>
                </c:pt>
                <c:pt idx="68">
                  <c:v>54</c:v>
                </c:pt>
                <c:pt idx="69">
                  <c:v>63</c:v>
                </c:pt>
                <c:pt idx="70">
                  <c:v>69</c:v>
                </c:pt>
                <c:pt idx="71">
                  <c:v>38</c:v>
                </c:pt>
                <c:pt idx="72">
                  <c:v>54</c:v>
                </c:pt>
                <c:pt idx="73">
                  <c:v>61</c:v>
                </c:pt>
                <c:pt idx="74">
                  <c:v>91</c:v>
                </c:pt>
                <c:pt idx="75">
                  <c:v>79</c:v>
                </c:pt>
                <c:pt idx="76">
                  <c:v>59</c:v>
                </c:pt>
                <c:pt idx="77">
                  <c:v>74</c:v>
                </c:pt>
                <c:pt idx="78">
                  <c:v>86</c:v>
                </c:pt>
                <c:pt idx="79">
                  <c:v>63</c:v>
                </c:pt>
                <c:pt idx="80">
                  <c:v>75</c:v>
                </c:pt>
                <c:pt idx="81">
                  <c:v>56</c:v>
                </c:pt>
                <c:pt idx="82">
                  <c:v>61</c:v>
                </c:pt>
                <c:pt idx="83">
                  <c:v>59</c:v>
                </c:pt>
                <c:pt idx="84">
                  <c:v>58</c:v>
                </c:pt>
                <c:pt idx="85">
                  <c:v>67</c:v>
                </c:pt>
                <c:pt idx="86">
                  <c:v>72</c:v>
                </c:pt>
                <c:pt idx="87">
                  <c:v>79</c:v>
                </c:pt>
                <c:pt idx="88">
                  <c:v>62</c:v>
                </c:pt>
                <c:pt idx="89">
                  <c:v>74</c:v>
                </c:pt>
                <c:pt idx="90">
                  <c:v>68</c:v>
                </c:pt>
                <c:pt idx="91">
                  <c:v>88</c:v>
                </c:pt>
                <c:pt idx="92">
                  <c:v>74</c:v>
                </c:pt>
                <c:pt idx="93">
                  <c:v>92</c:v>
                </c:pt>
                <c:pt idx="94">
                  <c:v>84</c:v>
                </c:pt>
                <c:pt idx="95">
                  <c:v>93</c:v>
                </c:pt>
                <c:pt idx="96">
                  <c:v>71</c:v>
                </c:pt>
                <c:pt idx="97">
                  <c:v>73</c:v>
                </c:pt>
                <c:pt idx="98">
                  <c:v>57</c:v>
                </c:pt>
                <c:pt idx="99">
                  <c:v>73</c:v>
                </c:pt>
                <c:pt idx="100">
                  <c:v>77</c:v>
                </c:pt>
                <c:pt idx="101">
                  <c:v>69</c:v>
                </c:pt>
                <c:pt idx="102">
                  <c:v>56</c:v>
                </c:pt>
                <c:pt idx="103">
                  <c:v>68</c:v>
                </c:pt>
                <c:pt idx="104">
                  <c:v>85</c:v>
                </c:pt>
                <c:pt idx="105">
                  <c:v>69</c:v>
                </c:pt>
                <c:pt idx="106">
                  <c:v>46</c:v>
                </c:pt>
                <c:pt idx="107">
                  <c:v>69</c:v>
                </c:pt>
                <c:pt idx="108">
                  <c:v>57</c:v>
                </c:pt>
                <c:pt idx="109">
                  <c:v>83</c:v>
                </c:pt>
                <c:pt idx="110">
                  <c:v>85</c:v>
                </c:pt>
                <c:pt idx="111">
                  <c:v>80</c:v>
                </c:pt>
                <c:pt idx="112">
                  <c:v>70</c:v>
                </c:pt>
                <c:pt idx="113">
                  <c:v>62</c:v>
                </c:pt>
                <c:pt idx="114">
                  <c:v>60</c:v>
                </c:pt>
                <c:pt idx="115">
                  <c:v>97</c:v>
                </c:pt>
                <c:pt idx="116">
                  <c:v>67</c:v>
                </c:pt>
                <c:pt idx="117">
                  <c:v>57</c:v>
                </c:pt>
                <c:pt idx="118">
                  <c:v>69</c:v>
                </c:pt>
                <c:pt idx="119">
                  <c:v>59</c:v>
                </c:pt>
                <c:pt idx="120">
                  <c:v>77</c:v>
                </c:pt>
                <c:pt idx="121">
                  <c:v>48</c:v>
                </c:pt>
                <c:pt idx="122">
                  <c:v>79</c:v>
                </c:pt>
                <c:pt idx="123">
                  <c:v>82</c:v>
                </c:pt>
                <c:pt idx="124">
                  <c:v>82</c:v>
                </c:pt>
                <c:pt idx="125">
                  <c:v>62</c:v>
                </c:pt>
                <c:pt idx="126">
                  <c:v>91</c:v>
                </c:pt>
                <c:pt idx="127">
                  <c:v>65</c:v>
                </c:pt>
                <c:pt idx="128">
                  <c:v>77</c:v>
                </c:pt>
                <c:pt idx="129">
                  <c:v>60</c:v>
                </c:pt>
                <c:pt idx="130">
                  <c:v>59</c:v>
                </c:pt>
                <c:pt idx="131">
                  <c:v>71</c:v>
                </c:pt>
                <c:pt idx="132">
                  <c:v>51</c:v>
                </c:pt>
                <c:pt idx="133">
                  <c:v>74</c:v>
                </c:pt>
                <c:pt idx="134">
                  <c:v>61</c:v>
                </c:pt>
                <c:pt idx="135">
                  <c:v>84</c:v>
                </c:pt>
                <c:pt idx="136">
                  <c:v>40</c:v>
                </c:pt>
                <c:pt idx="137">
                  <c:v>74</c:v>
                </c:pt>
                <c:pt idx="138">
                  <c:v>74</c:v>
                </c:pt>
                <c:pt idx="139">
                  <c:v>52</c:v>
                </c:pt>
                <c:pt idx="140">
                  <c:v>60</c:v>
                </c:pt>
                <c:pt idx="141">
                  <c:v>76</c:v>
                </c:pt>
                <c:pt idx="142">
                  <c:v>59</c:v>
                </c:pt>
                <c:pt idx="143">
                  <c:v>64</c:v>
                </c:pt>
                <c:pt idx="144">
                  <c:v>71</c:v>
                </c:pt>
                <c:pt idx="145">
                  <c:v>74</c:v>
                </c:pt>
                <c:pt idx="146">
                  <c:v>90</c:v>
                </c:pt>
                <c:pt idx="147">
                  <c:v>52</c:v>
                </c:pt>
                <c:pt idx="148">
                  <c:v>87</c:v>
                </c:pt>
                <c:pt idx="149">
                  <c:v>69</c:v>
                </c:pt>
                <c:pt idx="150">
                  <c:v>85</c:v>
                </c:pt>
                <c:pt idx="151">
                  <c:v>95</c:v>
                </c:pt>
                <c:pt idx="152">
                  <c:v>74</c:v>
                </c:pt>
                <c:pt idx="153">
                  <c:v>83</c:v>
                </c:pt>
                <c:pt idx="154">
                  <c:v>58</c:v>
                </c:pt>
                <c:pt idx="155">
                  <c:v>40</c:v>
                </c:pt>
                <c:pt idx="156">
                  <c:v>47</c:v>
                </c:pt>
                <c:pt idx="157">
                  <c:v>72</c:v>
                </c:pt>
                <c:pt idx="158">
                  <c:v>60</c:v>
                </c:pt>
                <c:pt idx="159">
                  <c:v>84</c:v>
                </c:pt>
                <c:pt idx="160">
                  <c:v>45</c:v>
                </c:pt>
                <c:pt idx="161">
                  <c:v>42</c:v>
                </c:pt>
                <c:pt idx="162">
                  <c:v>65</c:v>
                </c:pt>
                <c:pt idx="163">
                  <c:v>76</c:v>
                </c:pt>
                <c:pt idx="164">
                  <c:v>62</c:v>
                </c:pt>
                <c:pt idx="165">
                  <c:v>75</c:v>
                </c:pt>
                <c:pt idx="166">
                  <c:v>60</c:v>
                </c:pt>
                <c:pt idx="167">
                  <c:v>83</c:v>
                </c:pt>
                <c:pt idx="168">
                  <c:v>45</c:v>
                </c:pt>
                <c:pt idx="169">
                  <c:v>86</c:v>
                </c:pt>
                <c:pt idx="170">
                  <c:v>76</c:v>
                </c:pt>
                <c:pt idx="171">
                  <c:v>53</c:v>
                </c:pt>
                <c:pt idx="172">
                  <c:v>75</c:v>
                </c:pt>
                <c:pt idx="173">
                  <c:v>77</c:v>
                </c:pt>
                <c:pt idx="174">
                  <c:v>56</c:v>
                </c:pt>
                <c:pt idx="175">
                  <c:v>81</c:v>
                </c:pt>
                <c:pt idx="176">
                  <c:v>54</c:v>
                </c:pt>
                <c:pt idx="177">
                  <c:v>55</c:v>
                </c:pt>
                <c:pt idx="178">
                  <c:v>64</c:v>
                </c:pt>
                <c:pt idx="179">
                  <c:v>66</c:v>
                </c:pt>
                <c:pt idx="180">
                  <c:v>61</c:v>
                </c:pt>
                <c:pt idx="181">
                  <c:v>78</c:v>
                </c:pt>
                <c:pt idx="182">
                  <c:v>72</c:v>
                </c:pt>
                <c:pt idx="183">
                  <c:v>68</c:v>
                </c:pt>
                <c:pt idx="184">
                  <c:v>65</c:v>
                </c:pt>
                <c:pt idx="185">
                  <c:v>60</c:v>
                </c:pt>
                <c:pt idx="186">
                  <c:v>72</c:v>
                </c:pt>
                <c:pt idx="187">
                  <c:v>68</c:v>
                </c:pt>
                <c:pt idx="188">
                  <c:v>64</c:v>
                </c:pt>
                <c:pt idx="189">
                  <c:v>96</c:v>
                </c:pt>
                <c:pt idx="190">
                  <c:v>72</c:v>
                </c:pt>
                <c:pt idx="191">
                  <c:v>59</c:v>
                </c:pt>
                <c:pt idx="192">
                  <c:v>45</c:v>
                </c:pt>
                <c:pt idx="193">
                  <c:v>43</c:v>
                </c:pt>
                <c:pt idx="194">
                  <c:v>77</c:v>
                </c:pt>
                <c:pt idx="195">
                  <c:v>79</c:v>
                </c:pt>
                <c:pt idx="196">
                  <c:v>58</c:v>
                </c:pt>
                <c:pt idx="197">
                  <c:v>87</c:v>
                </c:pt>
                <c:pt idx="198">
                  <c:v>83</c:v>
                </c:pt>
                <c:pt idx="199">
                  <c:v>49</c:v>
                </c:pt>
                <c:pt idx="200">
                  <c:v>64</c:v>
                </c:pt>
                <c:pt idx="201">
                  <c:v>81</c:v>
                </c:pt>
                <c:pt idx="202">
                  <c:v>57</c:v>
                </c:pt>
                <c:pt idx="203">
                  <c:v>67</c:v>
                </c:pt>
                <c:pt idx="204">
                  <c:v>58</c:v>
                </c:pt>
                <c:pt idx="205">
                  <c:v>73</c:v>
                </c:pt>
                <c:pt idx="206">
                  <c:v>74</c:v>
                </c:pt>
                <c:pt idx="207">
                  <c:v>69</c:v>
                </c:pt>
                <c:pt idx="208">
                  <c:v>72</c:v>
                </c:pt>
                <c:pt idx="209">
                  <c:v>64</c:v>
                </c:pt>
                <c:pt idx="210">
                  <c:v>57</c:v>
                </c:pt>
                <c:pt idx="211">
                  <c:v>73</c:v>
                </c:pt>
                <c:pt idx="212">
                  <c:v>40</c:v>
                </c:pt>
                <c:pt idx="213">
                  <c:v>50</c:v>
                </c:pt>
                <c:pt idx="214">
                  <c:v>65</c:v>
                </c:pt>
                <c:pt idx="215">
                  <c:v>49</c:v>
                </c:pt>
                <c:pt idx="216">
                  <c:v>73</c:v>
                </c:pt>
                <c:pt idx="217">
                  <c:v>53</c:v>
                </c:pt>
                <c:pt idx="218">
                  <c:v>81</c:v>
                </c:pt>
                <c:pt idx="219">
                  <c:v>80</c:v>
                </c:pt>
                <c:pt idx="220">
                  <c:v>69</c:v>
                </c:pt>
                <c:pt idx="221">
                  <c:v>75</c:v>
                </c:pt>
                <c:pt idx="222">
                  <c:v>73</c:v>
                </c:pt>
                <c:pt idx="223">
                  <c:v>70</c:v>
                </c:pt>
                <c:pt idx="224">
                  <c:v>69</c:v>
                </c:pt>
                <c:pt idx="225">
                  <c:v>76</c:v>
                </c:pt>
                <c:pt idx="226">
                  <c:v>49</c:v>
                </c:pt>
                <c:pt idx="227">
                  <c:v>76</c:v>
                </c:pt>
                <c:pt idx="228">
                  <c:v>56</c:v>
                </c:pt>
                <c:pt idx="229">
                  <c:v>74</c:v>
                </c:pt>
                <c:pt idx="230">
                  <c:v>77</c:v>
                </c:pt>
                <c:pt idx="231">
                  <c:v>78</c:v>
                </c:pt>
                <c:pt idx="232">
                  <c:v>79</c:v>
                </c:pt>
                <c:pt idx="233">
                  <c:v>76</c:v>
                </c:pt>
                <c:pt idx="234">
                  <c:v>70</c:v>
                </c:pt>
                <c:pt idx="235">
                  <c:v>43</c:v>
                </c:pt>
                <c:pt idx="236">
                  <c:v>81</c:v>
                </c:pt>
                <c:pt idx="237">
                  <c:v>64</c:v>
                </c:pt>
                <c:pt idx="238">
                  <c:v>93</c:v>
                </c:pt>
                <c:pt idx="239">
                  <c:v>63</c:v>
                </c:pt>
                <c:pt idx="240">
                  <c:v>71</c:v>
                </c:pt>
                <c:pt idx="241">
                  <c:v>67</c:v>
                </c:pt>
                <c:pt idx="242">
                  <c:v>59</c:v>
                </c:pt>
                <c:pt idx="243">
                  <c:v>67</c:v>
                </c:pt>
                <c:pt idx="244">
                  <c:v>55</c:v>
                </c:pt>
                <c:pt idx="245">
                  <c:v>95</c:v>
                </c:pt>
                <c:pt idx="246">
                  <c:v>41</c:v>
                </c:pt>
                <c:pt idx="247">
                  <c:v>87</c:v>
                </c:pt>
                <c:pt idx="248">
                  <c:v>62</c:v>
                </c:pt>
                <c:pt idx="249">
                  <c:v>68</c:v>
                </c:pt>
                <c:pt idx="250">
                  <c:v>60</c:v>
                </c:pt>
                <c:pt idx="251">
                  <c:v>73</c:v>
                </c:pt>
                <c:pt idx="252">
                  <c:v>58</c:v>
                </c:pt>
                <c:pt idx="253">
                  <c:v>52</c:v>
                </c:pt>
                <c:pt idx="254">
                  <c:v>54</c:v>
                </c:pt>
                <c:pt idx="255">
                  <c:v>56</c:v>
                </c:pt>
                <c:pt idx="256">
                  <c:v>54</c:v>
                </c:pt>
                <c:pt idx="257">
                  <c:v>56</c:v>
                </c:pt>
                <c:pt idx="258">
                  <c:v>73</c:v>
                </c:pt>
                <c:pt idx="259">
                  <c:v>60</c:v>
                </c:pt>
                <c:pt idx="260">
                  <c:v>68</c:v>
                </c:pt>
                <c:pt idx="261">
                  <c:v>54</c:v>
                </c:pt>
                <c:pt idx="262">
                  <c:v>75</c:v>
                </c:pt>
                <c:pt idx="263">
                  <c:v>56</c:v>
                </c:pt>
                <c:pt idx="264">
                  <c:v>69</c:v>
                </c:pt>
                <c:pt idx="265">
                  <c:v>73</c:v>
                </c:pt>
                <c:pt idx="266">
                  <c:v>63</c:v>
                </c:pt>
                <c:pt idx="267">
                  <c:v>81</c:v>
                </c:pt>
                <c:pt idx="268">
                  <c:v>44</c:v>
                </c:pt>
                <c:pt idx="269">
                  <c:v>70</c:v>
                </c:pt>
                <c:pt idx="270">
                  <c:v>57</c:v>
                </c:pt>
                <c:pt idx="271">
                  <c:v>86</c:v>
                </c:pt>
                <c:pt idx="272">
                  <c:v>63</c:v>
                </c:pt>
                <c:pt idx="273">
                  <c:v>56</c:v>
                </c:pt>
                <c:pt idx="274">
                  <c:v>65</c:v>
                </c:pt>
                <c:pt idx="275">
                  <c:v>43</c:v>
                </c:pt>
                <c:pt idx="276">
                  <c:v>91</c:v>
                </c:pt>
                <c:pt idx="277">
                  <c:v>67</c:v>
                </c:pt>
                <c:pt idx="278">
                  <c:v>69</c:v>
                </c:pt>
                <c:pt idx="279">
                  <c:v>86</c:v>
                </c:pt>
                <c:pt idx="280">
                  <c:v>70</c:v>
                </c:pt>
                <c:pt idx="281">
                  <c:v>54</c:v>
                </c:pt>
                <c:pt idx="282">
                  <c:v>80</c:v>
                </c:pt>
                <c:pt idx="283">
                  <c:v>60</c:v>
                </c:pt>
                <c:pt idx="284">
                  <c:v>82</c:v>
                </c:pt>
                <c:pt idx="285">
                  <c:v>73</c:v>
                </c:pt>
                <c:pt idx="286">
                  <c:v>83</c:v>
                </c:pt>
                <c:pt idx="287">
                  <c:v>72</c:v>
                </c:pt>
                <c:pt idx="288">
                  <c:v>81</c:v>
                </c:pt>
                <c:pt idx="289">
                  <c:v>60</c:v>
                </c:pt>
                <c:pt idx="290">
                  <c:v>63</c:v>
                </c:pt>
                <c:pt idx="291">
                  <c:v>72</c:v>
                </c:pt>
                <c:pt idx="292">
                  <c:v>52</c:v>
                </c:pt>
                <c:pt idx="293">
                  <c:v>93</c:v>
                </c:pt>
                <c:pt idx="294">
                  <c:v>61</c:v>
                </c:pt>
                <c:pt idx="295">
                  <c:v>64</c:v>
                </c:pt>
                <c:pt idx="296">
                  <c:v>57</c:v>
                </c:pt>
                <c:pt idx="297">
                  <c:v>63</c:v>
                </c:pt>
                <c:pt idx="298">
                  <c:v>67</c:v>
                </c:pt>
                <c:pt idx="299">
                  <c:v>43</c:v>
                </c:pt>
                <c:pt idx="300">
                  <c:v>80</c:v>
                </c:pt>
                <c:pt idx="301">
                  <c:v>79</c:v>
                </c:pt>
                <c:pt idx="302">
                  <c:v>70</c:v>
                </c:pt>
                <c:pt idx="303">
                  <c:v>81</c:v>
                </c:pt>
                <c:pt idx="304">
                  <c:v>95</c:v>
                </c:pt>
                <c:pt idx="305">
                  <c:v>74</c:v>
                </c:pt>
                <c:pt idx="306">
                  <c:v>77</c:v>
                </c:pt>
                <c:pt idx="307">
                  <c:v>81</c:v>
                </c:pt>
                <c:pt idx="308">
                  <c:v>63</c:v>
                </c:pt>
                <c:pt idx="309">
                  <c:v>72</c:v>
                </c:pt>
                <c:pt idx="310">
                  <c:v>68</c:v>
                </c:pt>
                <c:pt idx="311">
                  <c:v>82</c:v>
                </c:pt>
                <c:pt idx="312">
                  <c:v>57</c:v>
                </c:pt>
                <c:pt idx="313">
                  <c:v>42</c:v>
                </c:pt>
                <c:pt idx="314">
                  <c:v>79</c:v>
                </c:pt>
                <c:pt idx="315">
                  <c:v>60</c:v>
                </c:pt>
                <c:pt idx="316">
                  <c:v>60</c:v>
                </c:pt>
                <c:pt idx="317">
                  <c:v>69</c:v>
                </c:pt>
                <c:pt idx="318">
                  <c:v>72</c:v>
                </c:pt>
                <c:pt idx="319">
                  <c:v>39</c:v>
                </c:pt>
                <c:pt idx="320">
                  <c:v>85</c:v>
                </c:pt>
                <c:pt idx="321">
                  <c:v>71</c:v>
                </c:pt>
                <c:pt idx="322">
                  <c:v>82</c:v>
                </c:pt>
                <c:pt idx="323">
                  <c:v>56</c:v>
                </c:pt>
                <c:pt idx="324">
                  <c:v>57</c:v>
                </c:pt>
                <c:pt idx="325">
                  <c:v>70</c:v>
                </c:pt>
                <c:pt idx="326">
                  <c:v>90</c:v>
                </c:pt>
                <c:pt idx="327">
                  <c:v>88</c:v>
                </c:pt>
                <c:pt idx="328">
                  <c:v>60</c:v>
                </c:pt>
                <c:pt idx="329">
                  <c:v>60</c:v>
                </c:pt>
                <c:pt idx="330">
                  <c:v>55</c:v>
                </c:pt>
                <c:pt idx="331">
                  <c:v>42</c:v>
                </c:pt>
                <c:pt idx="332">
                  <c:v>60</c:v>
                </c:pt>
                <c:pt idx="333">
                  <c:v>57</c:v>
                </c:pt>
                <c:pt idx="334">
                  <c:v>63</c:v>
                </c:pt>
                <c:pt idx="335">
                  <c:v>63</c:v>
                </c:pt>
                <c:pt idx="336">
                  <c:v>67</c:v>
                </c:pt>
                <c:pt idx="337">
                  <c:v>88</c:v>
                </c:pt>
                <c:pt idx="338">
                  <c:v>63</c:v>
                </c:pt>
                <c:pt idx="339">
                  <c:v>95</c:v>
                </c:pt>
                <c:pt idx="340">
                  <c:v>55</c:v>
                </c:pt>
                <c:pt idx="341">
                  <c:v>60</c:v>
                </c:pt>
                <c:pt idx="342">
                  <c:v>66</c:v>
                </c:pt>
                <c:pt idx="343">
                  <c:v>86</c:v>
                </c:pt>
                <c:pt idx="344">
                  <c:v>85</c:v>
                </c:pt>
                <c:pt idx="345">
                  <c:v>74</c:v>
                </c:pt>
                <c:pt idx="346">
                  <c:v>56</c:v>
                </c:pt>
                <c:pt idx="347">
                  <c:v>62</c:v>
                </c:pt>
                <c:pt idx="348">
                  <c:v>58</c:v>
                </c:pt>
                <c:pt idx="349">
                  <c:v>45</c:v>
                </c:pt>
                <c:pt idx="350">
                  <c:v>41</c:v>
                </c:pt>
                <c:pt idx="351">
                  <c:v>57</c:v>
                </c:pt>
                <c:pt idx="352">
                  <c:v>48</c:v>
                </c:pt>
                <c:pt idx="353">
                  <c:v>77</c:v>
                </c:pt>
                <c:pt idx="354">
                  <c:v>81</c:v>
                </c:pt>
                <c:pt idx="355">
                  <c:v>83</c:v>
                </c:pt>
                <c:pt idx="356">
                  <c:v>73</c:v>
                </c:pt>
                <c:pt idx="357">
                  <c:v>94</c:v>
                </c:pt>
                <c:pt idx="358">
                  <c:v>55</c:v>
                </c:pt>
                <c:pt idx="359">
                  <c:v>73</c:v>
                </c:pt>
                <c:pt idx="360">
                  <c:v>70</c:v>
                </c:pt>
                <c:pt idx="361">
                  <c:v>69</c:v>
                </c:pt>
                <c:pt idx="362">
                  <c:v>71</c:v>
                </c:pt>
                <c:pt idx="363">
                  <c:v>65</c:v>
                </c:pt>
                <c:pt idx="364">
                  <c:v>79</c:v>
                </c:pt>
                <c:pt idx="365">
                  <c:v>48</c:v>
                </c:pt>
                <c:pt idx="366">
                  <c:v>48</c:v>
                </c:pt>
                <c:pt idx="367">
                  <c:v>60</c:v>
                </c:pt>
                <c:pt idx="368">
                  <c:v>86</c:v>
                </c:pt>
                <c:pt idx="369">
                  <c:v>82</c:v>
                </c:pt>
                <c:pt idx="370">
                  <c:v>53</c:v>
                </c:pt>
                <c:pt idx="371">
                  <c:v>94</c:v>
                </c:pt>
                <c:pt idx="372">
                  <c:v>91</c:v>
                </c:pt>
                <c:pt idx="373">
                  <c:v>61</c:v>
                </c:pt>
                <c:pt idx="374">
                  <c:v>90</c:v>
                </c:pt>
                <c:pt idx="375">
                  <c:v>71</c:v>
                </c:pt>
                <c:pt idx="376">
                  <c:v>73</c:v>
                </c:pt>
                <c:pt idx="377">
                  <c:v>62</c:v>
                </c:pt>
                <c:pt idx="378">
                  <c:v>64</c:v>
                </c:pt>
                <c:pt idx="379">
                  <c:v>60</c:v>
                </c:pt>
                <c:pt idx="380">
                  <c:v>86</c:v>
                </c:pt>
                <c:pt idx="381">
                  <c:v>59</c:v>
                </c:pt>
                <c:pt idx="382">
                  <c:v>98</c:v>
                </c:pt>
                <c:pt idx="383">
                  <c:v>79</c:v>
                </c:pt>
                <c:pt idx="384">
                  <c:v>68</c:v>
                </c:pt>
                <c:pt idx="385">
                  <c:v>61</c:v>
                </c:pt>
                <c:pt idx="386">
                  <c:v>86</c:v>
                </c:pt>
                <c:pt idx="387">
                  <c:v>91</c:v>
                </c:pt>
                <c:pt idx="388">
                  <c:v>62</c:v>
                </c:pt>
                <c:pt idx="389">
                  <c:v>52</c:v>
                </c:pt>
                <c:pt idx="390">
                  <c:v>60</c:v>
                </c:pt>
                <c:pt idx="391">
                  <c:v>60</c:v>
                </c:pt>
                <c:pt idx="392">
                  <c:v>73</c:v>
                </c:pt>
                <c:pt idx="393">
                  <c:v>81</c:v>
                </c:pt>
                <c:pt idx="394">
                  <c:v>60</c:v>
                </c:pt>
                <c:pt idx="395">
                  <c:v>71</c:v>
                </c:pt>
                <c:pt idx="396">
                  <c:v>75</c:v>
                </c:pt>
                <c:pt idx="397">
                  <c:v>65</c:v>
                </c:pt>
                <c:pt idx="398">
                  <c:v>90</c:v>
                </c:pt>
                <c:pt idx="399">
                  <c:v>94</c:v>
                </c:pt>
                <c:pt idx="400">
                  <c:v>86</c:v>
                </c:pt>
                <c:pt idx="401">
                  <c:v>73</c:v>
                </c:pt>
                <c:pt idx="402">
                  <c:v>65</c:v>
                </c:pt>
                <c:pt idx="403">
                  <c:v>78</c:v>
                </c:pt>
                <c:pt idx="404">
                  <c:v>66</c:v>
                </c:pt>
                <c:pt idx="405">
                  <c:v>87</c:v>
                </c:pt>
                <c:pt idx="406">
                  <c:v>61</c:v>
                </c:pt>
                <c:pt idx="407">
                  <c:v>63</c:v>
                </c:pt>
                <c:pt idx="408">
                  <c:v>67</c:v>
                </c:pt>
                <c:pt idx="409">
                  <c:v>64</c:v>
                </c:pt>
                <c:pt idx="410">
                  <c:v>94</c:v>
                </c:pt>
                <c:pt idx="411">
                  <c:v>60</c:v>
                </c:pt>
                <c:pt idx="412">
                  <c:v>72</c:v>
                </c:pt>
                <c:pt idx="413">
                  <c:v>77</c:v>
                </c:pt>
                <c:pt idx="414">
                  <c:v>79</c:v>
                </c:pt>
                <c:pt idx="415">
                  <c:v>58</c:v>
                </c:pt>
                <c:pt idx="416">
                  <c:v>60</c:v>
                </c:pt>
                <c:pt idx="417">
                  <c:v>53</c:v>
                </c:pt>
                <c:pt idx="418">
                  <c:v>94</c:v>
                </c:pt>
                <c:pt idx="419">
                  <c:v>90</c:v>
                </c:pt>
                <c:pt idx="420">
                  <c:v>58</c:v>
                </c:pt>
                <c:pt idx="421">
                  <c:v>73</c:v>
                </c:pt>
                <c:pt idx="422">
                  <c:v>53</c:v>
                </c:pt>
                <c:pt idx="423">
                  <c:v>54</c:v>
                </c:pt>
                <c:pt idx="424">
                  <c:v>57</c:v>
                </c:pt>
                <c:pt idx="425">
                  <c:v>60</c:v>
                </c:pt>
                <c:pt idx="426">
                  <c:v>66</c:v>
                </c:pt>
                <c:pt idx="427">
                  <c:v>81</c:v>
                </c:pt>
                <c:pt idx="428">
                  <c:v>82</c:v>
                </c:pt>
                <c:pt idx="429">
                  <c:v>67</c:v>
                </c:pt>
                <c:pt idx="430">
                  <c:v>89</c:v>
                </c:pt>
                <c:pt idx="431">
                  <c:v>71</c:v>
                </c:pt>
                <c:pt idx="432">
                  <c:v>36</c:v>
                </c:pt>
                <c:pt idx="433">
                  <c:v>68</c:v>
                </c:pt>
                <c:pt idx="434">
                  <c:v>59</c:v>
                </c:pt>
                <c:pt idx="435">
                  <c:v>95</c:v>
                </c:pt>
                <c:pt idx="436">
                  <c:v>34</c:v>
                </c:pt>
                <c:pt idx="437">
                  <c:v>67</c:v>
                </c:pt>
                <c:pt idx="438">
                  <c:v>75</c:v>
                </c:pt>
                <c:pt idx="439">
                  <c:v>81</c:v>
                </c:pt>
                <c:pt idx="440">
                  <c:v>79</c:v>
                </c:pt>
                <c:pt idx="441">
                  <c:v>96</c:v>
                </c:pt>
                <c:pt idx="442">
                  <c:v>57</c:v>
                </c:pt>
                <c:pt idx="443">
                  <c:v>59</c:v>
                </c:pt>
                <c:pt idx="444">
                  <c:v>83</c:v>
                </c:pt>
                <c:pt idx="445">
                  <c:v>69</c:v>
                </c:pt>
                <c:pt idx="446">
                  <c:v>80</c:v>
                </c:pt>
                <c:pt idx="447">
                  <c:v>79</c:v>
                </c:pt>
                <c:pt idx="448">
                  <c:v>69</c:v>
                </c:pt>
                <c:pt idx="449">
                  <c:v>82</c:v>
                </c:pt>
                <c:pt idx="450">
                  <c:v>75</c:v>
                </c:pt>
                <c:pt idx="451">
                  <c:v>72</c:v>
                </c:pt>
                <c:pt idx="452">
                  <c:v>59</c:v>
                </c:pt>
                <c:pt idx="453">
                  <c:v>78</c:v>
                </c:pt>
                <c:pt idx="454">
                  <c:v>44</c:v>
                </c:pt>
                <c:pt idx="455">
                  <c:v>83</c:v>
                </c:pt>
                <c:pt idx="456">
                  <c:v>59</c:v>
                </c:pt>
                <c:pt idx="457">
                  <c:v>78</c:v>
                </c:pt>
                <c:pt idx="458">
                  <c:v>69</c:v>
                </c:pt>
                <c:pt idx="459">
                  <c:v>73</c:v>
                </c:pt>
                <c:pt idx="460">
                  <c:v>61</c:v>
                </c:pt>
                <c:pt idx="461">
                  <c:v>61</c:v>
                </c:pt>
                <c:pt idx="462">
                  <c:v>74</c:v>
                </c:pt>
                <c:pt idx="463">
                  <c:v>67</c:v>
                </c:pt>
                <c:pt idx="464">
                  <c:v>62</c:v>
                </c:pt>
                <c:pt idx="465">
                  <c:v>51</c:v>
                </c:pt>
                <c:pt idx="466">
                  <c:v>65</c:v>
                </c:pt>
                <c:pt idx="467">
                  <c:v>81</c:v>
                </c:pt>
                <c:pt idx="468">
                  <c:v>69</c:v>
                </c:pt>
                <c:pt idx="469">
                  <c:v>80</c:v>
                </c:pt>
                <c:pt idx="470">
                  <c:v>79</c:v>
                </c:pt>
                <c:pt idx="471">
                  <c:v>83</c:v>
                </c:pt>
                <c:pt idx="472">
                  <c:v>88</c:v>
                </c:pt>
                <c:pt idx="473">
                  <c:v>80</c:v>
                </c:pt>
                <c:pt idx="474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2-4DC7-ADE3-E24307BC6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371199"/>
        <c:axId val="1498371615"/>
      </c:scatterChart>
      <c:valAx>
        <c:axId val="149837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>
                    <a:latin typeface="Gill Sans MT" panose="020B0502020104020203" pitchFamily="34" charset="0"/>
                  </a:rPr>
                  <a:t>FinalWorth</a:t>
                </a:r>
              </a:p>
              <a:p>
                <a:pPr>
                  <a:defRPr>
                    <a:latin typeface="Gill Sans MT" panose="020B0502020104020203" pitchFamily="34" charset="0"/>
                  </a:defRPr>
                </a:pPr>
                <a:endParaRPr lang="en-US">
                  <a:latin typeface="Gill Sans MT" panose="020B05020201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498371615"/>
        <c:crosses val="autoZero"/>
        <c:crossBetween val="midCat"/>
      </c:valAx>
      <c:valAx>
        <c:axId val="14983716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Gill Sans MT" panose="020B0502020104020203" pitchFamily="34" charset="0"/>
                  </a:rPr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49837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300" b="0" i="0" u="none" strike="noStrike" kern="1200" spc="70" baseline="0">
                <a:solidFill>
                  <a:sysClr val="windowText" lastClr="000000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 sz="1300">
                <a:latin typeface="Gill Sans MT" panose="020B0502020104020203" pitchFamily="34" charset="0"/>
              </a:rPr>
              <a:t>Relationship between Wealth of Billionaires</a:t>
            </a:r>
            <a:r>
              <a:rPr lang="en-US" sz="1300" baseline="0">
                <a:latin typeface="Gill Sans MT" panose="020B0502020104020203" pitchFamily="34" charset="0"/>
              </a:rPr>
              <a:t> by</a:t>
            </a:r>
            <a:r>
              <a:rPr lang="en-US" sz="1300">
                <a:latin typeface="Gill Sans MT" panose="020B0502020104020203" pitchFamily="34" charset="0"/>
              </a:rPr>
              <a:t> Country and Life Expectency by Country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300">
                <a:solidFill>
                  <a:sysClr val="windowText" lastClr="000000"/>
                </a:solidFill>
                <a:latin typeface="Gill Sans MT" panose="020B0502020104020203" pitchFamily="34" charset="0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kern="1200" spc="70" baseline="0">
              <a:solidFill>
                <a:sysClr val="windowText" lastClr="000000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Correlation!$C$20</c:f>
              <c:strCache>
                <c:ptCount val="1"/>
                <c:pt idx="0">
                  <c:v>life_expectancy_country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Correlation!$B$21:$B$59</c:f>
              <c:numCache>
                <c:formatCode>"$"#,##0</c:formatCode>
                <c:ptCount val="39"/>
                <c:pt idx="0">
                  <c:v>105200000000</c:v>
                </c:pt>
                <c:pt idx="1">
                  <c:v>60500000000</c:v>
                </c:pt>
                <c:pt idx="2">
                  <c:v>38900000000</c:v>
                </c:pt>
                <c:pt idx="3">
                  <c:v>10600000000</c:v>
                </c:pt>
                <c:pt idx="4">
                  <c:v>90100000000</c:v>
                </c:pt>
                <c:pt idx="5">
                  <c:v>23100000000</c:v>
                </c:pt>
                <c:pt idx="6">
                  <c:v>901700000000</c:v>
                </c:pt>
                <c:pt idx="7">
                  <c:v>6400000000</c:v>
                </c:pt>
                <c:pt idx="8">
                  <c:v>33700000000</c:v>
                </c:pt>
                <c:pt idx="9">
                  <c:v>39900000000</c:v>
                </c:pt>
                <c:pt idx="10">
                  <c:v>7400000000</c:v>
                </c:pt>
                <c:pt idx="11">
                  <c:v>451600000000</c:v>
                </c:pt>
                <c:pt idx="12">
                  <c:v>256200000000</c:v>
                </c:pt>
                <c:pt idx="13">
                  <c:v>333200000000</c:v>
                </c:pt>
                <c:pt idx="14">
                  <c:v>78100000000</c:v>
                </c:pt>
                <c:pt idx="15">
                  <c:v>29200000000</c:v>
                </c:pt>
                <c:pt idx="16">
                  <c:v>46400000000</c:v>
                </c:pt>
                <c:pt idx="17">
                  <c:v>83200000000</c:v>
                </c:pt>
                <c:pt idx="18">
                  <c:v>10100000000</c:v>
                </c:pt>
                <c:pt idx="19">
                  <c:v>136700000000</c:v>
                </c:pt>
                <c:pt idx="20">
                  <c:v>6200000000</c:v>
                </c:pt>
                <c:pt idx="21">
                  <c:v>8600000000</c:v>
                </c:pt>
                <c:pt idx="22">
                  <c:v>28500000000</c:v>
                </c:pt>
                <c:pt idx="23">
                  <c:v>7700000000</c:v>
                </c:pt>
                <c:pt idx="24">
                  <c:v>15900000000</c:v>
                </c:pt>
                <c:pt idx="25">
                  <c:v>6200000000</c:v>
                </c:pt>
                <c:pt idx="26">
                  <c:v>219900000000</c:v>
                </c:pt>
                <c:pt idx="27">
                  <c:v>59500000000</c:v>
                </c:pt>
                <c:pt idx="28">
                  <c:v>19500000000</c:v>
                </c:pt>
                <c:pt idx="29">
                  <c:v>23200000000</c:v>
                </c:pt>
                <c:pt idx="30">
                  <c:v>84200000000</c:v>
                </c:pt>
                <c:pt idx="31">
                  <c:v>53500000000</c:v>
                </c:pt>
                <c:pt idx="32">
                  <c:v>244200000000</c:v>
                </c:pt>
                <c:pt idx="33">
                  <c:v>53900000000</c:v>
                </c:pt>
                <c:pt idx="34">
                  <c:v>5300000000</c:v>
                </c:pt>
                <c:pt idx="35">
                  <c:v>5700000000</c:v>
                </c:pt>
                <c:pt idx="36">
                  <c:v>69500000000</c:v>
                </c:pt>
                <c:pt idx="37">
                  <c:v>241700000000</c:v>
                </c:pt>
                <c:pt idx="38">
                  <c:v>3145000000000</c:v>
                </c:pt>
              </c:numCache>
            </c:numRef>
          </c:xVal>
          <c:yVal>
            <c:numRef>
              <c:f>Correlation!$C$21:$C$59</c:f>
              <c:numCache>
                <c:formatCode>General</c:formatCode>
                <c:ptCount val="39"/>
                <c:pt idx="0">
                  <c:v>82.7</c:v>
                </c:pt>
                <c:pt idx="1">
                  <c:v>81.599999999999994</c:v>
                </c:pt>
                <c:pt idx="2">
                  <c:v>81.599999999999994</c:v>
                </c:pt>
                <c:pt idx="3">
                  <c:v>75.7</c:v>
                </c:pt>
                <c:pt idx="4">
                  <c:v>81.900000000000006</c:v>
                </c:pt>
                <c:pt idx="5">
                  <c:v>80</c:v>
                </c:pt>
                <c:pt idx="6">
                  <c:v>77</c:v>
                </c:pt>
                <c:pt idx="7">
                  <c:v>77.099999999999994</c:v>
                </c:pt>
                <c:pt idx="8">
                  <c:v>79</c:v>
                </c:pt>
                <c:pt idx="9">
                  <c:v>81</c:v>
                </c:pt>
                <c:pt idx="10">
                  <c:v>71.8</c:v>
                </c:pt>
                <c:pt idx="11">
                  <c:v>82.5</c:v>
                </c:pt>
                <c:pt idx="12">
                  <c:v>80.900000000000006</c:v>
                </c:pt>
                <c:pt idx="13">
                  <c:v>69.400000000000006</c:v>
                </c:pt>
                <c:pt idx="14">
                  <c:v>71.5</c:v>
                </c:pt>
                <c:pt idx="15">
                  <c:v>82.8</c:v>
                </c:pt>
                <c:pt idx="16">
                  <c:v>82.9</c:v>
                </c:pt>
                <c:pt idx="17">
                  <c:v>84.2</c:v>
                </c:pt>
                <c:pt idx="18">
                  <c:v>76</c:v>
                </c:pt>
                <c:pt idx="19">
                  <c:v>75</c:v>
                </c:pt>
                <c:pt idx="20">
                  <c:v>81.8</c:v>
                </c:pt>
                <c:pt idx="21">
                  <c:v>81.900000000000006</c:v>
                </c:pt>
                <c:pt idx="22">
                  <c:v>54.3</c:v>
                </c:pt>
                <c:pt idx="23">
                  <c:v>82.8</c:v>
                </c:pt>
                <c:pt idx="24">
                  <c:v>71.099999999999994</c:v>
                </c:pt>
                <c:pt idx="25">
                  <c:v>77.599999999999994</c:v>
                </c:pt>
                <c:pt idx="26">
                  <c:v>72.7</c:v>
                </c:pt>
                <c:pt idx="27">
                  <c:v>83.1</c:v>
                </c:pt>
                <c:pt idx="28">
                  <c:v>63.9</c:v>
                </c:pt>
                <c:pt idx="29">
                  <c:v>82.6</c:v>
                </c:pt>
                <c:pt idx="30">
                  <c:v>83.3</c:v>
                </c:pt>
                <c:pt idx="31">
                  <c:v>82.5</c:v>
                </c:pt>
                <c:pt idx="32">
                  <c:v>83.6</c:v>
                </c:pt>
                <c:pt idx="33">
                  <c:v>76.900000000000006</c:v>
                </c:pt>
                <c:pt idx="34">
                  <c:v>77.400000000000006</c:v>
                </c:pt>
                <c:pt idx="35">
                  <c:v>71.599999999999994</c:v>
                </c:pt>
                <c:pt idx="36">
                  <c:v>77.8</c:v>
                </c:pt>
                <c:pt idx="37">
                  <c:v>81.3</c:v>
                </c:pt>
                <c:pt idx="38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D3-4093-B1FC-8836FF3FE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741119"/>
        <c:axId val="1566735295"/>
      </c:scatterChart>
      <c:valAx>
        <c:axId val="156674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Wealth (FinalWorth)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566735295"/>
        <c:crosses val="autoZero"/>
        <c:crossBetween val="midCat"/>
      </c:valAx>
      <c:valAx>
        <c:axId val="156673529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Life Expectency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56674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cap="none" spc="50" normalizeH="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 sz="1300">
                <a:latin typeface="Gill Sans MT" panose="020B0502020104020203" pitchFamily="34" charset="0"/>
              </a:rPr>
              <a:t>Relationship between Wealth of</a:t>
            </a:r>
            <a:r>
              <a:rPr lang="en-US" sz="1300" baseline="0">
                <a:latin typeface="Gill Sans MT" panose="020B0502020104020203" pitchFamily="34" charset="0"/>
              </a:rPr>
              <a:t> Billionaires by </a:t>
            </a:r>
          </a:p>
          <a:p>
            <a:pPr>
              <a:defRPr sz="1300">
                <a:latin typeface="Gill Sans MT" panose="020B0502020104020203" pitchFamily="34" charset="0"/>
              </a:defRPr>
            </a:pPr>
            <a:r>
              <a:rPr lang="en-US" sz="1300" baseline="0">
                <a:latin typeface="Gill Sans MT" panose="020B0502020104020203" pitchFamily="34" charset="0"/>
              </a:rPr>
              <a:t>Country </a:t>
            </a:r>
            <a:r>
              <a:rPr lang="en-US" sz="1300">
                <a:latin typeface="Gill Sans MT" panose="020B0502020104020203" pitchFamily="34" charset="0"/>
              </a:rPr>
              <a:t>and GDP per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cap="none" spc="50" normalizeH="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pivottable_economicindicators!$F$75:$F$113</c:f>
              <c:numCache>
                <c:formatCode>_(* #,##0_);_(* \(#,##0\);_(* "-"??_);_(@_)</c:formatCode>
                <c:ptCount val="39"/>
                <c:pt idx="0">
                  <c:v>3145000000000</c:v>
                </c:pt>
                <c:pt idx="1">
                  <c:v>901700000000</c:v>
                </c:pt>
                <c:pt idx="2">
                  <c:v>451600000000</c:v>
                </c:pt>
                <c:pt idx="3">
                  <c:v>333200000000</c:v>
                </c:pt>
                <c:pt idx="4">
                  <c:v>256200000000</c:v>
                </c:pt>
                <c:pt idx="5">
                  <c:v>244200000000</c:v>
                </c:pt>
                <c:pt idx="6">
                  <c:v>241700000000</c:v>
                </c:pt>
                <c:pt idx="7">
                  <c:v>219900000000</c:v>
                </c:pt>
                <c:pt idx="8">
                  <c:v>136700000000</c:v>
                </c:pt>
                <c:pt idx="9">
                  <c:v>105200000000</c:v>
                </c:pt>
                <c:pt idx="10">
                  <c:v>90100000000</c:v>
                </c:pt>
                <c:pt idx="11">
                  <c:v>84200000000</c:v>
                </c:pt>
                <c:pt idx="12">
                  <c:v>83200000000</c:v>
                </c:pt>
                <c:pt idx="13">
                  <c:v>78100000000</c:v>
                </c:pt>
                <c:pt idx="14">
                  <c:v>69500000000</c:v>
                </c:pt>
                <c:pt idx="15">
                  <c:v>60500000000</c:v>
                </c:pt>
                <c:pt idx="16">
                  <c:v>59500000000</c:v>
                </c:pt>
                <c:pt idx="17">
                  <c:v>53900000000</c:v>
                </c:pt>
                <c:pt idx="18">
                  <c:v>53500000000</c:v>
                </c:pt>
                <c:pt idx="19">
                  <c:v>46400000000</c:v>
                </c:pt>
                <c:pt idx="20">
                  <c:v>39900000000</c:v>
                </c:pt>
                <c:pt idx="21">
                  <c:v>38900000000</c:v>
                </c:pt>
                <c:pt idx="22">
                  <c:v>33700000000</c:v>
                </c:pt>
                <c:pt idx="23">
                  <c:v>29200000000</c:v>
                </c:pt>
                <c:pt idx="24">
                  <c:v>28500000000</c:v>
                </c:pt>
                <c:pt idx="25">
                  <c:v>23200000000</c:v>
                </c:pt>
                <c:pt idx="26">
                  <c:v>23100000000</c:v>
                </c:pt>
                <c:pt idx="27">
                  <c:v>19500000000</c:v>
                </c:pt>
                <c:pt idx="28">
                  <c:v>15900000000</c:v>
                </c:pt>
                <c:pt idx="29">
                  <c:v>10600000000</c:v>
                </c:pt>
                <c:pt idx="30">
                  <c:v>10100000000</c:v>
                </c:pt>
                <c:pt idx="31">
                  <c:v>8600000000</c:v>
                </c:pt>
                <c:pt idx="32">
                  <c:v>7700000000</c:v>
                </c:pt>
                <c:pt idx="33">
                  <c:v>7400000000</c:v>
                </c:pt>
                <c:pt idx="34">
                  <c:v>6400000000</c:v>
                </c:pt>
                <c:pt idx="35">
                  <c:v>6200000000</c:v>
                </c:pt>
                <c:pt idx="36">
                  <c:v>6200000000</c:v>
                </c:pt>
                <c:pt idx="37">
                  <c:v>5700000000</c:v>
                </c:pt>
                <c:pt idx="38">
                  <c:v>5300000000</c:v>
                </c:pt>
              </c:numCache>
            </c:numRef>
          </c:xVal>
          <c:yVal>
            <c:numRef>
              <c:f>pivottable_economicindicators!$G$75:$G$113</c:f>
              <c:numCache>
                <c:formatCode>_(* #,##0_);_(* \(#,##0\);_(* "-"??_);_(@_)</c:formatCode>
                <c:ptCount val="39"/>
                <c:pt idx="0">
                  <c:v>21427700000000</c:v>
                </c:pt>
                <c:pt idx="1">
                  <c:v>19910000000000</c:v>
                </c:pt>
                <c:pt idx="2">
                  <c:v>2715518274227</c:v>
                </c:pt>
                <c:pt idx="3">
                  <c:v>2611000000000</c:v>
                </c:pt>
                <c:pt idx="4">
                  <c:v>3845630030824</c:v>
                </c:pt>
                <c:pt idx="5">
                  <c:v>703082435360</c:v>
                </c:pt>
                <c:pt idx="6">
                  <c:v>2827113184696</c:v>
                </c:pt>
                <c:pt idx="7">
                  <c:v>1699876578871</c:v>
                </c:pt>
                <c:pt idx="8">
                  <c:v>1258286717125</c:v>
                </c:pt>
                <c:pt idx="9">
                  <c:v>1392680589329</c:v>
                </c:pt>
                <c:pt idx="10">
                  <c:v>1736425629520</c:v>
                </c:pt>
                <c:pt idx="11">
                  <c:v>1394116310769</c:v>
                </c:pt>
                <c:pt idx="12">
                  <c:v>5081769542380</c:v>
                </c:pt>
                <c:pt idx="13">
                  <c:v>1119190780753</c:v>
                </c:pt>
                <c:pt idx="14">
                  <c:v>421142267938</c:v>
                </c:pt>
                <c:pt idx="15">
                  <c:v>446314739528</c:v>
                </c:pt>
                <c:pt idx="16">
                  <c:v>372062527489</c:v>
                </c:pt>
                <c:pt idx="17">
                  <c:v>543649976166</c:v>
                </c:pt>
                <c:pt idx="18">
                  <c:v>530832908738</c:v>
                </c:pt>
                <c:pt idx="19">
                  <c:v>2001244392042</c:v>
                </c:pt>
                <c:pt idx="20">
                  <c:v>348078018464</c:v>
                </c:pt>
                <c:pt idx="21">
                  <c:v>529606710418</c:v>
                </c:pt>
                <c:pt idx="22">
                  <c:v>246489245495</c:v>
                </c:pt>
                <c:pt idx="23">
                  <c:v>395098666122</c:v>
                </c:pt>
                <c:pt idx="24">
                  <c:v>448120428859</c:v>
                </c:pt>
                <c:pt idx="25">
                  <c:v>2029000000000</c:v>
                </c:pt>
                <c:pt idx="26">
                  <c:v>282318159745</c:v>
                </c:pt>
                <c:pt idx="27">
                  <c:v>351431649241</c:v>
                </c:pt>
                <c:pt idx="28">
                  <c:v>376795508680</c:v>
                </c:pt>
                <c:pt idx="29">
                  <c:v>1839758040766</c:v>
                </c:pt>
                <c:pt idx="30">
                  <c:v>364701517788</c:v>
                </c:pt>
                <c:pt idx="31">
                  <c:v>206928765544</c:v>
                </c:pt>
                <c:pt idx="32">
                  <c:v>403336363636</c:v>
                </c:pt>
                <c:pt idx="33">
                  <c:v>303175127598</c:v>
                </c:pt>
                <c:pt idx="34">
                  <c:v>323802808108</c:v>
                </c:pt>
                <c:pt idx="35">
                  <c:v>909070395161</c:v>
                </c:pt>
                <c:pt idx="36">
                  <c:v>592164400688</c:v>
                </c:pt>
                <c:pt idx="37">
                  <c:v>153781069118</c:v>
                </c:pt>
                <c:pt idx="38">
                  <c:v>754411708203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66-409E-A827-EF91D7CE1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901855"/>
        <c:axId val="1674891871"/>
      </c:scatterChart>
      <c:valAx>
        <c:axId val="167490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Gill Sans MT" panose="020B0502020104020203" pitchFamily="34" charset="0"/>
                  </a:rPr>
                  <a:t>Wealth</a:t>
                </a:r>
                <a:r>
                  <a:rPr lang="en-US" baseline="0">
                    <a:latin typeface="Gill Sans MT" panose="020B0502020104020203" pitchFamily="34" charset="0"/>
                  </a:rPr>
                  <a:t> (FINALWORTH)</a:t>
                </a:r>
                <a:endParaRPr lang="en-US">
                  <a:latin typeface="Gill Sans MT" panose="020B05020201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674891871"/>
        <c:crosses val="autoZero"/>
        <c:crossBetween val="midCat"/>
      </c:valAx>
      <c:valAx>
        <c:axId val="16748918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 cap="small" baseline="0">
                    <a:latin typeface="Gill Sans MT" panose="020B0502020104020203" pitchFamily="34" charset="0"/>
                  </a:rPr>
                  <a:t>GDP</a:t>
                </a:r>
                <a:endParaRPr lang="en-US">
                  <a:latin typeface="Gill Sans MT" panose="020B05020201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67490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/>
              <a:t>Distrubtion of Billionaires that are selfmade based  Industry</a:t>
            </a:r>
          </a:p>
          <a:p>
            <a:pPr>
              <a:defRPr sz="1300">
                <a:latin typeface="Gill Sans MT" panose="020B0502020104020203" pitchFamily="34" charset="0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pivottable_Industry!$D$4</c:f>
              <c:strCache>
                <c:ptCount val="1"/>
                <c:pt idx="0">
                  <c:v>Finance &amp; Investments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pivottable_Industry!$E$4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B-45AB-8C41-304A1A31F7F6}"/>
            </c:ext>
          </c:extLst>
        </c:ser>
        <c:ser>
          <c:idx val="1"/>
          <c:order val="1"/>
          <c:tx>
            <c:strRef>
              <c:f>pivottable_Industry!$D$5</c:f>
              <c:strCache>
                <c:ptCount val="1"/>
                <c:pt idx="0">
                  <c:v>Technology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pivottable_Industry!$E$5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BB-45AB-8C41-304A1A31F7F6}"/>
            </c:ext>
          </c:extLst>
        </c:ser>
        <c:ser>
          <c:idx val="2"/>
          <c:order val="2"/>
          <c:tx>
            <c:strRef>
              <c:f>pivottable_Industry!$D$6</c:f>
              <c:strCache>
                <c:ptCount val="1"/>
                <c:pt idx="0">
                  <c:v>Manufacturing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pivottable_Industry!$E$6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BB-45AB-8C41-304A1A31F7F6}"/>
            </c:ext>
          </c:extLst>
        </c:ser>
        <c:ser>
          <c:idx val="3"/>
          <c:order val="3"/>
          <c:tx>
            <c:strRef>
              <c:f>pivottable_Industry!$D$7</c:f>
              <c:strCache>
                <c:ptCount val="1"/>
                <c:pt idx="0">
                  <c:v>Fashion &amp; Retail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pivottable_Industry!$E$7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BB-45AB-8C41-304A1A31F7F6}"/>
            </c:ext>
          </c:extLst>
        </c:ser>
        <c:ser>
          <c:idx val="4"/>
          <c:order val="4"/>
          <c:tx>
            <c:strRef>
              <c:f>pivottable_Industry!$D$8</c:f>
              <c:strCache>
                <c:ptCount val="1"/>
                <c:pt idx="0">
                  <c:v>Food &amp; Beverage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pivottable_Industry!$E$8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BB-45AB-8C41-304A1A31F7F6}"/>
            </c:ext>
          </c:extLst>
        </c:ser>
        <c:ser>
          <c:idx val="5"/>
          <c:order val="5"/>
          <c:tx>
            <c:strRef>
              <c:f>pivottable_Industry!$D$9</c:f>
              <c:strCache>
                <c:ptCount val="1"/>
                <c:pt idx="0">
                  <c:v>Energy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BB-45AB-8C41-304A1A31F7F6}"/>
            </c:ext>
          </c:extLst>
        </c:ser>
        <c:ser>
          <c:idx val="6"/>
          <c:order val="6"/>
          <c:tx>
            <c:strRef>
              <c:f>pivottable_Industry!$D$10</c:f>
              <c:strCache>
                <c:ptCount val="1"/>
                <c:pt idx="0">
                  <c:v>Healthcare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pivottable_Industry!$E$10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BB-45AB-8C41-304A1A31F7F6}"/>
            </c:ext>
          </c:extLst>
        </c:ser>
        <c:ser>
          <c:idx val="7"/>
          <c:order val="7"/>
          <c:tx>
            <c:strRef>
              <c:f>pivottable_Industry!$D$11</c:f>
              <c:strCache>
                <c:ptCount val="1"/>
                <c:pt idx="0">
                  <c:v>Real Estate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pivottable_Industry!$E$11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BB-45AB-8C41-304A1A31F7F6}"/>
            </c:ext>
          </c:extLst>
        </c:ser>
        <c:ser>
          <c:idx val="8"/>
          <c:order val="8"/>
          <c:tx>
            <c:strRef>
              <c:f>pivottable_Industry!$D$12</c:f>
              <c:strCache>
                <c:ptCount val="1"/>
                <c:pt idx="0">
                  <c:v>Metals &amp; Mining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pivottable_Industry!$E$12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BB-45AB-8C41-304A1A31F7F6}"/>
            </c:ext>
          </c:extLst>
        </c:ser>
        <c:ser>
          <c:idx val="9"/>
          <c:order val="9"/>
          <c:tx>
            <c:strRef>
              <c:f>pivottable_Industry!$D$13</c:f>
              <c:strCache>
                <c:ptCount val="1"/>
                <c:pt idx="0">
                  <c:v>Diversified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pivottable_Industry!$E$13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BB-45AB-8C41-304A1A31F7F6}"/>
            </c:ext>
          </c:extLst>
        </c:ser>
        <c:ser>
          <c:idx val="10"/>
          <c:order val="10"/>
          <c:tx>
            <c:strRef>
              <c:f>pivottable_Industry!$D$14</c:f>
              <c:strCache>
                <c:ptCount val="1"/>
                <c:pt idx="0">
                  <c:v>Automotive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pivottable_Industry!$E$14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BB-45AB-8C41-304A1A31F7F6}"/>
            </c:ext>
          </c:extLst>
        </c:ser>
        <c:ser>
          <c:idx val="11"/>
          <c:order val="11"/>
          <c:tx>
            <c:strRef>
              <c:f>pivottable_Industry!$D$15</c:f>
              <c:strCache>
                <c:ptCount val="1"/>
                <c:pt idx="0">
                  <c:v>Logistics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BB-45AB-8C41-304A1A31F7F6}"/>
            </c:ext>
          </c:extLst>
        </c:ser>
        <c:ser>
          <c:idx val="12"/>
          <c:order val="12"/>
          <c:tx>
            <c:strRef>
              <c:f>pivottable_Industry!$D$16</c:f>
              <c:strCache>
                <c:ptCount val="1"/>
                <c:pt idx="0">
                  <c:v>Media &amp; Entertainment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pivottable_Industry!$E$16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BB-45AB-8C41-304A1A31F7F6}"/>
            </c:ext>
          </c:extLst>
        </c:ser>
        <c:ser>
          <c:idx val="13"/>
          <c:order val="13"/>
          <c:tx>
            <c:strRef>
              <c:f>pivottable_Industry!$D$17</c:f>
              <c:strCache>
                <c:ptCount val="1"/>
                <c:pt idx="0">
                  <c:v>Sports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pivottable_Industry!$E$17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7BB-45AB-8C41-304A1A31F7F6}"/>
            </c:ext>
          </c:extLst>
        </c:ser>
        <c:ser>
          <c:idx val="14"/>
          <c:order val="14"/>
          <c:tx>
            <c:strRef>
              <c:f>pivottable_Industry!$D$18</c:f>
              <c:strCache>
                <c:ptCount val="1"/>
                <c:pt idx="0">
                  <c:v>Gambling &amp; Casinos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pivottable_Industry!$E$18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BB-45AB-8C41-304A1A31F7F6}"/>
            </c:ext>
          </c:extLst>
        </c:ser>
        <c:ser>
          <c:idx val="15"/>
          <c:order val="15"/>
          <c:tx>
            <c:strRef>
              <c:f>pivottable_Industry!$D$19</c:f>
              <c:strCache>
                <c:ptCount val="1"/>
                <c:pt idx="0">
                  <c:v>Service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pivottable_Industry!$E$19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7BB-45AB-8C41-304A1A31F7F6}"/>
            </c:ext>
          </c:extLst>
        </c:ser>
        <c:ser>
          <c:idx val="16"/>
          <c:order val="16"/>
          <c:tx>
            <c:strRef>
              <c:f>pivottable_Industry!$D$20</c:f>
              <c:strCache>
                <c:ptCount val="1"/>
                <c:pt idx="0">
                  <c:v>Telecom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pivottable_Industry!$E$20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7BB-45AB-8C41-304A1A31F7F6}"/>
            </c:ext>
          </c:extLst>
        </c:ser>
        <c:ser>
          <c:idx val="17"/>
          <c:order val="17"/>
          <c:tx>
            <c:strRef>
              <c:f>pivottable_Industry!$D$21</c:f>
              <c:strCache>
                <c:ptCount val="1"/>
                <c:pt idx="0">
                  <c:v>Construction &amp; Engineering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pivottable_Industry!$E$3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7BB-45AB-8C41-304A1A31F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60034112"/>
        <c:axId val="2060035360"/>
      </c:barChart>
      <c:catAx>
        <c:axId val="206003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2060035360"/>
        <c:crosses val="autoZero"/>
        <c:auto val="1"/>
        <c:lblAlgn val="ctr"/>
        <c:lblOffset val="100"/>
        <c:noMultiLvlLbl val="0"/>
      </c:catAx>
      <c:valAx>
        <c:axId val="20600353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206003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936829926452972E-2"/>
          <c:y val="0.6750435446026285"/>
          <c:w val="0.9117721247227597"/>
          <c:h val="0.30301861261857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 sz="1300">
                <a:latin typeface="Gill Sans MT" panose="020B0502020104020203" pitchFamily="34" charset="0"/>
              </a:rPr>
              <a:t>Distrubtion of Billionaires</a:t>
            </a:r>
            <a:r>
              <a:rPr lang="en-US" sz="1300" baseline="0">
                <a:latin typeface="Gill Sans MT" panose="020B0502020104020203" pitchFamily="34" charset="0"/>
              </a:rPr>
              <a:t>  in Emerging </a:t>
            </a:r>
            <a:r>
              <a:rPr lang="en-US" sz="1300">
                <a:latin typeface="Gill Sans MT" panose="020B0502020104020203" pitchFamily="34" charset="0"/>
              </a:rPr>
              <a:t>Industries</a:t>
            </a:r>
            <a:r>
              <a:rPr lang="en-US" sz="1300" baseline="0">
                <a:latin typeface="Gill Sans MT" panose="020B0502020104020203" pitchFamily="34" charset="0"/>
              </a:rPr>
              <a:t> that are </a:t>
            </a:r>
            <a:r>
              <a:rPr lang="en-US" sz="1300" b="1" i="0" u="none" strike="noStrike" baseline="0">
                <a:effectLst/>
              </a:rPr>
              <a:t>Young &amp; Self made </a:t>
            </a:r>
            <a:r>
              <a:rPr lang="en-US" sz="1300">
                <a:latin typeface="Gill Sans MT" panose="020B0502020104020203" pitchFamily="34" charset="0"/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pivottable_Industry!$D$26</c:f>
              <c:strCache>
                <c:ptCount val="1"/>
                <c:pt idx="0">
                  <c:v>Technology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pivottable_Industry!$E$25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pivottable_Industry!$E$26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7C-4B64-817D-5ECBBAA0B4E3}"/>
            </c:ext>
          </c:extLst>
        </c:ser>
        <c:ser>
          <c:idx val="1"/>
          <c:order val="1"/>
          <c:tx>
            <c:strRef>
              <c:f>pivottable_Industry!$D$27</c:f>
              <c:strCache>
                <c:ptCount val="1"/>
                <c:pt idx="0">
                  <c:v>Finance &amp; Investments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pivottable_Industry!$E$25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pivottable_Industry!$E$27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7C-4B64-817D-5ECBBAA0B4E3}"/>
            </c:ext>
          </c:extLst>
        </c:ser>
        <c:ser>
          <c:idx val="2"/>
          <c:order val="2"/>
          <c:tx>
            <c:strRef>
              <c:f>pivottable_Industry!$D$28</c:f>
              <c:strCache>
                <c:ptCount val="1"/>
                <c:pt idx="0">
                  <c:v>Fashion &amp; Retail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Gill Sans MT" panose="020B05020201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987-4477-9E83-317B1A91B0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pivottable_Industry!$E$25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pivottable_Industry!$E$28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7C-4B64-817D-5ECBBAA0B4E3}"/>
            </c:ext>
          </c:extLst>
        </c:ser>
        <c:ser>
          <c:idx val="3"/>
          <c:order val="3"/>
          <c:tx>
            <c:strRef>
              <c:f>pivottable_Industry!$D$29</c:f>
              <c:strCache>
                <c:ptCount val="1"/>
                <c:pt idx="0">
                  <c:v>Media &amp; Entertainment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pivottable_Industry!$E$25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pivottable_Industry!$E$29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7C-4B64-817D-5ECBBAA0B4E3}"/>
            </c:ext>
          </c:extLst>
        </c:ser>
        <c:ser>
          <c:idx val="4"/>
          <c:order val="4"/>
          <c:tx>
            <c:strRef>
              <c:f>pivottable_Industry!$D$30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rgbClr val="003DB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pivottable_Industry!$E$25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pivottable_Industry!$E$30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7C-4B64-817D-5ECBBAA0B4E3}"/>
            </c:ext>
          </c:extLst>
        </c:ser>
        <c:ser>
          <c:idx val="5"/>
          <c:order val="5"/>
          <c:tx>
            <c:strRef>
              <c:f>pivottable_Industry!$D$31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pivottable_Industry!$E$25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pivottable_Industry!$E$31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097C-4B64-817D-5ECBBAA0B4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62467952"/>
        <c:axId val="1462452560"/>
      </c:barChart>
      <c:catAx>
        <c:axId val="1462467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62452560"/>
        <c:crosses val="autoZero"/>
        <c:auto val="1"/>
        <c:lblAlgn val="ctr"/>
        <c:lblOffset val="100"/>
        <c:noMultiLvlLbl val="0"/>
      </c:catAx>
      <c:valAx>
        <c:axId val="146245256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46246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9.7200349956255469E-2"/>
          <c:y val="0.8806474551505804"/>
          <c:w val="0.87226574803149604"/>
          <c:h val="9.1574640798766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 sz="1300" b="0" i="0" baseline="0">
                <a:effectLst/>
              </a:rPr>
              <a:t>Wealth of Billionaires in Emerging Industries that are Young &amp; Self made  </a:t>
            </a:r>
            <a:endParaRPr lang="en-US" sz="1300" b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pivottable_Industry!$D$37</c:f>
              <c:strCache>
                <c:ptCount val="1"/>
                <c:pt idx="0">
                  <c:v>Technology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pivottable_Industry!$E$36</c:f>
              <c:strCache>
                <c:ptCount val="1"/>
                <c:pt idx="0">
                  <c:v>Finalworth</c:v>
                </c:pt>
              </c:strCache>
            </c:strRef>
          </c:cat>
          <c:val>
            <c:numRef>
              <c:f>pivottable_Industry!$E$37</c:f>
              <c:numCache>
                <c:formatCode>_(* #,##0_);_(* \(#,##0\);_(* "-"??_);_(@_)</c:formatCode>
                <c:ptCount val="1"/>
                <c:pt idx="0">
                  <c:v>273700000000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4-47CC-A67A-94F96850B141}"/>
            </c:ext>
          </c:extLst>
        </c:ser>
        <c:ser>
          <c:idx val="1"/>
          <c:order val="1"/>
          <c:tx>
            <c:strRef>
              <c:f>pivottable_Industry!$D$38</c:f>
              <c:strCache>
                <c:ptCount val="1"/>
                <c:pt idx="0">
                  <c:v>Finance &amp; Investments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pivottable_Industry!$E$36</c:f>
              <c:strCache>
                <c:ptCount val="1"/>
                <c:pt idx="0">
                  <c:v>Finalworth</c:v>
                </c:pt>
              </c:strCache>
            </c:strRef>
          </c:cat>
          <c:val>
            <c:numRef>
              <c:f>pivottable_Industry!$E$38</c:f>
              <c:numCache>
                <c:formatCode>_(* #,##0_);_(* \(#,##0\);_(* "-"??_);_(@_)</c:formatCode>
                <c:ptCount val="1"/>
                <c:pt idx="0">
                  <c:v>26200000000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4-47CC-A67A-94F96850B141}"/>
            </c:ext>
          </c:extLst>
        </c:ser>
        <c:ser>
          <c:idx val="2"/>
          <c:order val="2"/>
          <c:tx>
            <c:strRef>
              <c:f>pivottable_Industry!$D$39</c:f>
              <c:strCache>
                <c:ptCount val="1"/>
                <c:pt idx="0">
                  <c:v>Fashion &amp; Retail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pivottable_Industry!$E$36</c:f>
              <c:strCache>
                <c:ptCount val="1"/>
                <c:pt idx="0">
                  <c:v>Finalworth</c:v>
                </c:pt>
              </c:strCache>
            </c:strRef>
          </c:cat>
          <c:val>
            <c:numRef>
              <c:f>pivottable_Industry!$E$39</c:f>
              <c:numCache>
                <c:formatCode>_(* #,##0_);_(* \(#,##0\);_(* "-"??_);_(@_)</c:formatCode>
                <c:ptCount val="1"/>
                <c:pt idx="0">
                  <c:v>19300000000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F4-47CC-A67A-94F96850B141}"/>
            </c:ext>
          </c:extLst>
        </c:ser>
        <c:ser>
          <c:idx val="3"/>
          <c:order val="3"/>
          <c:tx>
            <c:strRef>
              <c:f>pivottable_Industry!$D$40</c:f>
              <c:strCache>
                <c:ptCount val="1"/>
                <c:pt idx="0">
                  <c:v>Media &amp; Entertainment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pivottable_Industry!$E$36</c:f>
              <c:strCache>
                <c:ptCount val="1"/>
                <c:pt idx="0">
                  <c:v>Finalworth</c:v>
                </c:pt>
              </c:strCache>
            </c:strRef>
          </c:cat>
          <c:val>
            <c:numRef>
              <c:f>pivottable_Industry!$E$40</c:f>
              <c:numCache>
                <c:formatCode>_(* #,##0_);_(* \(#,##0\);_(* "-"??_);_(@_)</c:formatCode>
                <c:ptCount val="1"/>
                <c:pt idx="0">
                  <c:v>14000000000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F4-47CC-A67A-94F96850B141}"/>
            </c:ext>
          </c:extLst>
        </c:ser>
        <c:ser>
          <c:idx val="4"/>
          <c:order val="4"/>
          <c:tx>
            <c:strRef>
              <c:f>pivottable_Industry!$D$41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rgbClr val="003DB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pivottable_Industry!$E$36</c:f>
              <c:strCache>
                <c:ptCount val="1"/>
                <c:pt idx="0">
                  <c:v>Finalworth</c:v>
                </c:pt>
              </c:strCache>
            </c:strRef>
          </c:cat>
          <c:val>
            <c:numRef>
              <c:f>pivottable_Industry!$E$41</c:f>
              <c:numCache>
                <c:formatCode>_(* #,##0_);_(* \(#,##0\);_(* "-"??_);_(@_)</c:formatCode>
                <c:ptCount val="1"/>
                <c:pt idx="0">
                  <c:v>9200000000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F4-47CC-A67A-94F96850B1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316406704"/>
        <c:axId val="1316404624"/>
      </c:barChart>
      <c:catAx>
        <c:axId val="131640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316404624"/>
        <c:crosses val="autoZero"/>
        <c:auto val="1"/>
        <c:lblAlgn val="ctr"/>
        <c:lblOffset val="100"/>
        <c:noMultiLvlLbl val="0"/>
      </c:catAx>
      <c:valAx>
        <c:axId val="131640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endParaRPr lang="en-US"/>
          </a:p>
        </c:txPr>
        <c:crossAx val="131640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300">
                <a:latin typeface="Gill Sans MT" panose="020B0502020104020203" pitchFamily="34" charset="0"/>
              </a:rPr>
              <a:t>Number of Billionaires</a:t>
            </a:r>
            <a:r>
              <a:rPr lang="en-US" sz="1300" baseline="0">
                <a:latin typeface="Gill Sans MT" panose="020B0502020104020203" pitchFamily="34" charset="0"/>
              </a:rPr>
              <a:t> based on TaxRate Grouping</a:t>
            </a:r>
            <a:endParaRPr lang="en-US" sz="1300">
              <a:latin typeface="Gill Sans MT" panose="020B05020201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pivottable_economicindicators!$E$118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pivottable_economicindicators!$F$117</c:f>
              <c:strCache>
                <c:ptCount val="1"/>
                <c:pt idx="0">
                  <c:v>Number of Billionaires</c:v>
                </c:pt>
              </c:strCache>
            </c:strRef>
          </c:cat>
          <c:val>
            <c:numRef>
              <c:f>pivottable_economicindicators!$F$118</c:f>
              <c:numCache>
                <c:formatCode>General</c:formatCode>
                <c:ptCount val="1"/>
                <c:pt idx="0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6-40F6-B1E0-176DC54C6504}"/>
            </c:ext>
          </c:extLst>
        </c:ser>
        <c:ser>
          <c:idx val="1"/>
          <c:order val="1"/>
          <c:tx>
            <c:strRef>
              <c:f>pivottable_economicindicators!$E$119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pivottable_economicindicators!$F$117</c:f>
              <c:strCache>
                <c:ptCount val="1"/>
                <c:pt idx="0">
                  <c:v>Number of Billionaires</c:v>
                </c:pt>
              </c:strCache>
            </c:strRef>
          </c:cat>
          <c:val>
            <c:numRef>
              <c:f>pivottable_economicindicators!$F$119</c:f>
              <c:numCache>
                <c:formatCode>General</c:formatCode>
                <c:ptCount val="1"/>
                <c:pt idx="0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76-40F6-B1E0-176DC54C65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44875247"/>
        <c:axId val="1844863599"/>
      </c:barChart>
      <c:catAx>
        <c:axId val="18448752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44863599"/>
        <c:crosses val="autoZero"/>
        <c:auto val="1"/>
        <c:lblAlgn val="ctr"/>
        <c:lblOffset val="100"/>
        <c:noMultiLvlLbl val="0"/>
      </c:catAx>
      <c:valAx>
        <c:axId val="18448635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>
                    <a:latin typeface="Gill Sans MT" panose="020B0502020104020203" pitchFamily="34" charset="0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4487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dk1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 sz="1300"/>
              <a:t>FinalWorth of Billionaires</a:t>
            </a:r>
            <a:r>
              <a:rPr lang="en-US" sz="1300" baseline="0"/>
              <a:t> based on Taxrate Grouping</a:t>
            </a:r>
            <a:endParaRPr lang="en-US" sz="13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pivottable_economicindicators!$E$125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pivottable_economicindicators!$F$124</c:f>
              <c:strCache>
                <c:ptCount val="1"/>
                <c:pt idx="0">
                  <c:v>finalWorth of Billionaires</c:v>
                </c:pt>
              </c:strCache>
            </c:strRef>
          </c:cat>
          <c:val>
            <c:numRef>
              <c:f>pivottable_economicindicators!$F$125</c:f>
              <c:numCache>
                <c:formatCode>_(* #,##0_);_(* \(#,##0\);_(* "-"??_);_(@_)</c:formatCode>
                <c:ptCount val="1"/>
                <c:pt idx="0">
                  <c:v>2850900000000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0-484E-9177-113BBD75B9C7}"/>
            </c:ext>
          </c:extLst>
        </c:ser>
        <c:ser>
          <c:idx val="1"/>
          <c:order val="1"/>
          <c:tx>
            <c:strRef>
              <c:f>pivottable_economicindicators!$E$126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pivottable_economicindicators!$F$124</c:f>
              <c:strCache>
                <c:ptCount val="1"/>
                <c:pt idx="0">
                  <c:v>finalWorth of Billionaires</c:v>
                </c:pt>
              </c:strCache>
            </c:strRef>
          </c:cat>
          <c:val>
            <c:numRef>
              <c:f>pivottable_economicindicators!$F$126</c:f>
              <c:numCache>
                <c:formatCode>_(* #,##0_);_(* \(#,##0\);_(* "-"??_);_(@_)</c:formatCode>
                <c:ptCount val="1"/>
                <c:pt idx="0">
                  <c:v>4189500000000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C0-484E-9177-113BBD75B9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74119311"/>
        <c:axId val="1674130959"/>
      </c:barChart>
      <c:catAx>
        <c:axId val="16741193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4130959"/>
        <c:crosses val="autoZero"/>
        <c:auto val="1"/>
        <c:lblAlgn val="ctr"/>
        <c:lblOffset val="100"/>
        <c:noMultiLvlLbl val="0"/>
      </c:catAx>
      <c:valAx>
        <c:axId val="167413095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Gill Sans MT" panose="020B0502020104020203" pitchFamily="34" charset="0"/>
                    <a:ea typeface="+mn-ea"/>
                    <a:cs typeface="+mn-cs"/>
                  </a:defRPr>
                </a:pPr>
                <a:r>
                  <a:rPr lang="en-US"/>
                  <a:t>FinalWorth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Gill Sans MT" panose="020B0502020104020203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crossAx val="167411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Gill Sans MT" panose="020B0502020104020203" pitchFamily="34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BirthYear Distrubtion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rPr>
            <a:t>BirthYear Distrubtion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boxWhisker" uniqueId="{96B675BA-2226-419D-A05D-0EB9D1D645E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>
          <cx:spPr>
            <a:ln>
              <a:noFill/>
            </a:ln>
          </cx:spPr>
        </cx:majorGridlines>
        <cx:minorGridlines>
          <cx:spPr>
            <a:ln>
              <a:noFill/>
            </a:ln>
          </cx:spPr>
        </cx:min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Age Distriubtion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rPr>
            <a:t>Age Distriubtion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boxWhisker" uniqueId="{28D5C216-278C-4995-8D49-DCEAE5F8F5C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>
          <cx:spPr>
            <a:ln>
              <a:noFill/>
            </a:ln>
          </cx:spPr>
        </cx:majorGridlines>
        <cx:minorGridlines>
          <cx:spPr>
            <a:ln>
              <a:noFill/>
            </a:ln>
          </cx:spPr>
        </cx:min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Age Distrubtion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rPr>
            <a:t>Age Distrubtion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clusteredColumn" uniqueId="{77C1406E-DF6C-4939-BBFE-DBEDCF24366F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BirthYear Distrubtion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rPr>
            <a:t>BirthYear Distrubtion</a:t>
          </a:r>
        </a:p>
      </cx:txPr>
    </cx:title>
    <cx:plotArea>
      <cx:plotAreaRegion>
        <cx:series layoutId="clusteredColumn" uniqueId="{942C22C2-3155-4FF6-A6ED-BF581D14B08E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Distrubtion of Age Variable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300"/>
          </a:pPr>
          <a:r>
            <a:rPr lang="en-US" sz="13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rPr>
            <a:t>Distrubtion of Age Variable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boxWhisker" uniqueId="{DF6579BB-D5A8-475C-AD30-7A06FA1446B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Final Worth Distrubtion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300"/>
          </a:pPr>
          <a:r>
            <a:rPr lang="en-US" sz="13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rPr>
            <a:t>Final Worth Distrubtion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boxWhisker" uniqueId="{20CFFCFA-839C-4C12-92B7-F3B3988057D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>
          <cx:spPr>
            <a:ln>
              <a:noFill/>
            </a:ln>
          </cx:spPr>
        </cx:majorGridlines>
        <cx:minorGridlines>
          <cx:spPr>
            <a:ln>
              <a:noFill/>
            </a:ln>
          </cx:spPr>
        </cx:min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BirthYear Distribution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300"/>
          </a:pPr>
          <a:r>
            <a:rPr lang="en-US" sz="13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rPr>
            <a:t>BirthYear Distribution 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boxWhisker" uniqueId="{F12983E8-8376-4725-B318-16135BF08ED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>
          <cx:spPr>
            <a:ln>
              <a:noFill/>
            </a:ln>
          </cx:spPr>
        </cx:majorGridlines>
        <cx:minorGridlines>
          <cx:spPr>
            <a:ln>
              <a:noFill/>
            </a:ln>
          </cx:spPr>
        </cx:min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300">
                <a:solidFill>
                  <a:schemeClr val="tx1">
                    <a:lumMod val="75000"/>
                    <a:lumOff val="25000"/>
                  </a:schemeClr>
                </a:solidFill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r>
              <a:rPr lang="en-US" sz="1300" b="0" i="0" u="none" strike="noStrike" cap="none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Gill Sans MT" panose="020B0502020104020203" pitchFamily="34" charset="0"/>
              </a:rPr>
              <a:t> Distrubtion of </a:t>
            </a:r>
            <a:r>
              <a:rPr lang="en-US" sz="13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Gill Sans MT" panose="020B0502020104020203" pitchFamily="34" charset="0"/>
                <a:ea typeface="Calibri" panose="020F0502020204030204" pitchFamily="34" charset="0"/>
                <a:cs typeface="Calibri" panose="020F0502020204030204" pitchFamily="34" charset="0"/>
              </a:rPr>
              <a:t>Age Variable</a:t>
            </a:r>
            <a:endParaRPr lang="en-US" sz="1300" b="0" i="0" u="none" strike="noStrike" cap="none" spc="100" baseline="0">
              <a:solidFill>
                <a:schemeClr val="tx1">
                  <a:lumMod val="75000"/>
                  <a:lumOff val="25000"/>
                </a:schemeClr>
              </a:solidFill>
              <a:latin typeface="Gill Sans MT" panose="020B0502020104020203" pitchFamily="34" charset="0"/>
            </a:endParaRPr>
          </a:p>
        </cx:rich>
      </cx:tx>
    </cx:title>
    <cx:plotArea>
      <cx:plotAreaRegion>
        <cx:plotSurface>
          <cx:spPr>
            <a:noFill/>
          </cx:spPr>
        </cx:plotSurface>
        <cx:series layoutId="clusteredColumn" uniqueId="{9E8CEEB6-82A8-48A1-96E9-6E207CA875A4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Distrubtion of BirthYear Variable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300"/>
          </a:pPr>
          <a:r>
            <a:rPr lang="en-US" sz="13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rPr>
            <a:t>Distrubtion of BirthYear Variable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227D80A8-034B-49F4-A09D-588C59D39335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Gill Sans MT" panose="020B0502020104020203" pitchFamily="34" charset="0"/>
                <a:ea typeface="Gill Sans MT" panose="020B0502020104020203" pitchFamily="34" charset="0"/>
                <a:cs typeface="Gill Sans MT" panose="020B0502020104020203" pitchFamily="34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Gill Sans MT" panose="020B0502020104020203" pitchFamily="34" charset="0"/>
            </a:endParaRPr>
          </a:p>
        </cx:txPr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5" Type="http://schemas.microsoft.com/office/2014/relationships/chartEx" Target="../charts/chartEx9.xml"/><Relationship Id="rId4" Type="http://schemas.microsoft.com/office/2014/relationships/chartEx" Target="../charts/chartEx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390525</xdr:colOff>
      <xdr:row>14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4B1432-D6C8-4643-A65D-04AFE01977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33700" y="184150"/>
              <a:ext cx="4048125" cy="247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412750</xdr:colOff>
      <xdr:row>19</xdr:row>
      <xdr:rowOff>107950</xdr:rowOff>
    </xdr:from>
    <xdr:to>
      <xdr:col>9</xdr:col>
      <xdr:colOff>209550</xdr:colOff>
      <xdr:row>33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4EDBA87-FB19-4C9E-8043-E37DED4BC8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6850" y="3619500"/>
              <a:ext cx="4064000" cy="2635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298450</xdr:colOff>
      <xdr:row>19</xdr:row>
      <xdr:rowOff>120650</xdr:rowOff>
    </xdr:from>
    <xdr:to>
      <xdr:col>16</xdr:col>
      <xdr:colOff>400050</xdr:colOff>
      <xdr:row>33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B487786-5CE3-4C0D-AC7A-85BDBC4873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89750" y="3632200"/>
              <a:ext cx="4368800" cy="2616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</xdr:row>
      <xdr:rowOff>0</xdr:rowOff>
    </xdr:from>
    <xdr:to>
      <xdr:col>17</xdr:col>
      <xdr:colOff>152400</xdr:colOff>
      <xdr:row>14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6DB98FB-FC69-4AF2-B564-8A2B786211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0900" y="184150"/>
              <a:ext cx="4419600" cy="250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19</xdr:row>
      <xdr:rowOff>31750</xdr:rowOff>
    </xdr:from>
    <xdr:to>
      <xdr:col>7</xdr:col>
      <xdr:colOff>85725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BDD1FA4-2CFD-46FA-8CA4-FC17D5AC1E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3543300"/>
              <a:ext cx="38766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120651</xdr:colOff>
      <xdr:row>0</xdr:row>
      <xdr:rowOff>177800</xdr:rowOff>
    </xdr:from>
    <xdr:to>
      <xdr:col>7</xdr:col>
      <xdr:colOff>171451</xdr:colOff>
      <xdr:row>14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34A464B-8037-4477-8148-ECCCE1E8DA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4501" y="177800"/>
              <a:ext cx="3987800" cy="2571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88900</xdr:colOff>
      <xdr:row>39</xdr:row>
      <xdr:rowOff>31750</xdr:rowOff>
    </xdr:from>
    <xdr:to>
      <xdr:col>7</xdr:col>
      <xdr:colOff>257175</xdr:colOff>
      <xdr:row>53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6E57300-9321-4BBA-BB8E-F0312745B7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2750" y="7239000"/>
              <a:ext cx="4105275" cy="2686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247650</xdr:colOff>
      <xdr:row>19</xdr:row>
      <xdr:rowOff>19050</xdr:rowOff>
    </xdr:from>
    <xdr:to>
      <xdr:col>14</xdr:col>
      <xdr:colOff>292100</xdr:colOff>
      <xdr:row>34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F1A0908-43C5-4864-A42C-6B98FCF897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48500" y="3530600"/>
              <a:ext cx="4311650" cy="274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444500</xdr:colOff>
      <xdr:row>39</xdr:row>
      <xdr:rowOff>57150</xdr:rowOff>
    </xdr:from>
    <xdr:to>
      <xdr:col>14</xdr:col>
      <xdr:colOff>330200</xdr:colOff>
      <xdr:row>53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B0B68F2-8893-4FB4-BBA4-84493E75F3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45350" y="7264400"/>
              <a:ext cx="41529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155575</xdr:colOff>
      <xdr:row>0</xdr:row>
      <xdr:rowOff>114300</xdr:rowOff>
    </xdr:from>
    <xdr:to>
      <xdr:col>7</xdr:col>
      <xdr:colOff>438151</xdr:colOff>
      <xdr:row>14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5B7113-6368-4E55-82FD-62294F8ED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79376</xdr:colOff>
      <xdr:row>0</xdr:row>
      <xdr:rowOff>92603</xdr:rowOff>
    </xdr:from>
    <xdr:to>
      <xdr:col>15</xdr:col>
      <xdr:colOff>404813</xdr:colOff>
      <xdr:row>14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E73CB6-80BB-4AA9-AEE2-9469643DE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165365</xdr:colOff>
      <xdr:row>15</xdr:row>
      <xdr:rowOff>178594</xdr:rowOff>
    </xdr:from>
    <xdr:to>
      <xdr:col>7</xdr:col>
      <xdr:colOff>477573</xdr:colOff>
      <xdr:row>30</xdr:row>
      <xdr:rowOff>143669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47CE08-980A-4A73-802D-3FDAABAB0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72760</xdr:colOff>
      <xdr:row>15</xdr:row>
      <xdr:rowOff>171979</xdr:rowOff>
    </xdr:from>
    <xdr:to>
      <xdr:col>15</xdr:col>
      <xdr:colOff>384968</xdr:colOff>
      <xdr:row>30</xdr:row>
      <xdr:rowOff>137054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FAF4D2-B4B6-4221-AF77-417614EF5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211666</xdr:colOff>
      <xdr:row>32</xdr:row>
      <xdr:rowOff>85989</xdr:rowOff>
    </xdr:from>
    <xdr:to>
      <xdr:col>7</xdr:col>
      <xdr:colOff>523874</xdr:colOff>
      <xdr:row>47</xdr:row>
      <xdr:rowOff>51064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97D70A-2A86-4163-B676-4EF6E1802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</xdr:row>
      <xdr:rowOff>6350</xdr:rowOff>
    </xdr:from>
    <xdr:to>
      <xdr:col>4</xdr:col>
      <xdr:colOff>768350</xdr:colOff>
      <xdr:row>16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111F2D-0A7B-4895-9071-3B4470636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206374</xdr:colOff>
      <xdr:row>25</xdr:row>
      <xdr:rowOff>57150</xdr:rowOff>
    </xdr:from>
    <xdr:to>
      <xdr:col>8</xdr:col>
      <xdr:colOff>190499</xdr:colOff>
      <xdr:row>39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D1A3F4-5FCA-4BC9-A774-EBEAC2C6C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228600</xdr:colOff>
      <xdr:row>61</xdr:row>
      <xdr:rowOff>50800</xdr:rowOff>
    </xdr:from>
    <xdr:to>
      <xdr:col>5</xdr:col>
      <xdr:colOff>800100</xdr:colOff>
      <xdr:row>77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8C959E-AFE3-4AD6-B19E-6B5A73263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127000</xdr:rowOff>
    </xdr:from>
    <xdr:to>
      <xdr:col>11</xdr:col>
      <xdr:colOff>38100</xdr:colOff>
      <xdr:row>18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AA1913-D445-4A22-9490-1F6DEC42A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139700</xdr:colOff>
      <xdr:row>1</xdr:row>
      <xdr:rowOff>120650</xdr:rowOff>
    </xdr:from>
    <xdr:to>
      <xdr:col>19</xdr:col>
      <xdr:colOff>406400</xdr:colOff>
      <xdr:row>18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60AE26-E169-4DF4-80A8-1F07023D65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19</xdr:row>
      <xdr:rowOff>152400</xdr:rowOff>
    </xdr:from>
    <xdr:to>
      <xdr:col>7</xdr:col>
      <xdr:colOff>431800</xdr:colOff>
      <xdr:row>34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55BEB9-A0A6-42B3-91C9-433DA22DE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44450</xdr:colOff>
      <xdr:row>19</xdr:row>
      <xdr:rowOff>95250</xdr:rowOff>
    </xdr:from>
    <xdr:to>
      <xdr:col>16</xdr:col>
      <xdr:colOff>558800</xdr:colOff>
      <xdr:row>33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8CFE74-5E68-49FE-98F3-1857414A3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241300</xdr:colOff>
      <xdr:row>36</xdr:row>
      <xdr:rowOff>120650</xdr:rowOff>
    </xdr:from>
    <xdr:to>
      <xdr:col>9</xdr:col>
      <xdr:colOff>34926</xdr:colOff>
      <xdr:row>51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EA0CE8-A8AF-41A3-BFD3-08080D123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GBOLOCHI" refreshedDate="45573.333778703702" createdVersion="7" refreshedVersion="7" minRefreshableVersion="3" recordCount="475" xr:uid="{4E83AF03-E763-4A82-99C7-DB4666AC2074}">
  <cacheSource type="worksheet">
    <worksheetSource name="billionaire_data_2"/>
  </cacheSource>
  <cacheFields count="24">
    <cacheField name="lastName" numFmtId="0">
      <sharedItems/>
    </cacheField>
    <cacheField name="firstName" numFmtId="0">
      <sharedItems/>
    </cacheField>
    <cacheField name="finalWorth" numFmtId="165">
      <sharedItems containsSemiMixedTypes="0" containsString="0" containsNumber="1" containsInteger="1" minValue="5300000000" maxValue="211000000000"/>
    </cacheField>
    <cacheField name="country" numFmtId="0">
      <sharedItems count="39">
        <s v="France"/>
        <s v="United States"/>
        <s v="Mexico"/>
        <s v="India"/>
        <s v="Spain"/>
        <s v="China"/>
        <s v="Canada"/>
        <s v="Germany"/>
        <s v="Switzerland"/>
        <s v="Belgium"/>
        <s v="Austria"/>
        <s v="Japan"/>
        <s v="United Kingdom"/>
        <s v="Australia"/>
        <s v="Indonesia"/>
        <s v="United Arab Emirates"/>
        <s v="Russia"/>
        <s v="Chile"/>
        <s v="Czech Republic"/>
        <s v="Sweden"/>
        <s v="Thailand"/>
        <s v="Singapore"/>
        <s v="Nigeria"/>
        <s v="Israel"/>
        <s v="South Africa"/>
        <s v="Italy"/>
        <s v="Brazil"/>
        <s v="Malaysia"/>
        <s v="South Korea"/>
        <s v="Philippines"/>
        <s v="New Zealand"/>
        <s v="Norway"/>
        <s v="Egypt"/>
        <s v="Denmark"/>
        <s v="Colombia"/>
        <s v="Netherlands"/>
        <s v="Poland"/>
        <s v="Ukraine"/>
        <s v="Turkey"/>
      </sharedItems>
    </cacheField>
    <cacheField name="city" numFmtId="0">
      <sharedItems/>
    </cacheField>
    <cacheField name="source" numFmtId="0">
      <sharedItems/>
    </cacheField>
    <cacheField name="industries" numFmtId="0">
      <sharedItems count="18">
        <s v="Fashion &amp; Retail"/>
        <s v="Automotive"/>
        <s v="Technology"/>
        <s v="Finance &amp; Investments"/>
        <s v="Media &amp; Entertainment"/>
        <s v="Telecom"/>
        <s v="Diversified"/>
        <s v="Food &amp; Beverage"/>
        <s v="Logistics"/>
        <s v="Gambling &amp; Casinos"/>
        <s v="Manufacturing"/>
        <s v="Metals &amp; Mining"/>
        <s v="Energy"/>
        <s v="Healthcare"/>
        <s v="Service"/>
        <s v="Real Estate"/>
        <s v="Construction &amp; Engineering"/>
        <s v="Sports"/>
      </sharedItems>
    </cacheField>
    <cacheField name="selfMade" numFmtId="0">
      <sharedItems count="2">
        <b v="0"/>
        <b v="1"/>
      </sharedItems>
    </cacheField>
    <cacheField name="gender" numFmtId="0">
      <sharedItems count="2">
        <s v="M"/>
        <s v="F"/>
      </sharedItems>
    </cacheField>
    <cacheField name="birthDate" numFmtId="14">
      <sharedItems containsSemiMixedTypes="0" containsNonDate="0" containsDate="1" containsString="0" minDate="1926-07-16T00:00:00" maxDate="2029-08-06T00:00:00"/>
    </cacheField>
    <cacheField name="life_expectancy_country" numFmtId="0">
      <sharedItems containsSemiMixedTypes="0" containsString="0" containsNumber="1" minValue="54.3" maxValue="84.2"/>
    </cacheField>
    <cacheField name="cpi_country" numFmtId="0">
      <sharedItems containsSemiMixedTypes="0" containsString="0" containsNumber="1" minValue="99.55" maxValue="288.57"/>
    </cacheField>
    <cacheField name="gdp_country" numFmtId="165">
      <sharedItems containsSemiMixedTypes="0" containsString="0" containsNumber="1" containsInteger="1" minValue="153781069118" maxValue="21427700000000"/>
    </cacheField>
    <cacheField name="tax_revenue_country" numFmtId="0">
      <sharedItems containsSemiMixedTypes="0" containsString="0" containsNumber="1" minValue="0.1" maxValue="32.4"/>
    </cacheField>
    <cacheField name="total_tax_rate_country" numFmtId="0">
      <sharedItems containsSemiMixedTypes="0" containsString="0" containsNumber="1" minValue="15.9" maxValue="71.2"/>
    </cacheField>
    <cacheField name="population_country" numFmtId="164">
      <sharedItems containsSemiMixedTypes="0" containsString="0" containsNumber="1" containsInteger="1" minValue="4841000" maxValue="1397715000"/>
    </cacheField>
    <cacheField name="birthYear" numFmtId="0">
      <sharedItems containsSemiMixedTypes="0" containsString="0" containsNumber="1" containsInteger="1" minValue="1926" maxValue="1992"/>
    </cacheField>
    <cacheField name="birthMonth" numFmtId="0">
      <sharedItems count="12">
        <s v="March"/>
        <s v="June"/>
        <s v="January"/>
        <s v="August"/>
        <s v="October"/>
        <s v="February"/>
        <s v="April"/>
        <s v="July"/>
        <s v="December"/>
        <s v="May"/>
        <s v="November"/>
        <s v="September"/>
      </sharedItems>
    </cacheField>
    <cacheField name="birthDay" numFmtId="0">
      <sharedItems containsSemiMixedTypes="0" containsString="0" containsNumber="1" containsInteger="1" minValue="1" maxValue="31"/>
    </cacheField>
    <cacheField name="young_selfmade" numFmtId="0">
      <sharedItems count="2">
        <s v="No"/>
        <s v="Yes"/>
      </sharedItems>
    </cacheField>
    <cacheField name="age" numFmtId="0">
      <sharedItems containsSemiMixedTypes="0" containsString="0" containsNumber="1" containsInteger="1" minValue="32" maxValue="98"/>
    </cacheField>
    <cacheField name="encoded_indutries" numFmtId="0">
      <sharedItems containsSemiMixedTypes="0" containsString="0" containsNumber="1" containsInteger="1" minValue="1" maxValue="18"/>
    </cacheField>
    <cacheField name="encoded_selfMade" numFmtId="0">
      <sharedItems containsSemiMixedTypes="0" containsString="0" containsNumber="1" containsInteger="1" minValue="0" maxValue="1"/>
    </cacheField>
    <cacheField name="tax_rate_classfication" numFmtId="0">
      <sharedItems count="2">
        <s v="High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5">
  <r>
    <s v="Arnault"/>
    <s v="Bernard"/>
    <n v="211000000000"/>
    <x v="0"/>
    <s v="Paris"/>
    <s v="LVMH"/>
    <x v="0"/>
    <x v="0"/>
    <x v="0"/>
    <d v="1949-03-05T00:00:00"/>
    <n v="82.5"/>
    <n v="110.05"/>
    <n v="2715518274227"/>
    <n v="24.2"/>
    <n v="60.7"/>
    <n v="67059887"/>
    <n v="1949"/>
    <x v="0"/>
    <n v="5"/>
    <x v="0"/>
    <n v="75"/>
    <n v="5"/>
    <n v="0"/>
    <x v="0"/>
  </r>
  <r>
    <s v="Musk"/>
    <s v="Elon"/>
    <n v="180000000000"/>
    <x v="1"/>
    <s v="Austin"/>
    <s v="Tesla, SpaceX"/>
    <x v="1"/>
    <x v="1"/>
    <x v="0"/>
    <d v="1971-06-28T00:00:00"/>
    <n v="78.5"/>
    <n v="117.24"/>
    <n v="21427700000000"/>
    <n v="9.6"/>
    <n v="36.6"/>
    <n v="328239523"/>
    <n v="1971"/>
    <x v="1"/>
    <n v="28"/>
    <x v="0"/>
    <n v="53"/>
    <n v="1"/>
    <n v="1"/>
    <x v="1"/>
  </r>
  <r>
    <s v="Bezos"/>
    <s v="Jeff"/>
    <n v="114000000000"/>
    <x v="1"/>
    <s v="Medina"/>
    <s v="Amazon"/>
    <x v="2"/>
    <x v="1"/>
    <x v="0"/>
    <d v="1964-01-12T00:00:00"/>
    <n v="78.5"/>
    <n v="117.24"/>
    <n v="21427700000000"/>
    <n v="9.6"/>
    <n v="36.6"/>
    <n v="328239523"/>
    <n v="1964"/>
    <x v="2"/>
    <n v="12"/>
    <x v="0"/>
    <n v="60"/>
    <n v="17"/>
    <n v="1"/>
    <x v="1"/>
  </r>
  <r>
    <s v="Ellison"/>
    <s v="Larry"/>
    <n v="107000000000"/>
    <x v="1"/>
    <s v="Lanai"/>
    <s v="Oracle"/>
    <x v="2"/>
    <x v="1"/>
    <x v="0"/>
    <d v="1944-08-17T00:00:00"/>
    <n v="78.5"/>
    <n v="117.24"/>
    <n v="21427700000000"/>
    <n v="9.6"/>
    <n v="36.6"/>
    <n v="328239523"/>
    <n v="1944"/>
    <x v="3"/>
    <n v="17"/>
    <x v="0"/>
    <n v="80"/>
    <n v="17"/>
    <n v="1"/>
    <x v="1"/>
  </r>
  <r>
    <s v="Buffett"/>
    <s v="Warren"/>
    <n v="106000000000"/>
    <x v="1"/>
    <s v="Omaha"/>
    <s v="Berkshire Hathaway"/>
    <x v="3"/>
    <x v="1"/>
    <x v="0"/>
    <d v="1930-08-30T00:00:00"/>
    <n v="78.5"/>
    <n v="117.24"/>
    <n v="21427700000000"/>
    <n v="9.6"/>
    <n v="36.6"/>
    <n v="328239523"/>
    <n v="1930"/>
    <x v="3"/>
    <n v="30"/>
    <x v="0"/>
    <n v="94"/>
    <n v="6"/>
    <n v="1"/>
    <x v="1"/>
  </r>
  <r>
    <s v="Gates"/>
    <s v="Bill"/>
    <n v="104000000000"/>
    <x v="1"/>
    <s v="Medina"/>
    <s v="Microsoft"/>
    <x v="2"/>
    <x v="1"/>
    <x v="0"/>
    <d v="1955-10-28T00:00:00"/>
    <n v="78.5"/>
    <n v="117.24"/>
    <n v="21427700000000"/>
    <n v="9.6"/>
    <n v="36.6"/>
    <n v="328239523"/>
    <n v="1955"/>
    <x v="4"/>
    <n v="28"/>
    <x v="0"/>
    <n v="69"/>
    <n v="17"/>
    <n v="1"/>
    <x v="1"/>
  </r>
  <r>
    <s v="Bloomberg"/>
    <s v="Michael"/>
    <n v="94500000000"/>
    <x v="1"/>
    <s v="New York"/>
    <s v="Bloomberg LP"/>
    <x v="4"/>
    <x v="1"/>
    <x v="0"/>
    <d v="1942-02-14T00:00:00"/>
    <n v="78.5"/>
    <n v="117.24"/>
    <n v="21427700000000"/>
    <n v="9.6"/>
    <n v="36.6"/>
    <n v="328239523"/>
    <n v="1942"/>
    <x v="5"/>
    <n v="14"/>
    <x v="0"/>
    <n v="82"/>
    <n v="12"/>
    <n v="1"/>
    <x v="1"/>
  </r>
  <r>
    <s v="Slim Helu"/>
    <s v="Carlos"/>
    <n v="93000000000"/>
    <x v="2"/>
    <s v="Mexico City"/>
    <s v="Telecom"/>
    <x v="5"/>
    <x v="1"/>
    <x v="0"/>
    <d v="1940-01-28T00:00:00"/>
    <n v="75"/>
    <n v="141.54"/>
    <n v="1258286717125"/>
    <n v="13.1"/>
    <n v="55.1"/>
    <n v="126014024"/>
    <n v="1940"/>
    <x v="2"/>
    <n v="28"/>
    <x v="0"/>
    <n v="84"/>
    <n v="18"/>
    <n v="1"/>
    <x v="0"/>
  </r>
  <r>
    <s v="Ambani"/>
    <s v="Mukesh"/>
    <n v="83400000000"/>
    <x v="3"/>
    <s v="Mumbai"/>
    <s v="Diversified"/>
    <x v="6"/>
    <x v="0"/>
    <x v="0"/>
    <d v="1957-04-19T00:00:00"/>
    <n v="69.400000000000006"/>
    <n v="180.44"/>
    <n v="2611000000000"/>
    <n v="11.2"/>
    <n v="49.7"/>
    <n v="1366417754"/>
    <n v="1957"/>
    <x v="6"/>
    <n v="19"/>
    <x v="0"/>
    <n v="67"/>
    <n v="3"/>
    <n v="0"/>
    <x v="0"/>
  </r>
  <r>
    <s v="Ballmer"/>
    <s v="Steve"/>
    <n v="80700000000"/>
    <x v="1"/>
    <s v="Hunts Point"/>
    <s v="Microsoft"/>
    <x v="2"/>
    <x v="1"/>
    <x v="0"/>
    <d v="1956-03-24T00:00:00"/>
    <n v="78.5"/>
    <n v="117.24"/>
    <n v="21427700000000"/>
    <n v="9.6"/>
    <n v="36.6"/>
    <n v="328239523"/>
    <n v="1956"/>
    <x v="0"/>
    <n v="24"/>
    <x v="0"/>
    <n v="68"/>
    <n v="17"/>
    <n v="1"/>
    <x v="1"/>
  </r>
  <r>
    <s v="Bettencourt Meyers"/>
    <s v="Francoise"/>
    <n v="80500000000"/>
    <x v="0"/>
    <s v="Paris"/>
    <s v="L'OrÃ©al"/>
    <x v="0"/>
    <x v="0"/>
    <x v="1"/>
    <d v="1953-07-10T00:00:00"/>
    <n v="82.5"/>
    <n v="110.05"/>
    <n v="2715518274227"/>
    <n v="24.2"/>
    <n v="60.7"/>
    <n v="67059887"/>
    <n v="1953"/>
    <x v="7"/>
    <n v="10"/>
    <x v="0"/>
    <n v="71"/>
    <n v="5"/>
    <n v="0"/>
    <x v="0"/>
  </r>
  <r>
    <s v="Page"/>
    <s v="Larry"/>
    <n v="79200000000"/>
    <x v="1"/>
    <s v="Palo Alto"/>
    <s v="Google"/>
    <x v="2"/>
    <x v="1"/>
    <x v="0"/>
    <d v="1973-03-26T00:00:00"/>
    <n v="78.5"/>
    <n v="117.24"/>
    <n v="21427700000000"/>
    <n v="9.6"/>
    <n v="36.6"/>
    <n v="328239523"/>
    <n v="1973"/>
    <x v="0"/>
    <n v="26"/>
    <x v="0"/>
    <n v="51"/>
    <n v="17"/>
    <n v="1"/>
    <x v="1"/>
  </r>
  <r>
    <s v="Ortega"/>
    <s v="Amancio"/>
    <n v="77300000000"/>
    <x v="4"/>
    <s v="La Coruna"/>
    <s v="Zara"/>
    <x v="0"/>
    <x v="1"/>
    <x v="0"/>
    <d v="1936-03-28T00:00:00"/>
    <n v="83.3"/>
    <n v="110.96"/>
    <n v="1394116310769"/>
    <n v="14.2"/>
    <n v="47"/>
    <n v="47076781"/>
    <n v="1936"/>
    <x v="0"/>
    <n v="28"/>
    <x v="0"/>
    <n v="88"/>
    <n v="5"/>
    <n v="1"/>
    <x v="0"/>
  </r>
  <r>
    <s v="Brin"/>
    <s v="Sergey"/>
    <n v="76000000000"/>
    <x v="1"/>
    <s v="Los Altos"/>
    <s v="Google"/>
    <x v="2"/>
    <x v="1"/>
    <x v="0"/>
    <d v="1973-08-21T00:00:00"/>
    <n v="78.5"/>
    <n v="117.24"/>
    <n v="21427700000000"/>
    <n v="9.6"/>
    <n v="36.6"/>
    <n v="328239523"/>
    <n v="1973"/>
    <x v="3"/>
    <n v="21"/>
    <x v="0"/>
    <n v="51"/>
    <n v="17"/>
    <n v="1"/>
    <x v="1"/>
  </r>
  <r>
    <s v="Zhong"/>
    <s v="Shanshan"/>
    <n v="68000000000"/>
    <x v="5"/>
    <s v="Hangzhou"/>
    <s v="Beverages, pharmaceuticals"/>
    <x v="7"/>
    <x v="1"/>
    <x v="0"/>
    <d v="1954-12-01T00:00:00"/>
    <n v="77"/>
    <n v="125.08"/>
    <n v="19910000000000"/>
    <n v="9.4"/>
    <n v="59.2"/>
    <n v="1397715000"/>
    <n v="1954"/>
    <x v="8"/>
    <n v="1"/>
    <x v="0"/>
    <n v="70"/>
    <n v="7"/>
    <n v="1"/>
    <x v="0"/>
  </r>
  <r>
    <s v="Zuckerberg"/>
    <s v="Mark"/>
    <n v="64400000000"/>
    <x v="1"/>
    <s v="Palo Alto"/>
    <s v="Facebook"/>
    <x v="2"/>
    <x v="1"/>
    <x v="0"/>
    <d v="1984-05-14T00:00:00"/>
    <n v="78.5"/>
    <n v="117.24"/>
    <n v="21427700000000"/>
    <n v="9.6"/>
    <n v="36.6"/>
    <n v="328239523"/>
    <n v="1984"/>
    <x v="9"/>
    <n v="14"/>
    <x v="1"/>
    <n v="40"/>
    <n v="17"/>
    <n v="1"/>
    <x v="1"/>
  </r>
  <r>
    <s v="Koch"/>
    <s v="Charles"/>
    <n v="59000000000"/>
    <x v="1"/>
    <s v="Wichita"/>
    <s v="Koch Industries"/>
    <x v="6"/>
    <x v="0"/>
    <x v="0"/>
    <d v="1935-11-01T00:00:00"/>
    <n v="78.5"/>
    <n v="117.24"/>
    <n v="21427700000000"/>
    <n v="9.6"/>
    <n v="36.6"/>
    <n v="328239523"/>
    <n v="1935"/>
    <x v="10"/>
    <n v="1"/>
    <x v="0"/>
    <n v="89"/>
    <n v="3"/>
    <n v="0"/>
    <x v="1"/>
  </r>
  <r>
    <s v="Koch"/>
    <s v="Julia"/>
    <n v="59000000000"/>
    <x v="1"/>
    <s v="New York"/>
    <s v="Koch Industries"/>
    <x v="6"/>
    <x v="0"/>
    <x v="1"/>
    <d v="1962-04-12T00:00:00"/>
    <n v="78.5"/>
    <n v="117.24"/>
    <n v="21427700000000"/>
    <n v="9.6"/>
    <n v="36.6"/>
    <n v="328239523"/>
    <n v="1962"/>
    <x v="6"/>
    <n v="12"/>
    <x v="0"/>
    <n v="62"/>
    <n v="3"/>
    <n v="0"/>
    <x v="1"/>
  </r>
  <r>
    <s v="Walton"/>
    <s v="Jim"/>
    <n v="58800000000"/>
    <x v="1"/>
    <s v="Bentonville"/>
    <s v="Walmart"/>
    <x v="0"/>
    <x v="0"/>
    <x v="0"/>
    <d v="1948-06-07T00:00:00"/>
    <n v="78.5"/>
    <n v="117.24"/>
    <n v="21427700000000"/>
    <n v="9.6"/>
    <n v="36.6"/>
    <n v="328239523"/>
    <n v="1948"/>
    <x v="1"/>
    <n v="7"/>
    <x v="0"/>
    <n v="76"/>
    <n v="5"/>
    <n v="0"/>
    <x v="1"/>
  </r>
  <r>
    <s v="Walton"/>
    <s v="Rob"/>
    <n v="57600000000"/>
    <x v="1"/>
    <s v="Bentonville"/>
    <s v="Walmart"/>
    <x v="0"/>
    <x v="0"/>
    <x v="0"/>
    <d v="1944-10-27T00:00:00"/>
    <n v="78.5"/>
    <n v="117.24"/>
    <n v="21427700000000"/>
    <n v="9.6"/>
    <n v="36.6"/>
    <n v="328239523"/>
    <n v="1944"/>
    <x v="4"/>
    <n v="27"/>
    <x v="0"/>
    <n v="80"/>
    <n v="5"/>
    <n v="0"/>
    <x v="1"/>
  </r>
  <r>
    <s v="Walton"/>
    <s v="Alice"/>
    <n v="56700000000"/>
    <x v="1"/>
    <s v="Fort Worth"/>
    <s v="Walmart"/>
    <x v="0"/>
    <x v="0"/>
    <x v="1"/>
    <d v="1949-10-07T00:00:00"/>
    <n v="78.5"/>
    <n v="117.24"/>
    <n v="21427700000000"/>
    <n v="9.6"/>
    <n v="36.6"/>
    <n v="328239523"/>
    <n v="1949"/>
    <x v="4"/>
    <n v="7"/>
    <x v="0"/>
    <n v="75"/>
    <n v="5"/>
    <n v="0"/>
    <x v="1"/>
  </r>
  <r>
    <s v="Thomson"/>
    <s v="David"/>
    <n v="54400000000"/>
    <x v="6"/>
    <s v="Toronto"/>
    <s v="Media"/>
    <x v="4"/>
    <x v="0"/>
    <x v="0"/>
    <d v="1957-06-12T00:00:00"/>
    <n v="81.900000000000006"/>
    <n v="116.76"/>
    <n v="1736425629520"/>
    <n v="12.8"/>
    <n v="24.5"/>
    <n v="36991981"/>
    <n v="1957"/>
    <x v="1"/>
    <n v="12"/>
    <x v="0"/>
    <n v="67"/>
    <n v="12"/>
    <n v="0"/>
    <x v="1"/>
  </r>
  <r>
    <s v="Dell"/>
    <s v="Michael"/>
    <n v="50100000000"/>
    <x v="1"/>
    <s v="Austin"/>
    <s v="Dell Technologies"/>
    <x v="2"/>
    <x v="1"/>
    <x v="0"/>
    <d v="1965-02-23T00:00:00"/>
    <n v="78.5"/>
    <n v="117.24"/>
    <n v="21427700000000"/>
    <n v="9.6"/>
    <n v="36.6"/>
    <n v="328239523"/>
    <n v="1965"/>
    <x v="5"/>
    <n v="23"/>
    <x v="0"/>
    <n v="59"/>
    <n v="17"/>
    <n v="1"/>
    <x v="1"/>
  </r>
  <r>
    <s v="Adani"/>
    <s v="Gautam"/>
    <n v="47200000000"/>
    <x v="3"/>
    <s v="Ahmedabad"/>
    <s v="Infrastructure, commodities"/>
    <x v="6"/>
    <x v="1"/>
    <x v="0"/>
    <d v="1962-06-24T00:00:00"/>
    <n v="69.400000000000006"/>
    <n v="180.44"/>
    <n v="2611000000000"/>
    <n v="11.2"/>
    <n v="49.7"/>
    <n v="1366417754"/>
    <n v="1962"/>
    <x v="1"/>
    <n v="24"/>
    <x v="0"/>
    <n v="62"/>
    <n v="3"/>
    <n v="1"/>
    <x v="0"/>
  </r>
  <r>
    <s v="Knight"/>
    <s v="Phil"/>
    <n v="45100000000"/>
    <x v="1"/>
    <s v="Hillsboro"/>
    <s v="Nike"/>
    <x v="0"/>
    <x v="1"/>
    <x v="0"/>
    <d v="1938-02-24T00:00:00"/>
    <n v="78.5"/>
    <n v="117.24"/>
    <n v="21427700000000"/>
    <n v="9.6"/>
    <n v="36.6"/>
    <n v="328239523"/>
    <n v="1938"/>
    <x v="5"/>
    <n v="24"/>
    <x v="0"/>
    <n v="86"/>
    <n v="5"/>
    <n v="1"/>
    <x v="1"/>
  </r>
  <r>
    <s v="Zhang"/>
    <s v="Yiming"/>
    <n v="45000000000"/>
    <x v="5"/>
    <s v="Beijing"/>
    <s v="TikTok"/>
    <x v="2"/>
    <x v="1"/>
    <x v="0"/>
    <d v="1984-01-01T00:00:00"/>
    <n v="77"/>
    <n v="125.08"/>
    <n v="19910000000000"/>
    <n v="9.4"/>
    <n v="59.2"/>
    <n v="1397715000"/>
    <n v="1984"/>
    <x v="2"/>
    <n v="1"/>
    <x v="1"/>
    <n v="40"/>
    <n v="17"/>
    <n v="1"/>
    <x v="0"/>
  </r>
  <r>
    <s v="Schwarz"/>
    <s v="Dieter"/>
    <n v="42900000000"/>
    <x v="7"/>
    <s v="Neckarsulm"/>
    <s v="Retail"/>
    <x v="0"/>
    <x v="0"/>
    <x v="0"/>
    <d v="1939-09-24T00:00:00"/>
    <n v="80.900000000000006"/>
    <n v="112.85"/>
    <n v="3845630030824"/>
    <n v="11.5"/>
    <n v="48.8"/>
    <n v="83132799"/>
    <n v="1939"/>
    <x v="11"/>
    <n v="24"/>
    <x v="0"/>
    <n v="85"/>
    <n v="5"/>
    <n v="0"/>
    <x v="0"/>
  </r>
  <r>
    <s v="Pinault"/>
    <s v="Francois"/>
    <n v="40100000000"/>
    <x v="0"/>
    <s v="Paris"/>
    <s v="Luxury goods"/>
    <x v="0"/>
    <x v="1"/>
    <x v="0"/>
    <d v="1936-08-21T00:00:00"/>
    <n v="82.5"/>
    <n v="110.05"/>
    <n v="2715518274227"/>
    <n v="24.2"/>
    <n v="60.7"/>
    <n v="67059887"/>
    <n v="1936"/>
    <x v="3"/>
    <n v="21"/>
    <x v="0"/>
    <n v="88"/>
    <n v="5"/>
    <n v="1"/>
    <x v="0"/>
  </r>
  <r>
    <s v="Kuehne"/>
    <s v="Klaus-Michael"/>
    <n v="39100000000"/>
    <x v="8"/>
    <s v="Schindellegi"/>
    <s v="Shipping"/>
    <x v="8"/>
    <x v="0"/>
    <x v="0"/>
    <d v="1937-06-02T00:00:00"/>
    <n v="83.6"/>
    <n v="99.55"/>
    <n v="703082435360"/>
    <n v="10.1"/>
    <n v="28.8"/>
    <n v="8574832"/>
    <n v="1937"/>
    <x v="1"/>
    <n v="2"/>
    <x v="0"/>
    <n v="87"/>
    <n v="10"/>
    <n v="0"/>
    <x v="1"/>
  </r>
  <r>
    <s v="Ferrero"/>
    <s v="Giovanni"/>
    <n v="38900000000"/>
    <x v="9"/>
    <s v="Brussels"/>
    <s v="Nutella, chocolates"/>
    <x v="7"/>
    <x v="0"/>
    <x v="0"/>
    <d v="1964-09-21T00:00:00"/>
    <n v="81.599999999999994"/>
    <n v="117.11"/>
    <n v="529606710418"/>
    <n v="24"/>
    <n v="55.4"/>
    <n v="11484055"/>
    <n v="1964"/>
    <x v="11"/>
    <n v="21"/>
    <x v="0"/>
    <n v="60"/>
    <n v="7"/>
    <n v="0"/>
    <x v="0"/>
  </r>
  <r>
    <s v="Mars"/>
    <s v="Jacqueline"/>
    <n v="38300000000"/>
    <x v="1"/>
    <s v="The Plains"/>
    <s v="Candy, pet food"/>
    <x v="7"/>
    <x v="0"/>
    <x v="1"/>
    <d v="1939-10-10T00:00:00"/>
    <n v="78.5"/>
    <n v="117.24"/>
    <n v="21427700000000"/>
    <n v="9.6"/>
    <n v="36.6"/>
    <n v="328239523"/>
    <n v="1939"/>
    <x v="4"/>
    <n v="10"/>
    <x v="0"/>
    <n v="85"/>
    <n v="7"/>
    <n v="0"/>
    <x v="1"/>
  </r>
  <r>
    <s v="Mars"/>
    <s v="John"/>
    <n v="38300000000"/>
    <x v="1"/>
    <s v="Jackson"/>
    <s v="Candy, pet food"/>
    <x v="7"/>
    <x v="0"/>
    <x v="0"/>
    <d v="1935-10-15T00:00:00"/>
    <n v="78.5"/>
    <n v="117.24"/>
    <n v="21427700000000"/>
    <n v="9.6"/>
    <n v="36.6"/>
    <n v="328239523"/>
    <n v="1935"/>
    <x v="4"/>
    <n v="15"/>
    <x v="0"/>
    <n v="89"/>
    <n v="7"/>
    <n v="0"/>
    <x v="1"/>
  </r>
  <r>
    <s v="Ma"/>
    <s v="Huateng"/>
    <n v="35300000000"/>
    <x v="5"/>
    <s v="Shenzhen"/>
    <s v="Internet media"/>
    <x v="2"/>
    <x v="1"/>
    <x v="0"/>
    <d v="1971-10-29T00:00:00"/>
    <n v="77"/>
    <n v="125.08"/>
    <n v="19910000000000"/>
    <n v="9.4"/>
    <n v="59.2"/>
    <n v="1397715000"/>
    <n v="1971"/>
    <x v="4"/>
    <n v="29"/>
    <x v="0"/>
    <n v="53"/>
    <n v="17"/>
    <n v="1"/>
    <x v="0"/>
  </r>
  <r>
    <s v="Griffin"/>
    <s v="Ken"/>
    <n v="35000000000"/>
    <x v="1"/>
    <s v="Miami"/>
    <s v="Hedge funds"/>
    <x v="3"/>
    <x v="1"/>
    <x v="0"/>
    <d v="1968-10-15T00:00:00"/>
    <n v="78.5"/>
    <n v="117.24"/>
    <n v="21427700000000"/>
    <n v="9.6"/>
    <n v="36.6"/>
    <n v="328239523"/>
    <n v="1968"/>
    <x v="4"/>
    <n v="15"/>
    <x v="0"/>
    <n v="56"/>
    <n v="6"/>
    <n v="1"/>
    <x v="1"/>
  </r>
  <r>
    <s v="Adelson"/>
    <s v="Miriam"/>
    <n v="35000000000"/>
    <x v="1"/>
    <s v="Las Vegas"/>
    <s v="Casinos"/>
    <x v="9"/>
    <x v="0"/>
    <x v="1"/>
    <d v="1945-10-10T00:00:00"/>
    <n v="78.5"/>
    <n v="117.24"/>
    <n v="21427700000000"/>
    <n v="9.6"/>
    <n v="36.6"/>
    <n v="328239523"/>
    <n v="1945"/>
    <x v="4"/>
    <n v="10"/>
    <x v="0"/>
    <n v="79"/>
    <n v="8"/>
    <n v="0"/>
    <x v="1"/>
  </r>
  <r>
    <s v="Mateschitz"/>
    <s v="Mark"/>
    <n v="34700000000"/>
    <x v="10"/>
    <s v="Salzburg"/>
    <s v="Red Bull"/>
    <x v="7"/>
    <x v="0"/>
    <x v="0"/>
    <d v="1992-05-07T00:00:00"/>
    <n v="81.599999999999994"/>
    <n v="118.06"/>
    <n v="446314739528"/>
    <n v="25.4"/>
    <n v="51.4"/>
    <n v="8877067"/>
    <n v="1992"/>
    <x v="9"/>
    <n v="7"/>
    <x v="0"/>
    <n v="32"/>
    <n v="7"/>
    <n v="0"/>
    <x v="0"/>
  </r>
  <r>
    <s v="Zeng"/>
    <s v="Robin"/>
    <n v="33400000000"/>
    <x v="5"/>
    <s v="Ningde"/>
    <s v="Batteries"/>
    <x v="1"/>
    <x v="1"/>
    <x v="0"/>
    <d v="1969-01-01T00:00:00"/>
    <n v="77"/>
    <n v="125.08"/>
    <n v="19910000000000"/>
    <n v="9.4"/>
    <n v="59.2"/>
    <n v="1397715000"/>
    <n v="1969"/>
    <x v="2"/>
    <n v="1"/>
    <x v="0"/>
    <n v="55"/>
    <n v="1"/>
    <n v="1"/>
    <x v="0"/>
  </r>
  <r>
    <s v="Yanai"/>
    <s v="Tadashi"/>
    <n v="32600000000"/>
    <x v="11"/>
    <s v="Tokyo"/>
    <s v="Fashion retail"/>
    <x v="0"/>
    <x v="1"/>
    <x v="0"/>
    <d v="1949-02-07T00:00:00"/>
    <n v="84.2"/>
    <n v="105.48"/>
    <n v="5081769542380"/>
    <n v="11.9"/>
    <n v="46.7"/>
    <n v="126226568"/>
    <n v="1949"/>
    <x v="5"/>
    <n v="7"/>
    <x v="0"/>
    <n v="75"/>
    <n v="5"/>
    <n v="1"/>
    <x v="0"/>
  </r>
  <r>
    <s v="Blavatnik"/>
    <s v="Len"/>
    <n v="32100000000"/>
    <x v="12"/>
    <s v="London"/>
    <s v="Music, chemicals"/>
    <x v="6"/>
    <x v="1"/>
    <x v="0"/>
    <d v="1957-06-01T00:00:00"/>
    <n v="81.3"/>
    <n v="119.62"/>
    <n v="2827113184696"/>
    <n v="25.5"/>
    <n v="30.6"/>
    <n v="66834405"/>
    <n v="1957"/>
    <x v="1"/>
    <n v="1"/>
    <x v="0"/>
    <n v="67"/>
    <n v="3"/>
    <n v="1"/>
    <x v="1"/>
  </r>
  <r>
    <s v="Wertheimer"/>
    <s v="Alain"/>
    <n v="31600000000"/>
    <x v="1"/>
    <s v="New York"/>
    <s v="Chanel"/>
    <x v="0"/>
    <x v="0"/>
    <x v="0"/>
    <d v="1948-08-28T00:00:00"/>
    <n v="78.5"/>
    <n v="117.24"/>
    <n v="21427700000000"/>
    <n v="9.6"/>
    <n v="36.6"/>
    <n v="328239523"/>
    <n v="1948"/>
    <x v="3"/>
    <n v="28"/>
    <x v="0"/>
    <n v="76"/>
    <n v="5"/>
    <n v="0"/>
    <x v="1"/>
  </r>
  <r>
    <s v="Wertheimer"/>
    <s v="Gerard"/>
    <n v="31600000000"/>
    <x v="1"/>
    <s v="New York"/>
    <s v="Chanel"/>
    <x v="0"/>
    <x v="0"/>
    <x v="0"/>
    <d v="1951-01-09T00:00:00"/>
    <n v="78.5"/>
    <n v="117.24"/>
    <n v="21427700000000"/>
    <n v="9.6"/>
    <n v="36.6"/>
    <n v="328239523"/>
    <n v="1951"/>
    <x v="2"/>
    <n v="9"/>
    <x v="0"/>
    <n v="73"/>
    <n v="5"/>
    <n v="0"/>
    <x v="1"/>
  </r>
  <r>
    <s v="Aponte"/>
    <s v="Gianluigi"/>
    <n v="31200000000"/>
    <x v="8"/>
    <s v="Geneva"/>
    <s v="Shipping"/>
    <x v="8"/>
    <x v="1"/>
    <x v="0"/>
    <d v="1940-06-27T00:00:00"/>
    <n v="83.6"/>
    <n v="99.55"/>
    <n v="703082435360"/>
    <n v="10.1"/>
    <n v="28.8"/>
    <n v="8574832"/>
    <n v="1940"/>
    <x v="1"/>
    <n v="27"/>
    <x v="0"/>
    <n v="84"/>
    <n v="10"/>
    <n v="1"/>
    <x v="1"/>
  </r>
  <r>
    <s v="Aponte-Diamant"/>
    <s v="Rafaela"/>
    <n v="31200000000"/>
    <x v="8"/>
    <s v="Geneva"/>
    <s v="Shipping"/>
    <x v="8"/>
    <x v="1"/>
    <x v="1"/>
    <d v="1945-03-26T00:00:00"/>
    <n v="83.6"/>
    <n v="99.55"/>
    <n v="703082435360"/>
    <n v="10.1"/>
    <n v="28.8"/>
    <n v="8574832"/>
    <n v="1945"/>
    <x v="0"/>
    <n v="26"/>
    <x v="0"/>
    <n v="79"/>
    <n v="10"/>
    <n v="1"/>
    <x v="1"/>
  </r>
  <r>
    <s v="Huang"/>
    <s v="Colin Zheng"/>
    <n v="30200000000"/>
    <x v="5"/>
    <s v="Shanghai"/>
    <s v="E-commerce"/>
    <x v="2"/>
    <x v="1"/>
    <x v="0"/>
    <d v="1980-02-02T00:00:00"/>
    <n v="77"/>
    <n v="125.08"/>
    <n v="19910000000000"/>
    <n v="9.4"/>
    <n v="59.2"/>
    <n v="1397715000"/>
    <n v="1980"/>
    <x v="5"/>
    <n v="2"/>
    <x v="1"/>
    <n v="44"/>
    <n v="17"/>
    <n v="1"/>
    <x v="0"/>
  </r>
  <r>
    <s v="Wuerth"/>
    <s v="Reinhold"/>
    <n v="29700000000"/>
    <x v="7"/>
    <s v="Kuenzelsau"/>
    <s v="Fasteners"/>
    <x v="10"/>
    <x v="1"/>
    <x v="0"/>
    <d v="1935-04-20T00:00:00"/>
    <n v="80.900000000000006"/>
    <n v="112.85"/>
    <n v="3845630030824"/>
    <n v="11.5"/>
    <n v="48.8"/>
    <n v="83132799"/>
    <n v="1935"/>
    <x v="6"/>
    <n v="20"/>
    <x v="0"/>
    <n v="89"/>
    <n v="11"/>
    <n v="1"/>
    <x v="0"/>
  </r>
  <r>
    <s v="Yass"/>
    <s v="Jeff"/>
    <n v="28500000000"/>
    <x v="1"/>
    <s v="Haverford"/>
    <s v="Trading, investments"/>
    <x v="3"/>
    <x v="1"/>
    <x v="0"/>
    <d v="1958-07-17T00:00:00"/>
    <n v="78.5"/>
    <n v="117.24"/>
    <n v="21427700000000"/>
    <n v="9.6"/>
    <n v="36.6"/>
    <n v="328239523"/>
    <n v="1958"/>
    <x v="7"/>
    <n v="17"/>
    <x v="0"/>
    <n v="66"/>
    <n v="6"/>
    <n v="1"/>
    <x v="1"/>
  </r>
  <r>
    <s v="Simons"/>
    <s v="Jim"/>
    <n v="28100000000"/>
    <x v="1"/>
    <s v="East Setauket"/>
    <s v="Hedge funds"/>
    <x v="3"/>
    <x v="1"/>
    <x v="0"/>
    <d v="1938-04-25T00:00:00"/>
    <n v="78.5"/>
    <n v="117.24"/>
    <n v="21427700000000"/>
    <n v="9.6"/>
    <n v="36.6"/>
    <n v="328239523"/>
    <n v="1938"/>
    <x v="6"/>
    <n v="25"/>
    <x v="0"/>
    <n v="86"/>
    <n v="6"/>
    <n v="1"/>
    <x v="1"/>
  </r>
  <r>
    <s v="Schwarzman"/>
    <s v="Stephen"/>
    <n v="27800000000"/>
    <x v="1"/>
    <s v="New York"/>
    <s v="Investments"/>
    <x v="3"/>
    <x v="1"/>
    <x v="0"/>
    <d v="1947-02-14T00:00:00"/>
    <n v="78.5"/>
    <n v="117.24"/>
    <n v="21427700000000"/>
    <n v="9.6"/>
    <n v="36.6"/>
    <n v="328239523"/>
    <n v="1947"/>
    <x v="5"/>
    <n v="14"/>
    <x v="0"/>
    <n v="77"/>
    <n v="6"/>
    <n v="1"/>
    <x v="1"/>
  </r>
  <r>
    <s v="Klatten"/>
    <s v="Susanne"/>
    <n v="27400000000"/>
    <x v="7"/>
    <s v="Bad Homburg"/>
    <s v="BMW, pharmaceuticals"/>
    <x v="1"/>
    <x v="0"/>
    <x v="1"/>
    <d v="1962-04-28T00:00:00"/>
    <n v="80.900000000000006"/>
    <n v="112.85"/>
    <n v="3845630030824"/>
    <n v="11.5"/>
    <n v="48.8"/>
    <n v="83132799"/>
    <n v="1962"/>
    <x v="6"/>
    <n v="28"/>
    <x v="0"/>
    <n v="62"/>
    <n v="1"/>
    <n v="0"/>
    <x v="0"/>
  </r>
  <r>
    <s v="Rinehart"/>
    <s v="Gina"/>
    <n v="27000000000"/>
    <x v="13"/>
    <s v="Perth"/>
    <s v="Mining"/>
    <x v="11"/>
    <x v="0"/>
    <x v="1"/>
    <d v="1954-02-09T00:00:00"/>
    <n v="82.7"/>
    <n v="119.8"/>
    <n v="1392680589329"/>
    <n v="23"/>
    <n v="47.4"/>
    <n v="25766605"/>
    <n v="1954"/>
    <x v="5"/>
    <n v="9"/>
    <x v="0"/>
    <n v="70"/>
    <n v="13"/>
    <n v="0"/>
    <x v="0"/>
  </r>
  <r>
    <s v="Ding"/>
    <s v="William"/>
    <n v="26700000000"/>
    <x v="5"/>
    <s v="Hangzhou"/>
    <s v="Online games"/>
    <x v="2"/>
    <x v="1"/>
    <x v="0"/>
    <d v="1971-10-01T00:00:00"/>
    <n v="77"/>
    <n v="125.08"/>
    <n v="19910000000000"/>
    <n v="9.4"/>
    <n v="59.2"/>
    <n v="1397715000"/>
    <n v="1971"/>
    <x v="4"/>
    <n v="1"/>
    <x v="0"/>
    <n v="53"/>
    <n v="17"/>
    <n v="1"/>
    <x v="0"/>
  </r>
  <r>
    <s v="Larrea Mota Velasco"/>
    <s v="Germain"/>
    <n v="26600000000"/>
    <x v="2"/>
    <s v="Mexico City"/>
    <s v="Mining"/>
    <x v="11"/>
    <x v="0"/>
    <x v="0"/>
    <d v="1953-10-26T00:00:00"/>
    <n v="75"/>
    <n v="141.54"/>
    <n v="1258286717125"/>
    <n v="13.1"/>
    <n v="55.1"/>
    <n v="126014024"/>
    <n v="1953"/>
    <x v="4"/>
    <n v="26"/>
    <x v="0"/>
    <n v="71"/>
    <n v="13"/>
    <n v="0"/>
    <x v="0"/>
  </r>
  <r>
    <s v="Nadar"/>
    <s v="Shiv"/>
    <n v="25600000000"/>
    <x v="3"/>
    <s v="Delhi"/>
    <s v="software services"/>
    <x v="2"/>
    <x v="1"/>
    <x v="0"/>
    <d v="1945-07-18T00:00:00"/>
    <n v="69.400000000000006"/>
    <n v="180.44"/>
    <n v="2611000000000"/>
    <n v="11.2"/>
    <n v="49.7"/>
    <n v="1366417754"/>
    <n v="1945"/>
    <x v="7"/>
    <n v="18"/>
    <x v="0"/>
    <n v="79"/>
    <n v="17"/>
    <n v="1"/>
    <x v="0"/>
  </r>
  <r>
    <s v="Low Tuck"/>
    <s v="Kwong"/>
    <n v="25500000000"/>
    <x v="14"/>
    <s v="Jakarta"/>
    <s v="Coal"/>
    <x v="12"/>
    <x v="1"/>
    <x v="0"/>
    <d v="1948-04-17T00:00:00"/>
    <n v="71.5"/>
    <n v="151.18"/>
    <n v="1119190780753"/>
    <n v="10.199999999999999"/>
    <n v="30.1"/>
    <n v="270203917"/>
    <n v="1948"/>
    <x v="6"/>
    <n v="17"/>
    <x v="0"/>
    <n v="76"/>
    <n v="4"/>
    <n v="1"/>
    <x v="1"/>
  </r>
  <r>
    <s v="Peterffy"/>
    <s v="Thomas"/>
    <n v="25300000000"/>
    <x v="1"/>
    <s v="Palm Beach"/>
    <s v="Discount brokerage"/>
    <x v="3"/>
    <x v="1"/>
    <x v="0"/>
    <d v="1944-09-30T00:00:00"/>
    <n v="78.5"/>
    <n v="117.24"/>
    <n v="21427700000000"/>
    <n v="9.6"/>
    <n v="36.6"/>
    <n v="328239523"/>
    <n v="1944"/>
    <x v="11"/>
    <n v="30"/>
    <x v="0"/>
    <n v="80"/>
    <n v="6"/>
    <n v="1"/>
    <x v="1"/>
  </r>
  <r>
    <s v="Melnichenko"/>
    <s v="Andrey"/>
    <n v="25200000000"/>
    <x v="15"/>
    <s v="Ras Al Khaimah"/>
    <s v="Fertilizers, coal"/>
    <x v="11"/>
    <x v="1"/>
    <x v="0"/>
    <d v="1972-03-08T00:00:00"/>
    <n v="77.8"/>
    <n v="114.52"/>
    <n v="421142267938"/>
    <n v="0.1"/>
    <n v="15.9"/>
    <n v="9770529"/>
    <n v="1972"/>
    <x v="0"/>
    <n v="8"/>
    <x v="0"/>
    <n v="52"/>
    <n v="13"/>
    <n v="1"/>
    <x v="1"/>
  </r>
  <r>
    <s v="Quandt"/>
    <s v="Stefan"/>
    <n v="24600000000"/>
    <x v="7"/>
    <s v="Frankfurt"/>
    <s v="BMW"/>
    <x v="1"/>
    <x v="0"/>
    <x v="0"/>
    <d v="1966-05-09T00:00:00"/>
    <n v="80.900000000000006"/>
    <n v="112.85"/>
    <n v="3845630030824"/>
    <n v="11.5"/>
    <n v="48.8"/>
    <n v="83132799"/>
    <n v="1966"/>
    <x v="9"/>
    <n v="9"/>
    <x v="0"/>
    <n v="58"/>
    <n v="1"/>
    <n v="0"/>
    <x v="0"/>
  </r>
  <r>
    <s v="Scott"/>
    <s v="MacKenzie"/>
    <n v="24400000000"/>
    <x v="1"/>
    <s v="Seattle"/>
    <s v="Amazon"/>
    <x v="2"/>
    <x v="0"/>
    <x v="1"/>
    <d v="1970-04-07T00:00:00"/>
    <n v="78.5"/>
    <n v="117.24"/>
    <n v="21427700000000"/>
    <n v="9.6"/>
    <n v="36.6"/>
    <n v="328239523"/>
    <n v="1970"/>
    <x v="6"/>
    <n v="7"/>
    <x v="0"/>
    <n v="54"/>
    <n v="17"/>
    <n v="0"/>
    <x v="1"/>
  </r>
  <r>
    <s v="Hartono"/>
    <s v="R. Budi"/>
    <n v="24200000000"/>
    <x v="14"/>
    <s v="Kudus"/>
    <s v="Banking, tobacco"/>
    <x v="3"/>
    <x v="0"/>
    <x v="0"/>
    <d v="1941-01-01T00:00:00"/>
    <n v="71.5"/>
    <n v="151.18"/>
    <n v="1119190780753"/>
    <n v="10.199999999999999"/>
    <n v="30.1"/>
    <n v="270203917"/>
    <n v="1941"/>
    <x v="2"/>
    <n v="1"/>
    <x v="0"/>
    <n v="83"/>
    <n v="6"/>
    <n v="0"/>
    <x v="1"/>
  </r>
  <r>
    <s v="Potanin"/>
    <s v="Vladimir"/>
    <n v="23700000000"/>
    <x v="16"/>
    <s v="Moscow"/>
    <s v="Metals"/>
    <x v="11"/>
    <x v="1"/>
    <x v="0"/>
    <d v="1961-01-03T00:00:00"/>
    <n v="72.7"/>
    <n v="180.75"/>
    <n v="1699876578871"/>
    <n v="11.4"/>
    <n v="46.2"/>
    <n v="144373535"/>
    <n v="1961"/>
    <x v="2"/>
    <n v="3"/>
    <x v="0"/>
    <n v="63"/>
    <n v="13"/>
    <n v="1"/>
    <x v="0"/>
  </r>
  <r>
    <s v="Ma"/>
    <s v="Jack"/>
    <n v="23500000000"/>
    <x v="5"/>
    <s v="Hangzhou"/>
    <s v="E-commerce"/>
    <x v="2"/>
    <x v="1"/>
    <x v="0"/>
    <d v="1964-09-10T00:00:00"/>
    <n v="77"/>
    <n v="125.08"/>
    <n v="19910000000000"/>
    <n v="9.4"/>
    <n v="59.2"/>
    <n v="1397715000"/>
    <n v="1964"/>
    <x v="11"/>
    <n v="10"/>
    <x v="0"/>
    <n v="60"/>
    <n v="17"/>
    <n v="1"/>
    <x v="0"/>
  </r>
  <r>
    <s v="He"/>
    <s v="Xiangjian"/>
    <n v="23400000000"/>
    <x v="5"/>
    <s v="Foshan"/>
    <s v="Home appliances"/>
    <x v="10"/>
    <x v="1"/>
    <x v="0"/>
    <d v="1942-08-11T00:00:00"/>
    <n v="77"/>
    <n v="125.08"/>
    <n v="19910000000000"/>
    <n v="9.4"/>
    <n v="59.2"/>
    <n v="1397715000"/>
    <n v="1942"/>
    <x v="3"/>
    <n v="11"/>
    <x v="0"/>
    <n v="82"/>
    <n v="11"/>
    <n v="1"/>
    <x v="0"/>
  </r>
  <r>
    <s v="Fontbona"/>
    <s v="Iris"/>
    <n v="23100000000"/>
    <x v="17"/>
    <s v="Santiago"/>
    <s v="Mining"/>
    <x v="11"/>
    <x v="0"/>
    <x v="1"/>
    <d v="1943-01-01T00:00:00"/>
    <n v="80"/>
    <n v="131.91"/>
    <n v="282318159745"/>
    <n v="18.2"/>
    <n v="34"/>
    <n v="18952038"/>
    <n v="1943"/>
    <x v="2"/>
    <n v="1"/>
    <x v="0"/>
    <n v="81"/>
    <n v="13"/>
    <n v="0"/>
    <x v="1"/>
  </r>
  <r>
    <s v="Hartono"/>
    <s v="Michael"/>
    <n v="23100000000"/>
    <x v="14"/>
    <s v="Kudus"/>
    <s v="Banking, tobacco"/>
    <x v="10"/>
    <x v="0"/>
    <x v="0"/>
    <d v="1939-10-02T00:00:00"/>
    <n v="71.5"/>
    <n v="151.18"/>
    <n v="1119190780753"/>
    <n v="10.199999999999999"/>
    <n v="30.1"/>
    <n v="270203917"/>
    <n v="1939"/>
    <x v="4"/>
    <n v="2"/>
    <x v="0"/>
    <n v="85"/>
    <n v="11"/>
    <n v="0"/>
    <x v="1"/>
  </r>
  <r>
    <s v="Ratcliffe"/>
    <s v="James"/>
    <n v="22900000000"/>
    <x v="12"/>
    <s v="London"/>
    <s v="Chemicals"/>
    <x v="10"/>
    <x v="1"/>
    <x v="0"/>
    <d v="1953-01-01T00:00:00"/>
    <n v="81.3"/>
    <n v="119.62"/>
    <n v="2827113184696"/>
    <n v="25.5"/>
    <n v="30.6"/>
    <n v="66834405"/>
    <n v="1953"/>
    <x v="2"/>
    <n v="1"/>
    <x v="0"/>
    <n v="71"/>
    <n v="11"/>
    <n v="1"/>
    <x v="1"/>
  </r>
  <r>
    <s v="Poonawalla"/>
    <s v="Cyrus"/>
    <n v="22600000000"/>
    <x v="3"/>
    <s v="Pune"/>
    <s v="Vaccines"/>
    <x v="13"/>
    <x v="0"/>
    <x v="0"/>
    <d v="1941-05-11T00:00:00"/>
    <n v="69.400000000000006"/>
    <n v="180.44"/>
    <n v="2611000000000"/>
    <n v="11.2"/>
    <n v="49.7"/>
    <n v="1366417754"/>
    <n v="1941"/>
    <x v="9"/>
    <n v="11"/>
    <x v="0"/>
    <n v="83"/>
    <n v="9"/>
    <n v="0"/>
    <x v="0"/>
  </r>
  <r>
    <s v="Son"/>
    <s v="Masayoshi"/>
    <n v="22400000000"/>
    <x v="11"/>
    <s v="Tokyo"/>
    <s v="Internet, telecom"/>
    <x v="5"/>
    <x v="1"/>
    <x v="0"/>
    <d v="1957-08-11T00:00:00"/>
    <n v="84.2"/>
    <n v="105.48"/>
    <n v="5081769542380"/>
    <n v="11.9"/>
    <n v="46.7"/>
    <n v="126226568"/>
    <n v="1957"/>
    <x v="3"/>
    <n v="11"/>
    <x v="0"/>
    <n v="67"/>
    <n v="18"/>
    <n v="1"/>
    <x v="0"/>
  </r>
  <r>
    <s v="Lisin"/>
    <s v="Vladimir"/>
    <n v="22100000000"/>
    <x v="16"/>
    <s v="Moscow"/>
    <s v="Steel, transport"/>
    <x v="11"/>
    <x v="1"/>
    <x v="0"/>
    <d v="1956-05-07T00:00:00"/>
    <n v="72.7"/>
    <n v="180.75"/>
    <n v="1699876578871"/>
    <n v="11.4"/>
    <n v="46.2"/>
    <n v="144373535"/>
    <n v="1956"/>
    <x v="9"/>
    <n v="7"/>
    <x v="0"/>
    <n v="68"/>
    <n v="13"/>
    <n v="1"/>
    <x v="0"/>
  </r>
  <r>
    <s v="Besnier"/>
    <s v="Emmanuel"/>
    <n v="22000000000"/>
    <x v="0"/>
    <s v="Laval"/>
    <s v="Cheese"/>
    <x v="7"/>
    <x v="0"/>
    <x v="0"/>
    <d v="1970-09-18T00:00:00"/>
    <n v="82.5"/>
    <n v="110.05"/>
    <n v="2715518274227"/>
    <n v="24.2"/>
    <n v="60.7"/>
    <n v="67059887"/>
    <n v="1970"/>
    <x v="11"/>
    <n v="18"/>
    <x v="0"/>
    <n v="54"/>
    <n v="7"/>
    <n v="0"/>
    <x v="0"/>
  </r>
  <r>
    <s v="Johnson"/>
    <s v="Abigail"/>
    <n v="21600000000"/>
    <x v="1"/>
    <s v="Milton"/>
    <s v="Fidelity"/>
    <x v="3"/>
    <x v="0"/>
    <x v="1"/>
    <d v="1961-12-19T00:00:00"/>
    <n v="78.5"/>
    <n v="117.24"/>
    <n v="21427700000000"/>
    <n v="9.6"/>
    <n v="36.6"/>
    <n v="328239523"/>
    <n v="1961"/>
    <x v="8"/>
    <n v="19"/>
    <x v="0"/>
    <n v="63"/>
    <n v="6"/>
    <n v="0"/>
    <x v="1"/>
  </r>
  <r>
    <s v="Mikhelson"/>
    <s v="Leonid"/>
    <n v="21600000000"/>
    <x v="16"/>
    <s v="Moscow"/>
    <s v="Gas, chemicals"/>
    <x v="12"/>
    <x v="1"/>
    <x v="0"/>
    <d v="1955-08-11T00:00:00"/>
    <n v="72.7"/>
    <n v="180.75"/>
    <n v="1699876578871"/>
    <n v="11.4"/>
    <n v="46.2"/>
    <n v="144373535"/>
    <n v="1955"/>
    <x v="3"/>
    <n v="11"/>
    <x v="0"/>
    <n v="69"/>
    <n v="4"/>
    <n v="1"/>
    <x v="0"/>
  </r>
  <r>
    <s v="Walton"/>
    <s v="Lukas"/>
    <n v="21200000000"/>
    <x v="1"/>
    <s v="Chicago"/>
    <s v="Walmart"/>
    <x v="0"/>
    <x v="0"/>
    <x v="0"/>
    <d v="1986-09-19T00:00:00"/>
    <n v="78.5"/>
    <n v="117.24"/>
    <n v="21427700000000"/>
    <n v="9.6"/>
    <n v="36.6"/>
    <n v="328239523"/>
    <n v="1986"/>
    <x v="11"/>
    <n v="19"/>
    <x v="0"/>
    <n v="38"/>
    <n v="5"/>
    <n v="0"/>
    <x v="1"/>
  </r>
  <r>
    <s v="Wang"/>
    <s v="Wei"/>
    <n v="21200000000"/>
    <x v="5"/>
    <s v="Shenzhen"/>
    <s v="Package delivery"/>
    <x v="14"/>
    <x v="1"/>
    <x v="0"/>
    <d v="1970-10-01T00:00:00"/>
    <n v="77"/>
    <n v="125.08"/>
    <n v="19910000000000"/>
    <n v="9.4"/>
    <n v="59.2"/>
    <n v="1397715000"/>
    <n v="1970"/>
    <x v="4"/>
    <n v="1"/>
    <x v="0"/>
    <n v="54"/>
    <n v="15"/>
    <n v="1"/>
    <x v="0"/>
  </r>
  <r>
    <s v="Huang"/>
    <s v="Jensen"/>
    <n v="21100000000"/>
    <x v="1"/>
    <s v="Los Altos"/>
    <s v="Semiconductors"/>
    <x v="2"/>
    <x v="1"/>
    <x v="0"/>
    <d v="1963-02-17T00:00:00"/>
    <n v="78.5"/>
    <n v="117.24"/>
    <n v="21427700000000"/>
    <n v="9.6"/>
    <n v="36.6"/>
    <n v="328239523"/>
    <n v="1963"/>
    <x v="5"/>
    <n v="17"/>
    <x v="0"/>
    <n v="61"/>
    <n v="17"/>
    <n v="1"/>
    <x v="1"/>
  </r>
  <r>
    <s v="Lauder"/>
    <s v="Leonard"/>
    <n v="21000000000"/>
    <x v="1"/>
    <s v="New York"/>
    <s v="Estee Lauder"/>
    <x v="0"/>
    <x v="0"/>
    <x v="0"/>
    <d v="1933-03-19T00:00:00"/>
    <n v="78.5"/>
    <n v="117.24"/>
    <n v="21427700000000"/>
    <n v="9.6"/>
    <n v="36.6"/>
    <n v="328239523"/>
    <n v="1933"/>
    <x v="0"/>
    <n v="19"/>
    <x v="0"/>
    <n v="91"/>
    <n v="5"/>
    <n v="0"/>
    <x v="1"/>
  </r>
  <r>
    <s v="Takizaki"/>
    <s v="Takemitsu"/>
    <n v="21000000000"/>
    <x v="11"/>
    <s v="Osaka"/>
    <s v="Sensors"/>
    <x v="10"/>
    <x v="1"/>
    <x v="0"/>
    <d v="1945-06-10T00:00:00"/>
    <n v="84.2"/>
    <n v="105.48"/>
    <n v="5081769542380"/>
    <n v="11.9"/>
    <n v="46.7"/>
    <n v="126226568"/>
    <n v="1945"/>
    <x v="1"/>
    <n v="10"/>
    <x v="0"/>
    <n v="79"/>
    <n v="11"/>
    <n v="1"/>
    <x v="0"/>
  </r>
  <r>
    <s v="Mordashov"/>
    <s v="Alexey"/>
    <n v="20900000000"/>
    <x v="16"/>
    <s v="Moscow"/>
    <s v="Steel, investments"/>
    <x v="11"/>
    <x v="1"/>
    <x v="0"/>
    <d v="1965-09-26T00:00:00"/>
    <n v="72.7"/>
    <n v="180.75"/>
    <n v="1699876578871"/>
    <n v="11.4"/>
    <n v="46.2"/>
    <n v="144373535"/>
    <n v="1965"/>
    <x v="11"/>
    <n v="26"/>
    <x v="0"/>
    <n v="59"/>
    <n v="13"/>
    <n v="1"/>
    <x v="0"/>
  </r>
  <r>
    <s v="Alekperov"/>
    <s v="Vagit"/>
    <n v="20500000000"/>
    <x v="16"/>
    <s v="Moscow"/>
    <s v="Oil"/>
    <x v="12"/>
    <x v="1"/>
    <x v="0"/>
    <d v="1950-09-01T00:00:00"/>
    <n v="72.7"/>
    <n v="180.75"/>
    <n v="1699876578871"/>
    <n v="11.4"/>
    <n v="46.2"/>
    <n v="144373535"/>
    <n v="1950"/>
    <x v="11"/>
    <n v="1"/>
    <x v="0"/>
    <n v="74"/>
    <n v="4"/>
    <n v="1"/>
    <x v="0"/>
  </r>
  <r>
    <s v="Frist"/>
    <s v="Thomas"/>
    <n v="20200000000"/>
    <x v="1"/>
    <s v="Nashville"/>
    <s v="Hospitals"/>
    <x v="13"/>
    <x v="1"/>
    <x v="0"/>
    <d v="1938-08-12T00:00:00"/>
    <n v="78.5"/>
    <n v="117.24"/>
    <n v="21427700000000"/>
    <n v="9.6"/>
    <n v="36.6"/>
    <n v="328239523"/>
    <n v="1938"/>
    <x v="3"/>
    <n v="12"/>
    <x v="0"/>
    <n v="86"/>
    <n v="9"/>
    <n v="1"/>
    <x v="1"/>
  </r>
  <r>
    <s v="Forrest"/>
    <s v="Andrew"/>
    <n v="19600000000"/>
    <x v="13"/>
    <s v="Perth"/>
    <s v="Mining"/>
    <x v="11"/>
    <x v="1"/>
    <x v="0"/>
    <d v="1961-11-18T00:00:00"/>
    <n v="82.7"/>
    <n v="119.8"/>
    <n v="1392680589329"/>
    <n v="23"/>
    <n v="47.4"/>
    <n v="25766605"/>
    <n v="1961"/>
    <x v="10"/>
    <n v="18"/>
    <x v="0"/>
    <n v="63"/>
    <n v="13"/>
    <n v="1"/>
    <x v="0"/>
  </r>
  <r>
    <s v="Dalio"/>
    <s v="Ray"/>
    <n v="19100000000"/>
    <x v="1"/>
    <s v="Greenwich"/>
    <s v="Hedge funds"/>
    <x v="3"/>
    <x v="1"/>
    <x v="0"/>
    <d v="1949-08-08T00:00:00"/>
    <n v="78.5"/>
    <n v="117.24"/>
    <n v="21427700000000"/>
    <n v="9.6"/>
    <n v="36.6"/>
    <n v="328239523"/>
    <n v="1949"/>
    <x v="3"/>
    <n v="8"/>
    <x v="0"/>
    <n v="75"/>
    <n v="6"/>
    <n v="1"/>
    <x v="1"/>
  </r>
  <r>
    <s v="Wang"/>
    <s v="Wenyin"/>
    <n v="19000000000"/>
    <x v="5"/>
    <s v="Shenzhen"/>
    <s v="Mining, copper products"/>
    <x v="11"/>
    <x v="1"/>
    <x v="0"/>
    <d v="1968-03-01T00:00:00"/>
    <n v="77"/>
    <n v="125.08"/>
    <n v="19910000000000"/>
    <n v="9.4"/>
    <n v="59.2"/>
    <n v="1397715000"/>
    <n v="1968"/>
    <x v="0"/>
    <n v="1"/>
    <x v="0"/>
    <n v="56"/>
    <n v="13"/>
    <n v="1"/>
    <x v="0"/>
  </r>
  <r>
    <s v="Li"/>
    <s v="Eric"/>
    <n v="19000000000"/>
    <x v="5"/>
    <s v="Hangzhou"/>
    <s v="Automobiles"/>
    <x v="1"/>
    <x v="1"/>
    <x v="0"/>
    <d v="1963-06-01T00:00:00"/>
    <n v="77"/>
    <n v="125.08"/>
    <n v="19910000000000"/>
    <n v="9.4"/>
    <n v="59.2"/>
    <n v="1397715000"/>
    <n v="1963"/>
    <x v="1"/>
    <n v="1"/>
    <x v="0"/>
    <n v="61"/>
    <n v="1"/>
    <n v="1"/>
    <x v="0"/>
  </r>
  <r>
    <s v="Qin"/>
    <s v="Yinglin"/>
    <n v="18900000000"/>
    <x v="5"/>
    <s v="Nanyang"/>
    <s v="Pig breeding"/>
    <x v="7"/>
    <x v="1"/>
    <x v="0"/>
    <d v="1965-04-17T00:00:00"/>
    <n v="77"/>
    <n v="125.08"/>
    <n v="19910000000000"/>
    <n v="9.4"/>
    <n v="59.2"/>
    <n v="1397715000"/>
    <n v="1965"/>
    <x v="6"/>
    <n v="17"/>
    <x v="0"/>
    <n v="59"/>
    <n v="7"/>
    <n v="1"/>
    <x v="0"/>
  </r>
  <r>
    <s v="Wang"/>
    <s v="Chuanfu"/>
    <n v="18700000000"/>
    <x v="5"/>
    <s v="Shenzhen"/>
    <s v="Batteries, automobiles"/>
    <x v="1"/>
    <x v="1"/>
    <x v="0"/>
    <d v="1966-02-15T00:00:00"/>
    <n v="77"/>
    <n v="125.08"/>
    <n v="19910000000000"/>
    <n v="9.4"/>
    <n v="59.2"/>
    <n v="1397715000"/>
    <n v="1966"/>
    <x v="5"/>
    <n v="15"/>
    <x v="0"/>
    <n v="58"/>
    <n v="1"/>
    <n v="1"/>
    <x v="0"/>
  </r>
  <r>
    <s v="Tepper"/>
    <s v="David"/>
    <n v="18500000000"/>
    <x v="1"/>
    <s v="Palm Beach"/>
    <s v="Hedge funds"/>
    <x v="3"/>
    <x v="1"/>
    <x v="0"/>
    <d v="1957-09-11T00:00:00"/>
    <n v="78.5"/>
    <n v="117.24"/>
    <n v="21427700000000"/>
    <n v="9.6"/>
    <n v="36.6"/>
    <n v="328239523"/>
    <n v="1957"/>
    <x v="11"/>
    <n v="11"/>
    <x v="0"/>
    <n v="67"/>
    <n v="6"/>
    <n v="1"/>
    <x v="1"/>
  </r>
  <r>
    <s v="Timchenko"/>
    <s v="Gennady"/>
    <n v="18500000000"/>
    <x v="16"/>
    <s v="Moscow"/>
    <s v="Oil, gas"/>
    <x v="12"/>
    <x v="1"/>
    <x v="0"/>
    <d v="1952-11-09T00:00:00"/>
    <n v="72.7"/>
    <n v="180.75"/>
    <n v="1699876578871"/>
    <n v="11.4"/>
    <n v="46.2"/>
    <n v="144373535"/>
    <n v="1952"/>
    <x v="10"/>
    <n v="9"/>
    <x v="0"/>
    <n v="72"/>
    <n v="4"/>
    <n v="1"/>
    <x v="0"/>
  </r>
  <r>
    <s v="Hamm"/>
    <s v="Harold"/>
    <n v="18500000000"/>
    <x v="1"/>
    <s v="Oklahoma City"/>
    <s v="Oil &amp; gas"/>
    <x v="12"/>
    <x v="1"/>
    <x v="0"/>
    <d v="1945-12-11T00:00:00"/>
    <n v="78.5"/>
    <n v="117.24"/>
    <n v="21427700000000"/>
    <n v="9.6"/>
    <n v="36.6"/>
    <n v="328239523"/>
    <n v="1945"/>
    <x v="8"/>
    <n v="11"/>
    <x v="0"/>
    <n v="79"/>
    <n v="4"/>
    <n v="1"/>
    <x v="1"/>
  </r>
  <r>
    <s v="Gilbert"/>
    <s v="Daniel"/>
    <n v="18000000000"/>
    <x v="1"/>
    <s v="Franklin"/>
    <s v="Quicken Loans"/>
    <x v="3"/>
    <x v="1"/>
    <x v="0"/>
    <d v="1962-01-17T00:00:00"/>
    <n v="78.5"/>
    <n v="117.24"/>
    <n v="21427700000000"/>
    <n v="9.6"/>
    <n v="36.6"/>
    <n v="328239523"/>
    <n v="1962"/>
    <x v="2"/>
    <n v="17"/>
    <x v="0"/>
    <n v="62"/>
    <n v="6"/>
    <n v="1"/>
    <x v="1"/>
  </r>
  <r>
    <s v="Mittal"/>
    <s v="Lakshmi"/>
    <n v="17700000000"/>
    <x v="12"/>
    <s v="London"/>
    <s v="Steel"/>
    <x v="11"/>
    <x v="0"/>
    <x v="0"/>
    <d v="1950-06-15T00:00:00"/>
    <n v="81.3"/>
    <n v="119.62"/>
    <n v="2827113184696"/>
    <n v="25.5"/>
    <n v="30.6"/>
    <n v="66834405"/>
    <n v="1950"/>
    <x v="1"/>
    <n v="15"/>
    <x v="0"/>
    <n v="74"/>
    <n v="13"/>
    <n v="0"/>
    <x v="1"/>
  </r>
  <r>
    <s v="Cohen"/>
    <s v="Steve"/>
    <n v="17500000000"/>
    <x v="1"/>
    <s v="Greenwich"/>
    <s v="Hedge funds"/>
    <x v="3"/>
    <x v="1"/>
    <x v="0"/>
    <d v="1956-06-11T00:00:00"/>
    <n v="78.5"/>
    <n v="117.24"/>
    <n v="21427700000000"/>
    <n v="9.6"/>
    <n v="36.6"/>
    <n v="328239523"/>
    <n v="1956"/>
    <x v="1"/>
    <n v="11"/>
    <x v="0"/>
    <n v="68"/>
    <n v="6"/>
    <n v="1"/>
    <x v="1"/>
  </r>
  <r>
    <s v="Icahn"/>
    <s v="Carl"/>
    <n v="17500000000"/>
    <x v="1"/>
    <s v="Indian Creek"/>
    <s v="Investments"/>
    <x v="3"/>
    <x v="1"/>
    <x v="0"/>
    <d v="1936-02-16T00:00:00"/>
    <n v="78.5"/>
    <n v="117.24"/>
    <n v="21427700000000"/>
    <n v="9.6"/>
    <n v="36.6"/>
    <n v="328239523"/>
    <n v="1936"/>
    <x v="5"/>
    <n v="16"/>
    <x v="0"/>
    <n v="88"/>
    <n v="6"/>
    <n v="1"/>
    <x v="1"/>
  </r>
  <r>
    <s v="Jindal"/>
    <s v="Savitri"/>
    <n v="17500000000"/>
    <x v="3"/>
    <s v="Hisar"/>
    <s v="Steel"/>
    <x v="11"/>
    <x v="0"/>
    <x v="1"/>
    <d v="1950-03-20T00:00:00"/>
    <n v="69.400000000000006"/>
    <n v="180.44"/>
    <n v="2611000000000"/>
    <n v="11.2"/>
    <n v="49.7"/>
    <n v="1366417754"/>
    <n v="1950"/>
    <x v="0"/>
    <n v="20"/>
    <x v="0"/>
    <n v="74"/>
    <n v="13"/>
    <n v="0"/>
    <x v="0"/>
  </r>
  <r>
    <s v="Bren"/>
    <s v="Donald"/>
    <n v="17400000000"/>
    <x v="1"/>
    <s v="Newport Beach"/>
    <s v="Real estate"/>
    <x v="15"/>
    <x v="1"/>
    <x v="0"/>
    <d v="1932-05-11T00:00:00"/>
    <n v="78.5"/>
    <n v="117.24"/>
    <n v="21427700000000"/>
    <n v="9.6"/>
    <n v="36.6"/>
    <n v="328239523"/>
    <n v="1932"/>
    <x v="9"/>
    <n v="11"/>
    <x v="0"/>
    <n v="92"/>
    <n v="14"/>
    <n v="1"/>
    <x v="1"/>
  </r>
  <r>
    <s v="Menard"/>
    <s v="John"/>
    <n v="17400000000"/>
    <x v="1"/>
    <s v="Eau Claire"/>
    <s v="Home improvement stores"/>
    <x v="0"/>
    <x v="1"/>
    <x v="0"/>
    <d v="1940-01-22T00:00:00"/>
    <n v="78.5"/>
    <n v="117.24"/>
    <n v="21427700000000"/>
    <n v="9.6"/>
    <n v="36.6"/>
    <n v="328239523"/>
    <n v="1940"/>
    <x v="2"/>
    <n v="22"/>
    <x v="0"/>
    <n v="84"/>
    <n v="5"/>
    <n v="1"/>
    <x v="1"/>
  </r>
  <r>
    <s v="Murdoch"/>
    <s v="Rupert"/>
    <n v="17100000000"/>
    <x v="1"/>
    <s v="New York"/>
    <s v="Newspapers, TV network"/>
    <x v="4"/>
    <x v="0"/>
    <x v="0"/>
    <d v="1931-03-11T00:00:00"/>
    <n v="78.5"/>
    <n v="117.24"/>
    <n v="21427700000000"/>
    <n v="9.6"/>
    <n v="36.6"/>
    <n v="328239523"/>
    <n v="1931"/>
    <x v="0"/>
    <n v="11"/>
    <x v="0"/>
    <n v="93"/>
    <n v="12"/>
    <n v="0"/>
    <x v="1"/>
  </r>
  <r>
    <s v="Safra"/>
    <s v="Vicky"/>
    <n v="16700000000"/>
    <x v="8"/>
    <s v="Crans-Montana"/>
    <s v="Banking"/>
    <x v="3"/>
    <x v="0"/>
    <x v="1"/>
    <d v="1953-01-01T00:00:00"/>
    <n v="83.6"/>
    <n v="99.55"/>
    <n v="703082435360"/>
    <n v="10.1"/>
    <n v="28.8"/>
    <n v="8574832"/>
    <n v="1953"/>
    <x v="2"/>
    <n v="1"/>
    <x v="0"/>
    <n v="71"/>
    <n v="6"/>
    <n v="0"/>
    <x v="1"/>
  </r>
  <r>
    <s v="Albrecht"/>
    <s v="Theo"/>
    <n v="16500000000"/>
    <x v="7"/>
    <s v="Mulheim an der Ruhr"/>
    <s v="Aldi, Trader Joe's"/>
    <x v="0"/>
    <x v="0"/>
    <x v="0"/>
    <d v="1951-01-01T00:00:00"/>
    <n v="80.900000000000006"/>
    <n v="112.85"/>
    <n v="3845630030824"/>
    <n v="11.5"/>
    <n v="48.8"/>
    <n v="83132799"/>
    <n v="1951"/>
    <x v="2"/>
    <n v="1"/>
    <x v="0"/>
    <n v="73"/>
    <n v="5"/>
    <n v="0"/>
    <x v="0"/>
  </r>
  <r>
    <s v="Kellnerova"/>
    <s v="Renata"/>
    <n v="16500000000"/>
    <x v="18"/>
    <s v="Prague"/>
    <s v="Finance, telecommunications"/>
    <x v="3"/>
    <x v="0"/>
    <x v="1"/>
    <d v="1967-07-04T00:00:00"/>
    <n v="79"/>
    <n v="116.48"/>
    <n v="246489245495"/>
    <n v="14.9"/>
    <n v="46.1"/>
    <n v="10669709"/>
    <n v="1967"/>
    <x v="7"/>
    <n v="4"/>
    <x v="0"/>
    <n v="57"/>
    <n v="6"/>
    <n v="0"/>
    <x v="0"/>
  </r>
  <r>
    <s v="Li"/>
    <s v="Xiting"/>
    <n v="16300000000"/>
    <x v="5"/>
    <s v="Shenzhen"/>
    <s v="medical devices"/>
    <x v="13"/>
    <x v="1"/>
    <x v="0"/>
    <d v="1951-01-01T00:00:00"/>
    <n v="77"/>
    <n v="125.08"/>
    <n v="19910000000000"/>
    <n v="9.4"/>
    <n v="59.2"/>
    <n v="1397715000"/>
    <n v="1951"/>
    <x v="2"/>
    <n v="1"/>
    <x v="0"/>
    <n v="73"/>
    <n v="9"/>
    <n v="1"/>
    <x v="0"/>
  </r>
  <r>
    <s v="Persson"/>
    <s v="Stefan"/>
    <n v="16200000000"/>
    <x v="19"/>
    <s v="Stockholm"/>
    <s v="H&amp;M"/>
    <x v="0"/>
    <x v="0"/>
    <x v="0"/>
    <d v="1947-10-04T00:00:00"/>
    <n v="82.5"/>
    <n v="110.51"/>
    <n v="530832908738"/>
    <n v="27.9"/>
    <n v="49.1"/>
    <n v="10285453"/>
    <n v="1947"/>
    <x v="4"/>
    <n v="4"/>
    <x v="0"/>
    <n v="77"/>
    <n v="5"/>
    <n v="0"/>
    <x v="0"/>
  </r>
  <r>
    <s v="Schmidt"/>
    <s v="Eric"/>
    <n v="16200000000"/>
    <x v="1"/>
    <s v="Atherton"/>
    <s v="Google"/>
    <x v="2"/>
    <x v="1"/>
    <x v="0"/>
    <d v="1955-04-27T00:00:00"/>
    <n v="78.5"/>
    <n v="117.24"/>
    <n v="21427700000000"/>
    <n v="9.6"/>
    <n v="36.6"/>
    <n v="328239523"/>
    <n v="1955"/>
    <x v="6"/>
    <n v="27"/>
    <x v="0"/>
    <n v="69"/>
    <n v="17"/>
    <n v="1"/>
    <x v="1"/>
  </r>
  <r>
    <s v="Platt"/>
    <s v="Michael"/>
    <n v="16000000000"/>
    <x v="8"/>
    <s v="Geneva"/>
    <s v="Hedge funds"/>
    <x v="3"/>
    <x v="1"/>
    <x v="0"/>
    <d v="1968-03-18T00:00:00"/>
    <n v="83.6"/>
    <n v="99.55"/>
    <n v="703082435360"/>
    <n v="10.1"/>
    <n v="28.8"/>
    <n v="8574832"/>
    <n v="1968"/>
    <x v="0"/>
    <n v="18"/>
    <x v="0"/>
    <n v="56"/>
    <n v="6"/>
    <n v="1"/>
    <x v="1"/>
  </r>
  <r>
    <s v="Pang"/>
    <s v="Kang"/>
    <n v="15900000000"/>
    <x v="5"/>
    <s v="Foshan"/>
    <s v="Soy sauce"/>
    <x v="7"/>
    <x v="1"/>
    <x v="0"/>
    <d v="1956-01-19T00:00:00"/>
    <n v="77"/>
    <n v="125.08"/>
    <n v="19910000000000"/>
    <n v="9.4"/>
    <n v="59.2"/>
    <n v="1397715000"/>
    <n v="1956"/>
    <x v="2"/>
    <n v="19"/>
    <x v="0"/>
    <n v="68"/>
    <n v="7"/>
    <n v="1"/>
    <x v="0"/>
  </r>
  <r>
    <s v="Lemann"/>
    <s v="Jorge Paulo"/>
    <n v="15800000000"/>
    <x v="8"/>
    <s v="Zurich"/>
    <s v="Beer"/>
    <x v="7"/>
    <x v="1"/>
    <x v="0"/>
    <d v="1939-08-26T00:00:00"/>
    <n v="83.6"/>
    <n v="99.55"/>
    <n v="703082435360"/>
    <n v="10.1"/>
    <n v="28.8"/>
    <n v="8574832"/>
    <n v="1939"/>
    <x v="3"/>
    <n v="26"/>
    <x v="0"/>
    <n v="85"/>
    <n v="7"/>
    <n v="1"/>
    <x v="1"/>
  </r>
  <r>
    <s v="Shanghvi"/>
    <s v="Dilip"/>
    <n v="15600000000"/>
    <x v="3"/>
    <s v="Mumbai"/>
    <s v="Pharmaceuticals"/>
    <x v="13"/>
    <x v="1"/>
    <x v="0"/>
    <d v="1955-10-01T00:00:00"/>
    <n v="69.400000000000006"/>
    <n v="180.44"/>
    <n v="2611000000000"/>
    <n v="11.2"/>
    <n v="49.7"/>
    <n v="1366417754"/>
    <n v="1955"/>
    <x v="4"/>
    <n v="1"/>
    <x v="0"/>
    <n v="69"/>
    <n v="9"/>
    <n v="1"/>
    <x v="0"/>
  </r>
  <r>
    <s v="Pera"/>
    <s v="Robert"/>
    <n v="15500000000"/>
    <x v="1"/>
    <s v="San Jose"/>
    <s v="Wireless networking"/>
    <x v="2"/>
    <x v="1"/>
    <x v="0"/>
    <d v="1978-03-10T00:00:00"/>
    <n v="78.5"/>
    <n v="117.24"/>
    <n v="21427700000000"/>
    <n v="9.6"/>
    <n v="36.6"/>
    <n v="328239523"/>
    <n v="1978"/>
    <x v="0"/>
    <n v="10"/>
    <x v="1"/>
    <n v="46"/>
    <n v="17"/>
    <n v="1"/>
    <x v="1"/>
  </r>
  <r>
    <s v="Damani"/>
    <s v="Radhakishan"/>
    <n v="15300000000"/>
    <x v="3"/>
    <s v="Mumbai"/>
    <s v="Retail, investments"/>
    <x v="0"/>
    <x v="1"/>
    <x v="0"/>
    <d v="1955-01-01T00:00:00"/>
    <n v="69.400000000000006"/>
    <n v="180.44"/>
    <n v="2611000000000"/>
    <n v="11.2"/>
    <n v="49.7"/>
    <n v="1366417754"/>
    <n v="1955"/>
    <x v="2"/>
    <n v="1"/>
    <x v="0"/>
    <n v="69"/>
    <n v="5"/>
    <n v="1"/>
    <x v="0"/>
  </r>
  <r>
    <s v="Huang"/>
    <s v="Shilin"/>
    <n v="15200000000"/>
    <x v="5"/>
    <s v="Ningde"/>
    <s v="Batteries"/>
    <x v="1"/>
    <x v="1"/>
    <x v="0"/>
    <d v="1967-01-01T00:00:00"/>
    <n v="77"/>
    <n v="125.08"/>
    <n v="19910000000000"/>
    <n v="9.4"/>
    <n v="59.2"/>
    <n v="1397715000"/>
    <n v="1967"/>
    <x v="2"/>
    <n v="1"/>
    <x v="0"/>
    <n v="57"/>
    <n v="1"/>
    <n v="1"/>
    <x v="0"/>
  </r>
  <r>
    <s v="Green"/>
    <s v="David"/>
    <n v="14900000000"/>
    <x v="1"/>
    <s v="Oklahoma City"/>
    <s v="Retail"/>
    <x v="0"/>
    <x v="1"/>
    <x v="0"/>
    <d v="1941-11-13T00:00:00"/>
    <n v="78.5"/>
    <n v="117.24"/>
    <n v="21427700000000"/>
    <n v="9.6"/>
    <n v="36.6"/>
    <n v="328239523"/>
    <n v="1941"/>
    <x v="10"/>
    <n v="13"/>
    <x v="0"/>
    <n v="83"/>
    <n v="5"/>
    <n v="1"/>
    <x v="1"/>
  </r>
  <r>
    <s v="Chearavanont"/>
    <s v="Dhanin"/>
    <n v="14900000000"/>
    <x v="20"/>
    <s v="Bangkok"/>
    <s v="Diversified"/>
    <x v="6"/>
    <x v="0"/>
    <x v="0"/>
    <d v="1939-04-19T00:00:00"/>
    <n v="76.900000000000006"/>
    <n v="113.27"/>
    <n v="543649976166"/>
    <n v="14.9"/>
    <n v="29.5"/>
    <n v="69625582"/>
    <n v="1939"/>
    <x v="6"/>
    <n v="19"/>
    <x v="0"/>
    <n v="85"/>
    <n v="3"/>
    <n v="0"/>
    <x v="1"/>
  </r>
  <r>
    <s v="Sirivadhanabhakdi"/>
    <s v="Charoen"/>
    <n v="14800000000"/>
    <x v="20"/>
    <s v="Bangkok"/>
    <s v="Alcohol, real estate"/>
    <x v="7"/>
    <x v="1"/>
    <x v="0"/>
    <d v="1944-05-02T00:00:00"/>
    <n v="76.900000000000006"/>
    <n v="113.27"/>
    <n v="543649976166"/>
    <n v="14.9"/>
    <n v="29.5"/>
    <n v="69625582"/>
    <n v="1944"/>
    <x v="9"/>
    <n v="2"/>
    <x v="0"/>
    <n v="80"/>
    <n v="7"/>
    <n v="1"/>
    <x v="1"/>
  </r>
  <r>
    <s v="de Carvalho-Heineken"/>
    <s v="Charlene"/>
    <n v="14700000000"/>
    <x v="12"/>
    <s v="London"/>
    <s v="Heineken"/>
    <x v="7"/>
    <x v="0"/>
    <x v="1"/>
    <d v="1954-06-30T00:00:00"/>
    <n v="81.3"/>
    <n v="119.62"/>
    <n v="2827113184696"/>
    <n v="25.5"/>
    <n v="30.6"/>
    <n v="66834405"/>
    <n v="1954"/>
    <x v="1"/>
    <n v="30"/>
    <x v="0"/>
    <n v="70"/>
    <n v="7"/>
    <n v="0"/>
    <x v="1"/>
  </r>
  <r>
    <s v="Xu"/>
    <s v="Hang"/>
    <n v="14600000000"/>
    <x v="5"/>
    <s v="Shenzhen"/>
    <s v="Medical devices"/>
    <x v="13"/>
    <x v="1"/>
    <x v="0"/>
    <d v="1962-05-22T00:00:00"/>
    <n v="77"/>
    <n v="125.08"/>
    <n v="19910000000000"/>
    <n v="9.4"/>
    <n v="59.2"/>
    <n v="1397715000"/>
    <n v="1962"/>
    <x v="9"/>
    <n v="22"/>
    <x v="0"/>
    <n v="62"/>
    <n v="9"/>
    <n v="1"/>
    <x v="0"/>
  </r>
  <r>
    <s v="Wei"/>
    <s v="Jianjun"/>
    <n v="14500000000"/>
    <x v="5"/>
    <s v="Baoding"/>
    <s v="Automobiles"/>
    <x v="1"/>
    <x v="1"/>
    <x v="0"/>
    <d v="1964-03-01T00:00:00"/>
    <n v="77"/>
    <n v="125.08"/>
    <n v="19910000000000"/>
    <n v="9.4"/>
    <n v="59.2"/>
    <n v="1397715000"/>
    <n v="1964"/>
    <x v="0"/>
    <n v="1"/>
    <x v="0"/>
    <n v="60"/>
    <n v="1"/>
    <n v="1"/>
    <x v="0"/>
  </r>
  <r>
    <s v="Goh"/>
    <s v="Cheng Liang"/>
    <n v="14300000000"/>
    <x v="21"/>
    <s v="Singapore"/>
    <s v="Paints"/>
    <x v="10"/>
    <x v="1"/>
    <x v="0"/>
    <d v="1927-06-27T00:00:00"/>
    <n v="83.1"/>
    <n v="114.41"/>
    <n v="372062527489"/>
    <n v="13.1"/>
    <n v="21"/>
    <n v="5703569"/>
    <n v="1927"/>
    <x v="1"/>
    <n v="27"/>
    <x v="0"/>
    <n v="97"/>
    <n v="11"/>
    <n v="1"/>
    <x v="1"/>
  </r>
  <r>
    <s v="Dangote"/>
    <s v="Aliko"/>
    <n v="14200000000"/>
    <x v="22"/>
    <s v="Lagos"/>
    <s v="Cement, sugar"/>
    <x v="10"/>
    <x v="1"/>
    <x v="0"/>
    <d v="1957-04-10T00:00:00"/>
    <n v="54.3"/>
    <n v="267.51"/>
    <n v="448120428859"/>
    <n v="1.5"/>
    <n v="34.799999999999997"/>
    <n v="200963599"/>
    <n v="1957"/>
    <x v="6"/>
    <n v="10"/>
    <x v="0"/>
    <n v="67"/>
    <n v="11"/>
    <n v="1"/>
    <x v="1"/>
  </r>
  <r>
    <s v="Birla"/>
    <s v="Kumar"/>
    <n v="14200000000"/>
    <x v="3"/>
    <s v="Mumbai"/>
    <s v="Commodities"/>
    <x v="6"/>
    <x v="0"/>
    <x v="0"/>
    <d v="1967-06-14T00:00:00"/>
    <n v="69.400000000000006"/>
    <n v="180.44"/>
    <n v="2611000000000"/>
    <n v="11.2"/>
    <n v="49.7"/>
    <n v="1366417754"/>
    <n v="1967"/>
    <x v="1"/>
    <n v="14"/>
    <x v="0"/>
    <n v="57"/>
    <n v="3"/>
    <n v="0"/>
    <x v="0"/>
  </r>
  <r>
    <s v="Ofer"/>
    <s v="Idan"/>
    <n v="14000000000"/>
    <x v="12"/>
    <s v="London"/>
    <s v="Shipping"/>
    <x v="6"/>
    <x v="0"/>
    <x v="0"/>
    <d v="1955-10-02T00:00:00"/>
    <n v="81.3"/>
    <n v="119.62"/>
    <n v="2827113184696"/>
    <n v="25.5"/>
    <n v="30.6"/>
    <n v="66834405"/>
    <n v="1955"/>
    <x v="4"/>
    <n v="2"/>
    <x v="0"/>
    <n v="69"/>
    <n v="3"/>
    <n v="0"/>
    <x v="1"/>
  </r>
  <r>
    <s v="Chen"/>
    <s v="Bang"/>
    <n v="13900000000"/>
    <x v="5"/>
    <s v="Changsha"/>
    <s v="Hospitals"/>
    <x v="13"/>
    <x v="1"/>
    <x v="0"/>
    <d v="1965-09-01T00:00:00"/>
    <n v="77"/>
    <n v="125.08"/>
    <n v="19910000000000"/>
    <n v="9.4"/>
    <n v="59.2"/>
    <n v="1397715000"/>
    <n v="1965"/>
    <x v="11"/>
    <n v="1"/>
    <x v="0"/>
    <n v="59"/>
    <n v="9"/>
    <n v="1"/>
    <x v="0"/>
  </r>
  <r>
    <s v="Hendricks"/>
    <s v="Diane"/>
    <n v="13700000000"/>
    <x v="1"/>
    <s v="Afton"/>
    <s v="Building supplies"/>
    <x v="16"/>
    <x v="1"/>
    <x v="1"/>
    <d v="1947-03-02T00:00:00"/>
    <n v="78.5"/>
    <n v="117.24"/>
    <n v="21427700000000"/>
    <n v="9.6"/>
    <n v="36.6"/>
    <n v="328239523"/>
    <n v="1947"/>
    <x v="0"/>
    <n v="2"/>
    <x v="0"/>
    <n v="77"/>
    <n v="2"/>
    <n v="1"/>
    <x v="1"/>
  </r>
  <r>
    <s v="Koum"/>
    <s v="Jan"/>
    <n v="13700000000"/>
    <x v="1"/>
    <s v="Atherton"/>
    <s v="WhatsApp"/>
    <x v="2"/>
    <x v="1"/>
    <x v="0"/>
    <d v="1976-02-24T00:00:00"/>
    <n v="78.5"/>
    <n v="117.24"/>
    <n v="21427700000000"/>
    <n v="9.6"/>
    <n v="36.6"/>
    <n v="328239523"/>
    <n v="1976"/>
    <x v="5"/>
    <n v="24"/>
    <x v="1"/>
    <n v="48"/>
    <n v="17"/>
    <n v="1"/>
    <x v="1"/>
  </r>
  <r>
    <s v="Fredriksen"/>
    <s v="John"/>
    <n v="13700000000"/>
    <x v="12"/>
    <s v="London"/>
    <s v="Shipping"/>
    <x v="8"/>
    <x v="1"/>
    <x v="0"/>
    <d v="1945-02-01T00:00:00"/>
    <n v="81.3"/>
    <n v="119.62"/>
    <n v="2827113184696"/>
    <n v="25.5"/>
    <n v="30.6"/>
    <n v="66834405"/>
    <n v="1945"/>
    <x v="5"/>
    <n v="1"/>
    <x v="0"/>
    <n v="79"/>
    <n v="10"/>
    <n v="1"/>
    <x v="1"/>
  </r>
  <r>
    <s v="Jones"/>
    <s v="Jerry"/>
    <n v="13300000000"/>
    <x v="1"/>
    <s v="Dallas"/>
    <s v="Dallas Cowboys"/>
    <x v="17"/>
    <x v="1"/>
    <x v="0"/>
    <d v="1942-10-13T00:00:00"/>
    <n v="78.5"/>
    <n v="117.24"/>
    <n v="21427700000000"/>
    <n v="9.6"/>
    <n v="36.6"/>
    <n v="328239523"/>
    <n v="1942"/>
    <x v="4"/>
    <n v="13"/>
    <x v="0"/>
    <n v="82"/>
    <n v="16"/>
    <n v="1"/>
    <x v="1"/>
  </r>
  <r>
    <s v="Kaiser"/>
    <s v="George"/>
    <n v="13300000000"/>
    <x v="1"/>
    <s v="Tulsa"/>
    <s v="Oil &amp; gas, banking"/>
    <x v="12"/>
    <x v="0"/>
    <x v="0"/>
    <d v="1942-07-29T00:00:00"/>
    <n v="78.5"/>
    <n v="117.24"/>
    <n v="21427700000000"/>
    <n v="9.6"/>
    <n v="36.6"/>
    <n v="328239523"/>
    <n v="1942"/>
    <x v="7"/>
    <n v="29"/>
    <x v="0"/>
    <n v="82"/>
    <n v="4"/>
    <n v="0"/>
    <x v="1"/>
  </r>
  <r>
    <s v="Lu"/>
    <s v="Xiangyang"/>
    <n v="13200000000"/>
    <x v="5"/>
    <s v="Guangzhou"/>
    <s v="Automobiles, batteries"/>
    <x v="1"/>
    <x v="1"/>
    <x v="0"/>
    <d v="1962-12-28T00:00:00"/>
    <n v="77"/>
    <n v="125.08"/>
    <n v="19910000000000"/>
    <n v="9.4"/>
    <n v="59.2"/>
    <n v="1397715000"/>
    <n v="1962"/>
    <x v="8"/>
    <n v="28"/>
    <x v="0"/>
    <n v="62"/>
    <n v="1"/>
    <n v="1"/>
    <x v="0"/>
  </r>
  <r>
    <s v="Triguboff"/>
    <s v="Harry"/>
    <n v="13100000000"/>
    <x v="13"/>
    <s v="Sydney"/>
    <s v="Real estate"/>
    <x v="15"/>
    <x v="1"/>
    <x v="0"/>
    <d v="1933-03-03T00:00:00"/>
    <n v="82.7"/>
    <n v="119.8"/>
    <n v="1392680589329"/>
    <n v="23"/>
    <n v="47.4"/>
    <n v="25766605"/>
    <n v="1933"/>
    <x v="0"/>
    <n v="3"/>
    <x v="0"/>
    <n v="91"/>
    <n v="14"/>
    <n v="1"/>
    <x v="0"/>
  </r>
  <r>
    <s v="Kotak"/>
    <s v="Uday"/>
    <n v="12900000000"/>
    <x v="3"/>
    <s v="Mumbai"/>
    <s v="Banking"/>
    <x v="3"/>
    <x v="1"/>
    <x v="0"/>
    <d v="1959-03-15T00:00:00"/>
    <n v="69.400000000000006"/>
    <n v="180.44"/>
    <n v="2611000000000"/>
    <n v="11.2"/>
    <n v="49.7"/>
    <n v="1366417754"/>
    <n v="1959"/>
    <x v="0"/>
    <n v="15"/>
    <x v="0"/>
    <n v="65"/>
    <n v="6"/>
    <n v="1"/>
    <x v="0"/>
  </r>
  <r>
    <s v="Kroenke"/>
    <s v="Stanley"/>
    <n v="12900000000"/>
    <x v="1"/>
    <s v="Electra"/>
    <s v="Sports, real estate"/>
    <x v="17"/>
    <x v="1"/>
    <x v="0"/>
    <d v="1947-07-29T00:00:00"/>
    <n v="78.5"/>
    <n v="117.24"/>
    <n v="21427700000000"/>
    <n v="9.6"/>
    <n v="36.6"/>
    <n v="328239523"/>
    <n v="1947"/>
    <x v="7"/>
    <n v="29"/>
    <x v="0"/>
    <n v="77"/>
    <n v="16"/>
    <n v="1"/>
    <x v="1"/>
  </r>
  <r>
    <s v="Fridman"/>
    <s v="Mikhail"/>
    <n v="12600000000"/>
    <x v="12"/>
    <s v="London"/>
    <s v="Oil, banking, telecom"/>
    <x v="12"/>
    <x v="1"/>
    <x v="0"/>
    <d v="1964-04-21T00:00:00"/>
    <n v="81.3"/>
    <n v="119.62"/>
    <n v="2827113184696"/>
    <n v="25.5"/>
    <n v="30.6"/>
    <n v="66834405"/>
    <n v="1964"/>
    <x v="6"/>
    <n v="21"/>
    <x v="0"/>
    <n v="60"/>
    <n v="4"/>
    <n v="1"/>
    <x v="1"/>
  </r>
  <r>
    <s v="Ratanavadi"/>
    <s v="Sarath"/>
    <n v="12300000000"/>
    <x v="20"/>
    <s v="Bangkok"/>
    <s v="Energy"/>
    <x v="12"/>
    <x v="1"/>
    <x v="0"/>
    <d v="1965-07-12T00:00:00"/>
    <n v="76.900000000000006"/>
    <n v="113.27"/>
    <n v="543649976166"/>
    <n v="14.9"/>
    <n v="29.5"/>
    <n v="69625582"/>
    <n v="1965"/>
    <x v="7"/>
    <n v="12"/>
    <x v="0"/>
    <n v="59"/>
    <n v="4"/>
    <n v="1"/>
    <x v="1"/>
  </r>
  <r>
    <s v="Jiang"/>
    <s v="Rensheng"/>
    <n v="12200000000"/>
    <x v="5"/>
    <s v="Chongqing"/>
    <s v="Vaccines"/>
    <x v="13"/>
    <x v="1"/>
    <x v="0"/>
    <d v="1953-10-08T00:00:00"/>
    <n v="77"/>
    <n v="125.08"/>
    <n v="19910000000000"/>
    <n v="9.4"/>
    <n v="59.2"/>
    <n v="1397715000"/>
    <n v="1953"/>
    <x v="4"/>
    <n v="8"/>
    <x v="0"/>
    <n v="71"/>
    <n v="9"/>
    <n v="1"/>
    <x v="0"/>
  </r>
  <r>
    <s v="Dang"/>
    <s v="Yanbao"/>
    <n v="12200000000"/>
    <x v="5"/>
    <s v="Yinchuan"/>
    <s v="Coal"/>
    <x v="11"/>
    <x v="1"/>
    <x v="0"/>
    <d v="1973-02-01T00:00:00"/>
    <n v="77"/>
    <n v="125.08"/>
    <n v="19910000000000"/>
    <n v="9.4"/>
    <n v="59.2"/>
    <n v="1397715000"/>
    <n v="1973"/>
    <x v="5"/>
    <n v="1"/>
    <x v="0"/>
    <n v="51"/>
    <n v="13"/>
    <n v="1"/>
    <x v="0"/>
  </r>
  <r>
    <s v="Khan"/>
    <s v="Shahid"/>
    <n v="12100000000"/>
    <x v="1"/>
    <s v="Naples"/>
    <s v="Auto parts"/>
    <x v="1"/>
    <x v="1"/>
    <x v="0"/>
    <d v="1950-07-18T00:00:00"/>
    <n v="78.5"/>
    <n v="117.24"/>
    <n v="21427700000000"/>
    <n v="9.6"/>
    <n v="36.6"/>
    <n v="328239523"/>
    <n v="1950"/>
    <x v="7"/>
    <n v="18"/>
    <x v="0"/>
    <n v="74"/>
    <n v="1"/>
    <n v="1"/>
    <x v="1"/>
  </r>
  <r>
    <s v="Powell Jobs"/>
    <s v="Laurene"/>
    <n v="12000000000"/>
    <x v="1"/>
    <s v="Palo Alto"/>
    <s v="Apple, Disney"/>
    <x v="2"/>
    <x v="0"/>
    <x v="1"/>
    <d v="1963-11-06T00:00:00"/>
    <n v="78.5"/>
    <n v="117.24"/>
    <n v="21427700000000"/>
    <n v="9.6"/>
    <n v="36.6"/>
    <n v="328239523"/>
    <n v="1963"/>
    <x v="10"/>
    <n v="6"/>
    <x v="0"/>
    <n v="61"/>
    <n v="17"/>
    <n v="0"/>
    <x v="1"/>
  </r>
  <r>
    <s v="Ross"/>
    <s v="Stephen"/>
    <n v="11600000000"/>
    <x v="1"/>
    <s v="New York"/>
    <s v="Real estate"/>
    <x v="15"/>
    <x v="1"/>
    <x v="0"/>
    <d v="1940-05-10T00:00:00"/>
    <n v="78.5"/>
    <n v="117.24"/>
    <n v="21427700000000"/>
    <n v="9.6"/>
    <n v="36.6"/>
    <n v="328239523"/>
    <n v="1940"/>
    <x v="9"/>
    <n v="10"/>
    <x v="0"/>
    <n v="84"/>
    <n v="14"/>
    <n v="1"/>
    <x v="1"/>
  </r>
  <r>
    <s v="Durov"/>
    <s v="Pavel"/>
    <n v="11500000000"/>
    <x v="15"/>
    <s v="Dubai"/>
    <s v="Messaging app"/>
    <x v="2"/>
    <x v="1"/>
    <x v="0"/>
    <d v="1984-10-10T00:00:00"/>
    <n v="77.8"/>
    <n v="114.52"/>
    <n v="421142267938"/>
    <n v="0.1"/>
    <n v="15.9"/>
    <n v="9770529"/>
    <n v="1984"/>
    <x v="4"/>
    <n v="10"/>
    <x v="1"/>
    <n v="40"/>
    <n v="17"/>
    <n v="1"/>
    <x v="1"/>
  </r>
  <r>
    <s v="Struengmann"/>
    <s v="Andreas"/>
    <n v="11500000000"/>
    <x v="7"/>
    <s v="Tegernsee"/>
    <s v="Pharmaceuticals"/>
    <x v="13"/>
    <x v="1"/>
    <x v="0"/>
    <d v="1950-02-16T00:00:00"/>
    <n v="80.900000000000006"/>
    <n v="112.85"/>
    <n v="3845630030824"/>
    <n v="11.5"/>
    <n v="48.8"/>
    <n v="83132799"/>
    <n v="1950"/>
    <x v="5"/>
    <n v="16"/>
    <x v="0"/>
    <n v="74"/>
    <n v="9"/>
    <n v="1"/>
    <x v="0"/>
  </r>
  <r>
    <s v="Struengmann"/>
    <s v="Thomas"/>
    <n v="11500000000"/>
    <x v="7"/>
    <s v="Tegernsee"/>
    <s v="Pharmaceuticals"/>
    <x v="13"/>
    <x v="1"/>
    <x v="0"/>
    <d v="1950-02-16T00:00:00"/>
    <n v="80.900000000000006"/>
    <n v="112.85"/>
    <n v="3845630030824"/>
    <n v="11.5"/>
    <n v="48.8"/>
    <n v="83132799"/>
    <n v="1950"/>
    <x v="5"/>
    <n v="16"/>
    <x v="0"/>
    <n v="74"/>
    <n v="9"/>
    <n v="1"/>
    <x v="0"/>
  </r>
  <r>
    <s v="Rubin"/>
    <s v="Michael"/>
    <n v="11400000000"/>
    <x v="1"/>
    <s v="Bryn Mawr"/>
    <s v="Online retail"/>
    <x v="0"/>
    <x v="1"/>
    <x v="0"/>
    <d v="1972-07-21T00:00:00"/>
    <n v="78.5"/>
    <n v="117.24"/>
    <n v="21427700000000"/>
    <n v="9.6"/>
    <n v="36.6"/>
    <n v="328239523"/>
    <n v="1972"/>
    <x v="7"/>
    <n v="21"/>
    <x v="0"/>
    <n v="52"/>
    <n v="5"/>
    <n v="1"/>
    <x v="1"/>
  </r>
  <r>
    <s v="Liu"/>
    <s v="Hanyuan"/>
    <n v="11400000000"/>
    <x v="5"/>
    <s v="Chengdu"/>
    <s v="Agribusiness"/>
    <x v="7"/>
    <x v="1"/>
    <x v="0"/>
    <d v="1964-01-01T00:00:00"/>
    <n v="77"/>
    <n v="125.08"/>
    <n v="19910000000000"/>
    <n v="9.4"/>
    <n v="59.2"/>
    <n v="1397715000"/>
    <n v="1964"/>
    <x v="2"/>
    <n v="1"/>
    <x v="0"/>
    <n v="60"/>
    <n v="7"/>
    <n v="1"/>
    <x v="0"/>
  </r>
  <r>
    <s v="Englander"/>
    <s v="Israel"/>
    <n v="11300000000"/>
    <x v="1"/>
    <s v="New York"/>
    <s v="Hedge funds"/>
    <x v="3"/>
    <x v="1"/>
    <x v="0"/>
    <d v="1948-09-30T00:00:00"/>
    <n v="78.5"/>
    <n v="117.24"/>
    <n v="21427700000000"/>
    <n v="9.6"/>
    <n v="36.6"/>
    <n v="328239523"/>
    <n v="1948"/>
    <x v="11"/>
    <n v="30"/>
    <x v="0"/>
    <n v="76"/>
    <n v="6"/>
    <n v="1"/>
    <x v="1"/>
  </r>
  <r>
    <s v="Prokhorov"/>
    <s v="Mikhail"/>
    <n v="11300000000"/>
    <x v="8"/>
    <s v="Frauenfeld"/>
    <s v="Investments"/>
    <x v="3"/>
    <x v="1"/>
    <x v="0"/>
    <d v="1965-05-03T00:00:00"/>
    <n v="83.6"/>
    <n v="99.55"/>
    <n v="703082435360"/>
    <n v="10.1"/>
    <n v="28.8"/>
    <n v="8574832"/>
    <n v="1965"/>
    <x v="9"/>
    <n v="3"/>
    <x v="0"/>
    <n v="59"/>
    <n v="6"/>
    <n v="1"/>
    <x v="1"/>
  </r>
  <r>
    <s v="Pratt"/>
    <s v="Anthony"/>
    <n v="11300000000"/>
    <x v="13"/>
    <s v="Melbourne"/>
    <s v="Manufacturing"/>
    <x v="10"/>
    <x v="0"/>
    <x v="0"/>
    <d v="1960-04-11T00:00:00"/>
    <n v="82.7"/>
    <n v="119.8"/>
    <n v="1392680589329"/>
    <n v="23"/>
    <n v="47.4"/>
    <n v="25766605"/>
    <n v="1960"/>
    <x v="6"/>
    <n v="11"/>
    <x v="0"/>
    <n v="64"/>
    <n v="11"/>
    <n v="0"/>
    <x v="0"/>
  </r>
  <r>
    <s v="Kantor"/>
    <s v="Viatcheslav"/>
    <n v="11300000000"/>
    <x v="23"/>
    <s v="Herzliya"/>
    <s v="Fertilizer, real estate"/>
    <x v="10"/>
    <x v="1"/>
    <x v="0"/>
    <d v="1953-09-08T00:00:00"/>
    <n v="82.8"/>
    <n v="108.15"/>
    <n v="395098666122"/>
    <n v="23.1"/>
    <n v="25.3"/>
    <n v="9053300"/>
    <n v="1953"/>
    <x v="11"/>
    <n v="8"/>
    <x v="0"/>
    <n v="71"/>
    <n v="11"/>
    <n v="1"/>
    <x v="1"/>
  </r>
  <r>
    <s v="Rupert"/>
    <s v="Johann"/>
    <n v="11100000000"/>
    <x v="24"/>
    <s v="Cape Town"/>
    <s v="Luxury goods"/>
    <x v="0"/>
    <x v="0"/>
    <x v="0"/>
    <d v="1950-06-01T00:00:00"/>
    <n v="63.9"/>
    <n v="158.93"/>
    <n v="351431649241"/>
    <n v="27.5"/>
    <n v="29.2"/>
    <n v="58558270"/>
    <n v="1950"/>
    <x v="1"/>
    <n v="1"/>
    <x v="0"/>
    <n v="74"/>
    <n v="5"/>
    <n v="0"/>
    <x v="1"/>
  </r>
  <r>
    <s v="Armani"/>
    <s v="Giorgio"/>
    <n v="11100000000"/>
    <x v="25"/>
    <s v="Milan"/>
    <s v="Luxury goods"/>
    <x v="0"/>
    <x v="1"/>
    <x v="0"/>
    <d v="1934-07-11T00:00:00"/>
    <n v="82.9"/>
    <n v="110.62"/>
    <n v="2001244392042"/>
    <n v="24.3"/>
    <n v="59.1"/>
    <n v="60297396"/>
    <n v="1934"/>
    <x v="7"/>
    <n v="11"/>
    <x v="0"/>
    <n v="90"/>
    <n v="5"/>
    <n v="1"/>
    <x v="0"/>
  </r>
  <r>
    <s v="Zhang"/>
    <s v="Zhidong"/>
    <n v="11000000000"/>
    <x v="5"/>
    <s v="Shenzhen"/>
    <s v="Internet media"/>
    <x v="2"/>
    <x v="1"/>
    <x v="0"/>
    <d v="1972-01-01T00:00:00"/>
    <n v="77"/>
    <n v="125.08"/>
    <n v="19910000000000"/>
    <n v="9.4"/>
    <n v="59.2"/>
    <n v="1397715000"/>
    <n v="1972"/>
    <x v="2"/>
    <n v="1"/>
    <x v="0"/>
    <n v="52"/>
    <n v="17"/>
    <n v="1"/>
    <x v="0"/>
  </r>
  <r>
    <s v="Love"/>
    <s v="Judy"/>
    <n v="10900000000"/>
    <x v="1"/>
    <s v="Oklahoma City"/>
    <s v="Gas stations"/>
    <x v="0"/>
    <x v="1"/>
    <x v="1"/>
    <d v="1937-06-17T00:00:00"/>
    <n v="78.5"/>
    <n v="117.24"/>
    <n v="21427700000000"/>
    <n v="9.6"/>
    <n v="36.6"/>
    <n v="328239523"/>
    <n v="1937"/>
    <x v="1"/>
    <n v="17"/>
    <x v="0"/>
    <n v="87"/>
    <n v="5"/>
    <n v="1"/>
    <x v="1"/>
  </r>
  <r>
    <s v="Salinas Pliego"/>
    <s v="Ricardo"/>
    <n v="10900000000"/>
    <x v="2"/>
    <s v="Mexico City"/>
    <s v="Retail, media"/>
    <x v="0"/>
    <x v="0"/>
    <x v="0"/>
    <d v="1955-10-19T00:00:00"/>
    <n v="75"/>
    <n v="141.54"/>
    <n v="1258286717125"/>
    <n v="13.1"/>
    <n v="55.1"/>
    <n v="126014024"/>
    <n v="1955"/>
    <x v="4"/>
    <n v="19"/>
    <x v="0"/>
    <n v="69"/>
    <n v="5"/>
    <n v="0"/>
    <x v="0"/>
  </r>
  <r>
    <s v="Anschutz"/>
    <s v="Philip"/>
    <n v="10900000000"/>
    <x v="1"/>
    <s v="Denver"/>
    <s v="Energy, sports, entertainment"/>
    <x v="3"/>
    <x v="0"/>
    <x v="0"/>
    <d v="1939-12-28T00:00:00"/>
    <n v="78.5"/>
    <n v="117.24"/>
    <n v="21427700000000"/>
    <n v="9.6"/>
    <n v="36.6"/>
    <n v="328239523"/>
    <n v="1939"/>
    <x v="8"/>
    <n v="28"/>
    <x v="0"/>
    <n v="85"/>
    <n v="6"/>
    <n v="0"/>
    <x v="1"/>
  </r>
  <r>
    <s v="Newhouse"/>
    <s v="Donald"/>
    <n v="10700000000"/>
    <x v="1"/>
    <s v="New York"/>
    <s v="Media"/>
    <x v="4"/>
    <x v="0"/>
    <x v="0"/>
    <d v="2029-08-05T00:00:00"/>
    <n v="78.5"/>
    <n v="117.24"/>
    <n v="21427700000000"/>
    <n v="9.6"/>
    <n v="36.6"/>
    <n v="328239523"/>
    <n v="1929"/>
    <x v="3"/>
    <n v="5"/>
    <x v="0"/>
    <n v="95"/>
    <n v="12"/>
    <n v="0"/>
    <x v="1"/>
  </r>
  <r>
    <s v="Telles"/>
    <s v="Marcel Herrmann"/>
    <n v="10600000000"/>
    <x v="26"/>
    <s v="Sao Paulo"/>
    <s v="Beer"/>
    <x v="7"/>
    <x v="1"/>
    <x v="0"/>
    <d v="1950-01-01T00:00:00"/>
    <n v="75.7"/>
    <n v="167.4"/>
    <n v="1839758040766"/>
    <n v="14.2"/>
    <n v="65.099999999999994"/>
    <n v="212559417"/>
    <n v="1950"/>
    <x v="2"/>
    <n v="1"/>
    <x v="0"/>
    <n v="74"/>
    <n v="7"/>
    <n v="1"/>
    <x v="0"/>
  </r>
  <r>
    <s v="Kraft"/>
    <s v="Robert"/>
    <n v="10600000000"/>
    <x v="1"/>
    <s v="Brookline"/>
    <s v="Manufacturing, New England Patriots"/>
    <x v="17"/>
    <x v="1"/>
    <x v="0"/>
    <d v="1941-06-05T00:00:00"/>
    <n v="78.5"/>
    <n v="117.24"/>
    <n v="21427700000000"/>
    <n v="9.6"/>
    <n v="36.6"/>
    <n v="328239523"/>
    <n v="1941"/>
    <x v="1"/>
    <n v="5"/>
    <x v="0"/>
    <n v="83"/>
    <n v="16"/>
    <n v="1"/>
    <x v="1"/>
  </r>
  <r>
    <s v="Kerimov &amp; family"/>
    <s v="Suleiman"/>
    <n v="10500000000"/>
    <x v="16"/>
    <s v="Moscow"/>
    <s v="Gold"/>
    <x v="3"/>
    <x v="1"/>
    <x v="0"/>
    <d v="1966-03-12T00:00:00"/>
    <n v="72.7"/>
    <n v="180.75"/>
    <n v="1699876578871"/>
    <n v="11.4"/>
    <n v="46.2"/>
    <n v="144373535"/>
    <n v="1966"/>
    <x v="0"/>
    <n v="12"/>
    <x v="0"/>
    <n v="58"/>
    <n v="6"/>
    <n v="1"/>
    <x v="0"/>
  </r>
  <r>
    <s v="Xu"/>
    <s v="Sky"/>
    <n v="10500000000"/>
    <x v="5"/>
    <s v="Guangzhou"/>
    <s v="E-commerce"/>
    <x v="0"/>
    <x v="1"/>
    <x v="0"/>
    <d v="1984-01-01T00:00:00"/>
    <n v="77"/>
    <n v="125.08"/>
    <n v="19910000000000"/>
    <n v="9.4"/>
    <n v="59.2"/>
    <n v="1397715000"/>
    <n v="1984"/>
    <x v="2"/>
    <n v="1"/>
    <x v="1"/>
    <n v="40"/>
    <n v="5"/>
    <n v="1"/>
    <x v="0"/>
  </r>
  <r>
    <s v="Zhao"/>
    <s v="Changpeng"/>
    <n v="10500000000"/>
    <x v="15"/>
    <s v="Dubai"/>
    <s v="Cryptocurrency exchange"/>
    <x v="3"/>
    <x v="1"/>
    <x v="0"/>
    <d v="1977-09-10T00:00:00"/>
    <n v="77.8"/>
    <n v="114.52"/>
    <n v="421142267938"/>
    <n v="0.1"/>
    <n v="15.9"/>
    <n v="9770529"/>
    <n v="1977"/>
    <x v="11"/>
    <n v="10"/>
    <x v="1"/>
    <n v="47"/>
    <n v="6"/>
    <n v="1"/>
    <x v="1"/>
  </r>
  <r>
    <s v="Beal"/>
    <s v="Andrew"/>
    <n v="10300000000"/>
    <x v="1"/>
    <s v="Dallas"/>
    <s v="Banks, real estate"/>
    <x v="3"/>
    <x v="1"/>
    <x v="0"/>
    <d v="1952-11-29T00:00:00"/>
    <n v="78.5"/>
    <n v="117.24"/>
    <n v="21427700000000"/>
    <n v="9.6"/>
    <n v="36.6"/>
    <n v="328239523"/>
    <n v="1952"/>
    <x v="10"/>
    <n v="29"/>
    <x v="0"/>
    <n v="72"/>
    <n v="6"/>
    <n v="1"/>
    <x v="1"/>
  </r>
  <r>
    <s v="Schaeffler"/>
    <s v="Georg"/>
    <n v="10200000000"/>
    <x v="7"/>
    <s v="Herzogenaurach"/>
    <s v="Auto parts"/>
    <x v="1"/>
    <x v="0"/>
    <x v="0"/>
    <d v="1964-10-19T00:00:00"/>
    <n v="80.900000000000006"/>
    <n v="112.85"/>
    <n v="3845630030824"/>
    <n v="11.5"/>
    <n v="48.8"/>
    <n v="83132799"/>
    <n v="1964"/>
    <x v="4"/>
    <n v="19"/>
    <x v="0"/>
    <n v="60"/>
    <n v="1"/>
    <n v="0"/>
    <x v="0"/>
  </r>
  <r>
    <s v="Duffield"/>
    <s v="David"/>
    <n v="10200000000"/>
    <x v="1"/>
    <s v="Incline Village"/>
    <s v="Business software"/>
    <x v="2"/>
    <x v="1"/>
    <x v="0"/>
    <d v="1940-09-21T00:00:00"/>
    <n v="78.5"/>
    <n v="117.24"/>
    <n v="21427700000000"/>
    <n v="9.6"/>
    <n v="36.6"/>
    <n v="328239523"/>
    <n v="1940"/>
    <x v="11"/>
    <n v="21"/>
    <x v="0"/>
    <n v="84"/>
    <n v="17"/>
    <n v="1"/>
    <x v="1"/>
  </r>
  <r>
    <s v="Cannon-Brookes"/>
    <s v="Mike"/>
    <n v="10200000000"/>
    <x v="13"/>
    <s v="Sydney"/>
    <s v="Software"/>
    <x v="2"/>
    <x v="1"/>
    <x v="0"/>
    <d v="1979-11-17T00:00:00"/>
    <n v="82.7"/>
    <n v="119.8"/>
    <n v="1392680589329"/>
    <n v="23"/>
    <n v="47.4"/>
    <n v="25766605"/>
    <n v="1979"/>
    <x v="10"/>
    <n v="17"/>
    <x v="1"/>
    <n v="45"/>
    <n v="17"/>
    <n v="1"/>
    <x v="0"/>
  </r>
  <r>
    <s v="Saverin"/>
    <s v="Eduardo"/>
    <n v="10200000000"/>
    <x v="21"/>
    <s v="Singapore"/>
    <s v="Facebook"/>
    <x v="2"/>
    <x v="1"/>
    <x v="0"/>
    <d v="1982-03-19T00:00:00"/>
    <n v="83.1"/>
    <n v="114.41"/>
    <n v="372062527489"/>
    <n v="13.1"/>
    <n v="21"/>
    <n v="5703569"/>
    <n v="1982"/>
    <x v="0"/>
    <n v="19"/>
    <x v="1"/>
    <n v="42"/>
    <n v="17"/>
    <n v="1"/>
    <x v="1"/>
  </r>
  <r>
    <s v="Hildebrand"/>
    <s v="Jeffery"/>
    <n v="10200000000"/>
    <x v="1"/>
    <s v="Houston"/>
    <s v="Oil"/>
    <x v="12"/>
    <x v="1"/>
    <x v="0"/>
    <d v="1959-03-05T00:00:00"/>
    <n v="78.5"/>
    <n v="117.24"/>
    <n v="21427700000000"/>
    <n v="9.6"/>
    <n v="36.6"/>
    <n v="328239523"/>
    <n v="1959"/>
    <x v="0"/>
    <n v="5"/>
    <x v="0"/>
    <n v="65"/>
    <n v="4"/>
    <n v="1"/>
    <x v="1"/>
  </r>
  <r>
    <s v="Rashnikov"/>
    <s v="Viktor"/>
    <n v="10200000000"/>
    <x v="16"/>
    <s v="Magnitogorsk"/>
    <s v="Steel"/>
    <x v="10"/>
    <x v="1"/>
    <x v="0"/>
    <d v="1948-10-13T00:00:00"/>
    <n v="72.7"/>
    <n v="180.75"/>
    <n v="1699876578871"/>
    <n v="11.4"/>
    <n v="46.2"/>
    <n v="144373535"/>
    <n v="1948"/>
    <x v="4"/>
    <n v="13"/>
    <x v="0"/>
    <n v="76"/>
    <n v="11"/>
    <n v="1"/>
    <x v="0"/>
  </r>
  <r>
    <s v="Cook"/>
    <s v="Carl"/>
    <n v="10200000000"/>
    <x v="1"/>
    <s v="Bloomington"/>
    <s v="Medical devices"/>
    <x v="13"/>
    <x v="0"/>
    <x v="0"/>
    <d v="1962-08-19T00:00:00"/>
    <n v="78.5"/>
    <n v="117.24"/>
    <n v="21427700000000"/>
    <n v="9.6"/>
    <n v="36.6"/>
    <n v="328239523"/>
    <n v="1962"/>
    <x v="3"/>
    <n v="19"/>
    <x v="0"/>
    <n v="62"/>
    <n v="9"/>
    <n v="0"/>
    <x v="1"/>
  </r>
  <r>
    <s v="Walton"/>
    <s v="Christy"/>
    <n v="10200000000"/>
    <x v="1"/>
    <s v="Jackson"/>
    <s v="Walmart"/>
    <x v="0"/>
    <x v="0"/>
    <x v="1"/>
    <d v="1949-02-08T00:00:00"/>
    <n v="78.5"/>
    <n v="117.24"/>
    <n v="21427700000000"/>
    <n v="9.6"/>
    <n v="36.6"/>
    <n v="328239523"/>
    <n v="1949"/>
    <x v="5"/>
    <n v="8"/>
    <x v="0"/>
    <n v="75"/>
    <n v="5"/>
    <n v="0"/>
    <x v="1"/>
  </r>
  <r>
    <s v="Wu"/>
    <s v="Yajun"/>
    <n v="10100000000"/>
    <x v="5"/>
    <s v="Beijing"/>
    <s v="Real estate"/>
    <x v="15"/>
    <x v="1"/>
    <x v="1"/>
    <d v="1964-01-01T00:00:00"/>
    <n v="77"/>
    <n v="125.08"/>
    <n v="19910000000000"/>
    <n v="9.4"/>
    <n v="59.2"/>
    <n v="1397715000"/>
    <n v="1964"/>
    <x v="2"/>
    <n v="1"/>
    <x v="0"/>
    <n v="60"/>
    <n v="14"/>
    <n v="1"/>
    <x v="0"/>
  </r>
  <r>
    <s v="Quek"/>
    <s v="Leng Chan"/>
    <n v="10100000000"/>
    <x v="27"/>
    <s v="Kuala Lumpur"/>
    <s v="Banking, property"/>
    <x v="6"/>
    <x v="0"/>
    <x v="0"/>
    <d v="1941-08-12T00:00:00"/>
    <n v="76"/>
    <n v="121.46"/>
    <n v="364701517788"/>
    <n v="12"/>
    <n v="38.700000000000003"/>
    <n v="32447385"/>
    <n v="1941"/>
    <x v="3"/>
    <n v="12"/>
    <x v="0"/>
    <n v="83"/>
    <n v="3"/>
    <n v="0"/>
    <x v="1"/>
  </r>
  <r>
    <s v="Farquhar"/>
    <s v="Scott"/>
    <n v="10100000000"/>
    <x v="13"/>
    <s v="Sydney"/>
    <s v="Software"/>
    <x v="2"/>
    <x v="1"/>
    <x v="0"/>
    <d v="1979-12-17T00:00:00"/>
    <n v="82.7"/>
    <n v="119.8"/>
    <n v="1392680589329"/>
    <n v="23"/>
    <n v="47.4"/>
    <n v="25766605"/>
    <n v="1979"/>
    <x v="8"/>
    <n v="17"/>
    <x v="1"/>
    <n v="45"/>
    <n v="17"/>
    <n v="1"/>
    <x v="0"/>
  </r>
  <r>
    <s v="Stephens"/>
    <s v="Autry"/>
    <n v="10000000000"/>
    <x v="1"/>
    <s v="Midland"/>
    <s v="Oil"/>
    <x v="12"/>
    <x v="1"/>
    <x v="0"/>
    <d v="1938-03-08T00:00:00"/>
    <n v="78.5"/>
    <n v="117.24"/>
    <n v="21427700000000"/>
    <n v="9.6"/>
    <n v="36.6"/>
    <n v="328239523"/>
    <n v="1938"/>
    <x v="0"/>
    <n v="8"/>
    <x v="0"/>
    <n v="86"/>
    <n v="4"/>
    <n v="1"/>
    <x v="1"/>
  </r>
  <r>
    <s v="Liu"/>
    <s v="Yongxing"/>
    <n v="9900000000"/>
    <x v="5"/>
    <s v="Shanghai"/>
    <s v="Diversified"/>
    <x v="14"/>
    <x v="1"/>
    <x v="0"/>
    <d v="1948-06-01T00:00:00"/>
    <n v="77"/>
    <n v="125.08"/>
    <n v="19910000000000"/>
    <n v="9.4"/>
    <n v="59.2"/>
    <n v="1397715000"/>
    <n v="1948"/>
    <x v="1"/>
    <n v="1"/>
    <x v="0"/>
    <n v="76"/>
    <n v="15"/>
    <n v="1"/>
    <x v="0"/>
  </r>
  <r>
    <s v="Saade"/>
    <s v="Jacques"/>
    <n v="9800000000"/>
    <x v="0"/>
    <s v="Marseille"/>
    <s v="Shipping"/>
    <x v="8"/>
    <x v="0"/>
    <x v="0"/>
    <d v="1971-08-10T00:00:00"/>
    <n v="82.5"/>
    <n v="110.05"/>
    <n v="2715518274227"/>
    <n v="24.2"/>
    <n v="60.7"/>
    <n v="67059887"/>
    <n v="1971"/>
    <x v="3"/>
    <n v="10"/>
    <x v="0"/>
    <n v="53"/>
    <n v="10"/>
    <n v="0"/>
    <x v="0"/>
  </r>
  <r>
    <s v="Adani"/>
    <s v="Vinod"/>
    <n v="9800000000"/>
    <x v="15"/>
    <s v="Dubai"/>
    <s v="Infrastructure, commodities"/>
    <x v="6"/>
    <x v="1"/>
    <x v="0"/>
    <d v="1949-01-10T00:00:00"/>
    <n v="77.8"/>
    <n v="114.52"/>
    <n v="421142267938"/>
    <n v="0.1"/>
    <n v="15.9"/>
    <n v="9770529"/>
    <n v="1949"/>
    <x v="2"/>
    <n v="10"/>
    <x v="0"/>
    <n v="75"/>
    <n v="3"/>
    <n v="1"/>
    <x v="1"/>
  </r>
  <r>
    <s v="Schorling"/>
    <s v="Melker"/>
    <n v="9800000000"/>
    <x v="19"/>
    <s v="Stockholm"/>
    <s v="Investments"/>
    <x v="3"/>
    <x v="1"/>
    <x v="0"/>
    <d v="1947-05-15T00:00:00"/>
    <n v="82.5"/>
    <n v="110.51"/>
    <n v="530832908738"/>
    <n v="27.9"/>
    <n v="49.1"/>
    <n v="10285453"/>
    <n v="1947"/>
    <x v="9"/>
    <n v="15"/>
    <x v="0"/>
    <n v="77"/>
    <n v="6"/>
    <n v="1"/>
    <x v="0"/>
  </r>
  <r>
    <s v="Saade Zeenny"/>
    <s v="Tanya"/>
    <n v="9800000000"/>
    <x v="0"/>
    <s v="Marseille"/>
    <s v="Shipping"/>
    <x v="8"/>
    <x v="0"/>
    <x v="1"/>
    <d v="1968-02-01T00:00:00"/>
    <n v="82.5"/>
    <n v="110.05"/>
    <n v="2715518274227"/>
    <n v="24.2"/>
    <n v="60.7"/>
    <n v="67059887"/>
    <n v="1968"/>
    <x v="5"/>
    <n v="1"/>
    <x v="0"/>
    <n v="56"/>
    <n v="10"/>
    <n v="0"/>
    <x v="0"/>
  </r>
  <r>
    <s v="Puech"/>
    <s v="Nicolas"/>
    <n v="9800000000"/>
    <x v="8"/>
    <s v="Martigny"/>
    <s v="Hermes"/>
    <x v="0"/>
    <x v="0"/>
    <x v="0"/>
    <d v="1943-01-29T00:00:00"/>
    <n v="83.6"/>
    <n v="99.55"/>
    <n v="703082435360"/>
    <n v="10.1"/>
    <n v="28.8"/>
    <n v="8574832"/>
    <n v="1943"/>
    <x v="2"/>
    <n v="29"/>
    <x v="0"/>
    <n v="81"/>
    <n v="5"/>
    <n v="0"/>
    <x v="1"/>
  </r>
  <r>
    <s v="Saade"/>
    <s v="Rodolphe"/>
    <n v="9800000000"/>
    <x v="0"/>
    <s v="Marseille"/>
    <s v="Shipping"/>
    <x v="8"/>
    <x v="0"/>
    <x v="0"/>
    <d v="1970-03-03T00:00:00"/>
    <n v="82.5"/>
    <n v="110.05"/>
    <n v="2715518274227"/>
    <n v="24.2"/>
    <n v="60.7"/>
    <n v="67059887"/>
    <n v="1970"/>
    <x v="0"/>
    <n v="3"/>
    <x v="0"/>
    <n v="54"/>
    <n v="10"/>
    <n v="0"/>
    <x v="0"/>
  </r>
  <r>
    <s v="Lei"/>
    <s v="Jun"/>
    <n v="9700000000"/>
    <x v="5"/>
    <s v="Beijing"/>
    <s v="Smartphones"/>
    <x v="2"/>
    <x v="1"/>
    <x v="0"/>
    <d v="1969-12-16T00:00:00"/>
    <n v="77"/>
    <n v="125.08"/>
    <n v="19910000000000"/>
    <n v="9.4"/>
    <n v="59.2"/>
    <n v="1397715000"/>
    <n v="1969"/>
    <x v="8"/>
    <n v="16"/>
    <x v="0"/>
    <n v="55"/>
    <n v="17"/>
    <n v="1"/>
    <x v="0"/>
  </r>
  <r>
    <s v="Guriev &amp; family"/>
    <s v="Andrei"/>
    <n v="9700000000"/>
    <x v="16"/>
    <s v="Moscow"/>
    <s v="Fertilizers"/>
    <x v="10"/>
    <x v="1"/>
    <x v="0"/>
    <d v="1960-03-24T00:00:00"/>
    <n v="72.7"/>
    <n v="180.75"/>
    <n v="1699876578871"/>
    <n v="11.4"/>
    <n v="46.2"/>
    <n v="144373535"/>
    <n v="1960"/>
    <x v="0"/>
    <n v="24"/>
    <x v="0"/>
    <n v="64"/>
    <n v="11"/>
    <n v="1"/>
    <x v="0"/>
  </r>
  <r>
    <s v="Sun"/>
    <s v="Piaoyang"/>
    <n v="9700000000"/>
    <x v="5"/>
    <s v="Lianyungang"/>
    <s v="Pharmaceuticals"/>
    <x v="13"/>
    <x v="1"/>
    <x v="0"/>
    <d v="1958-09-01T00:00:00"/>
    <n v="77"/>
    <n v="125.08"/>
    <n v="19910000000000"/>
    <n v="9.4"/>
    <n v="59.2"/>
    <n v="1397715000"/>
    <n v="1958"/>
    <x v="11"/>
    <n v="1"/>
    <x v="0"/>
    <n v="66"/>
    <n v="9"/>
    <n v="1"/>
    <x v="0"/>
  </r>
  <r>
    <s v="Kim"/>
    <s v="Michael"/>
    <n v="9700000000"/>
    <x v="28"/>
    <s v="Seoul"/>
    <s v="Private equity"/>
    <x v="3"/>
    <x v="1"/>
    <x v="0"/>
    <d v="1963-10-01T00:00:00"/>
    <n v="82.6"/>
    <n v="115.16"/>
    <n v="2029000000000"/>
    <n v="15.6"/>
    <n v="33.200000000000003"/>
    <n v="51709098"/>
    <n v="1963"/>
    <x v="4"/>
    <n v="1"/>
    <x v="0"/>
    <n v="61"/>
    <n v="6"/>
    <n v="1"/>
    <x v="1"/>
  </r>
  <r>
    <s v="Loh"/>
    <s v="Friedhelm"/>
    <n v="9700000000"/>
    <x v="7"/>
    <s v="Haiger"/>
    <s v="Manufacturing"/>
    <x v="10"/>
    <x v="0"/>
    <x v="0"/>
    <d v="1946-08-15T00:00:00"/>
    <n v="80.900000000000006"/>
    <n v="112.85"/>
    <n v="3845630030824"/>
    <n v="11.5"/>
    <n v="48.8"/>
    <n v="83132799"/>
    <n v="1946"/>
    <x v="3"/>
    <n v="15"/>
    <x v="0"/>
    <n v="78"/>
    <n v="11"/>
    <n v="0"/>
    <x v="0"/>
  </r>
  <r>
    <s v="Jin"/>
    <s v="Baofang"/>
    <n v="9600000000"/>
    <x v="5"/>
    <s v="Xingtai"/>
    <s v="Solar panels"/>
    <x v="12"/>
    <x v="1"/>
    <x v="0"/>
    <d v="1952-09-01T00:00:00"/>
    <n v="77"/>
    <n v="125.08"/>
    <n v="19910000000000"/>
    <n v="9.4"/>
    <n v="59.2"/>
    <n v="1397715000"/>
    <n v="1952"/>
    <x v="11"/>
    <n v="1"/>
    <x v="0"/>
    <n v="72"/>
    <n v="4"/>
    <n v="1"/>
    <x v="0"/>
  </r>
  <r>
    <s v="Luo"/>
    <s v="Liguo"/>
    <n v="9600000000"/>
    <x v="5"/>
    <s v="Ningbo"/>
    <s v="Chemicals"/>
    <x v="10"/>
    <x v="1"/>
    <x v="0"/>
    <d v="1956-03-01T00:00:00"/>
    <n v="77"/>
    <n v="125.08"/>
    <n v="19910000000000"/>
    <n v="9.4"/>
    <n v="59.2"/>
    <n v="1397715000"/>
    <n v="1956"/>
    <x v="0"/>
    <n v="1"/>
    <x v="0"/>
    <n v="68"/>
    <n v="11"/>
    <n v="1"/>
    <x v="0"/>
  </r>
  <r>
    <s v="Mars"/>
    <s v="Valerie"/>
    <n v="9600000000"/>
    <x v="1"/>
    <s v="New York"/>
    <s v="Candy, pet food"/>
    <x v="7"/>
    <x v="0"/>
    <x v="1"/>
    <d v="1959-01-26T00:00:00"/>
    <n v="78.5"/>
    <n v="117.24"/>
    <n v="21427700000000"/>
    <n v="9.6"/>
    <n v="36.6"/>
    <n v="328239523"/>
    <n v="1959"/>
    <x v="2"/>
    <n v="26"/>
    <x v="0"/>
    <n v="65"/>
    <n v="7"/>
    <n v="0"/>
    <x v="1"/>
  </r>
  <r>
    <s v="Mars"/>
    <s v="Marijke"/>
    <n v="9600000000"/>
    <x v="1"/>
    <s v="Los Angeles"/>
    <s v="Candy, pet food"/>
    <x v="7"/>
    <x v="0"/>
    <x v="1"/>
    <d v="1964-07-28T00:00:00"/>
    <n v="78.5"/>
    <n v="117.24"/>
    <n v="21427700000000"/>
    <n v="9.6"/>
    <n v="36.6"/>
    <n v="328239523"/>
    <n v="1964"/>
    <x v="7"/>
    <n v="28"/>
    <x v="0"/>
    <n v="60"/>
    <n v="7"/>
    <n v="0"/>
    <x v="1"/>
  </r>
  <r>
    <s v="Cohen"/>
    <s v="Rick"/>
    <n v="9600000000"/>
    <x v="1"/>
    <s v="Keene"/>
    <s v="Warehouse automation"/>
    <x v="2"/>
    <x v="0"/>
    <x v="0"/>
    <d v="1952-07-25T00:00:00"/>
    <n v="78.5"/>
    <n v="117.24"/>
    <n v="21427700000000"/>
    <n v="9.6"/>
    <n v="36.6"/>
    <n v="328239523"/>
    <n v="1952"/>
    <x v="7"/>
    <n v="25"/>
    <x v="0"/>
    <n v="72"/>
    <n v="17"/>
    <n v="0"/>
    <x v="1"/>
  </r>
  <r>
    <s v="Mars"/>
    <s v="Victoria"/>
    <n v="9600000000"/>
    <x v="1"/>
    <s v="Philadelphia"/>
    <s v="Candy, pet food"/>
    <x v="7"/>
    <x v="0"/>
    <x v="1"/>
    <d v="1956-12-15T00:00:00"/>
    <n v="78.5"/>
    <n v="117.24"/>
    <n v="21427700000000"/>
    <n v="9.6"/>
    <n v="36.6"/>
    <n v="328239523"/>
    <n v="1956"/>
    <x v="8"/>
    <n v="15"/>
    <x v="0"/>
    <n v="68"/>
    <n v="7"/>
    <n v="0"/>
    <x v="1"/>
  </r>
  <r>
    <s v="Mars"/>
    <s v="Pamela"/>
    <n v="9600000000"/>
    <x v="1"/>
    <s v="Alexandria"/>
    <s v="Candy, pet food"/>
    <x v="7"/>
    <x v="0"/>
    <x v="1"/>
    <d v="1960-08-01T00:00:00"/>
    <n v="78.5"/>
    <n v="117.24"/>
    <n v="21427700000000"/>
    <n v="9.6"/>
    <n v="36.6"/>
    <n v="328239523"/>
    <n v="1960"/>
    <x v="3"/>
    <n v="1"/>
    <x v="0"/>
    <n v="64"/>
    <n v="7"/>
    <n v="0"/>
    <x v="1"/>
  </r>
  <r>
    <s v="Pattison"/>
    <s v="Jim"/>
    <n v="9500000000"/>
    <x v="6"/>
    <s v="Vancouver"/>
    <s v="Diversified"/>
    <x v="6"/>
    <x v="1"/>
    <x v="0"/>
    <d v="2028-10-01T00:00:00"/>
    <n v="81.900000000000006"/>
    <n v="116.76"/>
    <n v="1736425629520"/>
    <n v="12.8"/>
    <n v="24.5"/>
    <n v="36991981"/>
    <n v="1928"/>
    <x v="4"/>
    <n v="1"/>
    <x v="0"/>
    <n v="96"/>
    <n v="3"/>
    <n v="1"/>
    <x v="1"/>
  </r>
  <r>
    <s v="Bollore"/>
    <s v="Vincent"/>
    <n v="9500000000"/>
    <x v="0"/>
    <s v="Paris"/>
    <s v="Investments"/>
    <x v="3"/>
    <x v="0"/>
    <x v="0"/>
    <d v="1952-04-01T00:00:00"/>
    <n v="82.5"/>
    <n v="110.05"/>
    <n v="2715518274227"/>
    <n v="24.2"/>
    <n v="60.7"/>
    <n v="67059887"/>
    <n v="1952"/>
    <x v="6"/>
    <n v="1"/>
    <x v="0"/>
    <n v="72"/>
    <n v="6"/>
    <n v="0"/>
    <x v="0"/>
  </r>
  <r>
    <s v="Bertarelli"/>
    <s v="Ernesto"/>
    <n v="9400000000"/>
    <x v="8"/>
    <s v="Gstaad"/>
    <s v="Biotech, investments"/>
    <x v="13"/>
    <x v="0"/>
    <x v="0"/>
    <d v="1965-09-22T00:00:00"/>
    <n v="83.6"/>
    <n v="99.55"/>
    <n v="703082435360"/>
    <n v="10.1"/>
    <n v="28.8"/>
    <n v="8574832"/>
    <n v="1965"/>
    <x v="11"/>
    <n v="22"/>
    <x v="0"/>
    <n v="59"/>
    <n v="9"/>
    <n v="0"/>
    <x v="1"/>
  </r>
  <r>
    <s v="Wang"/>
    <s v="Xing"/>
    <n v="9400000000"/>
    <x v="5"/>
    <s v="Beijing"/>
    <s v="Food delivery"/>
    <x v="2"/>
    <x v="1"/>
    <x v="0"/>
    <d v="1979-02-18T00:00:00"/>
    <n v="77"/>
    <n v="125.08"/>
    <n v="19910000000000"/>
    <n v="9.4"/>
    <n v="59.2"/>
    <n v="1397715000"/>
    <n v="1979"/>
    <x v="5"/>
    <n v="18"/>
    <x v="1"/>
    <n v="45"/>
    <n v="17"/>
    <n v="1"/>
    <x v="0"/>
  </r>
  <r>
    <s v="Chesky"/>
    <s v="Brian"/>
    <n v="9300000000"/>
    <x v="1"/>
    <s v="San Francisco"/>
    <s v="Airbnb"/>
    <x v="2"/>
    <x v="1"/>
    <x v="0"/>
    <d v="1981-08-29T00:00:00"/>
    <n v="78.5"/>
    <n v="117.24"/>
    <n v="21427700000000"/>
    <n v="9.6"/>
    <n v="36.6"/>
    <n v="328239523"/>
    <n v="1981"/>
    <x v="3"/>
    <n v="29"/>
    <x v="1"/>
    <n v="43"/>
    <n v="17"/>
    <n v="1"/>
    <x v="1"/>
  </r>
  <r>
    <s v="Dyson"/>
    <s v="James"/>
    <n v="9300000000"/>
    <x v="12"/>
    <s v="Gloucestershire"/>
    <s v="Vacuums"/>
    <x v="10"/>
    <x v="1"/>
    <x v="0"/>
    <d v="1947-05-02T00:00:00"/>
    <n v="81.3"/>
    <n v="119.62"/>
    <n v="2827113184696"/>
    <n v="25.5"/>
    <n v="30.6"/>
    <n v="66834405"/>
    <n v="1947"/>
    <x v="9"/>
    <n v="2"/>
    <x v="0"/>
    <n v="77"/>
    <n v="11"/>
    <n v="1"/>
    <x v="1"/>
  </r>
  <r>
    <s v="Premji"/>
    <s v="Azim"/>
    <n v="9200000000"/>
    <x v="3"/>
    <s v="Bangalore"/>
    <s v="Software services"/>
    <x v="2"/>
    <x v="0"/>
    <x v="0"/>
    <d v="1945-07-24T00:00:00"/>
    <n v="69.400000000000006"/>
    <n v="180.44"/>
    <n v="2611000000000"/>
    <n v="11.2"/>
    <n v="49.7"/>
    <n v="1366417754"/>
    <n v="1945"/>
    <x v="7"/>
    <n v="24"/>
    <x v="0"/>
    <n v="79"/>
    <n v="17"/>
    <n v="0"/>
    <x v="0"/>
  </r>
  <r>
    <s v="Abramovich"/>
    <s v="Roman"/>
    <n v="9200000000"/>
    <x v="16"/>
    <s v="Moscow"/>
    <s v="Steel, investments"/>
    <x v="6"/>
    <x v="1"/>
    <x v="0"/>
    <d v="1966-10-24T00:00:00"/>
    <n v="72.7"/>
    <n v="180.75"/>
    <n v="1699876578871"/>
    <n v="11.4"/>
    <n v="46.2"/>
    <n v="144373535"/>
    <n v="1966"/>
    <x v="4"/>
    <n v="24"/>
    <x v="0"/>
    <n v="58"/>
    <n v="3"/>
    <n v="1"/>
    <x v="0"/>
  </r>
  <r>
    <s v="Schwab"/>
    <s v="Charles"/>
    <n v="9200000000"/>
    <x v="1"/>
    <s v="Woodside"/>
    <s v="Discount brokerage"/>
    <x v="3"/>
    <x v="1"/>
    <x v="0"/>
    <d v="1937-07-29T00:00:00"/>
    <n v="78.5"/>
    <n v="117.24"/>
    <n v="21427700000000"/>
    <n v="9.6"/>
    <n v="36.6"/>
    <n v="328239523"/>
    <n v="1937"/>
    <x v="7"/>
    <n v="29"/>
    <x v="0"/>
    <n v="87"/>
    <n v="6"/>
    <n v="1"/>
    <x v="1"/>
  </r>
  <r>
    <s v="Malone"/>
    <s v="John"/>
    <n v="9200000000"/>
    <x v="1"/>
    <s v="Elizabeth"/>
    <s v="Cable television"/>
    <x v="4"/>
    <x v="1"/>
    <x v="0"/>
    <d v="1941-03-07T00:00:00"/>
    <n v="78.5"/>
    <n v="117.24"/>
    <n v="21427700000000"/>
    <n v="9.6"/>
    <n v="36.6"/>
    <n v="328239523"/>
    <n v="1941"/>
    <x v="0"/>
    <n v="7"/>
    <x v="0"/>
    <n v="83"/>
    <n v="12"/>
    <n v="1"/>
    <x v="1"/>
  </r>
  <r>
    <s v="Kretinsky"/>
    <s v="Daniel"/>
    <n v="9200000000"/>
    <x v="18"/>
    <s v="Prague"/>
    <s v="Energy, investments"/>
    <x v="12"/>
    <x v="1"/>
    <x v="0"/>
    <d v="1975-07-09T00:00:00"/>
    <n v="79"/>
    <n v="116.48"/>
    <n v="246489245495"/>
    <n v="14.9"/>
    <n v="46.1"/>
    <n v="10669709"/>
    <n v="1975"/>
    <x v="7"/>
    <n v="9"/>
    <x v="1"/>
    <n v="49"/>
    <n v="4"/>
    <n v="1"/>
    <x v="0"/>
  </r>
  <r>
    <s v="Smidt"/>
    <s v="Eric"/>
    <n v="9200000000"/>
    <x v="1"/>
    <s v="Beverly Hills"/>
    <s v="Hardware stores"/>
    <x v="0"/>
    <x v="1"/>
    <x v="0"/>
    <d v="1960-01-01T00:00:00"/>
    <n v="78.5"/>
    <n v="117.24"/>
    <n v="21427700000000"/>
    <n v="9.6"/>
    <n v="36.6"/>
    <n v="328239523"/>
    <n v="1960"/>
    <x v="2"/>
    <n v="1"/>
    <x v="0"/>
    <n v="64"/>
    <n v="5"/>
    <n v="1"/>
    <x v="1"/>
  </r>
  <r>
    <s v="Ax:son Johnson"/>
    <s v="Antonia"/>
    <n v="9200000000"/>
    <x v="19"/>
    <s v="Stockholm"/>
    <s v="Diversified"/>
    <x v="6"/>
    <x v="0"/>
    <x v="1"/>
    <d v="1943-09-06T00:00:00"/>
    <n v="82.5"/>
    <n v="110.51"/>
    <n v="530832908738"/>
    <n v="27.9"/>
    <n v="49.1"/>
    <n v="10285453"/>
    <n v="1943"/>
    <x v="11"/>
    <n v="6"/>
    <x v="0"/>
    <n v="81"/>
    <n v="3"/>
    <n v="0"/>
    <x v="0"/>
  </r>
  <r>
    <s v="Otto"/>
    <s v="Alexander"/>
    <n v="9000000000"/>
    <x v="7"/>
    <s v="Hamburg"/>
    <s v="Real estate"/>
    <x v="15"/>
    <x v="0"/>
    <x v="0"/>
    <d v="1967-07-07T00:00:00"/>
    <n v="80.900000000000006"/>
    <n v="112.85"/>
    <n v="3845630030824"/>
    <n v="11.5"/>
    <n v="48.8"/>
    <n v="83132799"/>
    <n v="1967"/>
    <x v="7"/>
    <n v="7"/>
    <x v="0"/>
    <n v="57"/>
    <n v="14"/>
    <n v="0"/>
    <x v="0"/>
  </r>
  <r>
    <s v="Glasenberg"/>
    <s v="Ivan"/>
    <n v="9000000000"/>
    <x v="8"/>
    <s v="Ruschlikon"/>
    <s v="Mining"/>
    <x v="11"/>
    <x v="1"/>
    <x v="0"/>
    <d v="1957-01-07T00:00:00"/>
    <n v="83.6"/>
    <n v="99.55"/>
    <n v="703082435360"/>
    <n v="10.1"/>
    <n v="28.8"/>
    <n v="8574832"/>
    <n v="1957"/>
    <x v="2"/>
    <n v="7"/>
    <x v="0"/>
    <n v="67"/>
    <n v="13"/>
    <n v="1"/>
    <x v="1"/>
  </r>
  <r>
    <s v="Wang"/>
    <s v="Liping"/>
    <n v="9000000000"/>
    <x v="5"/>
    <s v="Changzhou"/>
    <s v="Hydraulic machinery"/>
    <x v="10"/>
    <x v="1"/>
    <x v="0"/>
    <d v="1966-02-24T00:00:00"/>
    <n v="77"/>
    <n v="125.08"/>
    <n v="19910000000000"/>
    <n v="9.4"/>
    <n v="59.2"/>
    <n v="1397715000"/>
    <n v="1966"/>
    <x v="5"/>
    <n v="24"/>
    <x v="0"/>
    <n v="58"/>
    <n v="11"/>
    <n v="1"/>
    <x v="0"/>
  </r>
  <r>
    <s v="Cheriton"/>
    <s v="David"/>
    <n v="9000000000"/>
    <x v="1"/>
    <s v="Palo Alto"/>
    <s v="Google"/>
    <x v="2"/>
    <x v="1"/>
    <x v="0"/>
    <d v="1951-03-29T00:00:00"/>
    <n v="78.5"/>
    <n v="117.24"/>
    <n v="21427700000000"/>
    <n v="9.6"/>
    <n v="36.6"/>
    <n v="328239523"/>
    <n v="1951"/>
    <x v="0"/>
    <n v="29"/>
    <x v="0"/>
    <n v="73"/>
    <n v="17"/>
    <n v="1"/>
    <x v="1"/>
  </r>
  <r>
    <s v="von Mandl"/>
    <s v="Anthony"/>
    <n v="9000000000"/>
    <x v="6"/>
    <s v="Vancouver"/>
    <s v="Alcoholic beverages"/>
    <x v="7"/>
    <x v="1"/>
    <x v="0"/>
    <d v="1950-03-10T00:00:00"/>
    <n v="81.900000000000006"/>
    <n v="116.76"/>
    <n v="1736425629520"/>
    <n v="12.8"/>
    <n v="24.5"/>
    <n v="36991981"/>
    <n v="1950"/>
    <x v="0"/>
    <n v="10"/>
    <x v="0"/>
    <n v="74"/>
    <n v="7"/>
    <n v="1"/>
    <x v="1"/>
  </r>
  <r>
    <s v="Rausing"/>
    <s v="Finn"/>
    <n v="8900000000"/>
    <x v="12"/>
    <s v="London"/>
    <s v="Packaging"/>
    <x v="7"/>
    <x v="0"/>
    <x v="0"/>
    <d v="1955-01-01T00:00:00"/>
    <n v="81.3"/>
    <n v="119.62"/>
    <n v="2827113184696"/>
    <n v="25.5"/>
    <n v="30.6"/>
    <n v="66834405"/>
    <n v="1955"/>
    <x v="2"/>
    <n v="1"/>
    <x v="0"/>
    <n v="69"/>
    <n v="7"/>
    <n v="0"/>
    <x v="1"/>
  </r>
  <r>
    <s v="Rausing"/>
    <s v="Kirsten"/>
    <n v="8900000000"/>
    <x v="12"/>
    <s v="Newmarket"/>
    <s v="Packaging"/>
    <x v="7"/>
    <x v="0"/>
    <x v="1"/>
    <d v="1952-06-06T00:00:00"/>
    <n v="81.3"/>
    <n v="119.62"/>
    <n v="2827113184696"/>
    <n v="25.5"/>
    <n v="30.6"/>
    <n v="66834405"/>
    <n v="1952"/>
    <x v="1"/>
    <n v="6"/>
    <x v="0"/>
    <n v="72"/>
    <n v="7"/>
    <n v="0"/>
    <x v="1"/>
  </r>
  <r>
    <s v="Rausing"/>
    <s v="Jorn"/>
    <n v="8900000000"/>
    <x v="12"/>
    <s v="Surrey"/>
    <s v="Packaging"/>
    <x v="7"/>
    <x v="0"/>
    <x v="0"/>
    <d v="1960-01-01T00:00:00"/>
    <n v="81.3"/>
    <n v="119.62"/>
    <n v="2827113184696"/>
    <n v="25.5"/>
    <n v="30.6"/>
    <n v="66834405"/>
    <n v="1960"/>
    <x v="2"/>
    <n v="1"/>
    <x v="0"/>
    <n v="64"/>
    <n v="7"/>
    <n v="0"/>
    <x v="1"/>
  </r>
  <r>
    <s v="Omidyar"/>
    <s v="Pierre"/>
    <n v="8800000000"/>
    <x v="1"/>
    <s v="Honolulu"/>
    <s v="EBay, PayPal"/>
    <x v="2"/>
    <x v="1"/>
    <x v="0"/>
    <d v="1967-06-21T00:00:00"/>
    <n v="78.5"/>
    <n v="117.24"/>
    <n v="21427700000000"/>
    <n v="9.6"/>
    <n v="36.6"/>
    <n v="328239523"/>
    <n v="1967"/>
    <x v="1"/>
    <n v="21"/>
    <x v="0"/>
    <n v="57"/>
    <n v="17"/>
    <n v="1"/>
    <x v="1"/>
  </r>
  <r>
    <s v="Perrodo"/>
    <s v="Carrie"/>
    <n v="8800000000"/>
    <x v="12"/>
    <s v="London"/>
    <s v="Oil"/>
    <x v="12"/>
    <x v="0"/>
    <x v="1"/>
    <d v="1951-01-01T00:00:00"/>
    <n v="81.3"/>
    <n v="119.62"/>
    <n v="2827113184696"/>
    <n v="25.5"/>
    <n v="30.6"/>
    <n v="66834405"/>
    <n v="1951"/>
    <x v="2"/>
    <n v="1"/>
    <x v="0"/>
    <n v="73"/>
    <n v="4"/>
    <n v="0"/>
    <x v="1"/>
  </r>
  <r>
    <s v="Moskovitz"/>
    <s v="Dustin"/>
    <n v="8800000000"/>
    <x v="1"/>
    <s v="San Francisco"/>
    <s v="Facebook"/>
    <x v="2"/>
    <x v="1"/>
    <x v="0"/>
    <d v="1984-05-22T00:00:00"/>
    <n v="78.5"/>
    <n v="117.24"/>
    <n v="21427700000000"/>
    <n v="9.6"/>
    <n v="36.6"/>
    <n v="328239523"/>
    <n v="1984"/>
    <x v="9"/>
    <n v="22"/>
    <x v="1"/>
    <n v="40"/>
    <n v="17"/>
    <n v="1"/>
    <x v="1"/>
  </r>
  <r>
    <s v="Liu"/>
    <s v="Richard"/>
    <n v="8800000000"/>
    <x v="5"/>
    <s v="Beijing"/>
    <s v="E-commerce"/>
    <x v="2"/>
    <x v="1"/>
    <x v="0"/>
    <d v="1974-03-10T00:00:00"/>
    <n v="77"/>
    <n v="125.08"/>
    <n v="19910000000000"/>
    <n v="9.4"/>
    <n v="59.2"/>
    <n v="1397715000"/>
    <n v="1974"/>
    <x v="0"/>
    <n v="10"/>
    <x v="1"/>
    <n v="50"/>
    <n v="17"/>
    <n v="1"/>
    <x v="0"/>
  </r>
  <r>
    <s v="Pei"/>
    <s v="Zhenhua"/>
    <n v="8800000000"/>
    <x v="5"/>
    <s v="Ningde"/>
    <s v="Batteries"/>
    <x v="12"/>
    <x v="1"/>
    <x v="0"/>
    <d v="1959-01-01T00:00:00"/>
    <n v="77"/>
    <n v="125.08"/>
    <n v="19910000000000"/>
    <n v="9.4"/>
    <n v="59.2"/>
    <n v="1397715000"/>
    <n v="1959"/>
    <x v="2"/>
    <n v="1"/>
    <x v="0"/>
    <n v="65"/>
    <n v="4"/>
    <n v="1"/>
    <x v="0"/>
  </r>
  <r>
    <s v="Bakalchuk"/>
    <s v="Tatyana"/>
    <n v="8800000000"/>
    <x v="16"/>
    <s v="Moscow region"/>
    <s v="Ecommerce"/>
    <x v="0"/>
    <x v="1"/>
    <x v="1"/>
    <d v="1975-10-16T00:00:00"/>
    <n v="72.7"/>
    <n v="180.75"/>
    <n v="1699876578871"/>
    <n v="11.4"/>
    <n v="46.2"/>
    <n v="144373535"/>
    <n v="1975"/>
    <x v="4"/>
    <n v="16"/>
    <x v="1"/>
    <n v="49"/>
    <n v="5"/>
    <n v="1"/>
    <x v="0"/>
  </r>
  <r>
    <s v="Doerr"/>
    <s v="John"/>
    <n v="8800000000"/>
    <x v="1"/>
    <s v="Woodside"/>
    <s v="Venture capital"/>
    <x v="2"/>
    <x v="1"/>
    <x v="0"/>
    <d v="1951-06-29T00:00:00"/>
    <n v="78.5"/>
    <n v="117.24"/>
    <n v="21427700000000"/>
    <n v="9.6"/>
    <n v="36.6"/>
    <n v="328239523"/>
    <n v="1951"/>
    <x v="1"/>
    <n v="29"/>
    <x v="0"/>
    <n v="73"/>
    <n v="17"/>
    <n v="1"/>
    <x v="1"/>
  </r>
  <r>
    <s v="Chen"/>
    <s v="Jianhua"/>
    <n v="8700000000"/>
    <x v="5"/>
    <s v="Wujiang"/>
    <s v="Chemicals"/>
    <x v="10"/>
    <x v="1"/>
    <x v="0"/>
    <d v="1971-01-01T00:00:00"/>
    <n v="77"/>
    <n v="125.08"/>
    <n v="19910000000000"/>
    <n v="9.4"/>
    <n v="59.2"/>
    <n v="1397715000"/>
    <n v="1971"/>
    <x v="2"/>
    <n v="1"/>
    <x v="0"/>
    <n v="53"/>
    <n v="11"/>
    <n v="1"/>
    <x v="0"/>
  </r>
  <r>
    <s v="Otto"/>
    <s v="Michael"/>
    <n v="8700000000"/>
    <x v="7"/>
    <s v="Hamburg"/>
    <s v="Retail, real estate"/>
    <x v="0"/>
    <x v="0"/>
    <x v="0"/>
    <d v="1943-04-12T00:00:00"/>
    <n v="80.900000000000006"/>
    <n v="112.85"/>
    <n v="3845630030824"/>
    <n v="11.5"/>
    <n v="48.8"/>
    <n v="83132799"/>
    <n v="1943"/>
    <x v="6"/>
    <n v="12"/>
    <x v="0"/>
    <n v="81"/>
    <n v="5"/>
    <n v="0"/>
    <x v="0"/>
  </r>
  <r>
    <s v="Plattner"/>
    <s v="Hasso"/>
    <n v="8600000000"/>
    <x v="7"/>
    <s v="Heidelberg"/>
    <s v="Software"/>
    <x v="2"/>
    <x v="1"/>
    <x v="0"/>
    <d v="1944-01-21T00:00:00"/>
    <n v="80.900000000000006"/>
    <n v="112.85"/>
    <n v="3845630030824"/>
    <n v="11.5"/>
    <n v="48.8"/>
    <n v="83132799"/>
    <n v="1944"/>
    <x v="2"/>
    <n v="21"/>
    <x v="0"/>
    <n v="80"/>
    <n v="17"/>
    <n v="1"/>
    <x v="0"/>
  </r>
  <r>
    <s v="von Bechtolsheim"/>
    <s v="Andreas"/>
    <n v="8600000000"/>
    <x v="1"/>
    <s v="Palo Alto"/>
    <s v="Google"/>
    <x v="2"/>
    <x v="1"/>
    <x v="0"/>
    <d v="1955-09-30T00:00:00"/>
    <n v="78.5"/>
    <n v="117.24"/>
    <n v="21427700000000"/>
    <n v="9.6"/>
    <n v="36.6"/>
    <n v="328239523"/>
    <n v="1955"/>
    <x v="11"/>
    <n v="30"/>
    <x v="0"/>
    <n v="69"/>
    <n v="17"/>
    <n v="1"/>
    <x v="1"/>
  </r>
  <r>
    <s v="Villar"/>
    <s v="Manuel"/>
    <n v="8600000000"/>
    <x v="29"/>
    <s v="Manila"/>
    <s v="Real estate"/>
    <x v="15"/>
    <x v="1"/>
    <x v="0"/>
    <d v="1949-12-13T00:00:00"/>
    <n v="71.099999999999994"/>
    <n v="129.61000000000001"/>
    <n v="376795508680"/>
    <n v="14"/>
    <n v="43.1"/>
    <n v="108116615"/>
    <n v="1949"/>
    <x v="8"/>
    <n v="13"/>
    <x v="0"/>
    <n v="75"/>
    <n v="14"/>
    <n v="1"/>
    <x v="0"/>
  </r>
  <r>
    <s v="Black"/>
    <s v="Leon"/>
    <n v="8600000000"/>
    <x v="1"/>
    <s v="New York"/>
    <s v="Private equity"/>
    <x v="3"/>
    <x v="1"/>
    <x v="0"/>
    <d v="1951-07-31T00:00:00"/>
    <n v="78.5"/>
    <n v="117.24"/>
    <n v="21427700000000"/>
    <n v="9.6"/>
    <n v="36.6"/>
    <n v="328239523"/>
    <n v="1951"/>
    <x v="7"/>
    <n v="31"/>
    <x v="0"/>
    <n v="73"/>
    <n v="6"/>
    <n v="1"/>
    <x v="1"/>
  </r>
  <r>
    <s v="Jaipuria"/>
    <s v="Ravi"/>
    <n v="8600000000"/>
    <x v="3"/>
    <s v="Delhi"/>
    <s v="Soft drinks, fast food"/>
    <x v="7"/>
    <x v="0"/>
    <x v="0"/>
    <d v="1954-11-28T00:00:00"/>
    <n v="69.400000000000006"/>
    <n v="180.44"/>
    <n v="2611000000000"/>
    <n v="11.2"/>
    <n v="49.7"/>
    <n v="1366417754"/>
    <n v="1954"/>
    <x v="10"/>
    <n v="28"/>
    <x v="0"/>
    <n v="70"/>
    <n v="7"/>
    <n v="0"/>
    <x v="0"/>
  </r>
  <r>
    <s v="Hart"/>
    <s v="Graeme"/>
    <n v="8600000000"/>
    <x v="30"/>
    <s v="Auckland"/>
    <s v="Investments"/>
    <x v="3"/>
    <x v="1"/>
    <x v="0"/>
    <d v="1955-06-06T00:00:00"/>
    <n v="81.900000000000006"/>
    <n v="114.24"/>
    <n v="206928765544"/>
    <n v="29"/>
    <n v="34.6"/>
    <n v="4841000"/>
    <n v="1955"/>
    <x v="1"/>
    <n v="6"/>
    <x v="0"/>
    <n v="69"/>
    <n v="6"/>
    <n v="1"/>
    <x v="1"/>
  </r>
  <r>
    <s v="Sicupira"/>
    <s v="Carlos Alberto"/>
    <n v="8600000000"/>
    <x v="8"/>
    <s v="St. Gallen"/>
    <s v="Beer"/>
    <x v="7"/>
    <x v="1"/>
    <x v="0"/>
    <d v="1948-01-01T00:00:00"/>
    <n v="83.6"/>
    <n v="99.55"/>
    <n v="703082435360"/>
    <n v="10.1"/>
    <n v="28.8"/>
    <n v="8574832"/>
    <n v="1948"/>
    <x v="2"/>
    <n v="1"/>
    <x v="0"/>
    <n v="76"/>
    <n v="7"/>
    <n v="1"/>
    <x v="1"/>
  </r>
  <r>
    <s v="Coleman"/>
    <s v="Chase"/>
    <n v="8500000000"/>
    <x v="1"/>
    <s v="New York"/>
    <s v="Investments"/>
    <x v="3"/>
    <x v="1"/>
    <x v="0"/>
    <d v="1975-06-21T00:00:00"/>
    <n v="78.5"/>
    <n v="117.24"/>
    <n v="21427700000000"/>
    <n v="9.6"/>
    <n v="36.6"/>
    <n v="328239523"/>
    <n v="1975"/>
    <x v="1"/>
    <n v="21"/>
    <x v="1"/>
    <n v="49"/>
    <n v="6"/>
    <n v="1"/>
    <x v="1"/>
  </r>
  <r>
    <s v="Kroenke"/>
    <s v="Ann Walton"/>
    <n v="8500000000"/>
    <x v="1"/>
    <s v="Electra"/>
    <s v="Walmart"/>
    <x v="0"/>
    <x v="0"/>
    <x v="1"/>
    <d v="1948-12-18T00:00:00"/>
    <n v="78.5"/>
    <n v="117.24"/>
    <n v="21427700000000"/>
    <n v="9.6"/>
    <n v="36.6"/>
    <n v="328239523"/>
    <n v="1948"/>
    <x v="8"/>
    <n v="18"/>
    <x v="0"/>
    <n v="76"/>
    <n v="5"/>
    <n v="0"/>
    <x v="1"/>
  </r>
  <r>
    <s v="Li"/>
    <s v="Zhenguo"/>
    <n v="8500000000"/>
    <x v="5"/>
    <s v="Xi'an"/>
    <s v="Solar wafers and modules"/>
    <x v="10"/>
    <x v="1"/>
    <x v="0"/>
    <d v="1968-01-01T00:00:00"/>
    <n v="77"/>
    <n v="125.08"/>
    <n v="19910000000000"/>
    <n v="9.4"/>
    <n v="59.2"/>
    <n v="1397715000"/>
    <n v="1968"/>
    <x v="2"/>
    <n v="1"/>
    <x v="0"/>
    <n v="56"/>
    <n v="11"/>
    <n v="1"/>
    <x v="0"/>
  </r>
  <r>
    <s v="Parry-Okeden"/>
    <s v="Blair"/>
    <n v="8400000000"/>
    <x v="13"/>
    <s v="New South Wales"/>
    <s v="Media, automotive"/>
    <x v="4"/>
    <x v="0"/>
    <x v="1"/>
    <d v="1950-05-21T00:00:00"/>
    <n v="82.7"/>
    <n v="119.8"/>
    <n v="1392680589329"/>
    <n v="23"/>
    <n v="47.4"/>
    <n v="25766605"/>
    <n v="1950"/>
    <x v="9"/>
    <n v="21"/>
    <x v="0"/>
    <n v="74"/>
    <n v="12"/>
    <n v="0"/>
    <x v="0"/>
  </r>
  <r>
    <s v="Kennedy"/>
    <s v="Jim"/>
    <n v="8400000000"/>
    <x v="1"/>
    <s v="Atlanta"/>
    <s v="Media, automotive"/>
    <x v="4"/>
    <x v="0"/>
    <x v="0"/>
    <d v="1947-11-29T00:00:00"/>
    <n v="78.5"/>
    <n v="117.24"/>
    <n v="21427700000000"/>
    <n v="9.6"/>
    <n v="36.6"/>
    <n v="328239523"/>
    <n v="1947"/>
    <x v="10"/>
    <n v="29"/>
    <x v="0"/>
    <n v="77"/>
    <n v="12"/>
    <n v="0"/>
    <x v="1"/>
  </r>
  <r>
    <s v="Zheng"/>
    <s v="Shuliang"/>
    <n v="8400000000"/>
    <x v="5"/>
    <s v="Binzhou"/>
    <s v="Aluminum products"/>
    <x v="11"/>
    <x v="0"/>
    <x v="1"/>
    <d v="1946-01-01T00:00:00"/>
    <n v="77"/>
    <n v="125.08"/>
    <n v="19910000000000"/>
    <n v="9.4"/>
    <n v="59.2"/>
    <n v="1397715000"/>
    <n v="1946"/>
    <x v="2"/>
    <n v="1"/>
    <x v="0"/>
    <n v="78"/>
    <n v="13"/>
    <n v="0"/>
    <x v="0"/>
  </r>
  <r>
    <s v="Oppenheimer"/>
    <s v="Nicky"/>
    <n v="8400000000"/>
    <x v="24"/>
    <s v="Johannesburg"/>
    <s v="Diamonds"/>
    <x v="11"/>
    <x v="0"/>
    <x v="0"/>
    <d v="1945-06-08T00:00:00"/>
    <n v="63.9"/>
    <n v="158.93"/>
    <n v="351431649241"/>
    <n v="27.5"/>
    <n v="29.2"/>
    <n v="58558270"/>
    <n v="1945"/>
    <x v="1"/>
    <n v="8"/>
    <x v="0"/>
    <n v="79"/>
    <n v="13"/>
    <n v="0"/>
    <x v="1"/>
  </r>
  <r>
    <s v="Morris"/>
    <s v="John"/>
    <n v="8300000000"/>
    <x v="1"/>
    <s v="Springfield"/>
    <s v="Sporting goods retail"/>
    <x v="0"/>
    <x v="1"/>
    <x v="0"/>
    <d v="1948-03-19T00:00:00"/>
    <n v="78.5"/>
    <n v="117.24"/>
    <n v="21427700000000"/>
    <n v="9.6"/>
    <n v="36.6"/>
    <n v="328239523"/>
    <n v="1948"/>
    <x v="0"/>
    <n v="19"/>
    <x v="0"/>
    <n v="76"/>
    <n v="5"/>
    <n v="1"/>
    <x v="1"/>
  </r>
  <r>
    <s v="Wang"/>
    <s v="Jianlin"/>
    <n v="8200000000"/>
    <x v="5"/>
    <s v="Beijing"/>
    <s v="Real estate"/>
    <x v="15"/>
    <x v="1"/>
    <x v="0"/>
    <d v="1954-10-01T00:00:00"/>
    <n v="77"/>
    <n v="125.08"/>
    <n v="19910000000000"/>
    <n v="9.4"/>
    <n v="59.2"/>
    <n v="1397715000"/>
    <n v="1954"/>
    <x v="4"/>
    <n v="1"/>
    <x v="0"/>
    <n v="70"/>
    <n v="14"/>
    <n v="1"/>
    <x v="0"/>
  </r>
  <r>
    <s v="Yang"/>
    <s v="Huiyan"/>
    <n v="8200000000"/>
    <x v="5"/>
    <s v="Foshan"/>
    <s v="Real estate"/>
    <x v="15"/>
    <x v="0"/>
    <x v="1"/>
    <d v="1981-09-27T00:00:00"/>
    <n v="77"/>
    <n v="125.08"/>
    <n v="19910000000000"/>
    <n v="9.4"/>
    <n v="59.2"/>
    <n v="1397715000"/>
    <n v="1981"/>
    <x v="11"/>
    <n v="27"/>
    <x v="0"/>
    <n v="43"/>
    <n v="14"/>
    <n v="0"/>
    <x v="0"/>
  </r>
  <r>
    <s v="Roberts"/>
    <s v="George"/>
    <n v="8200000000"/>
    <x v="1"/>
    <s v="Atherton"/>
    <s v="Private equity"/>
    <x v="3"/>
    <x v="1"/>
    <x v="0"/>
    <d v="1943-09-14T00:00:00"/>
    <n v="78.5"/>
    <n v="117.24"/>
    <n v="21427700000000"/>
    <n v="9.6"/>
    <n v="36.6"/>
    <n v="328239523"/>
    <n v="1943"/>
    <x v="11"/>
    <n v="14"/>
    <x v="0"/>
    <n v="81"/>
    <n v="6"/>
    <n v="1"/>
    <x v="1"/>
  </r>
  <r>
    <s v="Rabiu"/>
    <s v="Abdulsamad"/>
    <n v="8200000000"/>
    <x v="22"/>
    <s v="Lagos"/>
    <s v="Cement, sugar"/>
    <x v="6"/>
    <x v="0"/>
    <x v="0"/>
    <d v="1960-08-04T00:00:00"/>
    <n v="54.3"/>
    <n v="267.51"/>
    <n v="448120428859"/>
    <n v="1.5"/>
    <n v="34.799999999999997"/>
    <n v="200963599"/>
    <n v="1960"/>
    <x v="3"/>
    <n v="4"/>
    <x v="0"/>
    <n v="64"/>
    <n v="3"/>
    <n v="0"/>
    <x v="1"/>
  </r>
  <r>
    <s v="Singh"/>
    <s v="Kushal Pal"/>
    <n v="8200000000"/>
    <x v="3"/>
    <s v="Delhi"/>
    <s v="Real estate"/>
    <x v="15"/>
    <x v="0"/>
    <x v="0"/>
    <d v="1931-08-15T00:00:00"/>
    <n v="69.400000000000006"/>
    <n v="180.44"/>
    <n v="2611000000000"/>
    <n v="11.2"/>
    <n v="49.7"/>
    <n v="1366417754"/>
    <n v="1931"/>
    <x v="3"/>
    <n v="15"/>
    <x v="0"/>
    <n v="93"/>
    <n v="14"/>
    <n v="0"/>
    <x v="0"/>
  </r>
  <r>
    <s v="Khan"/>
    <s v="German"/>
    <n v="8200000000"/>
    <x v="16"/>
    <s v="Moscow"/>
    <s v="Oil, banking, telecom"/>
    <x v="12"/>
    <x v="1"/>
    <x v="0"/>
    <d v="1961-10-24T00:00:00"/>
    <n v="72.7"/>
    <n v="180.75"/>
    <n v="1699876578871"/>
    <n v="11.4"/>
    <n v="46.2"/>
    <n v="144373535"/>
    <n v="1961"/>
    <x v="4"/>
    <n v="24"/>
    <x v="0"/>
    <n v="63"/>
    <n v="4"/>
    <n v="1"/>
    <x v="0"/>
  </r>
  <r>
    <s v="Dassault"/>
    <s v="Laurent"/>
    <n v="8100000000"/>
    <x v="0"/>
    <s v="Paris"/>
    <s v="Diversified"/>
    <x v="6"/>
    <x v="0"/>
    <x v="0"/>
    <d v="1953-07-07T00:00:00"/>
    <n v="82.5"/>
    <n v="110.05"/>
    <n v="2715518274227"/>
    <n v="24.2"/>
    <n v="60.7"/>
    <n v="67059887"/>
    <n v="1953"/>
    <x v="7"/>
    <n v="7"/>
    <x v="0"/>
    <n v="71"/>
    <n v="3"/>
    <n v="0"/>
    <x v="0"/>
  </r>
  <r>
    <s v="Dassault"/>
    <s v="Thierry"/>
    <n v="8100000000"/>
    <x v="0"/>
    <s v="Paris"/>
    <s v="Diversified"/>
    <x v="6"/>
    <x v="0"/>
    <x v="0"/>
    <d v="1957-03-26T00:00:00"/>
    <n v="82.5"/>
    <n v="110.05"/>
    <n v="2715518274227"/>
    <n v="24.2"/>
    <n v="60.7"/>
    <n v="67059887"/>
    <n v="1957"/>
    <x v="0"/>
    <n v="26"/>
    <x v="0"/>
    <n v="67"/>
    <n v="3"/>
    <n v="0"/>
    <x v="0"/>
  </r>
  <r>
    <s v="Habert-Dassault"/>
    <s v="Marie-Helene"/>
    <n v="8100000000"/>
    <x v="0"/>
    <s v="Paris"/>
    <s v="Diversified"/>
    <x v="6"/>
    <x v="0"/>
    <x v="1"/>
    <d v="1965-04-04T00:00:00"/>
    <n v="82.5"/>
    <n v="110.05"/>
    <n v="2715518274227"/>
    <n v="24.2"/>
    <n v="60.7"/>
    <n v="67059887"/>
    <n v="1965"/>
    <x v="6"/>
    <n v="4"/>
    <x v="0"/>
    <n v="59"/>
    <n v="3"/>
    <n v="0"/>
    <x v="0"/>
  </r>
  <r>
    <s v="Fertitta"/>
    <s v="Tilman"/>
    <n v="8100000000"/>
    <x v="1"/>
    <s v="Houston"/>
    <s v="Houston Rockets, entertainment"/>
    <x v="7"/>
    <x v="1"/>
    <x v="0"/>
    <d v="1957-06-25T00:00:00"/>
    <n v="78.5"/>
    <n v="117.24"/>
    <n v="21427700000000"/>
    <n v="9.6"/>
    <n v="36.6"/>
    <n v="328239523"/>
    <n v="1957"/>
    <x v="1"/>
    <n v="25"/>
    <x v="0"/>
    <n v="67"/>
    <n v="7"/>
    <n v="1"/>
    <x v="1"/>
  </r>
  <r>
    <s v="Komarek"/>
    <s v="Karel"/>
    <n v="8100000000"/>
    <x v="8"/>
    <s v="Verbier"/>
    <s v="Oil and gas, IT, lotteries"/>
    <x v="9"/>
    <x v="1"/>
    <x v="0"/>
    <d v="1969-03-15T00:00:00"/>
    <n v="83.6"/>
    <n v="99.55"/>
    <n v="703082435360"/>
    <n v="10.1"/>
    <n v="28.8"/>
    <n v="8574832"/>
    <n v="1969"/>
    <x v="0"/>
    <n v="15"/>
    <x v="0"/>
    <n v="55"/>
    <n v="8"/>
    <n v="1"/>
    <x v="1"/>
  </r>
  <r>
    <s v="Marcus"/>
    <s v="Bernard"/>
    <n v="8000000000"/>
    <x v="1"/>
    <s v="Atlanta"/>
    <s v="Home Depot"/>
    <x v="0"/>
    <x v="1"/>
    <x v="0"/>
    <d v="1929-05-12T00:00:00"/>
    <n v="78.5"/>
    <n v="117.24"/>
    <n v="21427700000000"/>
    <n v="9.6"/>
    <n v="36.6"/>
    <n v="328239523"/>
    <n v="1929"/>
    <x v="9"/>
    <n v="12"/>
    <x v="0"/>
    <n v="95"/>
    <n v="5"/>
    <n v="1"/>
    <x v="1"/>
  </r>
  <r>
    <s v="Blecharczyk"/>
    <s v="Nathan"/>
    <n v="8000000000"/>
    <x v="1"/>
    <s v="San Francisco"/>
    <s v="Airbnb"/>
    <x v="2"/>
    <x v="1"/>
    <x v="0"/>
    <d v="1983-06-11T00:00:00"/>
    <n v="78.5"/>
    <n v="117.24"/>
    <n v="21427700000000"/>
    <n v="9.6"/>
    <n v="36.6"/>
    <n v="328239523"/>
    <n v="1983"/>
    <x v="1"/>
    <n v="11"/>
    <x v="1"/>
    <n v="41"/>
    <n v="17"/>
    <n v="1"/>
    <x v="1"/>
  </r>
  <r>
    <s v="Ryan"/>
    <s v="Patrick"/>
    <n v="8000000000"/>
    <x v="1"/>
    <s v="Winnetka"/>
    <s v="Insurance"/>
    <x v="3"/>
    <x v="1"/>
    <x v="0"/>
    <d v="1937-05-15T00:00:00"/>
    <n v="78.5"/>
    <n v="117.24"/>
    <n v="21427700000000"/>
    <n v="9.6"/>
    <n v="36.6"/>
    <n v="328239523"/>
    <n v="1937"/>
    <x v="9"/>
    <n v="15"/>
    <x v="0"/>
    <n v="87"/>
    <n v="6"/>
    <n v="1"/>
    <x v="1"/>
  </r>
  <r>
    <s v="Smith"/>
    <s v="Robert F."/>
    <n v="8000000000"/>
    <x v="1"/>
    <s v="Austin"/>
    <s v="Private equity"/>
    <x v="3"/>
    <x v="1"/>
    <x v="0"/>
    <d v="1962-12-01T00:00:00"/>
    <n v="78.5"/>
    <n v="117.24"/>
    <n v="21427700000000"/>
    <n v="9.6"/>
    <n v="36.6"/>
    <n v="328239523"/>
    <n v="1962"/>
    <x v="8"/>
    <n v="1"/>
    <x v="0"/>
    <n v="62"/>
    <n v="6"/>
    <n v="1"/>
    <x v="1"/>
  </r>
  <r>
    <s v="Fedun"/>
    <s v="Leonid"/>
    <n v="8000000000"/>
    <x v="16"/>
    <s v="Moscow"/>
    <s v="Oil"/>
    <x v="12"/>
    <x v="1"/>
    <x v="0"/>
    <d v="1956-04-05T00:00:00"/>
    <n v="72.7"/>
    <n v="180.75"/>
    <n v="1699876578871"/>
    <n v="11.4"/>
    <n v="46.2"/>
    <n v="144373535"/>
    <n v="1956"/>
    <x v="6"/>
    <n v="5"/>
    <x v="0"/>
    <n v="68"/>
    <n v="4"/>
    <n v="1"/>
    <x v="0"/>
  </r>
  <r>
    <s v="Tykac"/>
    <s v="Pavel"/>
    <n v="8000000000"/>
    <x v="18"/>
    <s v="Prague"/>
    <s v="Coal mines"/>
    <x v="11"/>
    <x v="1"/>
    <x v="0"/>
    <d v="1964-05-15T00:00:00"/>
    <n v="79"/>
    <n v="116.48"/>
    <n v="246489245495"/>
    <n v="14.9"/>
    <n v="46.1"/>
    <n v="10669709"/>
    <n v="1964"/>
    <x v="9"/>
    <n v="15"/>
    <x v="0"/>
    <n v="60"/>
    <n v="13"/>
    <n v="1"/>
    <x v="0"/>
  </r>
  <r>
    <s v="Laurie"/>
    <s v="Nancy Walton"/>
    <n v="7900000000"/>
    <x v="1"/>
    <s v="Henderson"/>
    <s v="Walmart"/>
    <x v="0"/>
    <x v="0"/>
    <x v="1"/>
    <d v="1951-05-15T00:00:00"/>
    <n v="78.5"/>
    <n v="117.24"/>
    <n v="21427700000000"/>
    <n v="9.6"/>
    <n v="36.6"/>
    <n v="328239523"/>
    <n v="1951"/>
    <x v="9"/>
    <n v="15"/>
    <x v="0"/>
    <n v="73"/>
    <n v="5"/>
    <n v="0"/>
    <x v="1"/>
  </r>
  <r>
    <s v="Skoch &amp; family"/>
    <s v="Andrei"/>
    <n v="7900000000"/>
    <x v="16"/>
    <s v="Moscow"/>
    <s v="Metals and mining"/>
    <x v="11"/>
    <x v="1"/>
    <x v="0"/>
    <d v="1966-01-30T00:00:00"/>
    <n v="72.7"/>
    <n v="180.75"/>
    <n v="1699876578871"/>
    <n v="11.4"/>
    <n v="46.2"/>
    <n v="144373535"/>
    <n v="1966"/>
    <x v="2"/>
    <n v="30"/>
    <x v="0"/>
    <n v="58"/>
    <n v="13"/>
    <n v="1"/>
    <x v="0"/>
  </r>
  <r>
    <s v="Stumpf"/>
    <s v="Georg"/>
    <n v="7900000000"/>
    <x v="10"/>
    <s v="Vienna"/>
    <s v="Real estate, construction"/>
    <x v="6"/>
    <x v="1"/>
    <x v="0"/>
    <d v="1972-09-14T00:00:00"/>
    <n v="81.599999999999994"/>
    <n v="118.06"/>
    <n v="446314739528"/>
    <n v="25.4"/>
    <n v="51.4"/>
    <n v="8877067"/>
    <n v="1972"/>
    <x v="11"/>
    <n v="14"/>
    <x v="0"/>
    <n v="52"/>
    <n v="3"/>
    <n v="1"/>
    <x v="0"/>
  </r>
  <r>
    <s v="Ding"/>
    <s v="Shizhong"/>
    <n v="7900000000"/>
    <x v="5"/>
    <s v="Quanzhou"/>
    <s v="Sports apparel"/>
    <x v="0"/>
    <x v="1"/>
    <x v="0"/>
    <d v="1970-12-01T00:00:00"/>
    <n v="77"/>
    <n v="125.08"/>
    <n v="19910000000000"/>
    <n v="9.4"/>
    <n v="59.2"/>
    <n v="1397715000"/>
    <n v="1970"/>
    <x v="8"/>
    <n v="1"/>
    <x v="0"/>
    <n v="54"/>
    <n v="5"/>
    <n v="1"/>
    <x v="0"/>
  </r>
  <r>
    <s v="Lee"/>
    <s v="Jay Y."/>
    <n v="7900000000"/>
    <x v="28"/>
    <s v="Seoul"/>
    <s v="Samsung"/>
    <x v="2"/>
    <x v="0"/>
    <x v="0"/>
    <d v="1968-06-23T00:00:00"/>
    <n v="82.6"/>
    <n v="115.16"/>
    <n v="2029000000000"/>
    <n v="15.6"/>
    <n v="33.200000000000003"/>
    <n v="51709098"/>
    <n v="1968"/>
    <x v="1"/>
    <n v="23"/>
    <x v="0"/>
    <n v="56"/>
    <n v="17"/>
    <n v="0"/>
    <x v="1"/>
  </r>
  <r>
    <s v="Bravo"/>
    <s v="Orlando"/>
    <n v="7900000000"/>
    <x v="1"/>
    <s v="Miami Beach"/>
    <s v="Private equity"/>
    <x v="3"/>
    <x v="1"/>
    <x v="0"/>
    <d v="1970-09-23T00:00:00"/>
    <n v="78.5"/>
    <n v="117.24"/>
    <n v="21427700000000"/>
    <n v="9.6"/>
    <n v="36.6"/>
    <n v="328239523"/>
    <n v="1970"/>
    <x v="11"/>
    <n v="23"/>
    <x v="0"/>
    <n v="54"/>
    <n v="6"/>
    <n v="1"/>
    <x v="1"/>
  </r>
  <r>
    <s v="Musallam"/>
    <s v="Ramzi"/>
    <n v="7900000000"/>
    <x v="1"/>
    <s v="New York"/>
    <s v="Private equity"/>
    <x v="3"/>
    <x v="1"/>
    <x v="0"/>
    <d v="1968-09-17T00:00:00"/>
    <n v="78.5"/>
    <n v="117.24"/>
    <n v="21427700000000"/>
    <n v="9.6"/>
    <n v="36.6"/>
    <n v="328239523"/>
    <n v="1968"/>
    <x v="11"/>
    <n v="17"/>
    <x v="0"/>
    <n v="56"/>
    <n v="6"/>
    <n v="1"/>
    <x v="1"/>
  </r>
  <r>
    <s v="Shaw"/>
    <s v="David"/>
    <n v="7900000000"/>
    <x v="1"/>
    <s v="New York"/>
    <s v="Hedge funds"/>
    <x v="3"/>
    <x v="1"/>
    <x v="0"/>
    <d v="1951-03-29T00:00:00"/>
    <n v="78.5"/>
    <n v="117.24"/>
    <n v="21427700000000"/>
    <n v="9.6"/>
    <n v="36.6"/>
    <n v="328239523"/>
    <n v="1951"/>
    <x v="0"/>
    <n v="29"/>
    <x v="0"/>
    <n v="73"/>
    <n v="6"/>
    <n v="1"/>
    <x v="1"/>
  </r>
  <r>
    <s v="Yao"/>
    <s v="Liangsong"/>
    <n v="7800000000"/>
    <x v="5"/>
    <s v="Guangzhou"/>
    <s v="Furniture"/>
    <x v="10"/>
    <x v="1"/>
    <x v="0"/>
    <d v="1964-08-01T00:00:00"/>
    <n v="77"/>
    <n v="125.08"/>
    <n v="19910000000000"/>
    <n v="9.4"/>
    <n v="59.2"/>
    <n v="1397715000"/>
    <n v="1964"/>
    <x v="3"/>
    <n v="1"/>
    <x v="0"/>
    <n v="60"/>
    <n v="11"/>
    <n v="1"/>
    <x v="0"/>
  </r>
  <r>
    <s v="Li"/>
    <s v="Shuirong"/>
    <n v="7800000000"/>
    <x v="5"/>
    <s v="Hangzhou"/>
    <s v="Petrochemicals"/>
    <x v="10"/>
    <x v="1"/>
    <x v="0"/>
    <d v="1956-07-01T00:00:00"/>
    <n v="77"/>
    <n v="125.08"/>
    <n v="19910000000000"/>
    <n v="9.4"/>
    <n v="59.2"/>
    <n v="1397715000"/>
    <n v="1956"/>
    <x v="7"/>
    <n v="1"/>
    <x v="0"/>
    <n v="68"/>
    <n v="11"/>
    <n v="1"/>
    <x v="0"/>
  </r>
  <r>
    <s v="Qi"/>
    <s v="Shi"/>
    <n v="7800000000"/>
    <x v="5"/>
    <s v="Shanghai"/>
    <s v="Financial information"/>
    <x v="2"/>
    <x v="1"/>
    <x v="0"/>
    <d v="1970-01-03T00:00:00"/>
    <n v="77"/>
    <n v="125.08"/>
    <n v="19910000000000"/>
    <n v="9.4"/>
    <n v="59.2"/>
    <n v="1397715000"/>
    <n v="1970"/>
    <x v="2"/>
    <n v="3"/>
    <x v="0"/>
    <n v="54"/>
    <n v="17"/>
    <n v="1"/>
    <x v="0"/>
  </r>
  <r>
    <s v="Commisso"/>
    <s v="Rocco"/>
    <n v="7800000000"/>
    <x v="1"/>
    <s v="Saddle River"/>
    <s v="Telecom"/>
    <x v="5"/>
    <x v="1"/>
    <x v="0"/>
    <d v="1949-11-25T00:00:00"/>
    <n v="78.5"/>
    <n v="117.24"/>
    <n v="21427700000000"/>
    <n v="9.6"/>
    <n v="36.6"/>
    <n v="328239523"/>
    <n v="1949"/>
    <x v="10"/>
    <n v="25"/>
    <x v="0"/>
    <n v="75"/>
    <n v="18"/>
    <n v="1"/>
    <x v="1"/>
  </r>
  <r>
    <s v="Li"/>
    <s v="Robin"/>
    <n v="7700000000"/>
    <x v="5"/>
    <s v="Beijing"/>
    <s v="Internet search"/>
    <x v="2"/>
    <x v="1"/>
    <x v="0"/>
    <d v="1968-11-17T00:00:00"/>
    <n v="77"/>
    <n v="125.08"/>
    <n v="19910000000000"/>
    <n v="9.4"/>
    <n v="59.2"/>
    <n v="1397715000"/>
    <n v="1968"/>
    <x v="10"/>
    <n v="17"/>
    <x v="0"/>
    <n v="56"/>
    <n v="17"/>
    <n v="1"/>
    <x v="0"/>
  </r>
  <r>
    <s v="Schmieding"/>
    <s v="Reinhold"/>
    <n v="7700000000"/>
    <x v="1"/>
    <s v="Naples"/>
    <s v="Medical devices"/>
    <x v="13"/>
    <x v="1"/>
    <x v="0"/>
    <d v="1955-01-03T00:00:00"/>
    <n v="78.5"/>
    <n v="117.24"/>
    <n v="21427700000000"/>
    <n v="9.6"/>
    <n v="36.6"/>
    <n v="328239523"/>
    <n v="1955"/>
    <x v="2"/>
    <n v="3"/>
    <x v="0"/>
    <n v="69"/>
    <n v="9"/>
    <n v="1"/>
    <x v="1"/>
  </r>
  <r>
    <s v="Liu"/>
    <s v="Yonghao"/>
    <n v="7700000000"/>
    <x v="5"/>
    <s v="Chengdu"/>
    <s v="Agribusiness"/>
    <x v="14"/>
    <x v="1"/>
    <x v="0"/>
    <d v="1951-09-01T00:00:00"/>
    <n v="77"/>
    <n v="125.08"/>
    <n v="19910000000000"/>
    <n v="9.4"/>
    <n v="59.2"/>
    <n v="1397715000"/>
    <n v="1951"/>
    <x v="11"/>
    <n v="1"/>
    <x v="0"/>
    <n v="73"/>
    <n v="15"/>
    <n v="1"/>
    <x v="0"/>
  </r>
  <r>
    <s v="Tollefsen"/>
    <s v="Ivar"/>
    <n v="7700000000"/>
    <x v="31"/>
    <s v="Oslo"/>
    <s v="Real estate"/>
    <x v="15"/>
    <x v="1"/>
    <x v="0"/>
    <d v="1961-06-23T00:00:00"/>
    <n v="82.8"/>
    <n v="120.27"/>
    <n v="403336363636"/>
    <n v="23.9"/>
    <n v="36.200000000000003"/>
    <n v="5347896"/>
    <n v="1961"/>
    <x v="1"/>
    <n v="23"/>
    <x v="0"/>
    <n v="63"/>
    <n v="14"/>
    <n v="1"/>
    <x v="1"/>
  </r>
  <r>
    <s v="Geffen"/>
    <s v="David"/>
    <n v="7700000000"/>
    <x v="1"/>
    <s v="Beverly Hills"/>
    <s v="Movies, record labels"/>
    <x v="4"/>
    <x v="1"/>
    <x v="0"/>
    <d v="1943-02-21T00:00:00"/>
    <n v="78.5"/>
    <n v="117.24"/>
    <n v="21427700000000"/>
    <n v="9.6"/>
    <n v="36.6"/>
    <n v="328239523"/>
    <n v="1943"/>
    <x v="5"/>
    <n v="21"/>
    <x v="0"/>
    <n v="81"/>
    <n v="12"/>
    <n v="1"/>
    <x v="1"/>
  </r>
  <r>
    <s v="Besnier Beauvalot"/>
    <s v="Marie"/>
    <n v="7700000000"/>
    <x v="0"/>
    <s v="Laval"/>
    <s v="Cheese"/>
    <x v="7"/>
    <x v="0"/>
    <x v="1"/>
    <d v="1980-07-30T00:00:00"/>
    <n v="82.5"/>
    <n v="110.05"/>
    <n v="2715518274227"/>
    <n v="24.2"/>
    <n v="60.7"/>
    <n v="67059887"/>
    <n v="1980"/>
    <x v="7"/>
    <n v="30"/>
    <x v="0"/>
    <n v="44"/>
    <n v="7"/>
    <n v="0"/>
    <x v="0"/>
  </r>
  <r>
    <s v="Samueli"/>
    <s v="Henry"/>
    <n v="7700000000"/>
    <x v="1"/>
    <s v="Newport Beach"/>
    <s v="Semiconductors"/>
    <x v="2"/>
    <x v="1"/>
    <x v="0"/>
    <d v="1954-09-20T00:00:00"/>
    <n v="78.5"/>
    <n v="117.24"/>
    <n v="21427700000000"/>
    <n v="9.6"/>
    <n v="36.6"/>
    <n v="328239523"/>
    <n v="1954"/>
    <x v="11"/>
    <n v="20"/>
    <x v="0"/>
    <n v="70"/>
    <n v="17"/>
    <n v="1"/>
    <x v="1"/>
  </r>
  <r>
    <s v="Besnier"/>
    <s v="Jean-Michel"/>
    <n v="7700000000"/>
    <x v="0"/>
    <s v="Laval"/>
    <s v="Cheese"/>
    <x v="7"/>
    <x v="0"/>
    <x v="0"/>
    <d v="1967-06-05T00:00:00"/>
    <n v="82.5"/>
    <n v="110.05"/>
    <n v="2715518274227"/>
    <n v="24.2"/>
    <n v="60.7"/>
    <n v="67059887"/>
    <n v="1967"/>
    <x v="1"/>
    <n v="5"/>
    <x v="0"/>
    <n v="57"/>
    <n v="7"/>
    <n v="0"/>
    <x v="0"/>
  </r>
  <r>
    <s v="Stern"/>
    <s v="Leonard"/>
    <n v="7600000000"/>
    <x v="1"/>
    <s v="New York"/>
    <s v="Real estate"/>
    <x v="15"/>
    <x v="0"/>
    <x v="0"/>
    <d v="1938-03-28T00:00:00"/>
    <n v="78.5"/>
    <n v="117.24"/>
    <n v="21427700000000"/>
    <n v="9.6"/>
    <n v="36.6"/>
    <n v="328239523"/>
    <n v="1938"/>
    <x v="0"/>
    <n v="28"/>
    <x v="0"/>
    <n v="86"/>
    <n v="14"/>
    <n v="0"/>
    <x v="1"/>
  </r>
  <r>
    <s v="Zhong"/>
    <s v="Huijuan"/>
    <n v="7600000000"/>
    <x v="5"/>
    <s v="Shanghai"/>
    <s v="Pharmaceuticals"/>
    <x v="13"/>
    <x v="1"/>
    <x v="1"/>
    <d v="1961-01-01T00:00:00"/>
    <n v="77"/>
    <n v="125.08"/>
    <n v="19910000000000"/>
    <n v="9.4"/>
    <n v="59.2"/>
    <n v="1397715000"/>
    <n v="1961"/>
    <x v="2"/>
    <n v="1"/>
    <x v="0"/>
    <n v="63"/>
    <n v="9"/>
    <n v="1"/>
    <x v="0"/>
  </r>
  <r>
    <s v="Cao"/>
    <s v="Renxian"/>
    <n v="7600000000"/>
    <x v="5"/>
    <s v="Hefei"/>
    <s v="Photovoltaic equipment"/>
    <x v="12"/>
    <x v="1"/>
    <x v="0"/>
    <d v="1968-07-24T00:00:00"/>
    <n v="77"/>
    <n v="125.08"/>
    <n v="19910000000000"/>
    <n v="9.4"/>
    <n v="59.2"/>
    <n v="1397715000"/>
    <n v="1968"/>
    <x v="7"/>
    <n v="24"/>
    <x v="0"/>
    <n v="56"/>
    <n v="4"/>
    <n v="1"/>
    <x v="0"/>
  </r>
  <r>
    <s v="Ng"/>
    <s v="Philip"/>
    <n v="7600000000"/>
    <x v="21"/>
    <s v="Singapore"/>
    <s v="Real Estate"/>
    <x v="15"/>
    <x v="0"/>
    <x v="0"/>
    <d v="1959-01-01T00:00:00"/>
    <n v="83.1"/>
    <n v="114.41"/>
    <n v="372062527489"/>
    <n v="13.1"/>
    <n v="21"/>
    <n v="5703569"/>
    <n v="1959"/>
    <x v="2"/>
    <n v="1"/>
    <x v="0"/>
    <n v="65"/>
    <n v="14"/>
    <n v="0"/>
    <x v="1"/>
  </r>
  <r>
    <s v="Gebbia"/>
    <s v="Joe"/>
    <n v="7600000000"/>
    <x v="1"/>
    <s v="Austin"/>
    <s v="Airbnb"/>
    <x v="2"/>
    <x v="1"/>
    <x v="0"/>
    <d v="1981-08-21T00:00:00"/>
    <n v="78.5"/>
    <n v="117.24"/>
    <n v="21427700000000"/>
    <n v="9.6"/>
    <n v="36.6"/>
    <n v="328239523"/>
    <n v="1981"/>
    <x v="3"/>
    <n v="21"/>
    <x v="1"/>
    <n v="43"/>
    <n v="17"/>
    <n v="1"/>
    <x v="1"/>
  </r>
  <r>
    <s v="Chudgar"/>
    <s v="Hasmukh"/>
    <n v="7600000000"/>
    <x v="3"/>
    <s v="Ahmedabad"/>
    <s v="Pharmaceuticals"/>
    <x v="13"/>
    <x v="1"/>
    <x v="0"/>
    <d v="1933-09-19T00:00:00"/>
    <n v="69.400000000000006"/>
    <n v="180.44"/>
    <n v="2611000000000"/>
    <n v="11.2"/>
    <n v="49.7"/>
    <n v="1366417754"/>
    <n v="1933"/>
    <x v="11"/>
    <n v="19"/>
    <x v="0"/>
    <n v="91"/>
    <n v="9"/>
    <n v="1"/>
    <x v="0"/>
  </r>
  <r>
    <s v="Reece"/>
    <s v="John"/>
    <n v="7600000000"/>
    <x v="12"/>
    <s v="London"/>
    <s v="Chemicals"/>
    <x v="10"/>
    <x v="1"/>
    <x v="0"/>
    <d v="1957-03-07T00:00:00"/>
    <n v="81.3"/>
    <n v="119.62"/>
    <n v="2827113184696"/>
    <n v="25.5"/>
    <n v="30.6"/>
    <n v="66834405"/>
    <n v="1957"/>
    <x v="0"/>
    <n v="7"/>
    <x v="0"/>
    <n v="67"/>
    <n v="11"/>
    <n v="1"/>
    <x v="1"/>
  </r>
  <r>
    <s v="Currie"/>
    <s v="Andrew"/>
    <n v="7600000000"/>
    <x v="12"/>
    <s v="London"/>
    <s v="Chemicals"/>
    <x v="10"/>
    <x v="1"/>
    <x v="0"/>
    <d v="1955-12-04T00:00:00"/>
    <n v="81.3"/>
    <n v="119.62"/>
    <n v="2827113184696"/>
    <n v="25.5"/>
    <n v="30.6"/>
    <n v="66834405"/>
    <n v="1955"/>
    <x v="8"/>
    <n v="4"/>
    <x v="0"/>
    <n v="69"/>
    <n v="11"/>
    <n v="1"/>
    <x v="1"/>
  </r>
  <r>
    <s v="Butt"/>
    <s v="Charles"/>
    <n v="7500000000"/>
    <x v="1"/>
    <s v="San Antonio"/>
    <s v="Supermarkets"/>
    <x v="0"/>
    <x v="0"/>
    <x v="0"/>
    <d v="1938-02-03T00:00:00"/>
    <n v="78.5"/>
    <n v="117.24"/>
    <n v="21427700000000"/>
    <n v="9.6"/>
    <n v="36.6"/>
    <n v="328239523"/>
    <n v="1938"/>
    <x v="5"/>
    <n v="3"/>
    <x v="0"/>
    <n v="86"/>
    <n v="5"/>
    <n v="0"/>
    <x v="1"/>
  </r>
  <r>
    <s v="Jones"/>
    <s v="Paul Tudor"/>
    <n v="7500000000"/>
    <x v="1"/>
    <s v="Palm Beach"/>
    <s v="Hedge funds"/>
    <x v="3"/>
    <x v="1"/>
    <x v="0"/>
    <d v="1954-09-28T00:00:00"/>
    <n v="78.5"/>
    <n v="117.24"/>
    <n v="21427700000000"/>
    <n v="9.6"/>
    <n v="36.6"/>
    <n v="328239523"/>
    <n v="1954"/>
    <x v="11"/>
    <n v="28"/>
    <x v="0"/>
    <n v="70"/>
    <n v="6"/>
    <n v="1"/>
    <x v="1"/>
  </r>
  <r>
    <s v="Zhang"/>
    <s v="Yong"/>
    <n v="7500000000"/>
    <x v="21"/>
    <s v="Singapore"/>
    <s v="Restaurants"/>
    <x v="7"/>
    <x v="1"/>
    <x v="0"/>
    <d v="1970-07-01T00:00:00"/>
    <n v="83.1"/>
    <n v="114.41"/>
    <n v="372062527489"/>
    <n v="13.1"/>
    <n v="21"/>
    <n v="5703569"/>
    <n v="1970"/>
    <x v="7"/>
    <n v="1"/>
    <x v="0"/>
    <n v="54"/>
    <n v="7"/>
    <n v="1"/>
    <x v="1"/>
  </r>
  <r>
    <s v="Kravis"/>
    <s v="Henry"/>
    <n v="7500000000"/>
    <x v="1"/>
    <s v="New York"/>
    <s v="Private equity"/>
    <x v="3"/>
    <x v="1"/>
    <x v="0"/>
    <d v="1944-01-06T00:00:00"/>
    <n v="78.5"/>
    <n v="117.24"/>
    <n v="21427700000000"/>
    <n v="9.6"/>
    <n v="36.6"/>
    <n v="328239523"/>
    <n v="1944"/>
    <x v="2"/>
    <n v="6"/>
    <x v="0"/>
    <n v="80"/>
    <n v="6"/>
    <n v="1"/>
    <x v="1"/>
  </r>
  <r>
    <s v="Ding"/>
    <s v="Shijia"/>
    <n v="7500000000"/>
    <x v="5"/>
    <s v="Quanzhou"/>
    <s v="Sports apparel"/>
    <x v="0"/>
    <x v="1"/>
    <x v="0"/>
    <d v="1964-01-01T00:00:00"/>
    <n v="77"/>
    <n v="125.08"/>
    <n v="19910000000000"/>
    <n v="9.4"/>
    <n v="59.2"/>
    <n v="1397715000"/>
    <n v="1964"/>
    <x v="2"/>
    <n v="1"/>
    <x v="0"/>
    <n v="60"/>
    <n v="5"/>
    <n v="1"/>
    <x v="0"/>
  </r>
  <r>
    <s v="Blank"/>
    <s v="Arthur"/>
    <n v="7500000000"/>
    <x v="1"/>
    <s v="Atlanta"/>
    <s v="Home Depot"/>
    <x v="17"/>
    <x v="1"/>
    <x v="0"/>
    <d v="1942-09-27T00:00:00"/>
    <n v="78.5"/>
    <n v="117.24"/>
    <n v="21427700000000"/>
    <n v="9.6"/>
    <n v="36.6"/>
    <n v="328239523"/>
    <n v="1942"/>
    <x v="11"/>
    <n v="27"/>
    <x v="0"/>
    <n v="82"/>
    <n v="16"/>
    <n v="1"/>
    <x v="1"/>
  </r>
  <r>
    <s v="Rales"/>
    <s v="Steven"/>
    <n v="7400000000"/>
    <x v="1"/>
    <s v="Santa Barbara"/>
    <s v="Manufacturing, investments"/>
    <x v="10"/>
    <x v="1"/>
    <x v="0"/>
    <d v="1951-03-31T00:00:00"/>
    <n v="78.5"/>
    <n v="117.24"/>
    <n v="21427700000000"/>
    <n v="9.6"/>
    <n v="36.6"/>
    <n v="328239523"/>
    <n v="1951"/>
    <x v="0"/>
    <n v="31"/>
    <x v="0"/>
    <n v="73"/>
    <n v="11"/>
    <n v="1"/>
    <x v="1"/>
  </r>
  <r>
    <s v="Stine"/>
    <s v="Harry"/>
    <n v="7400000000"/>
    <x v="1"/>
    <s v="Adel"/>
    <s v="Agriculture"/>
    <x v="7"/>
    <x v="1"/>
    <x v="0"/>
    <d v="1941-11-30T00:00:00"/>
    <n v="78.5"/>
    <n v="117.24"/>
    <n v="21427700000000"/>
    <n v="9.6"/>
    <n v="36.6"/>
    <n v="328239523"/>
    <n v="1941"/>
    <x v="10"/>
    <n v="30"/>
    <x v="0"/>
    <n v="83"/>
    <n v="7"/>
    <n v="1"/>
    <x v="1"/>
  </r>
  <r>
    <s v="Ng"/>
    <s v="Robert"/>
    <n v="7400000000"/>
    <x v="21"/>
    <s v="Singapore"/>
    <s v="Real estate"/>
    <x v="15"/>
    <x v="0"/>
    <x v="0"/>
    <d v="1952-01-01T00:00:00"/>
    <n v="83.1"/>
    <n v="114.41"/>
    <n v="372062527489"/>
    <n v="13.1"/>
    <n v="21"/>
    <n v="5703569"/>
    <n v="1952"/>
    <x v="2"/>
    <n v="1"/>
    <x v="0"/>
    <n v="72"/>
    <n v="14"/>
    <n v="0"/>
    <x v="1"/>
  </r>
  <r>
    <s v="Goodnight"/>
    <s v="James"/>
    <n v="7400000000"/>
    <x v="1"/>
    <s v="Cary"/>
    <s v="Software"/>
    <x v="2"/>
    <x v="1"/>
    <x v="0"/>
    <d v="1943-01-06T00:00:00"/>
    <n v="78.5"/>
    <n v="117.24"/>
    <n v="21427700000000"/>
    <n v="9.6"/>
    <n v="36.6"/>
    <n v="328239523"/>
    <n v="1943"/>
    <x v="2"/>
    <n v="6"/>
    <x v="0"/>
    <n v="81"/>
    <n v="17"/>
    <n v="1"/>
    <x v="1"/>
  </r>
  <r>
    <s v="Ma"/>
    <s v="Jianrong"/>
    <n v="7400000000"/>
    <x v="5"/>
    <s v="Ningbo"/>
    <s v="Textiles, apparel"/>
    <x v="0"/>
    <x v="1"/>
    <x v="0"/>
    <d v="1964-01-01T00:00:00"/>
    <n v="77"/>
    <n v="125.08"/>
    <n v="19910000000000"/>
    <n v="9.4"/>
    <n v="59.2"/>
    <n v="1397715000"/>
    <n v="1964"/>
    <x v="2"/>
    <n v="1"/>
    <x v="0"/>
    <n v="60"/>
    <n v="5"/>
    <n v="1"/>
    <x v="0"/>
  </r>
  <r>
    <s v="Sawiris"/>
    <s v="Nassef"/>
    <n v="7400000000"/>
    <x v="32"/>
    <s v="Cairo"/>
    <s v="Construction, investments"/>
    <x v="16"/>
    <x v="0"/>
    <x v="0"/>
    <d v="1961-01-19T00:00:00"/>
    <n v="71.8"/>
    <n v="288.57"/>
    <n v="303175127598"/>
    <n v="12.5"/>
    <n v="44.4"/>
    <n v="100388073"/>
    <n v="1961"/>
    <x v="2"/>
    <n v="19"/>
    <x v="0"/>
    <n v="63"/>
    <n v="2"/>
    <n v="0"/>
    <x v="0"/>
  </r>
  <r>
    <s v="Lohia"/>
    <s v="Sri Prakash"/>
    <n v="7400000000"/>
    <x v="12"/>
    <s v="London"/>
    <s v="Petrochemicals"/>
    <x v="10"/>
    <x v="0"/>
    <x v="0"/>
    <d v="1952-08-11T00:00:00"/>
    <n v="81.3"/>
    <n v="119.62"/>
    <n v="2827113184696"/>
    <n v="25.5"/>
    <n v="30.6"/>
    <n v="66834405"/>
    <n v="1952"/>
    <x v="3"/>
    <n v="11"/>
    <x v="0"/>
    <n v="72"/>
    <n v="11"/>
    <n v="0"/>
    <x v="1"/>
  </r>
  <r>
    <s v="Povlsen"/>
    <s v="Anders Holch"/>
    <n v="7300000000"/>
    <x v="33"/>
    <s v="Aarhus"/>
    <s v="Fashion retail"/>
    <x v="0"/>
    <x v="0"/>
    <x v="0"/>
    <d v="1972-11-04T00:00:00"/>
    <n v="81"/>
    <n v="110.35"/>
    <n v="348078018464"/>
    <n v="32.4"/>
    <n v="23.8"/>
    <n v="5818553"/>
    <n v="1972"/>
    <x v="10"/>
    <n v="4"/>
    <x v="0"/>
    <n v="52"/>
    <n v="5"/>
    <n v="0"/>
    <x v="1"/>
  </r>
  <r>
    <s v="Bangur"/>
    <s v="Benu Gopal"/>
    <n v="7300000000"/>
    <x v="3"/>
    <s v="Kolkata"/>
    <s v="Cement"/>
    <x v="10"/>
    <x v="0"/>
    <x v="0"/>
    <d v="1931-06-01T00:00:00"/>
    <n v="69.400000000000006"/>
    <n v="180.44"/>
    <n v="2611000000000"/>
    <n v="11.2"/>
    <n v="49.7"/>
    <n v="1366417754"/>
    <n v="1931"/>
    <x v="1"/>
    <n v="1"/>
    <x v="0"/>
    <n v="93"/>
    <n v="11"/>
    <n v="0"/>
    <x v="0"/>
  </r>
  <r>
    <s v="Makhmudov"/>
    <s v="Iskander"/>
    <n v="7300000000"/>
    <x v="16"/>
    <s v="Moscow"/>
    <s v="Mining, metals, machinery"/>
    <x v="11"/>
    <x v="1"/>
    <x v="0"/>
    <d v="1963-12-05T00:00:00"/>
    <n v="72.7"/>
    <n v="180.75"/>
    <n v="1699876578871"/>
    <n v="11.4"/>
    <n v="46.2"/>
    <n v="144373535"/>
    <n v="1963"/>
    <x v="8"/>
    <n v="5"/>
    <x v="0"/>
    <n v="61"/>
    <n v="13"/>
    <n v="1"/>
    <x v="0"/>
  </r>
  <r>
    <s v="Razon Jr."/>
    <s v="Enrique"/>
    <n v="7300000000"/>
    <x v="29"/>
    <s v="Manila"/>
    <s v="Ports"/>
    <x v="8"/>
    <x v="0"/>
    <x v="0"/>
    <d v="1960-03-03T00:00:00"/>
    <n v="71.099999999999994"/>
    <n v="129.61000000000001"/>
    <n v="376795508680"/>
    <n v="14"/>
    <n v="43.1"/>
    <n v="108116615"/>
    <n v="1960"/>
    <x v="0"/>
    <n v="3"/>
    <x v="0"/>
    <n v="64"/>
    <n v="10"/>
    <n v="0"/>
    <x v="0"/>
  </r>
  <r>
    <s v="Wang"/>
    <s v="Laichun"/>
    <n v="7300000000"/>
    <x v="5"/>
    <s v="Shenzhen"/>
    <s v="Electronics components"/>
    <x v="2"/>
    <x v="1"/>
    <x v="1"/>
    <d v="1967-06-03T00:00:00"/>
    <n v="77"/>
    <n v="125.08"/>
    <n v="19910000000000"/>
    <n v="9.4"/>
    <n v="59.2"/>
    <n v="1397715000"/>
    <n v="1967"/>
    <x v="1"/>
    <n v="3"/>
    <x v="0"/>
    <n v="57"/>
    <n v="17"/>
    <n v="1"/>
    <x v="0"/>
  </r>
  <r>
    <s v="Takahara"/>
    <s v="Takahisa"/>
    <n v="7200000000"/>
    <x v="11"/>
    <s v="Tokyo"/>
    <s v="Personal care goods"/>
    <x v="0"/>
    <x v="0"/>
    <x v="0"/>
    <d v="1961-07-12T00:00:00"/>
    <n v="84.2"/>
    <n v="105.48"/>
    <n v="5081769542380"/>
    <n v="11.9"/>
    <n v="46.7"/>
    <n v="126226568"/>
    <n v="1961"/>
    <x v="7"/>
    <n v="12"/>
    <x v="0"/>
    <n v="63"/>
    <n v="5"/>
    <n v="0"/>
    <x v="0"/>
  </r>
  <r>
    <s v="Dantchik"/>
    <s v="Arthur"/>
    <n v="7200000000"/>
    <x v="1"/>
    <s v="Gladwyne"/>
    <s v="Trading, investments"/>
    <x v="3"/>
    <x v="1"/>
    <x v="0"/>
    <d v="1957-11-25T00:00:00"/>
    <n v="78.5"/>
    <n v="117.24"/>
    <n v="21427700000000"/>
    <n v="9.6"/>
    <n v="36.6"/>
    <n v="328239523"/>
    <n v="1957"/>
    <x v="10"/>
    <n v="25"/>
    <x v="0"/>
    <n v="67"/>
    <n v="6"/>
    <n v="1"/>
    <x v="1"/>
  </r>
  <r>
    <s v="Pousaz"/>
    <s v="Guillaume"/>
    <n v="7200000000"/>
    <x v="15"/>
    <s v="Dubai"/>
    <s v="Fintech"/>
    <x v="3"/>
    <x v="1"/>
    <x v="0"/>
    <d v="1981-08-15T00:00:00"/>
    <n v="77.8"/>
    <n v="114.52"/>
    <n v="421142267938"/>
    <n v="0.1"/>
    <n v="15.9"/>
    <n v="9770529"/>
    <n v="1981"/>
    <x v="3"/>
    <n v="15"/>
    <x v="1"/>
    <n v="43"/>
    <n v="6"/>
    <n v="1"/>
    <x v="1"/>
  </r>
  <r>
    <s v="Kinder"/>
    <s v="Richard"/>
    <n v="7200000000"/>
    <x v="1"/>
    <s v="Houston"/>
    <s v="Pipelines"/>
    <x v="12"/>
    <x v="1"/>
    <x v="0"/>
    <d v="1944-10-19T00:00:00"/>
    <n v="78.5"/>
    <n v="117.24"/>
    <n v="21427700000000"/>
    <n v="9.6"/>
    <n v="36.6"/>
    <n v="328239523"/>
    <n v="1944"/>
    <x v="4"/>
    <n v="19"/>
    <x v="0"/>
    <n v="80"/>
    <n v="4"/>
    <n v="1"/>
    <x v="1"/>
  </r>
  <r>
    <s v="Zong"/>
    <s v="Qinghou"/>
    <n v="7200000000"/>
    <x v="5"/>
    <s v="Hangzhou"/>
    <s v="Beverages"/>
    <x v="7"/>
    <x v="1"/>
    <x v="0"/>
    <d v="1945-10-01T00:00:00"/>
    <n v="77"/>
    <n v="125.08"/>
    <n v="19910000000000"/>
    <n v="9.4"/>
    <n v="59.2"/>
    <n v="1397715000"/>
    <n v="1945"/>
    <x v="4"/>
    <n v="1"/>
    <x v="0"/>
    <n v="79"/>
    <n v="7"/>
    <n v="1"/>
    <x v="0"/>
  </r>
  <r>
    <s v="Greene"/>
    <s v="Jeff"/>
    <n v="7200000000"/>
    <x v="1"/>
    <s v="Palm Beach"/>
    <s v="Real estate, investments"/>
    <x v="15"/>
    <x v="1"/>
    <x v="0"/>
    <d v="1954-12-10T00:00:00"/>
    <n v="78.5"/>
    <n v="117.24"/>
    <n v="21427700000000"/>
    <n v="9.6"/>
    <n v="36.6"/>
    <n v="328239523"/>
    <n v="1954"/>
    <x v="8"/>
    <n v="10"/>
    <x v="0"/>
    <n v="70"/>
    <n v="14"/>
    <n v="1"/>
    <x v="1"/>
  </r>
  <r>
    <s v="Hankey"/>
    <s v="Don"/>
    <n v="7200000000"/>
    <x v="1"/>
    <s v="Malibu"/>
    <s v="Auto loans"/>
    <x v="3"/>
    <x v="1"/>
    <x v="0"/>
    <d v="1943-06-13T00:00:00"/>
    <n v="78.5"/>
    <n v="117.24"/>
    <n v="21427700000000"/>
    <n v="9.6"/>
    <n v="36.6"/>
    <n v="328239523"/>
    <n v="1943"/>
    <x v="1"/>
    <n v="13"/>
    <x v="0"/>
    <n v="81"/>
    <n v="6"/>
    <n v="1"/>
    <x v="1"/>
  </r>
  <r>
    <s v="Wee"/>
    <s v="Cho Yaw"/>
    <n v="7100000000"/>
    <x v="21"/>
    <s v="Singapore"/>
    <s v="Banking"/>
    <x v="3"/>
    <x v="0"/>
    <x v="0"/>
    <d v="2029-01-10T00:00:00"/>
    <n v="83.1"/>
    <n v="114.41"/>
    <n v="372062527489"/>
    <n v="13.1"/>
    <n v="21"/>
    <n v="5703569"/>
    <n v="1929"/>
    <x v="2"/>
    <n v="10"/>
    <x v="0"/>
    <n v="95"/>
    <n v="6"/>
    <n v="0"/>
    <x v="1"/>
  </r>
  <r>
    <s v="Paulsen"/>
    <s v="Frederik"/>
    <n v="7100000000"/>
    <x v="8"/>
    <s v="Lausanne"/>
    <s v="Health care"/>
    <x v="13"/>
    <x v="0"/>
    <x v="0"/>
    <d v="1950-10-30T00:00:00"/>
    <n v="83.6"/>
    <n v="99.55"/>
    <n v="703082435360"/>
    <n v="10.1"/>
    <n v="28.8"/>
    <n v="8574832"/>
    <n v="1950"/>
    <x v="4"/>
    <n v="30"/>
    <x v="0"/>
    <n v="74"/>
    <n v="9"/>
    <n v="0"/>
    <x v="1"/>
  </r>
  <r>
    <s v="Graf"/>
    <s v="Johann"/>
    <n v="7100000000"/>
    <x v="10"/>
    <s v="Vienna"/>
    <s v="Gambling"/>
    <x v="9"/>
    <x v="1"/>
    <x v="0"/>
    <d v="1947-01-03T00:00:00"/>
    <n v="81.599999999999994"/>
    <n v="118.06"/>
    <n v="446314739528"/>
    <n v="25.4"/>
    <n v="51.4"/>
    <n v="8877067"/>
    <n v="1947"/>
    <x v="2"/>
    <n v="3"/>
    <x v="0"/>
    <n v="77"/>
    <n v="8"/>
    <n v="1"/>
    <x v="0"/>
  </r>
  <r>
    <s v="Faulkner"/>
    <s v="Judy"/>
    <n v="7100000000"/>
    <x v="1"/>
    <s v="Madison"/>
    <s v="Healthcare software"/>
    <x v="2"/>
    <x v="1"/>
    <x v="1"/>
    <d v="1943-08-01T00:00:00"/>
    <n v="78.5"/>
    <n v="117.24"/>
    <n v="21427700000000"/>
    <n v="9.6"/>
    <n v="36.6"/>
    <n v="328239523"/>
    <n v="1943"/>
    <x v="3"/>
    <n v="1"/>
    <x v="0"/>
    <n v="81"/>
    <n v="17"/>
    <n v="1"/>
    <x v="1"/>
  </r>
  <r>
    <s v="Gustavson"/>
    <s v="Tamara"/>
    <n v="7100000000"/>
    <x v="1"/>
    <s v="Lexington"/>
    <s v="Self storage"/>
    <x v="14"/>
    <x v="0"/>
    <x v="1"/>
    <d v="1961-11-16T00:00:00"/>
    <n v="78.5"/>
    <n v="117.24"/>
    <n v="21427700000000"/>
    <n v="9.6"/>
    <n v="36.6"/>
    <n v="328239523"/>
    <n v="1961"/>
    <x v="10"/>
    <n v="16"/>
    <x v="0"/>
    <n v="63"/>
    <n v="15"/>
    <n v="0"/>
    <x v="1"/>
  </r>
  <r>
    <s v="Zhang"/>
    <s v="Hejun"/>
    <n v="7100000000"/>
    <x v="5"/>
    <s v="Ningbo"/>
    <s v="Electronics"/>
    <x v="10"/>
    <x v="1"/>
    <x v="0"/>
    <d v="1952-01-01T00:00:00"/>
    <n v="77"/>
    <n v="125.08"/>
    <n v="19910000000000"/>
    <n v="9.4"/>
    <n v="59.2"/>
    <n v="1397715000"/>
    <n v="1952"/>
    <x v="2"/>
    <n v="1"/>
    <x v="0"/>
    <n v="72"/>
    <n v="11"/>
    <n v="1"/>
    <x v="0"/>
  </r>
  <r>
    <s v="Liang"/>
    <s v="Wengen"/>
    <n v="7100000000"/>
    <x v="5"/>
    <s v="Changsha"/>
    <s v="Construction equipment"/>
    <x v="10"/>
    <x v="1"/>
    <x v="0"/>
    <d v="1956-12-14T00:00:00"/>
    <n v="77"/>
    <n v="125.08"/>
    <n v="19910000000000"/>
    <n v="9.4"/>
    <n v="59.2"/>
    <n v="1397715000"/>
    <n v="1956"/>
    <x v="8"/>
    <n v="14"/>
    <x v="0"/>
    <n v="68"/>
    <n v="11"/>
    <n v="1"/>
    <x v="0"/>
  </r>
  <r>
    <s v="Dani"/>
    <s v="Ashwin"/>
    <n v="7000000000"/>
    <x v="3"/>
    <s v="Mumbai"/>
    <s v="Paints"/>
    <x v="10"/>
    <x v="0"/>
    <x v="0"/>
    <d v="1942-10-24T00:00:00"/>
    <n v="69.400000000000006"/>
    <n v="180.44"/>
    <n v="2611000000000"/>
    <n v="11.2"/>
    <n v="49.7"/>
    <n v="1366417754"/>
    <n v="1942"/>
    <x v="4"/>
    <n v="24"/>
    <x v="0"/>
    <n v="82"/>
    <n v="11"/>
    <n v="0"/>
    <x v="0"/>
  </r>
  <r>
    <s v="Mistry"/>
    <s v="Rohiqa Cyrus"/>
    <n v="7000000000"/>
    <x v="3"/>
    <s v="Mumbai"/>
    <s v="Diversified"/>
    <x v="6"/>
    <x v="0"/>
    <x v="1"/>
    <d v="1967-06-06T00:00:00"/>
    <n v="69.400000000000006"/>
    <n v="180.44"/>
    <n v="2611000000000"/>
    <n v="11.2"/>
    <n v="49.7"/>
    <n v="1366417754"/>
    <n v="1967"/>
    <x v="1"/>
    <n v="6"/>
    <x v="0"/>
    <n v="57"/>
    <n v="3"/>
    <n v="0"/>
    <x v="0"/>
  </r>
  <r>
    <s v="Bukhman"/>
    <s v="Igor"/>
    <n v="7000000000"/>
    <x v="12"/>
    <s v="London"/>
    <s v="Online games"/>
    <x v="4"/>
    <x v="1"/>
    <x v="0"/>
    <d v="1982-03-29T00:00:00"/>
    <n v="81.3"/>
    <n v="119.62"/>
    <n v="2827113184696"/>
    <n v="25.5"/>
    <n v="30.6"/>
    <n v="66834405"/>
    <n v="1982"/>
    <x v="0"/>
    <n v="29"/>
    <x v="1"/>
    <n v="42"/>
    <n v="12"/>
    <n v="1"/>
    <x v="1"/>
  </r>
  <r>
    <s v="Dangermond"/>
    <s v="Jack"/>
    <n v="7000000000"/>
    <x v="1"/>
    <s v="Redlands"/>
    <s v="Mapping software"/>
    <x v="2"/>
    <x v="1"/>
    <x v="0"/>
    <d v="1945-07-23T00:00:00"/>
    <n v="78.5"/>
    <n v="117.24"/>
    <n v="21427700000000"/>
    <n v="9.6"/>
    <n v="36.6"/>
    <n v="328239523"/>
    <n v="1945"/>
    <x v="7"/>
    <n v="23"/>
    <x v="0"/>
    <n v="79"/>
    <n v="17"/>
    <n v="1"/>
    <x v="1"/>
  </r>
  <r>
    <s v="Benioff"/>
    <s v="Marc"/>
    <n v="7000000000"/>
    <x v="1"/>
    <s v="San Francisco"/>
    <s v="Business software"/>
    <x v="2"/>
    <x v="1"/>
    <x v="0"/>
    <d v="1964-09-25T00:00:00"/>
    <n v="78.5"/>
    <n v="117.24"/>
    <n v="21427700000000"/>
    <n v="9.6"/>
    <n v="36.6"/>
    <n v="328239523"/>
    <n v="1964"/>
    <x v="11"/>
    <n v="25"/>
    <x v="0"/>
    <n v="60"/>
    <n v="17"/>
    <n v="1"/>
    <x v="1"/>
  </r>
  <r>
    <s v="Mistry"/>
    <s v="Shapoor"/>
    <n v="7000000000"/>
    <x v="3"/>
    <s v="Mumbai"/>
    <s v="Diversified"/>
    <x v="6"/>
    <x v="0"/>
    <x v="0"/>
    <d v="1964-09-06T00:00:00"/>
    <n v="69.400000000000006"/>
    <n v="180.44"/>
    <n v="2611000000000"/>
    <n v="11.2"/>
    <n v="49.7"/>
    <n v="1366417754"/>
    <n v="1964"/>
    <x v="11"/>
    <n v="6"/>
    <x v="0"/>
    <n v="60"/>
    <n v="3"/>
    <n v="0"/>
    <x v="0"/>
  </r>
  <r>
    <s v="Reyes"/>
    <s v="Jude"/>
    <n v="7000000000"/>
    <x v="1"/>
    <s v="Palm Beach"/>
    <s v="Food distribution"/>
    <x v="7"/>
    <x v="1"/>
    <x v="0"/>
    <d v="1955-09-16T00:00:00"/>
    <n v="78.5"/>
    <n v="117.24"/>
    <n v="21427700000000"/>
    <n v="9.6"/>
    <n v="36.6"/>
    <n v="328239523"/>
    <n v="1955"/>
    <x v="11"/>
    <n v="16"/>
    <x v="0"/>
    <n v="69"/>
    <n v="7"/>
    <n v="1"/>
    <x v="1"/>
  </r>
  <r>
    <s v="Vultaggio"/>
    <s v="Don"/>
    <n v="7000000000"/>
    <x v="1"/>
    <s v="Port Washington"/>
    <s v="Beverages"/>
    <x v="7"/>
    <x v="1"/>
    <x v="0"/>
    <d v="1952-02-26T00:00:00"/>
    <n v="78.5"/>
    <n v="117.24"/>
    <n v="21427700000000"/>
    <n v="9.6"/>
    <n v="36.6"/>
    <n v="328239523"/>
    <n v="1952"/>
    <x v="5"/>
    <n v="26"/>
    <x v="0"/>
    <n v="72"/>
    <n v="7"/>
    <n v="1"/>
    <x v="1"/>
  </r>
  <r>
    <s v="Bukhman"/>
    <s v="Dmitri"/>
    <n v="7000000000"/>
    <x v="12"/>
    <s v="London"/>
    <s v="Online games"/>
    <x v="4"/>
    <x v="1"/>
    <x v="0"/>
    <d v="1985-05-27T00:00:00"/>
    <n v="81.3"/>
    <n v="119.62"/>
    <n v="2827113184696"/>
    <n v="25.5"/>
    <n v="30.6"/>
    <n v="66834405"/>
    <n v="1985"/>
    <x v="9"/>
    <n v="27"/>
    <x v="1"/>
    <n v="39"/>
    <n v="12"/>
    <n v="1"/>
    <x v="1"/>
  </r>
  <r>
    <s v="Lauren"/>
    <s v="Ralph"/>
    <n v="7000000000"/>
    <x v="1"/>
    <s v="New York"/>
    <s v="Apparel"/>
    <x v="0"/>
    <x v="1"/>
    <x v="0"/>
    <d v="1939-10-14T00:00:00"/>
    <n v="78.5"/>
    <n v="117.24"/>
    <n v="21427700000000"/>
    <n v="9.6"/>
    <n v="36.6"/>
    <n v="328239523"/>
    <n v="1939"/>
    <x v="4"/>
    <n v="14"/>
    <x v="0"/>
    <n v="85"/>
    <n v="5"/>
    <n v="1"/>
    <x v="1"/>
  </r>
  <r>
    <s v="Reyes"/>
    <s v="J. Christopher"/>
    <n v="7000000000"/>
    <x v="1"/>
    <s v="Hobe Sound"/>
    <s v="Food distribution"/>
    <x v="7"/>
    <x v="1"/>
    <x v="0"/>
    <d v="1953-12-29T00:00:00"/>
    <n v="78.5"/>
    <n v="117.24"/>
    <n v="21427700000000"/>
    <n v="9.6"/>
    <n v="36.6"/>
    <n v="328239523"/>
    <n v="1953"/>
    <x v="8"/>
    <n v="29"/>
    <x v="0"/>
    <n v="71"/>
    <n v="7"/>
    <n v="1"/>
    <x v="1"/>
  </r>
  <r>
    <s v="Olenicoff"/>
    <s v="Igor"/>
    <n v="6900000000"/>
    <x v="1"/>
    <s v="Lighthouse Point"/>
    <s v="Real estate"/>
    <x v="15"/>
    <x v="1"/>
    <x v="0"/>
    <d v="1942-09-20T00:00:00"/>
    <n v="78.5"/>
    <n v="117.24"/>
    <n v="21427700000000"/>
    <n v="9.6"/>
    <n v="36.6"/>
    <n v="328239523"/>
    <n v="1942"/>
    <x v="11"/>
    <n v="20"/>
    <x v="0"/>
    <n v="82"/>
    <n v="14"/>
    <n v="1"/>
    <x v="1"/>
  </r>
  <r>
    <s v="Ortega Mera"/>
    <s v="Sandra"/>
    <n v="6900000000"/>
    <x v="4"/>
    <s v="La Coruna"/>
    <s v="Zara"/>
    <x v="0"/>
    <x v="0"/>
    <x v="1"/>
    <d v="1968-07-09T00:00:00"/>
    <n v="83.3"/>
    <n v="110.96"/>
    <n v="1394116310769"/>
    <n v="14.2"/>
    <n v="47"/>
    <n v="47076781"/>
    <n v="1968"/>
    <x v="7"/>
    <n v="9"/>
    <x v="0"/>
    <n v="56"/>
    <n v="5"/>
    <n v="0"/>
    <x v="0"/>
  </r>
  <r>
    <s v="Laffont"/>
    <s v="Philippe"/>
    <n v="6900000000"/>
    <x v="1"/>
    <s v="New York"/>
    <s v="Hedge fund"/>
    <x v="3"/>
    <x v="1"/>
    <x v="0"/>
    <d v="1967-09-16T00:00:00"/>
    <n v="78.5"/>
    <n v="117.24"/>
    <n v="21427700000000"/>
    <n v="9.6"/>
    <n v="36.6"/>
    <n v="328239523"/>
    <n v="1967"/>
    <x v="11"/>
    <n v="16"/>
    <x v="0"/>
    <n v="57"/>
    <n v="6"/>
    <n v="1"/>
    <x v="1"/>
  </r>
  <r>
    <s v="Stryker"/>
    <s v="Ronda"/>
    <n v="6900000000"/>
    <x v="1"/>
    <s v="Portage"/>
    <s v="Medical equipment"/>
    <x v="13"/>
    <x v="0"/>
    <x v="1"/>
    <d v="1954-05-01T00:00:00"/>
    <n v="78.5"/>
    <n v="117.24"/>
    <n v="21427700000000"/>
    <n v="9.6"/>
    <n v="36.6"/>
    <n v="328239523"/>
    <n v="1954"/>
    <x v="9"/>
    <n v="1"/>
    <x v="0"/>
    <n v="70"/>
    <n v="9"/>
    <n v="0"/>
    <x v="1"/>
  </r>
  <r>
    <s v="Keinath"/>
    <s v="Pauline MacMillan"/>
    <n v="6900000000"/>
    <x v="1"/>
    <s v="St. Louis"/>
    <s v="Cargill"/>
    <x v="7"/>
    <x v="0"/>
    <x v="1"/>
    <d v="1934-01-01T00:00:00"/>
    <n v="78.5"/>
    <n v="117.24"/>
    <n v="21427700000000"/>
    <n v="9.6"/>
    <n v="36.6"/>
    <n v="328239523"/>
    <n v="1934"/>
    <x v="2"/>
    <n v="1"/>
    <x v="0"/>
    <n v="90"/>
    <n v="7"/>
    <n v="0"/>
    <x v="1"/>
  </r>
  <r>
    <s v="Broad"/>
    <s v="Edythe"/>
    <n v="6900000000"/>
    <x v="1"/>
    <s v="Los Angeles"/>
    <s v="Homebuilding, insurance"/>
    <x v="6"/>
    <x v="0"/>
    <x v="1"/>
    <d v="1936-01-01T00:00:00"/>
    <n v="78.5"/>
    <n v="117.24"/>
    <n v="21427700000000"/>
    <n v="9.6"/>
    <n v="36.6"/>
    <n v="328239523"/>
    <n v="1936"/>
    <x v="2"/>
    <n v="1"/>
    <x v="0"/>
    <n v="88"/>
    <n v="3"/>
    <n v="0"/>
    <x v="1"/>
  </r>
  <r>
    <s v="Liu"/>
    <s v="Jincheng"/>
    <n v="6900000000"/>
    <x v="5"/>
    <s v="Huizhou"/>
    <s v="Lithium batteries"/>
    <x v="2"/>
    <x v="1"/>
    <x v="0"/>
    <d v="1964-09-22T00:00:00"/>
    <n v="77"/>
    <n v="125.08"/>
    <n v="19910000000000"/>
    <n v="9.4"/>
    <n v="59.2"/>
    <n v="1397715000"/>
    <n v="1964"/>
    <x v="11"/>
    <n v="22"/>
    <x v="0"/>
    <n v="60"/>
    <n v="17"/>
    <n v="1"/>
    <x v="0"/>
  </r>
  <r>
    <s v="Johnson"/>
    <s v="Edward"/>
    <n v="6800000000"/>
    <x v="1"/>
    <s v="Boston"/>
    <s v="Fidelity"/>
    <x v="3"/>
    <x v="0"/>
    <x v="0"/>
    <d v="1964-11-18T00:00:00"/>
    <n v="78.5"/>
    <n v="117.24"/>
    <n v="21427700000000"/>
    <n v="9.6"/>
    <n v="36.6"/>
    <n v="328239523"/>
    <n v="1964"/>
    <x v="10"/>
    <n v="18"/>
    <x v="0"/>
    <n v="60"/>
    <n v="6"/>
    <n v="0"/>
    <x v="1"/>
  </r>
  <r>
    <s v="Frantz"/>
    <s v="Milane"/>
    <n v="6800000000"/>
    <x v="1"/>
    <s v="Houston"/>
    <s v="Pipelines"/>
    <x v="12"/>
    <x v="0"/>
    <x v="1"/>
    <d v="1969-08-12T00:00:00"/>
    <n v="78.5"/>
    <n v="117.24"/>
    <n v="21427700000000"/>
    <n v="9.6"/>
    <n v="36.6"/>
    <n v="328239523"/>
    <n v="1969"/>
    <x v="3"/>
    <n v="12"/>
    <x v="0"/>
    <n v="55"/>
    <n v="4"/>
    <n v="0"/>
    <x v="1"/>
  </r>
  <r>
    <s v="Duncan"/>
    <s v="Scott"/>
    <n v="6800000000"/>
    <x v="1"/>
    <s v="Houston"/>
    <s v="Pipelines"/>
    <x v="12"/>
    <x v="0"/>
    <x v="0"/>
    <d v="1982-11-01T00:00:00"/>
    <n v="78.5"/>
    <n v="117.24"/>
    <n v="21427700000000"/>
    <n v="9.6"/>
    <n v="36.6"/>
    <n v="328239523"/>
    <n v="1982"/>
    <x v="10"/>
    <n v="1"/>
    <x v="0"/>
    <n v="42"/>
    <n v="4"/>
    <n v="0"/>
    <x v="1"/>
  </r>
  <r>
    <s v="Wang"/>
    <s v="Laisheng"/>
    <n v="6800000000"/>
    <x v="5"/>
    <s v="Shenzhen"/>
    <s v="Electronics components"/>
    <x v="2"/>
    <x v="1"/>
    <x v="0"/>
    <d v="1964-12-14T00:00:00"/>
    <n v="77"/>
    <n v="125.08"/>
    <n v="19910000000000"/>
    <n v="9.4"/>
    <n v="59.2"/>
    <n v="1397715000"/>
    <n v="1964"/>
    <x v="8"/>
    <n v="14"/>
    <x v="0"/>
    <n v="60"/>
    <n v="17"/>
    <n v="1"/>
    <x v="0"/>
  </r>
  <r>
    <s v="Coates"/>
    <s v="Denise"/>
    <n v="6800000000"/>
    <x v="12"/>
    <s v="Stoke-on-Trent"/>
    <s v="Online gambling"/>
    <x v="9"/>
    <x v="1"/>
    <x v="1"/>
    <d v="1967-09-26T00:00:00"/>
    <n v="81.3"/>
    <n v="119.62"/>
    <n v="2827113184696"/>
    <n v="25.5"/>
    <n v="30.6"/>
    <n v="66834405"/>
    <n v="1967"/>
    <x v="11"/>
    <n v="26"/>
    <x v="0"/>
    <n v="57"/>
    <n v="8"/>
    <n v="1"/>
    <x v="1"/>
  </r>
  <r>
    <s v="Milner"/>
    <s v="Yuri"/>
    <n v="6800000000"/>
    <x v="1"/>
    <s v="Los Altos"/>
    <s v="Tech investments"/>
    <x v="3"/>
    <x v="1"/>
    <x v="0"/>
    <d v="1961-11-11T00:00:00"/>
    <n v="78.5"/>
    <n v="117.24"/>
    <n v="21427700000000"/>
    <n v="9.6"/>
    <n v="36.6"/>
    <n v="328239523"/>
    <n v="1961"/>
    <x v="10"/>
    <n v="11"/>
    <x v="0"/>
    <n v="63"/>
    <n v="6"/>
    <n v="1"/>
    <x v="1"/>
  </r>
  <r>
    <s v="Williams"/>
    <s v="Randa Duncan"/>
    <n v="6800000000"/>
    <x v="1"/>
    <s v="Houston"/>
    <s v="Pipelines"/>
    <x v="12"/>
    <x v="0"/>
    <x v="1"/>
    <d v="1961-08-28T00:00:00"/>
    <n v="78.5"/>
    <n v="117.24"/>
    <n v="21427700000000"/>
    <n v="9.6"/>
    <n v="36.6"/>
    <n v="328239523"/>
    <n v="1961"/>
    <x v="3"/>
    <n v="28"/>
    <x v="0"/>
    <n v="63"/>
    <n v="4"/>
    <n v="0"/>
    <x v="1"/>
  </r>
  <r>
    <s v="Vekselberg"/>
    <s v="Viktor"/>
    <n v="6800000000"/>
    <x v="16"/>
    <s v="Moscow"/>
    <s v="Metals, investments"/>
    <x v="6"/>
    <x v="1"/>
    <x v="0"/>
    <d v="1957-04-14T00:00:00"/>
    <n v="72.7"/>
    <n v="180.75"/>
    <n v="1699876578871"/>
    <n v="11.4"/>
    <n v="46.2"/>
    <n v="144373535"/>
    <n v="1957"/>
    <x v="6"/>
    <n v="14"/>
    <x v="0"/>
    <n v="67"/>
    <n v="3"/>
    <n v="1"/>
    <x v="0"/>
  </r>
  <r>
    <s v="Berlusconi"/>
    <s v="Silvio"/>
    <n v="6800000000"/>
    <x v="25"/>
    <s v="Milan"/>
    <s v="Media"/>
    <x v="6"/>
    <x v="1"/>
    <x v="0"/>
    <d v="1936-09-29T00:00:00"/>
    <n v="82.9"/>
    <n v="110.62"/>
    <n v="2001244392042"/>
    <n v="24.3"/>
    <n v="59.1"/>
    <n v="60297396"/>
    <n v="1936"/>
    <x v="11"/>
    <n v="29"/>
    <x v="0"/>
    <n v="88"/>
    <n v="3"/>
    <n v="1"/>
    <x v="0"/>
  </r>
  <r>
    <s v="Siegel"/>
    <s v="David"/>
    <n v="6800000000"/>
    <x v="1"/>
    <s v="Scarsdale"/>
    <s v="Hedge funds"/>
    <x v="3"/>
    <x v="1"/>
    <x v="0"/>
    <d v="1961-07-15T00:00:00"/>
    <n v="78.5"/>
    <n v="117.24"/>
    <n v="21427700000000"/>
    <n v="9.6"/>
    <n v="36.6"/>
    <n v="328239523"/>
    <n v="1961"/>
    <x v="7"/>
    <n v="15"/>
    <x v="0"/>
    <n v="63"/>
    <n v="6"/>
    <n v="1"/>
    <x v="1"/>
  </r>
  <r>
    <s v="Moore"/>
    <s v="Gordon"/>
    <n v="6800000000"/>
    <x v="1"/>
    <s v="Woodside"/>
    <s v="Intel"/>
    <x v="2"/>
    <x v="1"/>
    <x v="0"/>
    <d v="2029-01-03T00:00:00"/>
    <n v="78.5"/>
    <n v="117.24"/>
    <n v="21427700000000"/>
    <n v="9.6"/>
    <n v="36.6"/>
    <n v="328239523"/>
    <n v="1929"/>
    <x v="2"/>
    <n v="3"/>
    <x v="0"/>
    <n v="95"/>
    <n v="17"/>
    <n v="1"/>
    <x v="1"/>
  </r>
  <r>
    <s v="Overdeck"/>
    <s v="John"/>
    <n v="6800000000"/>
    <x v="1"/>
    <s v="Millburn"/>
    <s v="Hedge funds"/>
    <x v="3"/>
    <x v="1"/>
    <x v="0"/>
    <d v="1969-12-21T00:00:00"/>
    <n v="78.5"/>
    <n v="117.24"/>
    <n v="21427700000000"/>
    <n v="9.6"/>
    <n v="36.6"/>
    <n v="328239523"/>
    <n v="1969"/>
    <x v="8"/>
    <n v="21"/>
    <x v="0"/>
    <n v="55"/>
    <n v="6"/>
    <n v="1"/>
    <x v="1"/>
  </r>
  <r>
    <s v="Avara"/>
    <s v="Dannine"/>
    <n v="6800000000"/>
    <x v="1"/>
    <s v="Houston"/>
    <s v="Pipelines"/>
    <x v="12"/>
    <x v="0"/>
    <x v="1"/>
    <d v="1964-03-09T00:00:00"/>
    <n v="78.5"/>
    <n v="117.24"/>
    <n v="21427700000000"/>
    <n v="9.6"/>
    <n v="36.6"/>
    <n v="328239523"/>
    <n v="1964"/>
    <x v="0"/>
    <n v="9"/>
    <x v="0"/>
    <n v="60"/>
    <n v="4"/>
    <n v="0"/>
    <x v="1"/>
  </r>
  <r>
    <s v="Xu"/>
    <s v="Shihui"/>
    <n v="6700000000"/>
    <x v="5"/>
    <s v="Quanzhou"/>
    <s v="Snacks, beverages"/>
    <x v="7"/>
    <x v="1"/>
    <x v="0"/>
    <d v="1958-01-01T00:00:00"/>
    <n v="77"/>
    <n v="125.08"/>
    <n v="19910000000000"/>
    <n v="9.4"/>
    <n v="59.2"/>
    <n v="1397715000"/>
    <n v="1958"/>
    <x v="2"/>
    <n v="1"/>
    <x v="0"/>
    <n v="66"/>
    <n v="7"/>
    <n v="1"/>
    <x v="0"/>
  </r>
  <r>
    <s v="Roski"/>
    <s v="Edward"/>
    <n v="6700000000"/>
    <x v="1"/>
    <s v="Los Angeles"/>
    <s v="Real estate"/>
    <x v="15"/>
    <x v="0"/>
    <x v="0"/>
    <d v="1938-12-25T00:00:00"/>
    <n v="78.5"/>
    <n v="117.24"/>
    <n v="21427700000000"/>
    <n v="9.6"/>
    <n v="36.6"/>
    <n v="328239523"/>
    <n v="1938"/>
    <x v="8"/>
    <n v="25"/>
    <x v="0"/>
    <n v="86"/>
    <n v="14"/>
    <n v="0"/>
    <x v="1"/>
  </r>
  <r>
    <s v="Sobrato"/>
    <s v="John A."/>
    <n v="6700000000"/>
    <x v="1"/>
    <s v="Atherton"/>
    <s v="Real estate"/>
    <x v="15"/>
    <x v="1"/>
    <x v="0"/>
    <d v="1939-05-23T00:00:00"/>
    <n v="78.5"/>
    <n v="117.24"/>
    <n v="21427700000000"/>
    <n v="9.6"/>
    <n v="36.6"/>
    <n v="328239523"/>
    <n v="1939"/>
    <x v="9"/>
    <n v="23"/>
    <x v="0"/>
    <n v="85"/>
    <n v="14"/>
    <n v="1"/>
    <x v="1"/>
  </r>
  <r>
    <s v="Fisher"/>
    <s v="Ken"/>
    <n v="6700000000"/>
    <x v="1"/>
    <s v="Dallas"/>
    <s v="Money management"/>
    <x v="3"/>
    <x v="1"/>
    <x v="0"/>
    <d v="1950-11-29T00:00:00"/>
    <n v="78.5"/>
    <n v="117.24"/>
    <n v="21427700000000"/>
    <n v="9.6"/>
    <n v="36.6"/>
    <n v="328239523"/>
    <n v="1950"/>
    <x v="10"/>
    <n v="29"/>
    <x v="0"/>
    <n v="74"/>
    <n v="6"/>
    <n v="1"/>
    <x v="1"/>
  </r>
  <r>
    <s v="Li"/>
    <s v="Ping"/>
    <n v="6700000000"/>
    <x v="5"/>
    <s v="Ningde"/>
    <s v="Batteries"/>
    <x v="1"/>
    <x v="1"/>
    <x v="0"/>
    <d v="1968-01-01T00:00:00"/>
    <n v="77"/>
    <n v="125.08"/>
    <n v="19910000000000"/>
    <n v="9.4"/>
    <n v="59.2"/>
    <n v="1397715000"/>
    <n v="1968"/>
    <x v="2"/>
    <n v="1"/>
    <x v="0"/>
    <n v="56"/>
    <n v="1"/>
    <n v="1"/>
    <x v="0"/>
  </r>
  <r>
    <s v="Lin"/>
    <s v="Jianhua"/>
    <n v="6700000000"/>
    <x v="5"/>
    <s v="Hangzhou"/>
    <s v="Solar panel components"/>
    <x v="10"/>
    <x v="1"/>
    <x v="0"/>
    <d v="1962-08-01T00:00:00"/>
    <n v="77"/>
    <n v="125.08"/>
    <n v="19910000000000"/>
    <n v="9.4"/>
    <n v="59.2"/>
    <n v="1397715000"/>
    <n v="1962"/>
    <x v="3"/>
    <n v="1"/>
    <x v="0"/>
    <n v="62"/>
    <n v="11"/>
    <n v="1"/>
    <x v="0"/>
  </r>
  <r>
    <s v="Hohn"/>
    <s v="Christopher"/>
    <n v="6700000000"/>
    <x v="12"/>
    <s v="London"/>
    <s v="Hedge funds"/>
    <x v="3"/>
    <x v="1"/>
    <x v="0"/>
    <d v="1966-10-27T00:00:00"/>
    <n v="81.3"/>
    <n v="119.62"/>
    <n v="2827113184696"/>
    <n v="25.5"/>
    <n v="30.6"/>
    <n v="66834405"/>
    <n v="1966"/>
    <x v="4"/>
    <n v="27"/>
    <x v="0"/>
    <n v="58"/>
    <n v="6"/>
    <n v="1"/>
    <x v="1"/>
  </r>
  <r>
    <s v="Kristiansen"/>
    <s v="Thomas Kirk"/>
    <n v="6700000000"/>
    <x v="33"/>
    <s v="Billund"/>
    <s v="Lego"/>
    <x v="10"/>
    <x v="0"/>
    <x v="0"/>
    <d v="1979-01-01T00:00:00"/>
    <n v="81"/>
    <n v="110.35"/>
    <n v="348078018464"/>
    <n v="32.4"/>
    <n v="23.8"/>
    <n v="5818553"/>
    <n v="1979"/>
    <x v="2"/>
    <n v="1"/>
    <x v="0"/>
    <n v="45"/>
    <n v="11"/>
    <n v="0"/>
    <x v="1"/>
  </r>
  <r>
    <s v="Thinggaard"/>
    <s v="Agnete Kirk"/>
    <n v="6700000000"/>
    <x v="33"/>
    <s v="Billund"/>
    <s v="Lego"/>
    <x v="10"/>
    <x v="0"/>
    <x v="1"/>
    <d v="1983-05-18T00:00:00"/>
    <n v="81"/>
    <n v="110.35"/>
    <n v="348078018464"/>
    <n v="32.4"/>
    <n v="23.8"/>
    <n v="5818553"/>
    <n v="1983"/>
    <x v="9"/>
    <n v="18"/>
    <x v="0"/>
    <n v="41"/>
    <n v="11"/>
    <n v="0"/>
    <x v="1"/>
  </r>
  <r>
    <s v="Niel"/>
    <s v="Xavier"/>
    <n v="6700000000"/>
    <x v="0"/>
    <s v="Paris"/>
    <s v="Internet, telecom"/>
    <x v="5"/>
    <x v="1"/>
    <x v="0"/>
    <d v="1967-08-25T00:00:00"/>
    <n v="82.5"/>
    <n v="110.05"/>
    <n v="2715518274227"/>
    <n v="24.2"/>
    <n v="60.7"/>
    <n v="67059887"/>
    <n v="1967"/>
    <x v="3"/>
    <n v="25"/>
    <x v="0"/>
    <n v="57"/>
    <n v="18"/>
    <n v="1"/>
    <x v="0"/>
  </r>
  <r>
    <s v="Kristiansen"/>
    <s v="Sofie Kirk"/>
    <n v="6700000000"/>
    <x v="33"/>
    <s v="Billund"/>
    <s v="Lego"/>
    <x v="10"/>
    <x v="0"/>
    <x v="1"/>
    <d v="1976-01-01T00:00:00"/>
    <n v="81"/>
    <n v="110.35"/>
    <n v="348078018464"/>
    <n v="32.4"/>
    <n v="23.8"/>
    <n v="5818553"/>
    <n v="1976"/>
    <x v="2"/>
    <n v="1"/>
    <x v="0"/>
    <n v="48"/>
    <n v="11"/>
    <n v="0"/>
    <x v="1"/>
  </r>
  <r>
    <s v="Kristiansen"/>
    <s v="Kjeld Kirk"/>
    <n v="6700000000"/>
    <x v="33"/>
    <s v="Billund"/>
    <s v="Lego"/>
    <x v="10"/>
    <x v="0"/>
    <x v="0"/>
    <d v="1947-12-27T00:00:00"/>
    <n v="81"/>
    <n v="110.35"/>
    <n v="348078018464"/>
    <n v="32.4"/>
    <n v="23.8"/>
    <n v="5818553"/>
    <n v="1947"/>
    <x v="8"/>
    <n v="27"/>
    <x v="0"/>
    <n v="77"/>
    <n v="11"/>
    <n v="0"/>
    <x v="1"/>
  </r>
  <r>
    <s v="Landini Aleotti"/>
    <s v="Massimiliana"/>
    <n v="6700000000"/>
    <x v="25"/>
    <s v="Fiesole"/>
    <s v="Pharmaceuticals"/>
    <x v="13"/>
    <x v="0"/>
    <x v="1"/>
    <d v="1943-01-01T00:00:00"/>
    <n v="82.9"/>
    <n v="110.62"/>
    <n v="2001244392042"/>
    <n v="24.3"/>
    <n v="59.1"/>
    <n v="60297396"/>
    <n v="1943"/>
    <x v="2"/>
    <n v="1"/>
    <x v="0"/>
    <n v="81"/>
    <n v="9"/>
    <n v="0"/>
    <x v="0"/>
  </r>
  <r>
    <s v="Tu"/>
    <s v="John"/>
    <n v="6700000000"/>
    <x v="1"/>
    <s v="Rolling Hills"/>
    <s v="Computer hardware"/>
    <x v="2"/>
    <x v="1"/>
    <x v="0"/>
    <d v="1941-08-12T00:00:00"/>
    <n v="78.5"/>
    <n v="117.24"/>
    <n v="21427700000000"/>
    <n v="9.6"/>
    <n v="36.6"/>
    <n v="328239523"/>
    <n v="1941"/>
    <x v="3"/>
    <n v="12"/>
    <x v="0"/>
    <n v="83"/>
    <n v="17"/>
    <n v="1"/>
    <x v="1"/>
  </r>
  <r>
    <s v="Sun"/>
    <s v="David"/>
    <n v="6700000000"/>
    <x v="1"/>
    <s v="Irvine"/>
    <s v="Computer hardware"/>
    <x v="2"/>
    <x v="1"/>
    <x v="0"/>
    <d v="1951-10-12T00:00:00"/>
    <n v="78.5"/>
    <n v="117.24"/>
    <n v="21427700000000"/>
    <n v="9.6"/>
    <n v="36.6"/>
    <n v="328239523"/>
    <n v="1951"/>
    <x v="4"/>
    <n v="12"/>
    <x v="0"/>
    <n v="73"/>
    <n v="17"/>
    <n v="1"/>
    <x v="1"/>
  </r>
  <r>
    <s v="Soros"/>
    <s v="George"/>
    <n v="6700000000"/>
    <x v="1"/>
    <s v="Katonah"/>
    <s v="Hedge funds"/>
    <x v="3"/>
    <x v="1"/>
    <x v="0"/>
    <d v="1930-08-12T00:00:00"/>
    <n v="78.5"/>
    <n v="117.24"/>
    <n v="21427700000000"/>
    <n v="9.6"/>
    <n v="36.6"/>
    <n v="328239523"/>
    <n v="1930"/>
    <x v="3"/>
    <n v="12"/>
    <x v="0"/>
    <n v="94"/>
    <n v="6"/>
    <n v="1"/>
    <x v="1"/>
  </r>
  <r>
    <s v="Martullo-Blocher"/>
    <s v="Magdalena"/>
    <n v="6700000000"/>
    <x v="8"/>
    <s v="Feldmeilen"/>
    <s v="Chemicals"/>
    <x v="10"/>
    <x v="0"/>
    <x v="1"/>
    <d v="1969-01-01T00:00:00"/>
    <n v="83.6"/>
    <n v="99.55"/>
    <n v="703082435360"/>
    <n v="10.1"/>
    <n v="28.8"/>
    <n v="8574832"/>
    <n v="1969"/>
    <x v="2"/>
    <n v="1"/>
    <x v="0"/>
    <n v="55"/>
    <n v="11"/>
    <n v="0"/>
    <x v="1"/>
  </r>
  <r>
    <s v="Pegula"/>
    <s v="Terrence"/>
    <n v="6700000000"/>
    <x v="1"/>
    <s v="Boca Raton"/>
    <s v="Natural gas"/>
    <x v="12"/>
    <x v="1"/>
    <x v="0"/>
    <d v="1951-03-27T00:00:00"/>
    <n v="78.5"/>
    <n v="117.24"/>
    <n v="21427700000000"/>
    <n v="9.6"/>
    <n v="36.6"/>
    <n v="328239523"/>
    <n v="1951"/>
    <x v="0"/>
    <n v="27"/>
    <x v="0"/>
    <n v="73"/>
    <n v="4"/>
    <n v="1"/>
    <x v="1"/>
  </r>
  <r>
    <s v="Cathy"/>
    <s v="Bubba"/>
    <n v="6600000000"/>
    <x v="1"/>
    <s v="Atlanta"/>
    <s v="Chick-fil-A"/>
    <x v="7"/>
    <x v="0"/>
    <x v="0"/>
    <d v="1954-04-22T00:00:00"/>
    <n v="78.5"/>
    <n v="117.24"/>
    <n v="21427700000000"/>
    <n v="9.6"/>
    <n v="36.6"/>
    <n v="328239523"/>
    <n v="1954"/>
    <x v="6"/>
    <n v="22"/>
    <x v="0"/>
    <n v="70"/>
    <n v="7"/>
    <n v="0"/>
    <x v="1"/>
  </r>
  <r>
    <s v="Cathy White"/>
    <s v="Trudy"/>
    <n v="6600000000"/>
    <x v="1"/>
    <s v="Hampton"/>
    <s v="Chick-fil-A"/>
    <x v="7"/>
    <x v="0"/>
    <x v="1"/>
    <d v="1955-12-17T00:00:00"/>
    <n v="78.5"/>
    <n v="117.24"/>
    <n v="21427700000000"/>
    <n v="9.6"/>
    <n v="36.6"/>
    <n v="328239523"/>
    <n v="1955"/>
    <x v="8"/>
    <n v="17"/>
    <x v="0"/>
    <n v="69"/>
    <n v="7"/>
    <n v="0"/>
    <x v="1"/>
  </r>
  <r>
    <s v="Cathy"/>
    <s v="Dan"/>
    <n v="6600000000"/>
    <x v="1"/>
    <s v="Atlanta"/>
    <s v="Chick-fil-A"/>
    <x v="7"/>
    <x v="0"/>
    <x v="0"/>
    <d v="1953-03-01T00:00:00"/>
    <n v="78.5"/>
    <n v="117.24"/>
    <n v="21427700000000"/>
    <n v="9.6"/>
    <n v="36.6"/>
    <n v="328239523"/>
    <n v="1953"/>
    <x v="0"/>
    <n v="1"/>
    <x v="0"/>
    <n v="71"/>
    <n v="7"/>
    <n v="0"/>
    <x v="1"/>
  </r>
  <r>
    <s v="Nicholas"/>
    <s v="Henry"/>
    <n v="6600000000"/>
    <x v="1"/>
    <s v="Newport Coast"/>
    <s v="Semiconductors"/>
    <x v="2"/>
    <x v="1"/>
    <x v="0"/>
    <d v="1959-10-08T00:00:00"/>
    <n v="78.5"/>
    <n v="117.24"/>
    <n v="21427700000000"/>
    <n v="9.6"/>
    <n v="36.6"/>
    <n v="328239523"/>
    <n v="1959"/>
    <x v="4"/>
    <n v="8"/>
    <x v="0"/>
    <n v="65"/>
    <n v="17"/>
    <n v="1"/>
    <x v="1"/>
  </r>
  <r>
    <s v="Kovner"/>
    <s v="Bruce"/>
    <n v="6600000000"/>
    <x v="1"/>
    <s v="New York"/>
    <s v="Hedge funds"/>
    <x v="3"/>
    <x v="1"/>
    <x v="0"/>
    <d v="1945-02-25T00:00:00"/>
    <n v="78.5"/>
    <n v="117.24"/>
    <n v="21427700000000"/>
    <n v="9.6"/>
    <n v="36.6"/>
    <n v="328239523"/>
    <n v="1945"/>
    <x v="5"/>
    <n v="25"/>
    <x v="0"/>
    <n v="79"/>
    <n v="6"/>
    <n v="1"/>
    <x v="1"/>
  </r>
  <r>
    <s v="Blocher"/>
    <s v="Rahel"/>
    <n v="6600000000"/>
    <x v="8"/>
    <s v="Wilen bei Wollerau"/>
    <s v="Chemicals"/>
    <x v="10"/>
    <x v="0"/>
    <x v="1"/>
    <d v="1976-01-01T00:00:00"/>
    <n v="83.6"/>
    <n v="99.55"/>
    <n v="703082435360"/>
    <n v="10.1"/>
    <n v="28.8"/>
    <n v="8574832"/>
    <n v="1976"/>
    <x v="2"/>
    <n v="1"/>
    <x v="0"/>
    <n v="48"/>
    <n v="11"/>
    <n v="0"/>
    <x v="1"/>
  </r>
  <r>
    <s v="Thiele"/>
    <s v="Nadia"/>
    <n v="6600000000"/>
    <x v="7"/>
    <s v="Munich"/>
    <s v="Investments"/>
    <x v="3"/>
    <x v="0"/>
    <x v="1"/>
    <d v="1976-01-07T00:00:00"/>
    <n v="80.900000000000006"/>
    <n v="112.85"/>
    <n v="3845630030824"/>
    <n v="11.5"/>
    <n v="48.8"/>
    <n v="83132799"/>
    <n v="1976"/>
    <x v="2"/>
    <n v="7"/>
    <x v="0"/>
    <n v="48"/>
    <n v="6"/>
    <n v="0"/>
    <x v="0"/>
  </r>
  <r>
    <s v="French Gates"/>
    <s v="Melinda"/>
    <n v="6500000000"/>
    <x v="1"/>
    <s v="Medina"/>
    <s v="Microsoft"/>
    <x v="2"/>
    <x v="0"/>
    <x v="1"/>
    <d v="1964-08-15T00:00:00"/>
    <n v="78.5"/>
    <n v="117.24"/>
    <n v="21427700000000"/>
    <n v="9.6"/>
    <n v="36.6"/>
    <n v="328239523"/>
    <n v="1964"/>
    <x v="3"/>
    <n v="15"/>
    <x v="0"/>
    <n v="60"/>
    <n v="17"/>
    <n v="0"/>
    <x v="1"/>
  </r>
  <r>
    <s v="Reuben"/>
    <s v="David"/>
    <n v="6500000000"/>
    <x v="12"/>
    <s v="London"/>
    <s v="Investments, real estate"/>
    <x v="15"/>
    <x v="1"/>
    <x v="0"/>
    <d v="1938-09-01T00:00:00"/>
    <n v="81.3"/>
    <n v="119.62"/>
    <n v="2827113184696"/>
    <n v="25.5"/>
    <n v="30.6"/>
    <n v="66834405"/>
    <n v="1938"/>
    <x v="11"/>
    <n v="1"/>
    <x v="0"/>
    <n v="86"/>
    <n v="14"/>
    <n v="1"/>
    <x v="1"/>
  </r>
  <r>
    <s v="Bonderman"/>
    <s v="David"/>
    <n v="6500000000"/>
    <x v="1"/>
    <s v="Fort Worth"/>
    <s v="Private equity"/>
    <x v="3"/>
    <x v="1"/>
    <x v="0"/>
    <d v="1942-11-27T00:00:00"/>
    <n v="78.5"/>
    <n v="117.24"/>
    <n v="21427700000000"/>
    <n v="9.6"/>
    <n v="36.6"/>
    <n v="328239523"/>
    <n v="1942"/>
    <x v="10"/>
    <n v="27"/>
    <x v="0"/>
    <n v="82"/>
    <n v="6"/>
    <n v="1"/>
    <x v="1"/>
  </r>
  <r>
    <s v="Vitek"/>
    <s v="Radovan"/>
    <n v="6500000000"/>
    <x v="8"/>
    <s v="Crans Montana"/>
    <s v="Real estate"/>
    <x v="15"/>
    <x v="1"/>
    <x v="0"/>
    <d v="1971-04-22T00:00:00"/>
    <n v="83.6"/>
    <n v="99.55"/>
    <n v="703082435360"/>
    <n v="10.1"/>
    <n v="28.8"/>
    <n v="8574832"/>
    <n v="1971"/>
    <x v="6"/>
    <n v="22"/>
    <x v="0"/>
    <n v="53"/>
    <n v="14"/>
    <n v="1"/>
    <x v="1"/>
  </r>
  <r>
    <s v="Lerner"/>
    <s v="Annette"/>
    <n v="6500000000"/>
    <x v="1"/>
    <s v="Chevy Chase"/>
    <s v="Real estate"/>
    <x v="15"/>
    <x v="0"/>
    <x v="1"/>
    <d v="1930-02-27T00:00:00"/>
    <n v="78.5"/>
    <n v="117.24"/>
    <n v="21427700000000"/>
    <n v="9.6"/>
    <n v="36.6"/>
    <n v="328239523"/>
    <n v="1930"/>
    <x v="5"/>
    <n v="27"/>
    <x v="0"/>
    <n v="94"/>
    <n v="14"/>
    <n v="0"/>
    <x v="1"/>
  </r>
  <r>
    <s v="Sarmiento"/>
    <s v="Luis Carlos"/>
    <n v="6400000000"/>
    <x v="34"/>
    <s v="Bogota"/>
    <s v="Banking"/>
    <x v="3"/>
    <x v="1"/>
    <x v="0"/>
    <d v="1933-01-27T00:00:00"/>
    <n v="77.099999999999994"/>
    <n v="140.94999999999999"/>
    <n v="323802808108"/>
    <n v="14.4"/>
    <n v="71.2"/>
    <n v="50339443"/>
    <n v="1933"/>
    <x v="2"/>
    <n v="27"/>
    <x v="0"/>
    <n v="91"/>
    <n v="6"/>
    <n v="1"/>
    <x v="0"/>
  </r>
  <r>
    <s v="Jian"/>
    <s v="Jun"/>
    <n v="6400000000"/>
    <x v="5"/>
    <s v="Beijing"/>
    <s v="Biomedical products"/>
    <x v="13"/>
    <x v="1"/>
    <x v="1"/>
    <d v="1963-11-01T00:00:00"/>
    <n v="77"/>
    <n v="125.08"/>
    <n v="19910000000000"/>
    <n v="9.4"/>
    <n v="59.2"/>
    <n v="1397715000"/>
    <n v="1963"/>
    <x v="10"/>
    <n v="1"/>
    <x v="0"/>
    <n v="61"/>
    <n v="9"/>
    <n v="1"/>
    <x v="0"/>
  </r>
  <r>
    <s v="Washington"/>
    <s v="Dennis"/>
    <n v="6400000000"/>
    <x v="1"/>
    <s v="Missoula"/>
    <s v="Construction, mining"/>
    <x v="8"/>
    <x v="1"/>
    <x v="0"/>
    <d v="1934-07-27T00:00:00"/>
    <n v="78.5"/>
    <n v="117.24"/>
    <n v="21427700000000"/>
    <n v="9.6"/>
    <n v="36.6"/>
    <n v="328239523"/>
    <n v="1934"/>
    <x v="7"/>
    <n v="27"/>
    <x v="0"/>
    <n v="90"/>
    <n v="10"/>
    <n v="1"/>
    <x v="1"/>
  </r>
  <r>
    <s v="Druckenmiller"/>
    <s v="Stanley"/>
    <n v="6400000000"/>
    <x v="1"/>
    <s v="New York"/>
    <s v="Hedge funds"/>
    <x v="3"/>
    <x v="1"/>
    <x v="0"/>
    <d v="1953-06-14T00:00:00"/>
    <n v="78.5"/>
    <n v="117.24"/>
    <n v="21427700000000"/>
    <n v="9.6"/>
    <n v="36.6"/>
    <n v="328239523"/>
    <n v="1953"/>
    <x v="1"/>
    <n v="14"/>
    <x v="0"/>
    <n v="71"/>
    <n v="6"/>
    <n v="1"/>
    <x v="1"/>
  </r>
  <r>
    <s v="Bennet"/>
    <s v="Carl"/>
    <n v="6400000000"/>
    <x v="19"/>
    <s v="Gothenberg"/>
    <s v="Investments"/>
    <x v="3"/>
    <x v="1"/>
    <x v="0"/>
    <d v="1951-08-19T00:00:00"/>
    <n v="82.5"/>
    <n v="110.51"/>
    <n v="530832908738"/>
    <n v="27.9"/>
    <n v="49.1"/>
    <n v="10285453"/>
    <n v="1951"/>
    <x v="3"/>
    <n v="19"/>
    <x v="0"/>
    <n v="73"/>
    <n v="6"/>
    <n v="1"/>
    <x v="0"/>
  </r>
  <r>
    <s v="Kuzmichev"/>
    <s v="Alexei"/>
    <n v="6400000000"/>
    <x v="0"/>
    <s v="Paris"/>
    <s v="Oil, banking, telecom"/>
    <x v="12"/>
    <x v="1"/>
    <x v="0"/>
    <d v="1962-10-15T00:00:00"/>
    <n v="82.5"/>
    <n v="110.05"/>
    <n v="2715518274227"/>
    <n v="24.2"/>
    <n v="60.7"/>
    <n v="67059887"/>
    <n v="1962"/>
    <x v="4"/>
    <n v="15"/>
    <x v="0"/>
    <n v="62"/>
    <n v="4"/>
    <n v="1"/>
    <x v="0"/>
  </r>
  <r>
    <s v="Bisciotti"/>
    <s v="Stephen"/>
    <n v="6400000000"/>
    <x v="1"/>
    <s v="Hobe Sound"/>
    <s v="Staffing, Baltimore Ravens"/>
    <x v="17"/>
    <x v="1"/>
    <x v="0"/>
    <d v="1960-04-10T00:00:00"/>
    <n v="78.5"/>
    <n v="117.24"/>
    <n v="21427700000000"/>
    <n v="9.6"/>
    <n v="36.6"/>
    <n v="328239523"/>
    <n v="1960"/>
    <x v="6"/>
    <n v="10"/>
    <x v="0"/>
    <n v="64"/>
    <n v="16"/>
    <n v="1"/>
    <x v="1"/>
  </r>
  <r>
    <s v="Wang"/>
    <s v="Yusuo"/>
    <n v="6300000000"/>
    <x v="5"/>
    <s v="Langfang"/>
    <s v="Natural gas distribution"/>
    <x v="12"/>
    <x v="1"/>
    <x v="0"/>
    <d v="1964-03-11T00:00:00"/>
    <n v="77"/>
    <n v="125.08"/>
    <n v="19910000000000"/>
    <n v="9.4"/>
    <n v="59.2"/>
    <n v="1397715000"/>
    <n v="1964"/>
    <x v="0"/>
    <n v="11"/>
    <x v="0"/>
    <n v="60"/>
    <n v="4"/>
    <n v="1"/>
    <x v="0"/>
  </r>
  <r>
    <s v="Merieux"/>
    <s v="Alain"/>
    <n v="6300000000"/>
    <x v="0"/>
    <s v="Lyon"/>
    <s v="Pharmaceuticals"/>
    <x v="13"/>
    <x v="0"/>
    <x v="0"/>
    <d v="1938-01-01T00:00:00"/>
    <n v="82.5"/>
    <n v="110.05"/>
    <n v="2715518274227"/>
    <n v="24.2"/>
    <n v="60.7"/>
    <n v="67059887"/>
    <n v="1938"/>
    <x v="2"/>
    <n v="1"/>
    <x v="0"/>
    <n v="86"/>
    <n v="9"/>
    <n v="0"/>
    <x v="0"/>
  </r>
  <r>
    <s v="Gao"/>
    <s v="Jifan"/>
    <n v="6300000000"/>
    <x v="5"/>
    <s v="Changzhou"/>
    <s v="Solar equipment"/>
    <x v="12"/>
    <x v="1"/>
    <x v="0"/>
    <d v="1965-01-01T00:00:00"/>
    <n v="77"/>
    <n v="125.08"/>
    <n v="19910000000000"/>
    <n v="9.4"/>
    <n v="59.2"/>
    <n v="1397715000"/>
    <n v="1965"/>
    <x v="2"/>
    <n v="1"/>
    <x v="0"/>
    <n v="59"/>
    <n v="4"/>
    <n v="1"/>
    <x v="0"/>
  </r>
  <r>
    <s v="Wertheimer"/>
    <s v="Stef"/>
    <n v="6300000000"/>
    <x v="23"/>
    <s v="Tel Aviv"/>
    <s v="Metalworking tools"/>
    <x v="10"/>
    <x v="1"/>
    <x v="0"/>
    <d v="1926-07-16T00:00:00"/>
    <n v="82.8"/>
    <n v="108.15"/>
    <n v="395098666122"/>
    <n v="23.1"/>
    <n v="25.3"/>
    <n v="9053300"/>
    <n v="1926"/>
    <x v="7"/>
    <n v="16"/>
    <x v="0"/>
    <n v="98"/>
    <n v="11"/>
    <n v="1"/>
    <x v="1"/>
  </r>
  <r>
    <s v="Bamford"/>
    <s v="Anthony"/>
    <n v="6300000000"/>
    <x v="12"/>
    <s v="Gloucestershire"/>
    <s v="Construction equipment"/>
    <x v="16"/>
    <x v="0"/>
    <x v="0"/>
    <d v="1945-10-23T00:00:00"/>
    <n v="81.3"/>
    <n v="119.62"/>
    <n v="2827113184696"/>
    <n v="25.5"/>
    <n v="30.6"/>
    <n v="66834405"/>
    <n v="1945"/>
    <x v="4"/>
    <n v="23"/>
    <x v="0"/>
    <n v="79"/>
    <n v="2"/>
    <n v="0"/>
    <x v="1"/>
  </r>
  <r>
    <s v="Grayken"/>
    <s v="John"/>
    <n v="6300000000"/>
    <x v="12"/>
    <s v="London"/>
    <s v="Private equity"/>
    <x v="3"/>
    <x v="1"/>
    <x v="0"/>
    <d v="1956-06-01T00:00:00"/>
    <n v="81.3"/>
    <n v="119.62"/>
    <n v="2827113184696"/>
    <n v="25.5"/>
    <n v="30.6"/>
    <n v="66834405"/>
    <n v="1956"/>
    <x v="1"/>
    <n v="1"/>
    <x v="0"/>
    <n v="68"/>
    <n v="6"/>
    <n v="1"/>
    <x v="1"/>
  </r>
  <r>
    <s v="Aramburuzabala"/>
    <s v="Maria Asuncion"/>
    <n v="6200000000"/>
    <x v="2"/>
    <s v="Mexico City"/>
    <s v="Beer, investments"/>
    <x v="7"/>
    <x v="0"/>
    <x v="1"/>
    <d v="1963-05-02T00:00:00"/>
    <n v="75"/>
    <n v="141.54"/>
    <n v="1258286717125"/>
    <n v="13.1"/>
    <n v="55.1"/>
    <n v="126014024"/>
    <n v="1963"/>
    <x v="9"/>
    <n v="2"/>
    <x v="0"/>
    <n v="61"/>
    <n v="7"/>
    <n v="0"/>
    <x v="0"/>
  </r>
  <r>
    <s v="Douglas"/>
    <s v="Gustaf"/>
    <n v="6200000000"/>
    <x v="19"/>
    <s v="Stockholm"/>
    <s v="Investments"/>
    <x v="6"/>
    <x v="1"/>
    <x v="0"/>
    <d v="1938-03-03T00:00:00"/>
    <n v="82.5"/>
    <n v="110.51"/>
    <n v="530832908738"/>
    <n v="27.9"/>
    <n v="49.1"/>
    <n v="10285453"/>
    <n v="1938"/>
    <x v="0"/>
    <n v="3"/>
    <x v="0"/>
    <n v="86"/>
    <n v="3"/>
    <n v="1"/>
    <x v="0"/>
  </r>
  <r>
    <s v="Goldschmeding"/>
    <s v="Frits"/>
    <n v="6200000000"/>
    <x v="35"/>
    <s v="Amsterdam"/>
    <s v="Temp agency"/>
    <x v="14"/>
    <x v="1"/>
    <x v="0"/>
    <d v="1933-08-02T00:00:00"/>
    <n v="81.8"/>
    <n v="115.91"/>
    <n v="909070395161"/>
    <n v="23"/>
    <n v="41.2"/>
    <n v="17332850"/>
    <n v="1933"/>
    <x v="3"/>
    <n v="2"/>
    <x v="0"/>
    <n v="91"/>
    <n v="15"/>
    <n v="1"/>
    <x v="1"/>
  </r>
  <r>
    <s v="Solowow"/>
    <s v="Michal"/>
    <n v="6200000000"/>
    <x v="36"/>
    <s v="Kielce"/>
    <s v="Investments"/>
    <x v="3"/>
    <x v="1"/>
    <x v="0"/>
    <d v="1962-07-11T00:00:00"/>
    <n v="77.599999999999994"/>
    <n v="114.11"/>
    <n v="592164400688"/>
    <n v="17.399999999999999"/>
    <n v="40.799999999999997"/>
    <n v="37970874"/>
    <n v="1962"/>
    <x v="7"/>
    <n v="11"/>
    <x v="0"/>
    <n v="62"/>
    <n v="6"/>
    <n v="1"/>
    <x v="1"/>
  </r>
  <r>
    <s v="Ruan"/>
    <s v="Xueping"/>
    <n v="6200000000"/>
    <x v="5"/>
    <s v="Ningbo"/>
    <s v="Power strip"/>
    <x v="10"/>
    <x v="1"/>
    <x v="0"/>
    <d v="1972-01-01T00:00:00"/>
    <n v="77"/>
    <n v="125.08"/>
    <n v="19910000000000"/>
    <n v="9.4"/>
    <n v="59.2"/>
    <n v="1397715000"/>
    <n v="1972"/>
    <x v="2"/>
    <n v="1"/>
    <x v="0"/>
    <n v="52"/>
    <n v="11"/>
    <n v="1"/>
    <x v="0"/>
  </r>
  <r>
    <s v="Ruan"/>
    <s v="Liping"/>
    <n v="6200000000"/>
    <x v="5"/>
    <s v="Ningbo"/>
    <s v="Power strips"/>
    <x v="10"/>
    <x v="1"/>
    <x v="0"/>
    <d v="1964-01-01T00:00:00"/>
    <n v="77"/>
    <n v="125.08"/>
    <n v="19910000000000"/>
    <n v="9.4"/>
    <n v="59.2"/>
    <n v="1397715000"/>
    <n v="1964"/>
    <x v="2"/>
    <n v="1"/>
    <x v="0"/>
    <n v="60"/>
    <n v="11"/>
    <n v="1"/>
    <x v="0"/>
  </r>
  <r>
    <s v="Lin"/>
    <s v="Muqin"/>
    <n v="6200000000"/>
    <x v="5"/>
    <s v="Shenzhen"/>
    <s v="Beverages"/>
    <x v="7"/>
    <x v="1"/>
    <x v="0"/>
    <d v="1964-01-01T00:00:00"/>
    <n v="77"/>
    <n v="125.08"/>
    <n v="19910000000000"/>
    <n v="9.4"/>
    <n v="59.2"/>
    <n v="1397715000"/>
    <n v="1964"/>
    <x v="2"/>
    <n v="1"/>
    <x v="0"/>
    <n v="60"/>
    <n v="7"/>
    <n v="1"/>
    <x v="0"/>
  </r>
  <r>
    <s v="Herz"/>
    <s v="Wolfgang"/>
    <n v="6100000000"/>
    <x v="7"/>
    <s v="Hamburg"/>
    <s v="Coffee"/>
    <x v="0"/>
    <x v="0"/>
    <x v="0"/>
    <d v="1951-01-01T00:00:00"/>
    <n v="80.900000000000006"/>
    <n v="112.85"/>
    <n v="3845630030824"/>
    <n v="11.5"/>
    <n v="48.8"/>
    <n v="83132799"/>
    <n v="1951"/>
    <x v="2"/>
    <n v="1"/>
    <x v="0"/>
    <n v="73"/>
    <n v="5"/>
    <n v="0"/>
    <x v="0"/>
  </r>
  <r>
    <s v="Herz"/>
    <s v="Michael"/>
    <n v="6100000000"/>
    <x v="7"/>
    <s v="Hamburg"/>
    <s v="Coffee"/>
    <x v="0"/>
    <x v="0"/>
    <x v="0"/>
    <d v="1943-09-28T00:00:00"/>
    <n v="80.900000000000006"/>
    <n v="112.85"/>
    <n v="3845630030824"/>
    <n v="11.5"/>
    <n v="48.8"/>
    <n v="83132799"/>
    <n v="1943"/>
    <x v="11"/>
    <n v="28"/>
    <x v="0"/>
    <n v="81"/>
    <n v="5"/>
    <n v="0"/>
    <x v="0"/>
  </r>
  <r>
    <s v="Gores"/>
    <s v="Tom"/>
    <n v="6100000000"/>
    <x v="1"/>
    <s v="Beverly Hills"/>
    <s v="Private equity"/>
    <x v="3"/>
    <x v="1"/>
    <x v="0"/>
    <d v="1964-07-31T00:00:00"/>
    <n v="78.5"/>
    <n v="117.24"/>
    <n v="21427700000000"/>
    <n v="9.6"/>
    <n v="36.6"/>
    <n v="328239523"/>
    <n v="1964"/>
    <x v="7"/>
    <n v="31"/>
    <x v="0"/>
    <n v="60"/>
    <n v="6"/>
    <n v="1"/>
    <x v="1"/>
  </r>
  <r>
    <s v="Adenuga"/>
    <s v="Mike"/>
    <n v="6100000000"/>
    <x v="22"/>
    <s v="Lagos"/>
    <s v="Telecom, oil"/>
    <x v="6"/>
    <x v="1"/>
    <x v="0"/>
    <d v="1953-04-29T00:00:00"/>
    <n v="54.3"/>
    <n v="267.51"/>
    <n v="448120428859"/>
    <n v="1.5"/>
    <n v="34.799999999999997"/>
    <n v="200963599"/>
    <n v="1953"/>
    <x v="6"/>
    <n v="29"/>
    <x v="0"/>
    <n v="71"/>
    <n v="3"/>
    <n v="1"/>
    <x v="1"/>
  </r>
  <r>
    <s v="Bouchard"/>
    <s v="Alain"/>
    <n v="6000000000"/>
    <x v="6"/>
    <s v="Montreal"/>
    <s v="Convinience stores"/>
    <x v="0"/>
    <x v="1"/>
    <x v="0"/>
    <d v="1949-02-18T00:00:00"/>
    <n v="81.900000000000006"/>
    <n v="116.76"/>
    <n v="1736425629520"/>
    <n v="12.8"/>
    <n v="24.5"/>
    <n v="36991981"/>
    <n v="1949"/>
    <x v="5"/>
    <n v="18"/>
    <x v="0"/>
    <n v="75"/>
    <n v="5"/>
    <n v="1"/>
    <x v="1"/>
  </r>
  <r>
    <s v="Abramov"/>
    <s v="Alexander"/>
    <n v="6000000000"/>
    <x v="16"/>
    <s v="Moscow"/>
    <s v="Steel, mining"/>
    <x v="11"/>
    <x v="1"/>
    <x v="0"/>
    <d v="1959-02-20T00:00:00"/>
    <n v="72.7"/>
    <n v="180.75"/>
    <n v="1699876578871"/>
    <n v="11.4"/>
    <n v="46.2"/>
    <n v="144373535"/>
    <n v="1959"/>
    <x v="5"/>
    <n v="20"/>
    <x v="0"/>
    <n v="65"/>
    <n v="13"/>
    <n v="1"/>
    <x v="0"/>
  </r>
  <r>
    <s v="Jiaravanon"/>
    <s v="Sumet"/>
    <n v="6000000000"/>
    <x v="20"/>
    <s v="Bangkok"/>
    <s v="Diversified"/>
    <x v="6"/>
    <x v="0"/>
    <x v="0"/>
    <d v="1934-11-02T00:00:00"/>
    <n v="76.900000000000006"/>
    <n v="113.27"/>
    <n v="543649976166"/>
    <n v="14.9"/>
    <n v="29.5"/>
    <n v="69625582"/>
    <n v="1934"/>
    <x v="10"/>
    <n v="2"/>
    <x v="0"/>
    <n v="90"/>
    <n v="3"/>
    <n v="0"/>
    <x v="1"/>
  </r>
  <r>
    <s v="Lowy"/>
    <s v="Frank"/>
    <n v="6000000000"/>
    <x v="23"/>
    <s v="Tel Aviv"/>
    <s v="Investments"/>
    <x v="3"/>
    <x v="1"/>
    <x v="0"/>
    <d v="1930-10-22T00:00:00"/>
    <n v="82.8"/>
    <n v="108.15"/>
    <n v="395098666122"/>
    <n v="23.1"/>
    <n v="25.3"/>
    <n v="9053300"/>
    <n v="1930"/>
    <x v="4"/>
    <n v="22"/>
    <x v="0"/>
    <n v="94"/>
    <n v="6"/>
    <n v="1"/>
    <x v="1"/>
  </r>
  <r>
    <s v="Bluhm"/>
    <s v="Neil"/>
    <n v="6000000000"/>
    <x v="1"/>
    <s v="Chicago"/>
    <s v="Real estate"/>
    <x v="15"/>
    <x v="1"/>
    <x v="0"/>
    <d v="1938-01-12T00:00:00"/>
    <n v="78.5"/>
    <n v="117.24"/>
    <n v="21427700000000"/>
    <n v="9.6"/>
    <n v="36.6"/>
    <n v="328239523"/>
    <n v="1938"/>
    <x v="2"/>
    <n v="12"/>
    <x v="0"/>
    <n v="86"/>
    <n v="14"/>
    <n v="1"/>
    <x v="1"/>
  </r>
  <r>
    <s v="Steward"/>
    <s v="David"/>
    <n v="6000000000"/>
    <x v="1"/>
    <s v="St. Louis"/>
    <s v="IT provider"/>
    <x v="2"/>
    <x v="1"/>
    <x v="0"/>
    <d v="1951-07-02T00:00:00"/>
    <n v="78.5"/>
    <n v="117.24"/>
    <n v="21427700000000"/>
    <n v="9.6"/>
    <n v="36.6"/>
    <n v="328239523"/>
    <n v="1951"/>
    <x v="7"/>
    <n v="2"/>
    <x v="0"/>
    <n v="73"/>
    <n v="17"/>
    <n v="1"/>
    <x v="1"/>
  </r>
  <r>
    <s v="Chaudhry"/>
    <s v="Jay"/>
    <n v="6000000000"/>
    <x v="1"/>
    <s v="Reno"/>
    <s v="Security software"/>
    <x v="2"/>
    <x v="1"/>
    <x v="0"/>
    <d v="1959-08-26T00:00:00"/>
    <n v="78.5"/>
    <n v="117.24"/>
    <n v="21427700000000"/>
    <n v="9.6"/>
    <n v="36.6"/>
    <n v="328239523"/>
    <n v="1959"/>
    <x v="3"/>
    <n v="26"/>
    <x v="0"/>
    <n v="65"/>
    <n v="17"/>
    <n v="1"/>
    <x v="1"/>
  </r>
  <r>
    <s v="Milken"/>
    <s v="Michael"/>
    <n v="6000000000"/>
    <x v="1"/>
    <s v="Los Angeles"/>
    <s v="Investments"/>
    <x v="3"/>
    <x v="1"/>
    <x v="0"/>
    <d v="1946-07-04T00:00:00"/>
    <n v="78.5"/>
    <n v="117.24"/>
    <n v="21427700000000"/>
    <n v="9.6"/>
    <n v="36.6"/>
    <n v="328239523"/>
    <n v="1946"/>
    <x v="7"/>
    <n v="4"/>
    <x v="0"/>
    <n v="78"/>
    <n v="6"/>
    <n v="1"/>
    <x v="1"/>
  </r>
  <r>
    <s v="Damani"/>
    <s v="Gopikishan"/>
    <n v="6000000000"/>
    <x v="3"/>
    <s v="Mumbai"/>
    <s v="Retail, investments"/>
    <x v="0"/>
    <x v="1"/>
    <x v="0"/>
    <d v="1958-01-01T00:00:00"/>
    <n v="69.400000000000006"/>
    <n v="180.44"/>
    <n v="2611000000000"/>
    <n v="11.2"/>
    <n v="49.7"/>
    <n v="1366417754"/>
    <n v="1958"/>
    <x v="2"/>
    <n v="1"/>
    <x v="0"/>
    <n v="66"/>
    <n v="5"/>
    <n v="1"/>
    <x v="0"/>
  </r>
  <r>
    <s v="Wexner"/>
    <s v="Les"/>
    <n v="6000000000"/>
    <x v="1"/>
    <s v="New Albany"/>
    <s v="Retail"/>
    <x v="0"/>
    <x v="1"/>
    <x v="0"/>
    <d v="1937-09-08T00:00:00"/>
    <n v="78.5"/>
    <n v="117.24"/>
    <n v="21427700000000"/>
    <n v="9.6"/>
    <n v="36.6"/>
    <n v="328239523"/>
    <n v="1937"/>
    <x v="11"/>
    <n v="8"/>
    <x v="0"/>
    <n v="87"/>
    <n v="5"/>
    <n v="1"/>
    <x v="1"/>
  </r>
  <r>
    <s v="Cai"/>
    <s v="Kui"/>
    <n v="5900000000"/>
    <x v="5"/>
    <s v="Chengdu"/>
    <s v="Real estate"/>
    <x v="15"/>
    <x v="1"/>
    <x v="0"/>
    <d v="1963-01-01T00:00:00"/>
    <n v="77"/>
    <n v="125.08"/>
    <n v="19910000000000"/>
    <n v="9.4"/>
    <n v="59.2"/>
    <n v="1397715000"/>
    <n v="1963"/>
    <x v="2"/>
    <n v="1"/>
    <x v="0"/>
    <n v="61"/>
    <n v="14"/>
    <n v="1"/>
    <x v="0"/>
  </r>
  <r>
    <s v="Halvorsen"/>
    <s v="Andreas"/>
    <n v="5900000000"/>
    <x v="1"/>
    <s v="Darien"/>
    <s v="Hedge funds"/>
    <x v="3"/>
    <x v="1"/>
    <x v="0"/>
    <d v="1961-04-23T00:00:00"/>
    <n v="78.5"/>
    <n v="117.24"/>
    <n v="21427700000000"/>
    <n v="9.6"/>
    <n v="36.6"/>
    <n v="328239523"/>
    <n v="1961"/>
    <x v="6"/>
    <n v="23"/>
    <x v="0"/>
    <n v="63"/>
    <n v="6"/>
    <n v="1"/>
    <x v="1"/>
  </r>
  <r>
    <s v="Tsai"/>
    <s v="Eng-meng"/>
    <n v="5900000000"/>
    <x v="5"/>
    <s v="Shanghai"/>
    <s v="Food, beverages"/>
    <x v="7"/>
    <x v="0"/>
    <x v="0"/>
    <d v="1957-01-15T00:00:00"/>
    <n v="77"/>
    <n v="125.08"/>
    <n v="19910000000000"/>
    <n v="9.4"/>
    <n v="59.2"/>
    <n v="1397715000"/>
    <n v="1957"/>
    <x v="2"/>
    <n v="15"/>
    <x v="0"/>
    <n v="67"/>
    <n v="7"/>
    <n v="0"/>
    <x v="0"/>
  </r>
  <r>
    <s v="Ressler"/>
    <s v="Antony"/>
    <n v="5900000000"/>
    <x v="1"/>
    <s v="Los Angeles"/>
    <s v="Finance"/>
    <x v="3"/>
    <x v="1"/>
    <x v="0"/>
    <d v="1960-10-12T00:00:00"/>
    <n v="78.5"/>
    <n v="117.24"/>
    <n v="21427700000000"/>
    <n v="9.6"/>
    <n v="36.6"/>
    <n v="328239523"/>
    <n v="1960"/>
    <x v="4"/>
    <n v="12"/>
    <x v="0"/>
    <n v="64"/>
    <n v="6"/>
    <n v="1"/>
    <x v="1"/>
  </r>
  <r>
    <s v="Chiaravanont"/>
    <s v="Jaran"/>
    <n v="5900000000"/>
    <x v="20"/>
    <s v="Bangkok"/>
    <s v="Diversified"/>
    <x v="6"/>
    <x v="0"/>
    <x v="0"/>
    <d v="1930-04-01T00:00:00"/>
    <n v="76.900000000000006"/>
    <n v="113.27"/>
    <n v="543649976166"/>
    <n v="14.9"/>
    <n v="29.5"/>
    <n v="69625582"/>
    <n v="1930"/>
    <x v="6"/>
    <n v="1"/>
    <x v="0"/>
    <n v="94"/>
    <n v="3"/>
    <n v="0"/>
    <x v="1"/>
  </r>
  <r>
    <s v="Harris"/>
    <s v="Josh"/>
    <n v="5800000000"/>
    <x v="1"/>
    <s v="Miami"/>
    <s v="Private equity"/>
    <x v="3"/>
    <x v="1"/>
    <x v="0"/>
    <d v="1964-12-29T00:00:00"/>
    <n v="78.5"/>
    <n v="117.24"/>
    <n v="21427700000000"/>
    <n v="9.6"/>
    <n v="36.6"/>
    <n v="328239523"/>
    <n v="1964"/>
    <x v="8"/>
    <n v="29"/>
    <x v="0"/>
    <n v="60"/>
    <n v="6"/>
    <n v="1"/>
    <x v="1"/>
  </r>
  <r>
    <s v="Soon-Shiong"/>
    <s v="Patrick"/>
    <n v="5800000000"/>
    <x v="1"/>
    <s v="Los Angeles"/>
    <s v="Pharmaceuticals"/>
    <x v="13"/>
    <x v="1"/>
    <x v="0"/>
    <d v="1952-07-29T00:00:00"/>
    <n v="78.5"/>
    <n v="117.24"/>
    <n v="21427700000000"/>
    <n v="9.6"/>
    <n v="36.6"/>
    <n v="328239523"/>
    <n v="1952"/>
    <x v="7"/>
    <n v="29"/>
    <x v="0"/>
    <n v="72"/>
    <n v="9"/>
    <n v="1"/>
    <x v="1"/>
  </r>
  <r>
    <s v="Louis-Hansen"/>
    <s v="Niels Peter"/>
    <n v="5800000000"/>
    <x v="33"/>
    <s v="Humlebaek"/>
    <s v="Medical devices"/>
    <x v="13"/>
    <x v="0"/>
    <x v="0"/>
    <d v="1947-10-25T00:00:00"/>
    <n v="81"/>
    <n v="110.35"/>
    <n v="348078018464"/>
    <n v="32.4"/>
    <n v="23.8"/>
    <n v="5818553"/>
    <n v="1947"/>
    <x v="4"/>
    <n v="25"/>
    <x v="0"/>
    <n v="77"/>
    <n v="9"/>
    <n v="0"/>
    <x v="1"/>
  </r>
  <r>
    <s v="Schmidheiny"/>
    <s v="Thomas"/>
    <n v="5700000000"/>
    <x v="8"/>
    <s v="Jona"/>
    <s v="Cement"/>
    <x v="16"/>
    <x v="0"/>
    <x v="0"/>
    <d v="1945-12-17T00:00:00"/>
    <n v="83.6"/>
    <n v="99.55"/>
    <n v="703082435360"/>
    <n v="10.1"/>
    <n v="28.8"/>
    <n v="8574832"/>
    <n v="1945"/>
    <x v="8"/>
    <n v="17"/>
    <x v="0"/>
    <n v="79"/>
    <n v="2"/>
    <n v="0"/>
    <x v="1"/>
  </r>
  <r>
    <s v="Ziff"/>
    <s v="Robert"/>
    <n v="5700000000"/>
    <x v="1"/>
    <s v="New York"/>
    <s v="Investments"/>
    <x v="3"/>
    <x v="0"/>
    <x v="0"/>
    <d v="1966-08-12T00:00:00"/>
    <n v="78.5"/>
    <n v="117.24"/>
    <n v="21427700000000"/>
    <n v="9.6"/>
    <n v="36.6"/>
    <n v="328239523"/>
    <n v="1966"/>
    <x v="3"/>
    <n v="12"/>
    <x v="0"/>
    <n v="58"/>
    <n v="6"/>
    <n v="0"/>
    <x v="1"/>
  </r>
  <r>
    <s v="Ziff"/>
    <s v="Dirk"/>
    <n v="5700000000"/>
    <x v="1"/>
    <s v="North Palm Beach"/>
    <s v="Investments"/>
    <x v="3"/>
    <x v="0"/>
    <x v="0"/>
    <d v="1964-04-01T00:00:00"/>
    <n v="78.5"/>
    <n v="117.24"/>
    <n v="21427700000000"/>
    <n v="9.6"/>
    <n v="36.6"/>
    <n v="328239523"/>
    <n v="1964"/>
    <x v="6"/>
    <n v="1"/>
    <x v="0"/>
    <n v="60"/>
    <n v="6"/>
    <n v="0"/>
    <x v="1"/>
  </r>
  <r>
    <s v="Ziff"/>
    <s v="Daniel"/>
    <n v="5700000000"/>
    <x v="1"/>
    <s v="New York"/>
    <s v="Investments"/>
    <x v="3"/>
    <x v="0"/>
    <x v="0"/>
    <d v="1971-11-02T00:00:00"/>
    <n v="78.5"/>
    <n v="117.24"/>
    <n v="21427700000000"/>
    <n v="9.6"/>
    <n v="36.6"/>
    <n v="328239523"/>
    <n v="1971"/>
    <x v="10"/>
    <n v="2"/>
    <x v="0"/>
    <n v="53"/>
    <n v="6"/>
    <n v="0"/>
    <x v="1"/>
  </r>
  <r>
    <s v="Irving"/>
    <s v="Arthur"/>
    <n v="5700000000"/>
    <x v="6"/>
    <s v="Saint John"/>
    <s v="Oil"/>
    <x v="12"/>
    <x v="0"/>
    <x v="0"/>
    <d v="1930-01-01T00:00:00"/>
    <n v="81.900000000000006"/>
    <n v="116.76"/>
    <n v="1736425629520"/>
    <n v="12.8"/>
    <n v="24.5"/>
    <n v="36991981"/>
    <n v="1930"/>
    <x v="2"/>
    <n v="1"/>
    <x v="0"/>
    <n v="94"/>
    <n v="4"/>
    <n v="0"/>
    <x v="1"/>
  </r>
  <r>
    <s v="Brown"/>
    <s v="John"/>
    <n v="5700000000"/>
    <x v="1"/>
    <s v="Atlanta"/>
    <s v="Medical equipment"/>
    <x v="13"/>
    <x v="1"/>
    <x v="0"/>
    <d v="1934-09-15T00:00:00"/>
    <n v="78.5"/>
    <n v="117.24"/>
    <n v="21427700000000"/>
    <n v="9.6"/>
    <n v="36.6"/>
    <n v="328239523"/>
    <n v="1934"/>
    <x v="11"/>
    <n v="15"/>
    <x v="0"/>
    <n v="90"/>
    <n v="9"/>
    <n v="1"/>
    <x v="1"/>
  </r>
  <r>
    <s v="Akhmetov"/>
    <s v="Rinat"/>
    <n v="5700000000"/>
    <x v="37"/>
    <s v="Donetsk"/>
    <s v="Steel, coal"/>
    <x v="11"/>
    <x v="1"/>
    <x v="0"/>
    <d v="1966-09-21T00:00:00"/>
    <n v="71.599999999999994"/>
    <n v="281.66000000000003"/>
    <n v="153781069118"/>
    <n v="20.100000000000001"/>
    <n v="45.2"/>
    <n v="44385155"/>
    <n v="1966"/>
    <x v="11"/>
    <n v="21"/>
    <x v="0"/>
    <n v="58"/>
    <n v="13"/>
    <n v="1"/>
    <x v="0"/>
  </r>
  <r>
    <s v="Lundberg"/>
    <s v="Fredrik"/>
    <n v="5700000000"/>
    <x v="19"/>
    <s v="Stockholm"/>
    <s v="Real estate, investments"/>
    <x v="15"/>
    <x v="0"/>
    <x v="0"/>
    <d v="1951-08-05T00:00:00"/>
    <n v="82.5"/>
    <n v="110.51"/>
    <n v="530832908738"/>
    <n v="27.9"/>
    <n v="49.1"/>
    <n v="10285453"/>
    <n v="1951"/>
    <x v="3"/>
    <n v="5"/>
    <x v="0"/>
    <n v="73"/>
    <n v="14"/>
    <n v="0"/>
    <x v="0"/>
  </r>
  <r>
    <s v="Sagi"/>
    <s v="Teddy"/>
    <n v="5600000000"/>
    <x v="23"/>
    <s v="Tel Aviv"/>
    <s v="Gambling software"/>
    <x v="9"/>
    <x v="1"/>
    <x v="0"/>
    <d v="1971-11-01T00:00:00"/>
    <n v="82.8"/>
    <n v="108.15"/>
    <n v="395098666122"/>
    <n v="23.1"/>
    <n v="25.3"/>
    <n v="9053300"/>
    <n v="1971"/>
    <x v="10"/>
    <n v="1"/>
    <x v="0"/>
    <n v="53"/>
    <n v="8"/>
    <n v="1"/>
    <x v="1"/>
  </r>
  <r>
    <s v="Lai"/>
    <s v="Meisong"/>
    <n v="5600000000"/>
    <x v="5"/>
    <s v="Shanghai"/>
    <s v="Package delivery"/>
    <x v="8"/>
    <x v="1"/>
    <x v="0"/>
    <d v="1970-12-01T00:00:00"/>
    <n v="77"/>
    <n v="125.08"/>
    <n v="19910000000000"/>
    <n v="9.4"/>
    <n v="59.2"/>
    <n v="1397715000"/>
    <n v="1970"/>
    <x v="8"/>
    <n v="1"/>
    <x v="0"/>
    <n v="54"/>
    <n v="10"/>
    <n v="1"/>
    <x v="0"/>
  </r>
  <r>
    <s v="Li"/>
    <s v="Ge"/>
    <n v="5600000000"/>
    <x v="5"/>
    <s v="Shanghai"/>
    <s v="Pharmaceutical ingredients"/>
    <x v="13"/>
    <x v="1"/>
    <x v="0"/>
    <d v="1967-01-01T00:00:00"/>
    <n v="77"/>
    <n v="125.08"/>
    <n v="19910000000000"/>
    <n v="9.4"/>
    <n v="59.2"/>
    <n v="1397715000"/>
    <n v="1967"/>
    <x v="2"/>
    <n v="1"/>
    <x v="0"/>
    <n v="57"/>
    <n v="9"/>
    <n v="1"/>
    <x v="0"/>
  </r>
  <r>
    <s v="Wu"/>
    <s v="Jianshu"/>
    <n v="5600000000"/>
    <x v="5"/>
    <s v="Ningbo"/>
    <s v="Auto parts"/>
    <x v="1"/>
    <x v="1"/>
    <x v="0"/>
    <d v="1964-01-01T00:00:00"/>
    <n v="77"/>
    <n v="125.08"/>
    <n v="19910000000000"/>
    <n v="9.4"/>
    <n v="59.2"/>
    <n v="1397715000"/>
    <n v="1964"/>
    <x v="2"/>
    <n v="1"/>
    <x v="0"/>
    <n v="60"/>
    <n v="1"/>
    <n v="1"/>
    <x v="0"/>
  </r>
  <r>
    <s v="Pritzker"/>
    <s v="Karen"/>
    <n v="5600000000"/>
    <x v="1"/>
    <s v="Branford"/>
    <s v="Hotels, investments"/>
    <x v="3"/>
    <x v="0"/>
    <x v="1"/>
    <d v="1958-01-07T00:00:00"/>
    <n v="78.5"/>
    <n v="117.24"/>
    <n v="21427700000000"/>
    <n v="9.6"/>
    <n v="36.6"/>
    <n v="328239523"/>
    <n v="1958"/>
    <x v="2"/>
    <n v="7"/>
    <x v="0"/>
    <n v="66"/>
    <n v="6"/>
    <n v="0"/>
    <x v="1"/>
  </r>
  <r>
    <s v="Hunt"/>
    <s v="Ray Lee"/>
    <n v="5600000000"/>
    <x v="1"/>
    <s v="Dallas"/>
    <s v="Oil, real estate"/>
    <x v="12"/>
    <x v="0"/>
    <x v="0"/>
    <d v="1943-04-06T00:00:00"/>
    <n v="78.5"/>
    <n v="117.24"/>
    <n v="21427700000000"/>
    <n v="9.6"/>
    <n v="36.6"/>
    <n v="328239523"/>
    <n v="1943"/>
    <x v="6"/>
    <n v="6"/>
    <x v="0"/>
    <n v="81"/>
    <n v="4"/>
    <n v="0"/>
    <x v="1"/>
  </r>
  <r>
    <s v="Lal"/>
    <s v="Vikram"/>
    <n v="5600000000"/>
    <x v="3"/>
    <s v="Delhi"/>
    <s v="Motorcycles"/>
    <x v="1"/>
    <x v="0"/>
    <x v="0"/>
    <d v="1942-03-05T00:00:00"/>
    <n v="69.400000000000006"/>
    <n v="180.44"/>
    <n v="2611000000000"/>
    <n v="11.2"/>
    <n v="49.7"/>
    <n v="1366417754"/>
    <n v="1942"/>
    <x v="0"/>
    <n v="5"/>
    <x v="0"/>
    <n v="82"/>
    <n v="1"/>
    <n v="0"/>
    <x v="0"/>
  </r>
  <r>
    <s v="Seo"/>
    <s v="Jung-jin"/>
    <n v="5600000000"/>
    <x v="28"/>
    <s v="Seoul"/>
    <s v="Biotech"/>
    <x v="13"/>
    <x v="1"/>
    <x v="0"/>
    <d v="1957-10-23T00:00:00"/>
    <n v="82.6"/>
    <n v="115.16"/>
    <n v="2029000000000"/>
    <n v="15.6"/>
    <n v="33.200000000000003"/>
    <n v="51709098"/>
    <n v="1957"/>
    <x v="4"/>
    <n v="23"/>
    <x v="0"/>
    <n v="67"/>
    <n v="9"/>
    <n v="1"/>
    <x v="1"/>
  </r>
  <r>
    <s v="Langone"/>
    <s v="Ken"/>
    <n v="5600000000"/>
    <x v="1"/>
    <s v="Sands Point"/>
    <s v="Investments"/>
    <x v="3"/>
    <x v="1"/>
    <x v="0"/>
    <d v="1935-09-16T00:00:00"/>
    <n v="78.5"/>
    <n v="117.24"/>
    <n v="21427700000000"/>
    <n v="9.6"/>
    <n v="36.6"/>
    <n v="328239523"/>
    <n v="1935"/>
    <x v="11"/>
    <n v="16"/>
    <x v="0"/>
    <n v="89"/>
    <n v="6"/>
    <n v="1"/>
    <x v="1"/>
  </r>
  <r>
    <s v="Rowling"/>
    <s v="Robert"/>
    <n v="5600000000"/>
    <x v="1"/>
    <s v="Dallas"/>
    <s v="Hotels, investments"/>
    <x v="14"/>
    <x v="0"/>
    <x v="0"/>
    <d v="1953-09-26T00:00:00"/>
    <n v="78.5"/>
    <n v="117.24"/>
    <n v="21427700000000"/>
    <n v="9.6"/>
    <n v="36.6"/>
    <n v="328239523"/>
    <n v="1953"/>
    <x v="11"/>
    <n v="26"/>
    <x v="0"/>
    <n v="71"/>
    <n v="15"/>
    <n v="0"/>
    <x v="1"/>
  </r>
  <r>
    <s v="Collison"/>
    <s v="Patrick"/>
    <n v="5500000000"/>
    <x v="1"/>
    <s v="San Francisco"/>
    <s v="Payment software"/>
    <x v="2"/>
    <x v="1"/>
    <x v="0"/>
    <d v="1988-09-09T00:00:00"/>
    <n v="78.5"/>
    <n v="117.24"/>
    <n v="21427700000000"/>
    <n v="9.6"/>
    <n v="36.6"/>
    <n v="328239523"/>
    <n v="1988"/>
    <x v="11"/>
    <n v="9"/>
    <x v="1"/>
    <n v="36"/>
    <n v="17"/>
    <n v="1"/>
    <x v="1"/>
  </r>
  <r>
    <s v="Rales"/>
    <s v="Mitchell"/>
    <n v="5500000000"/>
    <x v="1"/>
    <s v="Potomac"/>
    <s v="Manufacturing, investments"/>
    <x v="10"/>
    <x v="1"/>
    <x v="0"/>
    <d v="1956-08-21T00:00:00"/>
    <n v="78.5"/>
    <n v="117.24"/>
    <n v="21427700000000"/>
    <n v="9.6"/>
    <n v="36.6"/>
    <n v="328239523"/>
    <n v="1956"/>
    <x v="3"/>
    <n v="21"/>
    <x v="0"/>
    <n v="68"/>
    <n v="11"/>
    <n v="1"/>
    <x v="1"/>
  </r>
  <r>
    <s v="Friedkin"/>
    <s v="Dan"/>
    <n v="5500000000"/>
    <x v="1"/>
    <s v="Houston"/>
    <s v="Toyota dealerships"/>
    <x v="1"/>
    <x v="0"/>
    <x v="0"/>
    <d v="1965-02-27T00:00:00"/>
    <n v="78.5"/>
    <n v="117.24"/>
    <n v="21427700000000"/>
    <n v="9.6"/>
    <n v="36.6"/>
    <n v="328239523"/>
    <n v="1965"/>
    <x v="5"/>
    <n v="27"/>
    <x v="0"/>
    <n v="59"/>
    <n v="1"/>
    <n v="0"/>
    <x v="1"/>
  </r>
  <r>
    <s v="Emmerson"/>
    <s v="Archie Aldis"/>
    <n v="5500000000"/>
    <x v="1"/>
    <s v="Redding"/>
    <s v="Timberland, lumber mills"/>
    <x v="10"/>
    <x v="1"/>
    <x v="0"/>
    <d v="2029-04-10T00:00:00"/>
    <n v="78.5"/>
    <n v="117.24"/>
    <n v="21427700000000"/>
    <n v="9.6"/>
    <n v="36.6"/>
    <n v="328239523"/>
    <n v="1929"/>
    <x v="6"/>
    <n v="10"/>
    <x v="0"/>
    <n v="95"/>
    <n v="11"/>
    <n v="1"/>
    <x v="1"/>
  </r>
  <r>
    <s v="Collison"/>
    <s v="John"/>
    <n v="5500000000"/>
    <x v="1"/>
    <s v="San Francisco"/>
    <s v="Payments software"/>
    <x v="2"/>
    <x v="1"/>
    <x v="0"/>
    <d v="1990-08-06T00:00:00"/>
    <n v="78.5"/>
    <n v="117.24"/>
    <n v="21427700000000"/>
    <n v="9.6"/>
    <n v="36.6"/>
    <n v="328239523"/>
    <n v="1990"/>
    <x v="3"/>
    <n v="6"/>
    <x v="1"/>
    <n v="34"/>
    <n v="17"/>
    <n v="1"/>
    <x v="1"/>
  </r>
  <r>
    <s v="Chambers"/>
    <s v="James"/>
    <n v="5500000000"/>
    <x v="1"/>
    <s v="Palisades"/>
    <s v="Media, automotive"/>
    <x v="4"/>
    <x v="0"/>
    <x v="0"/>
    <d v="1957-04-12T00:00:00"/>
    <n v="78.5"/>
    <n v="117.24"/>
    <n v="21427700000000"/>
    <n v="9.6"/>
    <n v="36.6"/>
    <n v="328239523"/>
    <n v="1957"/>
    <x v="6"/>
    <n v="12"/>
    <x v="0"/>
    <n v="67"/>
    <n v="12"/>
    <n v="0"/>
    <x v="1"/>
  </r>
  <r>
    <s v="Arison"/>
    <s v="Micky"/>
    <n v="5500000000"/>
    <x v="1"/>
    <s v="Bal Harbour"/>
    <s v="Carnival Cruises"/>
    <x v="14"/>
    <x v="0"/>
    <x v="0"/>
    <d v="1949-06-29T00:00:00"/>
    <n v="78.5"/>
    <n v="117.24"/>
    <n v="21427700000000"/>
    <n v="9.6"/>
    <n v="36.6"/>
    <n v="328239523"/>
    <n v="1949"/>
    <x v="1"/>
    <n v="29"/>
    <x v="0"/>
    <n v="75"/>
    <n v="15"/>
    <n v="0"/>
    <x v="1"/>
  </r>
  <r>
    <s v="Stevanato"/>
    <s v="Sergio"/>
    <n v="5500000000"/>
    <x v="25"/>
    <s v="Venice"/>
    <s v="Medical packaging"/>
    <x v="13"/>
    <x v="1"/>
    <x v="0"/>
    <d v="1943-03-20T00:00:00"/>
    <n v="82.9"/>
    <n v="110.62"/>
    <n v="2001244392042"/>
    <n v="24.3"/>
    <n v="59.1"/>
    <n v="60297396"/>
    <n v="1943"/>
    <x v="0"/>
    <n v="20"/>
    <x v="0"/>
    <n v="81"/>
    <n v="9"/>
    <n v="1"/>
    <x v="0"/>
  </r>
  <r>
    <s v="Ferrari"/>
    <s v="Piero"/>
    <n v="5500000000"/>
    <x v="25"/>
    <s v="Modena"/>
    <s v="Automobiles"/>
    <x v="1"/>
    <x v="0"/>
    <x v="0"/>
    <d v="1945-05-22T00:00:00"/>
    <n v="82.9"/>
    <n v="110.62"/>
    <n v="2001244392042"/>
    <n v="24.3"/>
    <n v="59.1"/>
    <n v="60297396"/>
    <n v="1945"/>
    <x v="9"/>
    <n v="22"/>
    <x v="0"/>
    <n v="79"/>
    <n v="1"/>
    <n v="0"/>
    <x v="0"/>
  </r>
  <r>
    <s v="Irving"/>
    <s v="James"/>
    <n v="5500000000"/>
    <x v="6"/>
    <s v="Saint John"/>
    <s v="Diversified"/>
    <x v="6"/>
    <x v="0"/>
    <x v="0"/>
    <d v="1928-03-20T00:00:00"/>
    <n v="81.900000000000006"/>
    <n v="116.76"/>
    <n v="1736425629520"/>
    <n v="12.8"/>
    <n v="24.5"/>
    <n v="36991981"/>
    <n v="1928"/>
    <x v="0"/>
    <n v="20"/>
    <x v="0"/>
    <n v="96"/>
    <n v="3"/>
    <n v="0"/>
    <x v="1"/>
  </r>
  <r>
    <s v="Zhao"/>
    <s v="Yan"/>
    <n v="5500000000"/>
    <x v="5"/>
    <s v="Beijing"/>
    <s v="Biotech"/>
    <x v="6"/>
    <x v="1"/>
    <x v="1"/>
    <d v="1967-01-01T00:00:00"/>
    <n v="77"/>
    <n v="125.08"/>
    <n v="19910000000000"/>
    <n v="9.4"/>
    <n v="59.2"/>
    <n v="1397715000"/>
    <n v="1967"/>
    <x v="2"/>
    <n v="1"/>
    <x v="0"/>
    <n v="57"/>
    <n v="3"/>
    <n v="1"/>
    <x v="0"/>
  </r>
  <r>
    <s v="Merckle"/>
    <s v="Ludwig"/>
    <n v="5500000000"/>
    <x v="7"/>
    <s v="Ulm"/>
    <s v="Pharmaceuticals"/>
    <x v="3"/>
    <x v="0"/>
    <x v="0"/>
    <d v="1965-01-01T00:00:00"/>
    <n v="80.900000000000006"/>
    <n v="112.85"/>
    <n v="3845630030824"/>
    <n v="11.5"/>
    <n v="48.8"/>
    <n v="83132799"/>
    <n v="1965"/>
    <x v="2"/>
    <n v="1"/>
    <x v="0"/>
    <n v="59"/>
    <n v="6"/>
    <n v="0"/>
    <x v="0"/>
  </r>
  <r>
    <s v="Marguerre"/>
    <s v="Wolfgang"/>
    <n v="5500000000"/>
    <x v="7"/>
    <s v="Heidelberg"/>
    <s v="Pharmaceuticals"/>
    <x v="13"/>
    <x v="1"/>
    <x v="0"/>
    <d v="1941-06-04T00:00:00"/>
    <n v="80.900000000000006"/>
    <n v="112.85"/>
    <n v="3845630030824"/>
    <n v="11.5"/>
    <n v="48.8"/>
    <n v="83132799"/>
    <n v="1941"/>
    <x v="1"/>
    <n v="4"/>
    <x v="0"/>
    <n v="83"/>
    <n v="9"/>
    <n v="1"/>
    <x v="0"/>
  </r>
  <r>
    <s v="Jiang"/>
    <s v="Weiping"/>
    <n v="5500000000"/>
    <x v="5"/>
    <s v="Chengdu"/>
    <s v="Chemicals"/>
    <x v="10"/>
    <x v="1"/>
    <x v="0"/>
    <d v="1955-03-01T00:00:00"/>
    <n v="77"/>
    <n v="125.08"/>
    <n v="19910000000000"/>
    <n v="9.4"/>
    <n v="59.2"/>
    <n v="1397715000"/>
    <n v="1955"/>
    <x v="0"/>
    <n v="1"/>
    <x v="0"/>
    <n v="69"/>
    <n v="11"/>
    <n v="1"/>
    <x v="0"/>
  </r>
  <r>
    <s v="Singer"/>
    <s v="Paul"/>
    <n v="5500000000"/>
    <x v="1"/>
    <s v="New York"/>
    <s v="Hedge funds"/>
    <x v="3"/>
    <x v="1"/>
    <x v="0"/>
    <d v="1944-08-22T00:00:00"/>
    <n v="78.5"/>
    <n v="117.24"/>
    <n v="21427700000000"/>
    <n v="9.6"/>
    <n v="36.6"/>
    <n v="328239523"/>
    <n v="1944"/>
    <x v="3"/>
    <n v="22"/>
    <x v="0"/>
    <n v="80"/>
    <n v="6"/>
    <n v="1"/>
    <x v="1"/>
  </r>
  <r>
    <s v="Rayner"/>
    <s v="Katharine"/>
    <n v="5500000000"/>
    <x v="1"/>
    <s v="East Hampton"/>
    <s v="Media, automotive"/>
    <x v="4"/>
    <x v="0"/>
    <x v="1"/>
    <d v="1945-01-12T00:00:00"/>
    <n v="78.5"/>
    <n v="117.24"/>
    <n v="21427700000000"/>
    <n v="9.6"/>
    <n v="36.6"/>
    <n v="328239523"/>
    <n v="1945"/>
    <x v="2"/>
    <n v="12"/>
    <x v="0"/>
    <n v="79"/>
    <n v="12"/>
    <n v="0"/>
    <x v="1"/>
  </r>
  <r>
    <s v="White"/>
    <s v="Richard"/>
    <n v="5500000000"/>
    <x v="13"/>
    <s v="Sydney"/>
    <s v="Software"/>
    <x v="2"/>
    <x v="1"/>
    <x v="0"/>
    <d v="1955-04-01T00:00:00"/>
    <n v="82.7"/>
    <n v="119.8"/>
    <n v="1392680589329"/>
    <n v="23"/>
    <n v="47.4"/>
    <n v="25766605"/>
    <n v="1955"/>
    <x v="6"/>
    <n v="1"/>
    <x v="0"/>
    <n v="69"/>
    <n v="17"/>
    <n v="1"/>
    <x v="0"/>
  </r>
  <r>
    <s v="Taylor"/>
    <s v="Margaretta"/>
    <n v="5500000000"/>
    <x v="1"/>
    <s v="Southampton"/>
    <s v="Media, automotive"/>
    <x v="4"/>
    <x v="0"/>
    <x v="1"/>
    <d v="1942-04-15T00:00:00"/>
    <n v="78.5"/>
    <n v="117.24"/>
    <n v="21427700000000"/>
    <n v="9.6"/>
    <n v="36.6"/>
    <n v="328239523"/>
    <n v="1942"/>
    <x v="6"/>
    <n v="15"/>
    <x v="0"/>
    <n v="82"/>
    <n v="12"/>
    <n v="0"/>
    <x v="1"/>
  </r>
  <r>
    <s v="Prada"/>
    <s v="Miuccia"/>
    <n v="5400000000"/>
    <x v="25"/>
    <s v="Milan"/>
    <s v="Luxury goods"/>
    <x v="0"/>
    <x v="0"/>
    <x v="1"/>
    <d v="1949-05-10T00:00:00"/>
    <n v="82.9"/>
    <n v="110.62"/>
    <n v="2001244392042"/>
    <n v="24.3"/>
    <n v="59.1"/>
    <n v="60297396"/>
    <n v="1949"/>
    <x v="9"/>
    <n v="10"/>
    <x v="0"/>
    <n v="75"/>
    <n v="5"/>
    <n v="0"/>
    <x v="0"/>
  </r>
  <r>
    <s v="Reimann"/>
    <s v="Wolfgang"/>
    <n v="5400000000"/>
    <x v="7"/>
    <s v="Passau"/>
    <s v="Consumer goods"/>
    <x v="0"/>
    <x v="0"/>
    <x v="0"/>
    <d v="1952-10-04T00:00:00"/>
    <n v="80.900000000000006"/>
    <n v="112.85"/>
    <n v="3845630030824"/>
    <n v="11.5"/>
    <n v="48.8"/>
    <n v="83132799"/>
    <n v="1952"/>
    <x v="4"/>
    <n v="4"/>
    <x v="0"/>
    <n v="72"/>
    <n v="5"/>
    <n v="0"/>
    <x v="0"/>
  </r>
  <r>
    <s v="Reimann-Andersen"/>
    <s v="Matthias"/>
    <n v="5400000000"/>
    <x v="7"/>
    <s v="Munich"/>
    <s v="Consumer goods"/>
    <x v="0"/>
    <x v="0"/>
    <x v="0"/>
    <d v="1965-03-30T00:00:00"/>
    <n v="80.900000000000006"/>
    <n v="112.85"/>
    <n v="3845630030824"/>
    <n v="11.5"/>
    <n v="48.8"/>
    <n v="83132799"/>
    <n v="1965"/>
    <x v="0"/>
    <n v="30"/>
    <x v="0"/>
    <n v="59"/>
    <n v="5"/>
    <n v="0"/>
    <x v="0"/>
  </r>
  <r>
    <s v="Pieper"/>
    <s v="Michael"/>
    <n v="5400000000"/>
    <x v="8"/>
    <s v="Lucerne"/>
    <s v="Kitchen appliances"/>
    <x v="10"/>
    <x v="1"/>
    <x v="0"/>
    <d v="1946-02-05T00:00:00"/>
    <n v="83.6"/>
    <n v="99.55"/>
    <n v="703082435360"/>
    <n v="10.1"/>
    <n v="28.8"/>
    <n v="8574832"/>
    <n v="1946"/>
    <x v="5"/>
    <n v="5"/>
    <x v="0"/>
    <n v="78"/>
    <n v="11"/>
    <n v="1"/>
    <x v="1"/>
  </r>
  <r>
    <s v="Ishbia"/>
    <s v="Mat"/>
    <n v="5400000000"/>
    <x v="1"/>
    <s v="Bloomfield Hills"/>
    <s v="Mortgage lender"/>
    <x v="3"/>
    <x v="0"/>
    <x v="0"/>
    <d v="1980-01-06T00:00:00"/>
    <n v="78.5"/>
    <n v="117.24"/>
    <n v="21427700000000"/>
    <n v="9.6"/>
    <n v="36.6"/>
    <n v="328239523"/>
    <n v="1980"/>
    <x v="2"/>
    <n v="6"/>
    <x v="0"/>
    <n v="44"/>
    <n v="6"/>
    <n v="0"/>
    <x v="1"/>
  </r>
  <r>
    <s v="Choksi"/>
    <s v="Mahendra"/>
    <n v="5400000000"/>
    <x v="3"/>
    <s v="Mumbai"/>
    <s v="Paints"/>
    <x v="10"/>
    <x v="0"/>
    <x v="0"/>
    <d v="1941-04-19T00:00:00"/>
    <n v="69.400000000000006"/>
    <n v="180.44"/>
    <n v="2611000000000"/>
    <n v="11.2"/>
    <n v="49.7"/>
    <n v="1366417754"/>
    <n v="1941"/>
    <x v="6"/>
    <n v="19"/>
    <x v="0"/>
    <n v="83"/>
    <n v="11"/>
    <n v="0"/>
    <x v="0"/>
  </r>
  <r>
    <s v="Miao"/>
    <s v="Hangen"/>
    <n v="5400000000"/>
    <x v="5"/>
    <s v="Suzhou"/>
    <s v="Textiles, petrochemicals"/>
    <x v="6"/>
    <x v="1"/>
    <x v="0"/>
    <d v="1965-01-01T00:00:00"/>
    <n v="77"/>
    <n v="125.08"/>
    <n v="19910000000000"/>
    <n v="9.4"/>
    <n v="59.2"/>
    <n v="1397715000"/>
    <n v="1965"/>
    <x v="2"/>
    <n v="1"/>
    <x v="0"/>
    <n v="59"/>
    <n v="3"/>
    <n v="1"/>
    <x v="0"/>
  </r>
  <r>
    <s v="Bertelli"/>
    <s v="Patrizio"/>
    <n v="5400000000"/>
    <x v="25"/>
    <s v="Milan"/>
    <s v="Luxury goods"/>
    <x v="0"/>
    <x v="1"/>
    <x v="0"/>
    <d v="1946-01-01T00:00:00"/>
    <n v="82.9"/>
    <n v="110.62"/>
    <n v="2001244392042"/>
    <n v="24.3"/>
    <n v="59.1"/>
    <n v="60297396"/>
    <n v="1946"/>
    <x v="2"/>
    <n v="1"/>
    <x v="0"/>
    <n v="78"/>
    <n v="5"/>
    <n v="1"/>
    <x v="0"/>
  </r>
  <r>
    <s v="Koguan"/>
    <s v="Leo"/>
    <n v="5400000000"/>
    <x v="21"/>
    <s v="Singapore"/>
    <s v="IT provider"/>
    <x v="2"/>
    <x v="1"/>
    <x v="0"/>
    <d v="1955-02-15T00:00:00"/>
    <n v="83.1"/>
    <n v="114.41"/>
    <n v="372062527489"/>
    <n v="13.1"/>
    <n v="21"/>
    <n v="5703569"/>
    <n v="1955"/>
    <x v="5"/>
    <n v="15"/>
    <x v="0"/>
    <n v="69"/>
    <n v="17"/>
    <n v="1"/>
    <x v="1"/>
  </r>
  <r>
    <s v="Reimann-Haas"/>
    <s v="Renate"/>
    <n v="5400000000"/>
    <x v="10"/>
    <s v="Vienna"/>
    <s v="Consumer goods"/>
    <x v="0"/>
    <x v="0"/>
    <x v="1"/>
    <d v="1951-10-08T00:00:00"/>
    <n v="81.599999999999994"/>
    <n v="118.06"/>
    <n v="446314739528"/>
    <n v="25.4"/>
    <n v="51.4"/>
    <n v="8877067"/>
    <n v="1951"/>
    <x v="4"/>
    <n v="8"/>
    <x v="0"/>
    <n v="73"/>
    <n v="5"/>
    <n v="0"/>
    <x v="0"/>
  </r>
  <r>
    <s v="Reimann-Andersen"/>
    <s v="Stefan"/>
    <n v="5400000000"/>
    <x v="10"/>
    <s v="Vienna"/>
    <s v="Consumer goods"/>
    <x v="0"/>
    <x v="0"/>
    <x v="0"/>
    <d v="1963-07-13T00:00:00"/>
    <n v="81.599999999999994"/>
    <n v="118.06"/>
    <n v="446314739528"/>
    <n v="25.4"/>
    <n v="51.4"/>
    <n v="8877067"/>
    <n v="1963"/>
    <x v="7"/>
    <n v="13"/>
    <x v="0"/>
    <n v="61"/>
    <n v="5"/>
    <n v="0"/>
    <x v="0"/>
  </r>
  <r>
    <s v="Johnson"/>
    <s v="Elizabeth"/>
    <n v="5300000000"/>
    <x v="1"/>
    <s v="Boston"/>
    <s v="Fidelity"/>
    <x v="3"/>
    <x v="0"/>
    <x v="1"/>
    <d v="1963-05-07T00:00:00"/>
    <n v="78.5"/>
    <n v="117.24"/>
    <n v="21427700000000"/>
    <n v="9.6"/>
    <n v="36.6"/>
    <n v="328239523"/>
    <n v="1963"/>
    <x v="9"/>
    <n v="7"/>
    <x v="0"/>
    <n v="61"/>
    <n v="6"/>
    <n v="0"/>
    <x v="1"/>
  </r>
  <r>
    <s v="Pritzker"/>
    <s v="Thomas"/>
    <n v="5300000000"/>
    <x v="1"/>
    <s v="Chicago"/>
    <s v="Hotels, investments"/>
    <x v="3"/>
    <x v="0"/>
    <x v="0"/>
    <d v="1950-06-06T00:00:00"/>
    <n v="78.5"/>
    <n v="117.24"/>
    <n v="21427700000000"/>
    <n v="9.6"/>
    <n v="36.6"/>
    <n v="328239523"/>
    <n v="1950"/>
    <x v="1"/>
    <n v="6"/>
    <x v="0"/>
    <n v="74"/>
    <n v="6"/>
    <n v="0"/>
    <x v="1"/>
  </r>
  <r>
    <s v="Leone"/>
    <s v="Douglas"/>
    <n v="5300000000"/>
    <x v="1"/>
    <s v="Atherton"/>
    <s v="Venture capital"/>
    <x v="3"/>
    <x v="1"/>
    <x v="0"/>
    <d v="1957-07-04T00:00:00"/>
    <n v="78.5"/>
    <n v="117.24"/>
    <n v="21427700000000"/>
    <n v="9.6"/>
    <n v="36.6"/>
    <n v="328239523"/>
    <n v="1957"/>
    <x v="7"/>
    <n v="4"/>
    <x v="0"/>
    <n v="67"/>
    <n v="6"/>
    <n v="1"/>
    <x v="1"/>
  </r>
  <r>
    <s v="Erdemoglu"/>
    <s v="Ibrahim"/>
    <n v="5300000000"/>
    <x v="38"/>
    <s v="Istanbul"/>
    <s v="Carpet"/>
    <x v="10"/>
    <x v="1"/>
    <x v="0"/>
    <d v="1962-09-26T00:00:00"/>
    <n v="77.400000000000006"/>
    <n v="234.44"/>
    <n v="754411708203"/>
    <n v="17.899999999999999"/>
    <n v="42.3"/>
    <n v="83429615"/>
    <n v="1962"/>
    <x v="11"/>
    <n v="26"/>
    <x v="0"/>
    <n v="62"/>
    <n v="11"/>
    <n v="1"/>
    <x v="1"/>
  </r>
  <r>
    <s v="Boehly"/>
    <s v="Todd"/>
    <n v="5300000000"/>
    <x v="1"/>
    <s v="Darien"/>
    <s v="Finance"/>
    <x v="3"/>
    <x v="1"/>
    <x v="0"/>
    <d v="1973-09-20T00:00:00"/>
    <n v="78.5"/>
    <n v="117.24"/>
    <n v="21427700000000"/>
    <n v="9.6"/>
    <n v="36.6"/>
    <n v="328239523"/>
    <n v="1973"/>
    <x v="11"/>
    <n v="20"/>
    <x v="0"/>
    <n v="51"/>
    <n v="6"/>
    <n v="1"/>
    <x v="1"/>
  </r>
  <r>
    <s v="Caruso"/>
    <s v="Rick"/>
    <n v="5300000000"/>
    <x v="1"/>
    <s v="Los Angeles"/>
    <s v="Real estate"/>
    <x v="15"/>
    <x v="1"/>
    <x v="0"/>
    <d v="1959-01-07T00:00:00"/>
    <n v="78.5"/>
    <n v="117.24"/>
    <n v="21427700000000"/>
    <n v="9.6"/>
    <n v="36.6"/>
    <n v="328239523"/>
    <n v="1959"/>
    <x v="2"/>
    <n v="7"/>
    <x v="0"/>
    <n v="65"/>
    <n v="14"/>
    <n v="1"/>
    <x v="1"/>
  </r>
  <r>
    <s v="Resnick"/>
    <s v="Lynda"/>
    <n v="5300000000"/>
    <x v="1"/>
    <s v="Beverly Hills"/>
    <s v="Agriculture"/>
    <x v="7"/>
    <x v="1"/>
    <x v="1"/>
    <d v="1943-01-02T00:00:00"/>
    <n v="78.5"/>
    <n v="117.24"/>
    <n v="21427700000000"/>
    <n v="9.6"/>
    <n v="36.6"/>
    <n v="328239523"/>
    <n v="1943"/>
    <x v="2"/>
    <n v="2"/>
    <x v="0"/>
    <n v="81"/>
    <n v="7"/>
    <n v="1"/>
    <x v="1"/>
  </r>
  <r>
    <s v="Yusuff Ali"/>
    <s v="M.A."/>
    <n v="5300000000"/>
    <x v="15"/>
    <s v="Abu Dhabi"/>
    <s v="Retail"/>
    <x v="0"/>
    <x v="1"/>
    <x v="0"/>
    <d v="1955-11-15T00:00:00"/>
    <n v="77.8"/>
    <n v="114.52"/>
    <n v="421142267938"/>
    <n v="0.1"/>
    <n v="15.9"/>
    <n v="9770529"/>
    <n v="1955"/>
    <x v="10"/>
    <n v="15"/>
    <x v="0"/>
    <n v="69"/>
    <n v="5"/>
    <n v="1"/>
    <x v="1"/>
  </r>
  <r>
    <s v="Pangestu"/>
    <s v="Prajogo"/>
    <n v="5300000000"/>
    <x v="14"/>
    <s v="Jakarta"/>
    <s v="Petrochemicals"/>
    <x v="6"/>
    <x v="0"/>
    <x v="0"/>
    <d v="1944-05-13T00:00:00"/>
    <n v="71.5"/>
    <n v="151.18"/>
    <n v="1119190780753"/>
    <n v="10.199999999999999"/>
    <n v="30.1"/>
    <n v="270203917"/>
    <n v="1944"/>
    <x v="9"/>
    <n v="13"/>
    <x v="0"/>
    <n v="80"/>
    <n v="3"/>
    <n v="0"/>
    <x v="1"/>
  </r>
  <r>
    <s v="Wesjohann"/>
    <s v="Erich"/>
    <n v="5300000000"/>
    <x v="7"/>
    <s v="Visbek"/>
    <s v="Poultry genetics"/>
    <x v="7"/>
    <x v="1"/>
    <x v="0"/>
    <d v="1945-06-02T00:00:00"/>
    <n v="80.900000000000006"/>
    <n v="112.85"/>
    <n v="3845630030824"/>
    <n v="11.5"/>
    <n v="48.8"/>
    <n v="83132799"/>
    <n v="1945"/>
    <x v="1"/>
    <n v="2"/>
    <x v="0"/>
    <n v="79"/>
    <n v="7"/>
    <n v="1"/>
    <x v="0"/>
  </r>
  <r>
    <s v="Wanek"/>
    <s v="Ronald"/>
    <n v="5300000000"/>
    <x v="1"/>
    <s v="Saint Petersburg"/>
    <s v="Furniture"/>
    <x v="10"/>
    <x v="1"/>
    <x v="0"/>
    <d v="1941-05-19T00:00:00"/>
    <n v="78.5"/>
    <n v="117.24"/>
    <n v="21427700000000"/>
    <n v="9.6"/>
    <n v="36.6"/>
    <n v="328239523"/>
    <n v="1941"/>
    <x v="9"/>
    <n v="19"/>
    <x v="0"/>
    <n v="83"/>
    <n v="11"/>
    <n v="1"/>
    <x v="1"/>
  </r>
  <r>
    <s v="Resnick"/>
    <s v="Stewart"/>
    <n v="5300000000"/>
    <x v="1"/>
    <s v="Beverly Hills"/>
    <s v="Agriculture"/>
    <x v="7"/>
    <x v="1"/>
    <x v="0"/>
    <d v="1936-12-24T00:00:00"/>
    <n v="78.5"/>
    <n v="117.24"/>
    <n v="21427700000000"/>
    <n v="9.6"/>
    <n v="36.6"/>
    <n v="328239523"/>
    <n v="1936"/>
    <x v="8"/>
    <n v="24"/>
    <x v="0"/>
    <n v="88"/>
    <n v="7"/>
    <n v="1"/>
    <x v="1"/>
  </r>
  <r>
    <s v="Rollins"/>
    <s v="Gary"/>
    <n v="5300000000"/>
    <x v="1"/>
    <s v="Atlanta"/>
    <s v="Pest control"/>
    <x v="14"/>
    <x v="0"/>
    <x v="0"/>
    <d v="1944-08-30T00:00:00"/>
    <n v="78.5"/>
    <n v="117.24"/>
    <n v="21427700000000"/>
    <n v="9.6"/>
    <n v="36.6"/>
    <n v="328239523"/>
    <n v="1944"/>
    <x v="3"/>
    <n v="30"/>
    <x v="0"/>
    <n v="80"/>
    <n v="15"/>
    <n v="0"/>
    <x v="1"/>
  </r>
  <r>
    <s v="Walter"/>
    <s v="Mark"/>
    <n v="5300000000"/>
    <x v="1"/>
    <s v="Chicago"/>
    <s v="Finance, asset management"/>
    <x v="3"/>
    <x v="1"/>
    <x v="0"/>
    <d v="1960-05-22T00:00:00"/>
    <n v="78.5"/>
    <n v="117.24"/>
    <n v="21427700000000"/>
    <n v="9.6"/>
    <n v="36.6"/>
    <n v="328239523"/>
    <n v="1960"/>
    <x v="9"/>
    <n v="22"/>
    <x v="0"/>
    <n v="64"/>
    <n v="6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F4B7E6-97B8-4DC2-BB9E-5332F48A1DC9}" name="PivotTable3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82:B95" firstHeaderRow="1" firstDataRow="1" firstDataCol="1"/>
  <pivotFields count="24"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axis="axisRow" dataField="1" showAll="0">
      <items count="13">
        <item x="2"/>
        <item x="5"/>
        <item x="0"/>
        <item x="6"/>
        <item x="9"/>
        <item x="1"/>
        <item x="7"/>
        <item x="3"/>
        <item x="11"/>
        <item x="4"/>
        <item x="10"/>
        <item x="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birthMonth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B60CE-2D65-4AB3-8043-F914712012E6}" name="PivotTable3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76:B79" firstHeaderRow="1" firstDataRow="1" firstDataCol="1"/>
  <pivotFields count="24">
    <pivotField showAll="0"/>
    <pivotField showAll="0"/>
    <pivotField numFmtId="165"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gender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548B95-3469-4F5F-918C-ECA988A943D9}" name="PivotTable2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70:B73" firstHeaderRow="1" firstDataRow="1" firstDataCol="1"/>
  <pivotFields count="24">
    <pivotField showAll="0"/>
    <pivotField showAll="0"/>
    <pivotField numFmtId="165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selfMad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0F9AED-95FD-4892-90DC-684D9BD17323}" name="PivotTable2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7:B66" firstHeaderRow="1" firstDataRow="1" firstDataCol="1"/>
  <pivotFields count="24">
    <pivotField showAll="0"/>
    <pivotField showAll="0"/>
    <pivotField numFmtId="165" showAll="0"/>
    <pivotField showAll="0"/>
    <pivotField showAll="0"/>
    <pivotField showAll="0"/>
    <pivotField axis="axisRow" dataField="1" showAll="0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</pivotField>
    <pivotField showAll="0"/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industrie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009F95-0C80-4F85-906E-86AD4B76C71C}" name="PivotTable2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3" firstHeaderRow="1" firstDataRow="1" firstDataCol="1"/>
  <pivotFields count="24">
    <pivotField showAll="0"/>
    <pivotField showAll="0"/>
    <pivotField numFmtId="165" showAll="0"/>
    <pivotField axis="axisRow" dataField="1" showAll="0">
      <items count="40">
        <item x="13"/>
        <item x="10"/>
        <item x="9"/>
        <item x="26"/>
        <item x="6"/>
        <item x="17"/>
        <item x="5"/>
        <item x="34"/>
        <item x="18"/>
        <item x="33"/>
        <item x="32"/>
        <item x="0"/>
        <item x="7"/>
        <item x="3"/>
        <item x="14"/>
        <item x="23"/>
        <item x="25"/>
        <item x="11"/>
        <item x="27"/>
        <item x="2"/>
        <item x="35"/>
        <item x="30"/>
        <item x="22"/>
        <item x="31"/>
        <item x="29"/>
        <item x="36"/>
        <item x="16"/>
        <item x="21"/>
        <item x="24"/>
        <item x="28"/>
        <item x="4"/>
        <item x="19"/>
        <item x="8"/>
        <item x="20"/>
        <item x="38"/>
        <item x="37"/>
        <item x="15"/>
        <item x="12"/>
        <item x="1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dataFields count="1">
    <dataField name="Count of country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5CC44-89B1-4EA8-BDE7-6422ED5946A0}" name="PivotTable1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6:B41" firstHeaderRow="1" firstDataRow="1" firstDataCol="1" rowPageCount="1" colPageCount="1"/>
  <pivotFields count="24">
    <pivotField showAll="0"/>
    <pivotField showAll="0"/>
    <pivotField dataField="1" numFmtId="165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6"/>
  </rowFields>
  <rowItems count="5">
    <i>
      <x v="16"/>
    </i>
    <i>
      <x v="5"/>
    </i>
    <i>
      <x v="4"/>
    </i>
    <i>
      <x v="11"/>
    </i>
    <i>
      <x v="3"/>
    </i>
  </rowItems>
  <colItems count="1">
    <i/>
  </colItems>
  <pageFields count="1">
    <pageField fld="19" item="1" hier="-1"/>
  </pageFields>
  <dataFields count="1">
    <dataField name="Sum of finalWorth" fld="2" baseField="6" baseItem="16" numFmtId="16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E29A79-35B5-4389-9A07-E3A0E1B5D0D9}" name="PivotTable1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5:B30" firstHeaderRow="1" firstDataRow="1" firstDataCol="1" rowPageCount="1" colPageCount="1"/>
  <pivotFields count="24">
    <pivotField dataField="1" showAll="0"/>
    <pivotField showAll="0"/>
    <pivotField numFmtId="165" showAll="0"/>
    <pivotField showAll="0"/>
    <pivotField showAll="0"/>
    <pivotField showAll="0"/>
    <pivotField axis="axisRow" showAll="0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</pivotField>
    <pivotField showAll="0"/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6"/>
  </rowFields>
  <rowItems count="5">
    <i>
      <x v="3"/>
    </i>
    <i>
      <x v="4"/>
    </i>
    <i>
      <x v="5"/>
    </i>
    <i>
      <x v="11"/>
    </i>
    <i>
      <x v="16"/>
    </i>
  </rowItems>
  <colItems count="1">
    <i/>
  </colItems>
  <pageFields count="1">
    <pageField fld="19" item="1" hier="-1"/>
  </pageFields>
  <dataFields count="1">
    <dataField name="Count of lastName" fld="0" subtotal="count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6DB57C-0220-41A0-84AF-12DAC93675DD}" name="PivotTable1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21" firstHeaderRow="1" firstDataRow="1" firstDataCol="1" rowPageCount="1" colPageCount="1"/>
  <pivotFields count="24">
    <pivotField dataField="1" showAll="0"/>
    <pivotField showAll="0"/>
    <pivotField numFmtId="165" showAll="0"/>
    <pivotField showAll="0"/>
    <pivotField showAll="0"/>
    <pivotField showAll="0"/>
    <pivotField axis="axisRow" showAll="0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Items count="1">
    <i/>
  </colItems>
  <pageFields count="1">
    <pageField fld="7" item="1" hier="-1"/>
  </pageFields>
  <dataFields count="1">
    <dataField name="Count of las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414800-71B8-4F94-912C-57BDA5F58144}" name="PivotTable1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7:B65" firstHeaderRow="1" firstDataRow="1" firstDataCol="1"/>
  <pivotFields count="24">
    <pivotField showAll="0"/>
    <pivotField showAll="0"/>
    <pivotField numFmtId="165" showAll="0"/>
    <pivotField showAll="0"/>
    <pivotField showAll="0"/>
    <pivotField showAll="0"/>
    <pivotField axis="axisRow" showAll="0" sortType="ascending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6"/>
  </rowFields>
  <rowItems count="18">
    <i>
      <x v="16"/>
    </i>
    <i>
      <x/>
    </i>
    <i>
      <x v="7"/>
    </i>
    <i>
      <x v="12"/>
    </i>
    <i>
      <x v="3"/>
    </i>
    <i>
      <x v="5"/>
    </i>
    <i>
      <x v="6"/>
    </i>
    <i>
      <x v="9"/>
    </i>
    <i>
      <x v="10"/>
    </i>
    <i>
      <x v="17"/>
    </i>
    <i>
      <x v="8"/>
    </i>
    <i>
      <x v="4"/>
    </i>
    <i>
      <x v="2"/>
    </i>
    <i>
      <x v="14"/>
    </i>
    <i>
      <x v="11"/>
    </i>
    <i>
      <x v="1"/>
    </i>
    <i>
      <x v="13"/>
    </i>
    <i>
      <x v="15"/>
    </i>
  </rowItems>
  <colItems count="1">
    <i/>
  </colItems>
  <dataFields count="1">
    <dataField name="Average of age" fld="20" subtotal="average" baseField="6" baseItem="0" numFmtId="1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F5DEC-4026-4261-BFBB-6EA07B4104B9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Countries">
  <location ref="A92:B131" firstHeaderRow="1" firstDataRow="1" firstDataCol="1"/>
  <pivotFields count="24">
    <pivotField showAll="0"/>
    <pivotField showAll="0"/>
    <pivotField dataField="1" numFmtId="165" showAll="0"/>
    <pivotField axis="axisRow" showAll="0">
      <items count="40">
        <item x="13"/>
        <item x="10"/>
        <item x="9"/>
        <item x="26"/>
        <item x="6"/>
        <item x="17"/>
        <item x="5"/>
        <item x="34"/>
        <item x="18"/>
        <item x="33"/>
        <item x="32"/>
        <item x="0"/>
        <item x="7"/>
        <item x="3"/>
        <item x="14"/>
        <item x="23"/>
        <item x="25"/>
        <item x="11"/>
        <item x="27"/>
        <item x="2"/>
        <item x="35"/>
        <item x="30"/>
        <item x="22"/>
        <item x="31"/>
        <item x="29"/>
        <item x="36"/>
        <item x="16"/>
        <item x="21"/>
        <item x="24"/>
        <item x="28"/>
        <item x="4"/>
        <item x="19"/>
        <item x="8"/>
        <item x="20"/>
        <item x="38"/>
        <item x="37"/>
        <item x="15"/>
        <item x="12"/>
        <item x="1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rowItems>
  <colItems count="1">
    <i/>
  </colItems>
  <dataFields count="1">
    <dataField name="Total worth of billionaires by country" fld="2" baseField="3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9F9726-1793-4498-A686-2447C01114BC}" name="PivotTable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69:B87" firstHeaderRow="1" firstDataRow="1" firstDataCol="1"/>
  <pivotFields count="24">
    <pivotField showAll="0"/>
    <pivotField showAll="0"/>
    <pivotField dataField="1" numFmtId="165" showAll="0"/>
    <pivotField showAll="0"/>
    <pivotField showAll="0"/>
    <pivotField showAll="0"/>
    <pivotField axis="axisRow" showAll="0" sortType="descending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8">
    <i>
      <x v="16"/>
    </i>
    <i>
      <x v="4"/>
    </i>
    <i>
      <x v="5"/>
    </i>
    <i>
      <x v="6"/>
    </i>
    <i>
      <x v="2"/>
    </i>
    <i>
      <x v="10"/>
    </i>
    <i>
      <x/>
    </i>
    <i>
      <x v="12"/>
    </i>
    <i>
      <x v="3"/>
    </i>
    <i>
      <x v="8"/>
    </i>
    <i>
      <x v="11"/>
    </i>
    <i>
      <x v="13"/>
    </i>
    <i>
      <x v="9"/>
    </i>
    <i>
      <x v="17"/>
    </i>
    <i>
      <x v="14"/>
    </i>
    <i>
      <x v="7"/>
    </i>
    <i>
      <x v="15"/>
    </i>
    <i>
      <x v="1"/>
    </i>
  </rowItems>
  <colItems count="1">
    <i/>
  </colItems>
  <dataFields count="1">
    <dataField name="Sum of finalWorth" fld="2" baseField="6" baseItem="17" numFmtId="164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FDD370-3003-4C70-A5B0-5B81F9AC61A2}" name="PivotTable19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7:C26" firstHeaderRow="1" firstDataRow="2" firstDataCol="1"/>
  <pivotFields count="24">
    <pivotField dataField="1" showAll="0"/>
    <pivotField showAll="0"/>
    <pivotField numFmtId="165" showAll="0"/>
    <pivotField showAll="0"/>
    <pivotField showAll="0"/>
    <pivotField showAll="0"/>
    <pivotField axis="axisRow" showAll="0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7"/>
  </colFields>
  <colItems count="2">
    <i>
      <x/>
    </i>
    <i>
      <x v="1"/>
    </i>
  </colItems>
  <dataFields count="1">
    <dataField name="Count of las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B2961-3CFF-42FB-9621-0D79B4F8228E}" name="PivotTable18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Selfmade Status">
  <location ref="A1:B3" firstHeaderRow="1" firstDataRow="1" firstDataCol="1"/>
  <pivotFields count="24">
    <pivotField showAll="0"/>
    <pivotField showAll="0"/>
    <pivotField numFmtId="165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7"/>
  </rowFields>
  <rowItems count="2">
    <i>
      <x/>
    </i>
    <i>
      <x v="1"/>
    </i>
  </rowItems>
  <colItems count="1">
    <i/>
  </colItems>
  <dataFields count="1">
    <dataField name="Average of age" fld="20" subtotal="average" baseField="7" baseItem="0" numFmtId="1"/>
  </dataFields>
  <formats count="1">
    <format dxfId="2">
      <pivotArea outline="0" collapsedLevelsAreSubtotals="1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F7AF6-3197-4C18-9F3E-19DBA88FF20D}" name="PivotTable20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0:C49" firstHeaderRow="1" firstDataRow="2" firstDataCol="1"/>
  <pivotFields count="24">
    <pivotField showAll="0"/>
    <pivotField showAll="0"/>
    <pivotField dataField="1" numFmtId="165" showAll="0"/>
    <pivotField showAll="0"/>
    <pivotField showAll="0"/>
    <pivotField showAll="0"/>
    <pivotField axis="axisRow" showAll="0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7"/>
  </colFields>
  <colItems count="2">
    <i>
      <x/>
    </i>
    <i>
      <x v="1"/>
    </i>
  </colItems>
  <dataFields count="1">
    <dataField name="Average of finalWorth" fld="2" subtotal="average" baseField="7" baseItem="0"/>
  </dataFields>
  <formats count="1">
    <format dxfId="3">
      <pivotArea collapsedLevelsAreSubtotals="1" fieldPosition="0">
        <references count="1"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9264F-2E98-433F-895F-0D9B54738310}" name="PivotTable9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15:S18" firstHeaderRow="1" firstDataRow="2" firstDataCol="1"/>
  <pivotFields count="24">
    <pivotField showAll="0"/>
    <pivotField showAll="0"/>
    <pivotField dataField="1" numFmtId="165" showAll="0"/>
    <pivotField showAll="0"/>
    <pivotField showAll="0"/>
    <pivotField showAll="0"/>
    <pivotField axis="axisCol" showAll="0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">
    <i>
      <x/>
    </i>
    <i>
      <x v="1"/>
    </i>
  </rowItems>
  <colFields count="1">
    <field x="6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colItems>
  <dataFields count="1">
    <dataField name="Average of finalWorth" fld="2" subtotal="average" baseField="8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C09EAE-6DA8-4AC1-BBC8-ABF62D80D9C8}" name="PivotTable8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8:AN11" firstHeaderRow="1" firstDataRow="2" firstDataCol="1"/>
  <pivotFields count="24">
    <pivotField dataField="1" showAll="0"/>
    <pivotField showAll="0"/>
    <pivotField numFmtId="165" showAll="0"/>
    <pivotField axis="axisCol" showAll="0">
      <items count="40">
        <item x="13"/>
        <item x="10"/>
        <item x="9"/>
        <item x="26"/>
        <item x="6"/>
        <item x="17"/>
        <item x="5"/>
        <item x="34"/>
        <item x="18"/>
        <item x="33"/>
        <item x="32"/>
        <item x="0"/>
        <item x="7"/>
        <item x="3"/>
        <item x="14"/>
        <item x="23"/>
        <item x="25"/>
        <item x="11"/>
        <item x="27"/>
        <item x="2"/>
        <item x="35"/>
        <item x="30"/>
        <item x="22"/>
        <item x="31"/>
        <item x="29"/>
        <item x="36"/>
        <item x="16"/>
        <item x="21"/>
        <item x="24"/>
        <item x="28"/>
        <item x="4"/>
        <item x="19"/>
        <item x="8"/>
        <item x="20"/>
        <item x="38"/>
        <item x="37"/>
        <item x="15"/>
        <item x="12"/>
        <item x="1"/>
        <item t="default"/>
      </items>
    </pivotField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">
    <i>
      <x/>
    </i>
    <i>
      <x v="1"/>
    </i>
  </rowItems>
  <colFields count="1">
    <field x="3"/>
  </colFields>
  <col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colItems>
  <dataFields count="1">
    <dataField name="Count of las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28408-04C5-4AF8-87E1-48FC41C4931E}" name="PivotTable7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1:S4" firstHeaderRow="1" firstDataRow="2" firstDataCol="1"/>
  <pivotFields count="24">
    <pivotField dataField="1" showAll="0"/>
    <pivotField showAll="0"/>
    <pivotField numFmtId="165" showAll="0"/>
    <pivotField showAll="0"/>
    <pivotField showAll="0"/>
    <pivotField showAll="0"/>
    <pivotField axis="axisCol" showAll="0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">
    <i>
      <x/>
    </i>
    <i>
      <x v="1"/>
    </i>
  </rowItems>
  <colFields count="1">
    <field x="6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colItems>
  <dataFields count="1">
    <dataField name="Count of las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226B9F-DF1C-4A48-B628-B063474CE902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42" firstHeaderRow="1" firstDataRow="1" firstDataCol="1"/>
  <pivotFields count="24">
    <pivotField dataField="1" showAll="0"/>
    <pivotField showAll="0"/>
    <pivotField numFmtId="165" showAll="0"/>
    <pivotField axis="axisRow" showAll="0">
      <items count="40">
        <item x="13"/>
        <item x="10"/>
        <item x="9"/>
        <item x="26"/>
        <item x="6"/>
        <item x="17"/>
        <item x="5"/>
        <item x="34"/>
        <item x="18"/>
        <item x="33"/>
        <item x="32"/>
        <item x="0"/>
        <item x="7"/>
        <item x="3"/>
        <item x="14"/>
        <item x="23"/>
        <item x="25"/>
        <item x="11"/>
        <item x="27"/>
        <item x="2"/>
        <item x="35"/>
        <item x="30"/>
        <item x="22"/>
        <item x="31"/>
        <item x="29"/>
        <item x="36"/>
        <item x="16"/>
        <item x="21"/>
        <item x="24"/>
        <item x="28"/>
        <item x="4"/>
        <item x="19"/>
        <item x="8"/>
        <item x="20"/>
        <item x="38"/>
        <item x="37"/>
        <item x="15"/>
        <item x="12"/>
        <item x="1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rowItems>
  <colItems count="1">
    <i/>
  </colItems>
  <dataFields count="1">
    <dataField name="Count of las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37B97-DF3F-48FF-968A-66A73596B486}" name="PivotTable1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24:B127" firstHeaderRow="1" firstDataRow="1" firstDataCol="1"/>
  <pivotFields count="24">
    <pivotField showAll="0"/>
    <pivotField showAll="0"/>
    <pivotField dataField="1" numFmtId="165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23"/>
  </rowFields>
  <rowItems count="3">
    <i>
      <x/>
    </i>
    <i>
      <x v="1"/>
    </i>
    <i t="grand">
      <x/>
    </i>
  </rowItems>
  <colItems count="1">
    <i/>
  </colItems>
  <dataFields count="1">
    <dataField name="Sum of finalWorth" fld="2" baseField="23" baseItem="1"/>
  </dataFields>
  <formats count="1">
    <format dxfId="0">
      <pivotArea collapsedLevelsAreSubtotals="1" fieldPosition="0">
        <references count="1">
          <reference field="2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4D9F9-2873-41D1-8D0D-C19CA2C60D1E}" name="PivotTable1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117:B119" firstHeaderRow="1" firstDataRow="1" firstDataCol="1"/>
  <pivotFields count="24">
    <pivotField showAll="0"/>
    <pivotField dataField="1" showAll="0"/>
    <pivotField numFmtId="165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65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23"/>
  </rowFields>
  <rowItems count="2">
    <i>
      <x/>
    </i>
    <i>
      <x v="1"/>
    </i>
  </rowItems>
  <colItems count="1">
    <i/>
  </colItem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54763E-B15E-4921-BFAC-ACE8D48E5D15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name" tableColumnId="1"/>
      <queryTableField id="2" name="finalWorth" tableColumnId="2"/>
      <queryTableField id="3" name="category" tableColumnId="3"/>
      <queryTableField id="4" name="country" tableColumnId="4"/>
      <queryTableField id="5" name="city" tableColumnId="5"/>
      <queryTableField id="6" name="source" tableColumnId="6"/>
      <queryTableField id="7" name="industries" tableColumnId="7"/>
      <queryTableField id="8" name="selfMade" tableColumnId="8"/>
      <queryTableField id="9" name="gender" tableColumnId="9"/>
      <queryTableField id="10" name="birthDate" tableColumnId="10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94DE832-CA07-41AA-871C-11640092A089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cpi_country" tableColumnId="2"/>
      <queryTableField id="3" name="gdp_country" tableColumnId="3"/>
      <queryTableField id="4" name="life_expectancy_country" tableColumnId="4"/>
      <queryTableField id="5" name="tax_revenue_country_country" tableColumnId="5"/>
      <queryTableField id="6" name="total_tax_rate_country" tableColumnId="6"/>
      <queryTableField id="7" name="population_country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7D1636-285E-460E-9769-BE59FC8CE194}" autoFormatId="16" applyNumberFormats="0" applyBorderFormats="0" applyFontFormats="0" applyPatternFormats="0" applyAlignmentFormats="0" applyWidthHeightFormats="0">
  <queryTableRefresh nextId="36" unboundColumnsRight="3">
    <queryTableFields count="24">
      <queryTableField id="1" name="lastName" tableColumnId="1"/>
      <queryTableField id="2" name="firstName" tableColumnId="2"/>
      <queryTableField id="3" name="finalWorth" tableColumnId="3"/>
      <queryTableField id="4" name="country" tableColumnId="4"/>
      <queryTableField id="5" name="city" tableColumnId="5"/>
      <queryTableField id="6" name="source" tableColumnId="6"/>
      <queryTableField id="7" name="industries" tableColumnId="7"/>
      <queryTableField id="8" name="selfMade" tableColumnId="8"/>
      <queryTableField id="9" name="gender" tableColumnId="9"/>
      <queryTableField id="10" name="birthDate" tableColumnId="10"/>
      <queryTableField id="13" name="life_expectancy_country" tableColumnId="13"/>
      <queryTableField id="11" name="cpi_country" tableColumnId="11"/>
      <queryTableField id="12" name="gdp_country" tableColumnId="12"/>
      <queryTableField id="14" name="tax_revenue_country" tableColumnId="14"/>
      <queryTableField id="15" name="total_tax_rate_country" tableColumnId="15"/>
      <queryTableField id="16" name="population_country" tableColumnId="16"/>
      <queryTableField id="17" name="birthYear" tableColumnId="17"/>
      <queryTableField id="18" name="birthMonth" tableColumnId="18"/>
      <queryTableField id="19" name="birthDay" tableColumnId="19"/>
      <queryTableField id="24" dataBound="0" tableColumnId="22"/>
      <queryTableField id="20" name="age" tableColumnId="20"/>
      <queryTableField id="29" dataBound="0" tableColumnId="25"/>
      <queryTableField id="27" dataBound="0" tableColumnId="23"/>
      <queryTableField id="35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4A781-C638-4D56-A4B1-0A6E6DA35CDE}" name="Demographics_Info" displayName="Demographics_Info" ref="A1:L476" tableType="queryTable" totalsRowShown="0">
  <autoFilter ref="A1:L476" xr:uid="{BD64A781-C638-4D56-A4B1-0A6E6DA35CDE}"/>
  <tableColumns count="12">
    <tableColumn id="1" xr3:uid="{E3ECD9EB-0419-4DEE-B2B9-16F1E7358178}" uniqueName="1" name="name" queryTableFieldId="1" dataDxfId="37"/>
    <tableColumn id="2" xr3:uid="{90E94265-E585-4382-98E6-A83E892C3BF5}" uniqueName="2" name="finalWorth" queryTableFieldId="2"/>
    <tableColumn id="3" xr3:uid="{4795FE23-DF24-406F-984D-CA372E9E409D}" uniqueName="3" name="category" queryTableFieldId="3" dataDxfId="36"/>
    <tableColumn id="4" xr3:uid="{5C081E6E-D4CE-490D-BB16-6CAD431B1236}" uniqueName="4" name="country" queryTableFieldId="4" dataDxfId="35"/>
    <tableColumn id="5" xr3:uid="{AB059D4B-6A57-4092-B329-235E491EFAB4}" uniqueName="5" name="city" queryTableFieldId="5" dataDxfId="34"/>
    <tableColumn id="6" xr3:uid="{DF84F4CB-BE24-458B-A23A-67CE5A524F60}" uniqueName="6" name="source" queryTableFieldId="6" dataDxfId="33"/>
    <tableColumn id="7" xr3:uid="{68881909-BB17-4645-A01B-ABE1E97A3374}" uniqueName="7" name="industries" queryTableFieldId="7" dataDxfId="32"/>
    <tableColumn id="8" xr3:uid="{5A4968D6-7ADA-4311-9938-2A26B8F663A6}" uniqueName="8" name="selfMade" queryTableFieldId="8"/>
    <tableColumn id="9" xr3:uid="{5286F392-7329-4924-A346-A70287A347A1}" uniqueName="9" name="gender" queryTableFieldId="9" dataDxfId="31"/>
    <tableColumn id="10" xr3:uid="{3076D5C9-E880-4682-AF37-CE69F0D48197}" uniqueName="10" name="birthDate" queryTableFieldId="10" dataDxfId="30"/>
    <tableColumn id="11" xr3:uid="{E9B26A53-3B3F-41E8-9AE4-9C9381FD222D}" uniqueName="11" name="birthYear" queryTableFieldId="11" dataDxfId="29">
      <calculatedColumnFormula>YEAR(Demographics_Info[[#This Row],[birthDate]])</calculatedColumnFormula>
    </tableColumn>
    <tableColumn id="12" xr3:uid="{A1251B9E-83E5-4F6C-8EE4-88A2C27A8809}" uniqueName="12" name="age" queryTableFieldId="12" dataDxfId="28">
      <calculatedColumnFormula>2024-Demographics_Info[[#This Row],[birthYear]]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A15BF5-CDB4-4CAB-B84A-E5DCF206D6F7}" name="Economic_Indicators" displayName="Economic_Indicators" ref="A1:G476" tableType="queryTable" totalsRowShown="0">
  <autoFilter ref="A1:G476" xr:uid="{10A15BF5-CDB4-4CAB-B84A-E5DCF206D6F7}"/>
  <tableColumns count="7">
    <tableColumn id="1" xr3:uid="{AF49DB2D-4C0B-4742-95E8-B910F01B1AA6}" uniqueName="1" name="country" queryTableFieldId="1" dataDxfId="27"/>
    <tableColumn id="2" xr3:uid="{FC6646FB-2806-42EF-B05A-92969686FD77}" uniqueName="2" name="cpi_country" queryTableFieldId="2"/>
    <tableColumn id="3" xr3:uid="{8A196661-AB2A-4ECD-A5D4-7FF8E41F1DAD}" uniqueName="3" name="gdp_country" queryTableFieldId="3"/>
    <tableColumn id="4" xr3:uid="{4A5D0E51-08A3-4BD6-88B6-B761C5DD985C}" uniqueName="4" name="life_expectancy_country" queryTableFieldId="4"/>
    <tableColumn id="5" xr3:uid="{7467F495-9D49-4491-8C7B-164BBCA40006}" uniqueName="5" name="tax_revenue_country_country" queryTableFieldId="5"/>
    <tableColumn id="6" xr3:uid="{A575EDF7-4707-4594-8B79-F817F03C1B09}" uniqueName="6" name="total_tax_rate_country" queryTableFieldId="6"/>
    <tableColumn id="7" xr3:uid="{E35EF048-6637-4BF8-9614-444C8053A0E2}" uniqueName="7" name="population_country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2F0A5E-2209-4471-866F-AFB6E8659AAB}" name="billionaire_data_2" displayName="billionaire_data_2" ref="A1:X476" tableType="queryTable" totalsRowShown="0">
  <autoFilter ref="A1:X476" xr:uid="{072F0A5E-2209-4471-866F-AFB6E8659AAB}"/>
  <tableColumns count="24">
    <tableColumn id="1" xr3:uid="{93CDBA80-8FD4-45E4-9C6B-5637F49DBE8B}" uniqueName="1" name="lastName" queryTableFieldId="1" dataDxfId="26"/>
    <tableColumn id="2" xr3:uid="{4E94C9DC-4F96-4788-B293-7BCB66E73672}" uniqueName="2" name="firstName" queryTableFieldId="2" dataDxfId="25"/>
    <tableColumn id="3" xr3:uid="{E7C7D1ED-3B11-44A2-A94A-C7ED33FBEC52}" uniqueName="3" name="finalWorth" queryTableFieldId="3" dataDxfId="24" dataCellStyle="Currency"/>
    <tableColumn id="4" xr3:uid="{161AB2D4-1416-4AFD-A3DB-C38891658430}" uniqueName="4" name="country" queryTableFieldId="4" dataDxfId="23"/>
    <tableColumn id="5" xr3:uid="{E85E1FB5-1271-4D6C-88B2-8601DD5360B5}" uniqueName="5" name="city" queryTableFieldId="5" dataDxfId="22"/>
    <tableColumn id="6" xr3:uid="{8A5CFFCA-14E2-4F7A-9C7E-C2447799CCC1}" uniqueName="6" name="source" queryTableFieldId="6" dataDxfId="21"/>
    <tableColumn id="7" xr3:uid="{8D378CBF-D2D8-4B3E-89F6-EFE37C84941C}" uniqueName="7" name="industries" queryTableFieldId="7" dataDxfId="20"/>
    <tableColumn id="8" xr3:uid="{2F7876C4-9DE2-4CF2-830A-36756951CFF7}" uniqueName="8" name="selfMade" queryTableFieldId="8"/>
    <tableColumn id="9" xr3:uid="{ED516FF4-DA54-48E8-8F45-7E1FC9D48CCB}" uniqueName="9" name="gender" queryTableFieldId="9" dataDxfId="19"/>
    <tableColumn id="10" xr3:uid="{974F9834-EC60-49B9-BD6C-E62B51FDEA20}" uniqueName="10" name="birthDate" queryTableFieldId="10" dataDxfId="18"/>
    <tableColumn id="13" xr3:uid="{639167AF-82CE-42E6-BF8D-E1A30BA06407}" uniqueName="13" name="life_expectancy_country" queryTableFieldId="13" dataDxfId="17"/>
    <tableColumn id="11" xr3:uid="{02620ED8-318E-4811-AC95-D86F501BA2DB}" uniqueName="11" name="cpi_country" queryTableFieldId="11"/>
    <tableColumn id="12" xr3:uid="{80037E28-88EA-4BBD-8A12-F3654D237B22}" uniqueName="12" name="gdp_country" queryTableFieldId="12" dataDxfId="16" dataCellStyle="Comma"/>
    <tableColumn id="14" xr3:uid="{EC70F763-692F-44D0-9083-4E5185F1E333}" uniqueName="14" name="tax_revenue_country" queryTableFieldId="14"/>
    <tableColumn id="15" xr3:uid="{1317F1DE-D7ED-4DC3-898B-F1BAD3D10856}" uniqueName="15" name="total_tax_rate_country" queryTableFieldId="15"/>
    <tableColumn id="16" xr3:uid="{9727B255-3481-4DC5-A89D-3D0CE356A572}" uniqueName="16" name="population_country" queryTableFieldId="16" dataDxfId="15" dataCellStyle="Comma"/>
    <tableColumn id="17" xr3:uid="{218EE722-0BE6-406E-9F77-81C08C36F25C}" uniqueName="17" name="birthYear" queryTableFieldId="17"/>
    <tableColumn id="18" xr3:uid="{45B70C24-240A-4CC5-9859-487053A10CF3}" uniqueName="18" name="birthMonth" queryTableFieldId="18" dataDxfId="14"/>
    <tableColumn id="19" xr3:uid="{457591A9-FE41-4F64-83DF-0AFF1CB7F21C}" uniqueName="19" name="birthDay" queryTableFieldId="19"/>
    <tableColumn id="22" xr3:uid="{4386BC1F-4DFA-4144-AA5C-83E5375B1A21}" uniqueName="22" name="young_selfmade" queryTableFieldId="24" dataDxfId="13">
      <calculatedColumnFormula>IF(AND(billionaire_data_2[[#This Row],[selfMade]]=TRUE,billionaire_data_2[[#This Row],[age]]&lt;=50),"Yes","No")</calculatedColumnFormula>
    </tableColumn>
    <tableColumn id="20" xr3:uid="{CA487994-36FE-4A1B-A43E-72DF521B96EE}" uniqueName="20" name="age" queryTableFieldId="20" dataDxfId="12" dataCellStyle="Currency"/>
    <tableColumn id="25" xr3:uid="{D89EC030-7EF8-442F-8455-64057058B0C8}" uniqueName="25" name="encoded_indutries" queryTableFieldId="29" dataDxfId="11"/>
    <tableColumn id="23" xr3:uid="{25A31A23-73EF-4EEF-AB07-5361CFE76B85}" uniqueName="23" name="encoded_selfMade" queryTableFieldId="27" dataDxfId="10">
      <calculatedColumnFormula>IF(billionaire_data_2[[#This Row],[selfMade]]=TRUE,1,0)</calculatedColumnFormula>
    </tableColumn>
    <tableColumn id="26" xr3:uid="{E79D8264-041A-4802-9C00-3660E9E4DD6A}" uniqueName="26" name="tax_rate_classfication" queryTableFieldId="35" dataDxfId="9">
      <calculatedColumnFormula>IF(billionaire_data_2[[#This Row],[total_tax_rate_country]]&gt;=43,"High","Low")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pivotTable" Target="../pivotTables/pivotTable11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0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D9C1-1E81-48DF-B757-6790E93AC67C}">
  <dimension ref="A1:L476"/>
  <sheetViews>
    <sheetView topLeftCell="F1" workbookViewId="0">
      <selection activeCell="F20" sqref="F20"/>
    </sheetView>
  </sheetViews>
  <sheetFormatPr defaultRowHeight="14.5" x14ac:dyDescent="0.35"/>
  <cols>
    <col min="1" max="1" width="28.54296875" bestFit="1" customWidth="1"/>
    <col min="2" max="2" width="12.1796875" bestFit="1" customWidth="1"/>
    <col min="3" max="3" width="23.7265625" bestFit="1" customWidth="1"/>
    <col min="4" max="5" width="18.7265625" bestFit="1" customWidth="1"/>
    <col min="6" max="6" width="32.1796875" bestFit="1" customWidth="1"/>
    <col min="7" max="7" width="23.7265625" bestFit="1" customWidth="1"/>
    <col min="8" max="8" width="11.7265625" bestFit="1" customWidth="1"/>
    <col min="9" max="9" width="9.54296875" bestFit="1" customWidth="1"/>
    <col min="10" max="10" width="14.54296875" bestFit="1" customWidth="1"/>
    <col min="11" max="11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1007</v>
      </c>
      <c r="L1" t="s">
        <v>1010</v>
      </c>
    </row>
    <row r="2" spans="1:12" x14ac:dyDescent="0.35">
      <c r="A2" s="1" t="s">
        <v>10</v>
      </c>
      <c r="B2">
        <v>211000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t="b">
        <v>0</v>
      </c>
      <c r="I2" s="1" t="s">
        <v>15</v>
      </c>
      <c r="J2" s="2">
        <v>17962</v>
      </c>
      <c r="K2" s="1">
        <f>YEAR(Demographics_Info[[#This Row],[birthDate]])</f>
        <v>1949</v>
      </c>
      <c r="L2" s="1">
        <f>2024-Demographics_Info[[#This Row],[birthYear]]</f>
        <v>75</v>
      </c>
    </row>
    <row r="3" spans="1:12" x14ac:dyDescent="0.35">
      <c r="A3" s="1" t="s">
        <v>16</v>
      </c>
      <c r="B3">
        <v>180000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17</v>
      </c>
      <c r="H3" t="b">
        <v>1</v>
      </c>
      <c r="I3" s="1" t="s">
        <v>15</v>
      </c>
      <c r="J3" s="2">
        <v>26112</v>
      </c>
      <c r="K3" s="1">
        <f>YEAR(Demographics_Info[[#This Row],[birthDate]])</f>
        <v>1971</v>
      </c>
      <c r="L3" s="1">
        <f>2024-Demographics_Info[[#This Row],[birthYear]]</f>
        <v>53</v>
      </c>
    </row>
    <row r="4" spans="1:12" x14ac:dyDescent="0.35">
      <c r="A4" s="1" t="s">
        <v>21</v>
      </c>
      <c r="B4">
        <v>114000</v>
      </c>
      <c r="C4" s="1" t="s">
        <v>22</v>
      </c>
      <c r="D4" s="1" t="s">
        <v>18</v>
      </c>
      <c r="E4" s="1" t="s">
        <v>23</v>
      </c>
      <c r="F4" s="1" t="s">
        <v>24</v>
      </c>
      <c r="G4" s="1" t="s">
        <v>22</v>
      </c>
      <c r="H4" t="b">
        <v>1</v>
      </c>
      <c r="I4" s="1" t="s">
        <v>15</v>
      </c>
      <c r="J4" s="2">
        <v>23388</v>
      </c>
      <c r="K4" s="1">
        <f>YEAR(Demographics_Info[[#This Row],[birthDate]])</f>
        <v>1964</v>
      </c>
      <c r="L4" s="1">
        <f>2024-Demographics_Info[[#This Row],[birthYear]]</f>
        <v>60</v>
      </c>
    </row>
    <row r="5" spans="1:12" x14ac:dyDescent="0.35">
      <c r="A5" s="1" t="s">
        <v>25</v>
      </c>
      <c r="B5">
        <v>107000</v>
      </c>
      <c r="C5" s="1" t="s">
        <v>22</v>
      </c>
      <c r="D5" s="1" t="s">
        <v>18</v>
      </c>
      <c r="E5" s="1" t="s">
        <v>26</v>
      </c>
      <c r="F5" s="1" t="s">
        <v>27</v>
      </c>
      <c r="G5" s="1" t="s">
        <v>22</v>
      </c>
      <c r="H5" t="b">
        <v>1</v>
      </c>
      <c r="I5" s="1" t="s">
        <v>15</v>
      </c>
      <c r="J5" s="2">
        <v>16301</v>
      </c>
      <c r="K5" s="1">
        <f>YEAR(Demographics_Info[[#This Row],[birthDate]])</f>
        <v>1944</v>
      </c>
      <c r="L5" s="1">
        <f>2024-Demographics_Info[[#This Row],[birthYear]]</f>
        <v>80</v>
      </c>
    </row>
    <row r="6" spans="1:12" x14ac:dyDescent="0.35">
      <c r="A6" s="1" t="s">
        <v>28</v>
      </c>
      <c r="B6">
        <v>106000</v>
      </c>
      <c r="C6" s="1" t="s">
        <v>29</v>
      </c>
      <c r="D6" s="1" t="s">
        <v>18</v>
      </c>
      <c r="E6" s="1" t="s">
        <v>30</v>
      </c>
      <c r="F6" s="1" t="s">
        <v>31</v>
      </c>
      <c r="G6" s="1" t="s">
        <v>29</v>
      </c>
      <c r="H6" t="b">
        <v>1</v>
      </c>
      <c r="I6" s="1" t="s">
        <v>15</v>
      </c>
      <c r="J6" s="2">
        <v>11200</v>
      </c>
      <c r="K6" s="1">
        <f>YEAR(Demographics_Info[[#This Row],[birthDate]])</f>
        <v>1930</v>
      </c>
      <c r="L6" s="1">
        <f>2024-Demographics_Info[[#This Row],[birthYear]]</f>
        <v>94</v>
      </c>
    </row>
    <row r="7" spans="1:12" x14ac:dyDescent="0.35">
      <c r="A7" s="1" t="s">
        <v>32</v>
      </c>
      <c r="B7">
        <v>104000</v>
      </c>
      <c r="C7" s="1" t="s">
        <v>22</v>
      </c>
      <c r="D7" s="1" t="s">
        <v>18</v>
      </c>
      <c r="E7" s="1" t="s">
        <v>23</v>
      </c>
      <c r="F7" s="1" t="s">
        <v>33</v>
      </c>
      <c r="G7" s="1" t="s">
        <v>22</v>
      </c>
      <c r="H7" t="b">
        <v>1</v>
      </c>
      <c r="I7" s="1" t="s">
        <v>15</v>
      </c>
      <c r="J7" s="2">
        <v>20390</v>
      </c>
      <c r="K7" s="1">
        <f>YEAR(Demographics_Info[[#This Row],[birthDate]])</f>
        <v>1955</v>
      </c>
      <c r="L7" s="1">
        <f>2024-Demographics_Info[[#This Row],[birthYear]]</f>
        <v>69</v>
      </c>
    </row>
    <row r="8" spans="1:12" x14ac:dyDescent="0.35">
      <c r="A8" s="1" t="s">
        <v>34</v>
      </c>
      <c r="B8">
        <v>94500</v>
      </c>
      <c r="C8" s="1" t="s">
        <v>35</v>
      </c>
      <c r="D8" s="1" t="s">
        <v>18</v>
      </c>
      <c r="E8" s="1" t="s">
        <v>36</v>
      </c>
      <c r="F8" s="1" t="s">
        <v>37</v>
      </c>
      <c r="G8" s="1" t="s">
        <v>35</v>
      </c>
      <c r="H8" t="b">
        <v>1</v>
      </c>
      <c r="I8" s="1" t="s">
        <v>15</v>
      </c>
      <c r="J8" s="2">
        <v>15386</v>
      </c>
      <c r="K8" s="1">
        <f>YEAR(Demographics_Info[[#This Row],[birthDate]])</f>
        <v>1942</v>
      </c>
      <c r="L8" s="1">
        <f>2024-Demographics_Info[[#This Row],[birthYear]]</f>
        <v>82</v>
      </c>
    </row>
    <row r="9" spans="1:12" x14ac:dyDescent="0.35">
      <c r="A9" s="1" t="s">
        <v>38</v>
      </c>
      <c r="B9">
        <v>93000</v>
      </c>
      <c r="C9" s="1" t="s">
        <v>39</v>
      </c>
      <c r="D9" s="1" t="s">
        <v>40</v>
      </c>
      <c r="E9" s="1" t="s">
        <v>41</v>
      </c>
      <c r="F9" s="1" t="s">
        <v>39</v>
      </c>
      <c r="G9" s="1" t="s">
        <v>39</v>
      </c>
      <c r="H9" t="b">
        <v>1</v>
      </c>
      <c r="I9" s="1" t="s">
        <v>15</v>
      </c>
      <c r="J9" s="2">
        <v>14638</v>
      </c>
      <c r="K9" s="1">
        <f>YEAR(Demographics_Info[[#This Row],[birthDate]])</f>
        <v>1940</v>
      </c>
      <c r="L9" s="1">
        <f>2024-Demographics_Info[[#This Row],[birthYear]]</f>
        <v>84</v>
      </c>
    </row>
    <row r="10" spans="1:12" x14ac:dyDescent="0.35">
      <c r="A10" s="1" t="s">
        <v>42</v>
      </c>
      <c r="B10">
        <v>83400</v>
      </c>
      <c r="C10" s="1" t="s">
        <v>43</v>
      </c>
      <c r="D10" s="1" t="s">
        <v>44</v>
      </c>
      <c r="E10" s="1" t="s">
        <v>45</v>
      </c>
      <c r="F10" s="1" t="s">
        <v>43</v>
      </c>
      <c r="G10" s="1" t="s">
        <v>43</v>
      </c>
      <c r="H10" t="b">
        <v>0</v>
      </c>
      <c r="I10" s="1" t="s">
        <v>15</v>
      </c>
      <c r="J10" s="2">
        <v>20929</v>
      </c>
      <c r="K10" s="1">
        <f>YEAR(Demographics_Info[[#This Row],[birthDate]])</f>
        <v>1957</v>
      </c>
      <c r="L10" s="1">
        <f>2024-Demographics_Info[[#This Row],[birthYear]]</f>
        <v>67</v>
      </c>
    </row>
    <row r="11" spans="1:12" x14ac:dyDescent="0.35">
      <c r="A11" s="1" t="s">
        <v>46</v>
      </c>
      <c r="B11">
        <v>80700</v>
      </c>
      <c r="C11" s="1" t="s">
        <v>22</v>
      </c>
      <c r="D11" s="1" t="s">
        <v>18</v>
      </c>
      <c r="E11" s="1" t="s">
        <v>47</v>
      </c>
      <c r="F11" s="1" t="s">
        <v>33</v>
      </c>
      <c r="G11" s="1" t="s">
        <v>22</v>
      </c>
      <c r="H11" t="b">
        <v>1</v>
      </c>
      <c r="I11" s="1" t="s">
        <v>15</v>
      </c>
      <c r="J11" s="2">
        <v>20538</v>
      </c>
      <c r="K11" s="1">
        <f>YEAR(Demographics_Info[[#This Row],[birthDate]])</f>
        <v>1956</v>
      </c>
      <c r="L11" s="1">
        <f>2024-Demographics_Info[[#This Row],[birthYear]]</f>
        <v>68</v>
      </c>
    </row>
    <row r="12" spans="1:12" x14ac:dyDescent="0.35">
      <c r="A12" s="1" t="s">
        <v>48</v>
      </c>
      <c r="B12">
        <v>80500</v>
      </c>
      <c r="C12" s="1" t="s">
        <v>11</v>
      </c>
      <c r="D12" s="1" t="s">
        <v>12</v>
      </c>
      <c r="E12" s="1" t="s">
        <v>13</v>
      </c>
      <c r="F12" s="1" t="s">
        <v>49</v>
      </c>
      <c r="G12" s="1" t="s">
        <v>11</v>
      </c>
      <c r="H12" t="b">
        <v>0</v>
      </c>
      <c r="I12" s="1" t="s">
        <v>50</v>
      </c>
      <c r="J12" s="2">
        <v>19550</v>
      </c>
      <c r="K12" s="1">
        <f>YEAR(Demographics_Info[[#This Row],[birthDate]])</f>
        <v>1953</v>
      </c>
      <c r="L12" s="1">
        <f>2024-Demographics_Info[[#This Row],[birthYear]]</f>
        <v>71</v>
      </c>
    </row>
    <row r="13" spans="1:12" x14ac:dyDescent="0.35">
      <c r="A13" s="1" t="s">
        <v>51</v>
      </c>
      <c r="B13">
        <v>79200</v>
      </c>
      <c r="C13" s="1" t="s">
        <v>22</v>
      </c>
      <c r="D13" s="1" t="s">
        <v>18</v>
      </c>
      <c r="E13" s="1" t="s">
        <v>52</v>
      </c>
      <c r="F13" s="1" t="s">
        <v>53</v>
      </c>
      <c r="G13" s="1" t="s">
        <v>22</v>
      </c>
      <c r="H13" t="b">
        <v>1</v>
      </c>
      <c r="I13" s="1" t="s">
        <v>15</v>
      </c>
      <c r="J13" s="2">
        <v>26749</v>
      </c>
      <c r="K13" s="1">
        <f>YEAR(Demographics_Info[[#This Row],[birthDate]])</f>
        <v>1973</v>
      </c>
      <c r="L13" s="1">
        <f>2024-Demographics_Info[[#This Row],[birthYear]]</f>
        <v>51</v>
      </c>
    </row>
    <row r="14" spans="1:12" x14ac:dyDescent="0.35">
      <c r="A14" s="1" t="s">
        <v>54</v>
      </c>
      <c r="B14">
        <v>77300</v>
      </c>
      <c r="C14" s="1" t="s">
        <v>11</v>
      </c>
      <c r="D14" s="1" t="s">
        <v>55</v>
      </c>
      <c r="E14" s="1" t="s">
        <v>56</v>
      </c>
      <c r="F14" s="1" t="s">
        <v>57</v>
      </c>
      <c r="G14" s="1" t="s">
        <v>11</v>
      </c>
      <c r="H14" t="b">
        <v>1</v>
      </c>
      <c r="I14" s="1" t="s">
        <v>15</v>
      </c>
      <c r="J14" s="2">
        <v>13237</v>
      </c>
      <c r="K14" s="1">
        <f>YEAR(Demographics_Info[[#This Row],[birthDate]])</f>
        <v>1936</v>
      </c>
      <c r="L14" s="1">
        <f>2024-Demographics_Info[[#This Row],[birthYear]]</f>
        <v>88</v>
      </c>
    </row>
    <row r="15" spans="1:12" x14ac:dyDescent="0.35">
      <c r="A15" s="1" t="s">
        <v>58</v>
      </c>
      <c r="B15">
        <v>76000</v>
      </c>
      <c r="C15" s="1" t="s">
        <v>22</v>
      </c>
      <c r="D15" s="1" t="s">
        <v>18</v>
      </c>
      <c r="E15" s="1" t="s">
        <v>59</v>
      </c>
      <c r="F15" s="1" t="s">
        <v>53</v>
      </c>
      <c r="G15" s="1" t="s">
        <v>22</v>
      </c>
      <c r="H15" t="b">
        <v>1</v>
      </c>
      <c r="I15" s="1" t="s">
        <v>15</v>
      </c>
      <c r="J15" s="2">
        <v>26897</v>
      </c>
      <c r="K15" s="1">
        <f>YEAR(Demographics_Info[[#This Row],[birthDate]])</f>
        <v>1973</v>
      </c>
      <c r="L15" s="1">
        <f>2024-Demographics_Info[[#This Row],[birthYear]]</f>
        <v>51</v>
      </c>
    </row>
    <row r="16" spans="1:12" x14ac:dyDescent="0.35">
      <c r="A16" s="1" t="s">
        <v>60</v>
      </c>
      <c r="B16">
        <v>68000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61</v>
      </c>
      <c r="H16" t="b">
        <v>1</v>
      </c>
      <c r="I16" s="1" t="s">
        <v>15</v>
      </c>
      <c r="J16" s="2">
        <v>20059</v>
      </c>
      <c r="K16" s="1">
        <f>YEAR(Demographics_Info[[#This Row],[birthDate]])</f>
        <v>1954</v>
      </c>
      <c r="L16" s="1">
        <f>2024-Demographics_Info[[#This Row],[birthYear]]</f>
        <v>70</v>
      </c>
    </row>
    <row r="17" spans="1:12" x14ac:dyDescent="0.35">
      <c r="A17" s="1" t="s">
        <v>65</v>
      </c>
      <c r="B17">
        <v>64400</v>
      </c>
      <c r="C17" s="1" t="s">
        <v>22</v>
      </c>
      <c r="D17" s="1" t="s">
        <v>18</v>
      </c>
      <c r="E17" s="1" t="s">
        <v>52</v>
      </c>
      <c r="F17" s="1" t="s">
        <v>66</v>
      </c>
      <c r="G17" s="1" t="s">
        <v>22</v>
      </c>
      <c r="H17" t="b">
        <v>1</v>
      </c>
      <c r="I17" s="1" t="s">
        <v>15</v>
      </c>
      <c r="J17" s="2">
        <v>30816</v>
      </c>
      <c r="K17" s="1">
        <f>YEAR(Demographics_Info[[#This Row],[birthDate]])</f>
        <v>1984</v>
      </c>
      <c r="L17" s="1">
        <f>2024-Demographics_Info[[#This Row],[birthYear]]</f>
        <v>40</v>
      </c>
    </row>
    <row r="18" spans="1:12" x14ac:dyDescent="0.35">
      <c r="A18" s="1" t="s">
        <v>67</v>
      </c>
      <c r="B18">
        <v>59000</v>
      </c>
      <c r="C18" s="1" t="s">
        <v>43</v>
      </c>
      <c r="D18" s="1" t="s">
        <v>18</v>
      </c>
      <c r="E18" s="1" t="s">
        <v>68</v>
      </c>
      <c r="F18" s="1" t="s">
        <v>69</v>
      </c>
      <c r="G18" s="1" t="s">
        <v>43</v>
      </c>
      <c r="H18" t="b">
        <v>0</v>
      </c>
      <c r="I18" s="1" t="s">
        <v>15</v>
      </c>
      <c r="J18" s="2">
        <v>13089</v>
      </c>
      <c r="K18" s="1">
        <f>YEAR(Demographics_Info[[#This Row],[birthDate]])</f>
        <v>1935</v>
      </c>
      <c r="L18" s="1">
        <f>2024-Demographics_Info[[#This Row],[birthYear]]</f>
        <v>89</v>
      </c>
    </row>
    <row r="19" spans="1:12" x14ac:dyDescent="0.35">
      <c r="A19" s="1" t="s">
        <v>70</v>
      </c>
      <c r="B19">
        <v>59000</v>
      </c>
      <c r="C19" s="1" t="s">
        <v>43</v>
      </c>
      <c r="D19" s="1" t="s">
        <v>18</v>
      </c>
      <c r="E19" s="1" t="s">
        <v>36</v>
      </c>
      <c r="F19" s="1" t="s">
        <v>69</v>
      </c>
      <c r="G19" s="1" t="s">
        <v>43</v>
      </c>
      <c r="H19" t="b">
        <v>0</v>
      </c>
      <c r="I19" s="1" t="s">
        <v>50</v>
      </c>
      <c r="J19" s="2">
        <v>22748</v>
      </c>
      <c r="K19" s="1">
        <f>YEAR(Demographics_Info[[#This Row],[birthDate]])</f>
        <v>1962</v>
      </c>
      <c r="L19" s="1">
        <f>2024-Demographics_Info[[#This Row],[birthYear]]</f>
        <v>62</v>
      </c>
    </row>
    <row r="20" spans="1:12" x14ac:dyDescent="0.35">
      <c r="A20" s="1" t="s">
        <v>71</v>
      </c>
      <c r="B20">
        <v>58800</v>
      </c>
      <c r="C20" s="1" t="s">
        <v>11</v>
      </c>
      <c r="D20" s="1" t="s">
        <v>18</v>
      </c>
      <c r="E20" s="1" t="s">
        <v>72</v>
      </c>
      <c r="F20" s="1" t="s">
        <v>73</v>
      </c>
      <c r="G20" s="1" t="s">
        <v>11</v>
      </c>
      <c r="H20" t="b">
        <v>0</v>
      </c>
      <c r="I20" s="1" t="s">
        <v>15</v>
      </c>
      <c r="J20" s="2">
        <v>17691</v>
      </c>
      <c r="K20" s="1">
        <f>YEAR(Demographics_Info[[#This Row],[birthDate]])</f>
        <v>1948</v>
      </c>
      <c r="L20" s="1">
        <f>2024-Demographics_Info[[#This Row],[birthYear]]</f>
        <v>76</v>
      </c>
    </row>
    <row r="21" spans="1:12" x14ac:dyDescent="0.35">
      <c r="A21" s="1" t="s">
        <v>74</v>
      </c>
      <c r="B21">
        <v>57600</v>
      </c>
      <c r="C21" s="1" t="s">
        <v>11</v>
      </c>
      <c r="D21" s="1" t="s">
        <v>18</v>
      </c>
      <c r="E21" s="1" t="s">
        <v>72</v>
      </c>
      <c r="F21" s="1" t="s">
        <v>73</v>
      </c>
      <c r="G21" s="1" t="s">
        <v>11</v>
      </c>
      <c r="H21" t="b">
        <v>0</v>
      </c>
      <c r="I21" s="1" t="s">
        <v>15</v>
      </c>
      <c r="J21" s="2">
        <v>16372</v>
      </c>
      <c r="K21" s="1">
        <f>YEAR(Demographics_Info[[#This Row],[birthDate]])</f>
        <v>1944</v>
      </c>
      <c r="L21" s="1">
        <f>2024-Demographics_Info[[#This Row],[birthYear]]</f>
        <v>80</v>
      </c>
    </row>
    <row r="22" spans="1:12" x14ac:dyDescent="0.35">
      <c r="A22" s="1" t="s">
        <v>75</v>
      </c>
      <c r="B22">
        <v>56700</v>
      </c>
      <c r="C22" s="1" t="s">
        <v>11</v>
      </c>
      <c r="D22" s="1" t="s">
        <v>18</v>
      </c>
      <c r="E22" s="1" t="s">
        <v>76</v>
      </c>
      <c r="F22" s="1" t="s">
        <v>73</v>
      </c>
      <c r="G22" s="1" t="s">
        <v>11</v>
      </c>
      <c r="H22" t="b">
        <v>0</v>
      </c>
      <c r="I22" s="1" t="s">
        <v>50</v>
      </c>
      <c r="J22" s="2">
        <v>18178</v>
      </c>
      <c r="K22" s="1">
        <f>YEAR(Demographics_Info[[#This Row],[birthDate]])</f>
        <v>1949</v>
      </c>
      <c r="L22" s="1">
        <f>2024-Demographics_Info[[#This Row],[birthYear]]</f>
        <v>75</v>
      </c>
    </row>
    <row r="23" spans="1:12" x14ac:dyDescent="0.35">
      <c r="A23" s="1" t="s">
        <v>77</v>
      </c>
      <c r="B23">
        <v>54400</v>
      </c>
      <c r="C23" s="1" t="s">
        <v>35</v>
      </c>
      <c r="D23" s="1" t="s">
        <v>78</v>
      </c>
      <c r="E23" s="1" t="s">
        <v>79</v>
      </c>
      <c r="F23" s="1" t="s">
        <v>80</v>
      </c>
      <c r="G23" s="1" t="s">
        <v>35</v>
      </c>
      <c r="H23" t="b">
        <v>0</v>
      </c>
      <c r="I23" s="1" t="s">
        <v>15</v>
      </c>
      <c r="J23" s="2">
        <v>20983</v>
      </c>
      <c r="K23" s="1">
        <f>YEAR(Demographics_Info[[#This Row],[birthDate]])</f>
        <v>1957</v>
      </c>
      <c r="L23" s="1">
        <f>2024-Demographics_Info[[#This Row],[birthYear]]</f>
        <v>67</v>
      </c>
    </row>
    <row r="24" spans="1:12" x14ac:dyDescent="0.35">
      <c r="A24" s="1" t="s">
        <v>81</v>
      </c>
      <c r="B24">
        <v>50100</v>
      </c>
      <c r="C24" s="1" t="s">
        <v>22</v>
      </c>
      <c r="D24" s="1" t="s">
        <v>18</v>
      </c>
      <c r="E24" s="1" t="s">
        <v>19</v>
      </c>
      <c r="F24" s="1" t="s">
        <v>82</v>
      </c>
      <c r="G24" s="1" t="s">
        <v>22</v>
      </c>
      <c r="H24" t="b">
        <v>1</v>
      </c>
      <c r="I24" s="1" t="s">
        <v>15</v>
      </c>
      <c r="J24" s="2">
        <v>23796</v>
      </c>
      <c r="K24" s="1">
        <f>YEAR(Demographics_Info[[#This Row],[birthDate]])</f>
        <v>1965</v>
      </c>
      <c r="L24" s="1">
        <f>2024-Demographics_Info[[#This Row],[birthYear]]</f>
        <v>59</v>
      </c>
    </row>
    <row r="25" spans="1:12" x14ac:dyDescent="0.35">
      <c r="A25" s="1" t="s">
        <v>83</v>
      </c>
      <c r="B25">
        <v>47200</v>
      </c>
      <c r="C25" s="1" t="s">
        <v>43</v>
      </c>
      <c r="D25" s="1" t="s">
        <v>44</v>
      </c>
      <c r="E25" s="1" t="s">
        <v>84</v>
      </c>
      <c r="F25" s="1" t="s">
        <v>85</v>
      </c>
      <c r="G25" s="1" t="s">
        <v>43</v>
      </c>
      <c r="H25" t="b">
        <v>1</v>
      </c>
      <c r="I25" s="1" t="s">
        <v>15</v>
      </c>
      <c r="J25" s="2">
        <v>22821</v>
      </c>
      <c r="K25" s="1">
        <f>YEAR(Demographics_Info[[#This Row],[birthDate]])</f>
        <v>1962</v>
      </c>
      <c r="L25" s="1">
        <f>2024-Demographics_Info[[#This Row],[birthYear]]</f>
        <v>62</v>
      </c>
    </row>
    <row r="26" spans="1:12" x14ac:dyDescent="0.35">
      <c r="A26" s="1" t="s">
        <v>86</v>
      </c>
      <c r="B26">
        <v>45100</v>
      </c>
      <c r="C26" s="1" t="s">
        <v>11</v>
      </c>
      <c r="D26" s="1" t="s">
        <v>18</v>
      </c>
      <c r="E26" s="1" t="s">
        <v>87</v>
      </c>
      <c r="F26" s="1" t="s">
        <v>88</v>
      </c>
      <c r="G26" s="1" t="s">
        <v>11</v>
      </c>
      <c r="H26" t="b">
        <v>1</v>
      </c>
      <c r="I26" s="1" t="s">
        <v>15</v>
      </c>
      <c r="J26" s="2">
        <v>13935</v>
      </c>
      <c r="K26" s="1">
        <f>YEAR(Demographics_Info[[#This Row],[birthDate]])</f>
        <v>1938</v>
      </c>
      <c r="L26" s="1">
        <f>2024-Demographics_Info[[#This Row],[birthYear]]</f>
        <v>86</v>
      </c>
    </row>
    <row r="27" spans="1:12" x14ac:dyDescent="0.35">
      <c r="A27" s="1" t="s">
        <v>89</v>
      </c>
      <c r="B27">
        <v>45000</v>
      </c>
      <c r="C27" s="1" t="s">
        <v>22</v>
      </c>
      <c r="D27" s="1" t="s">
        <v>62</v>
      </c>
      <c r="E27" s="1" t="s">
        <v>90</v>
      </c>
      <c r="F27" s="1" t="s">
        <v>91</v>
      </c>
      <c r="G27" s="1" t="s">
        <v>22</v>
      </c>
      <c r="H27" t="b">
        <v>1</v>
      </c>
      <c r="I27" s="1" t="s">
        <v>15</v>
      </c>
      <c r="J27" s="2">
        <v>30682</v>
      </c>
      <c r="K27" s="1">
        <f>YEAR(Demographics_Info[[#This Row],[birthDate]])</f>
        <v>1984</v>
      </c>
      <c r="L27" s="1">
        <f>2024-Demographics_Info[[#This Row],[birthYear]]</f>
        <v>40</v>
      </c>
    </row>
    <row r="28" spans="1:12" x14ac:dyDescent="0.35">
      <c r="A28" s="1" t="s">
        <v>92</v>
      </c>
      <c r="B28">
        <v>42900</v>
      </c>
      <c r="C28" s="1" t="s">
        <v>11</v>
      </c>
      <c r="D28" s="1" t="s">
        <v>93</v>
      </c>
      <c r="E28" s="1" t="s">
        <v>94</v>
      </c>
      <c r="F28" s="1" t="s">
        <v>95</v>
      </c>
      <c r="G28" s="1" t="s">
        <v>11</v>
      </c>
      <c r="H28" t="b">
        <v>0</v>
      </c>
      <c r="I28" s="1" t="s">
        <v>15</v>
      </c>
      <c r="J28" s="2">
        <v>14512</v>
      </c>
      <c r="K28" s="1">
        <f>YEAR(Demographics_Info[[#This Row],[birthDate]])</f>
        <v>1939</v>
      </c>
      <c r="L28" s="1">
        <f>2024-Demographics_Info[[#This Row],[birthYear]]</f>
        <v>85</v>
      </c>
    </row>
    <row r="29" spans="1:12" x14ac:dyDescent="0.35">
      <c r="A29" s="1" t="s">
        <v>96</v>
      </c>
      <c r="B29">
        <v>40100</v>
      </c>
      <c r="C29" s="1" t="s">
        <v>11</v>
      </c>
      <c r="D29" s="1" t="s">
        <v>12</v>
      </c>
      <c r="E29" s="1" t="s">
        <v>13</v>
      </c>
      <c r="F29" s="1" t="s">
        <v>97</v>
      </c>
      <c r="G29" s="1" t="s">
        <v>11</v>
      </c>
      <c r="H29" t="b">
        <v>1</v>
      </c>
      <c r="I29" s="1" t="s">
        <v>15</v>
      </c>
      <c r="J29" s="2">
        <v>13383</v>
      </c>
      <c r="K29" s="1">
        <f>YEAR(Demographics_Info[[#This Row],[birthDate]])</f>
        <v>1936</v>
      </c>
      <c r="L29" s="1">
        <f>2024-Demographics_Info[[#This Row],[birthYear]]</f>
        <v>88</v>
      </c>
    </row>
    <row r="30" spans="1:12" x14ac:dyDescent="0.35">
      <c r="A30" s="1" t="s">
        <v>98</v>
      </c>
      <c r="B30">
        <v>39100</v>
      </c>
      <c r="C30" s="1" t="s">
        <v>99</v>
      </c>
      <c r="D30" s="1" t="s">
        <v>100</v>
      </c>
      <c r="E30" s="1" t="s">
        <v>101</v>
      </c>
      <c r="F30" s="1" t="s">
        <v>102</v>
      </c>
      <c r="G30" s="1" t="s">
        <v>99</v>
      </c>
      <c r="H30" t="b">
        <v>0</v>
      </c>
      <c r="I30" s="1" t="s">
        <v>15</v>
      </c>
      <c r="J30" s="2">
        <v>13668</v>
      </c>
      <c r="K30" s="1">
        <f>YEAR(Demographics_Info[[#This Row],[birthDate]])</f>
        <v>1937</v>
      </c>
      <c r="L30" s="1">
        <f>2024-Demographics_Info[[#This Row],[birthYear]]</f>
        <v>87</v>
      </c>
    </row>
    <row r="31" spans="1:12" x14ac:dyDescent="0.35">
      <c r="A31" s="1" t="s">
        <v>103</v>
      </c>
      <c r="B31">
        <v>38900</v>
      </c>
      <c r="C31" s="1" t="s">
        <v>61</v>
      </c>
      <c r="D31" s="1" t="s">
        <v>104</v>
      </c>
      <c r="E31" s="1" t="s">
        <v>105</v>
      </c>
      <c r="F31" s="1" t="s">
        <v>106</v>
      </c>
      <c r="G31" s="1" t="s">
        <v>61</v>
      </c>
      <c r="H31" t="b">
        <v>0</v>
      </c>
      <c r="I31" s="1" t="s">
        <v>15</v>
      </c>
      <c r="J31" s="2">
        <v>23641</v>
      </c>
      <c r="K31" s="1">
        <f>YEAR(Demographics_Info[[#This Row],[birthDate]])</f>
        <v>1964</v>
      </c>
      <c r="L31" s="1">
        <f>2024-Demographics_Info[[#This Row],[birthYear]]</f>
        <v>60</v>
      </c>
    </row>
    <row r="32" spans="1:12" x14ac:dyDescent="0.35">
      <c r="A32" s="1" t="s">
        <v>107</v>
      </c>
      <c r="B32">
        <v>38300</v>
      </c>
      <c r="C32" s="1" t="s">
        <v>61</v>
      </c>
      <c r="D32" s="1" t="s">
        <v>18</v>
      </c>
      <c r="E32" s="1" t="s">
        <v>108</v>
      </c>
      <c r="F32" s="1" t="s">
        <v>109</v>
      </c>
      <c r="G32" s="1" t="s">
        <v>61</v>
      </c>
      <c r="H32" t="b">
        <v>0</v>
      </c>
      <c r="I32" s="1" t="s">
        <v>50</v>
      </c>
      <c r="J32" s="2">
        <v>14528</v>
      </c>
      <c r="K32" s="1">
        <f>YEAR(Demographics_Info[[#This Row],[birthDate]])</f>
        <v>1939</v>
      </c>
      <c r="L32" s="1">
        <f>2024-Demographics_Info[[#This Row],[birthYear]]</f>
        <v>85</v>
      </c>
    </row>
    <row r="33" spans="1:12" x14ac:dyDescent="0.35">
      <c r="A33" s="1" t="s">
        <v>110</v>
      </c>
      <c r="B33">
        <v>38300</v>
      </c>
      <c r="C33" s="1" t="s">
        <v>61</v>
      </c>
      <c r="D33" s="1" t="s">
        <v>18</v>
      </c>
      <c r="E33" s="1" t="s">
        <v>111</v>
      </c>
      <c r="F33" s="1" t="s">
        <v>109</v>
      </c>
      <c r="G33" s="1" t="s">
        <v>61</v>
      </c>
      <c r="H33" t="b">
        <v>0</v>
      </c>
      <c r="I33" s="1" t="s">
        <v>15</v>
      </c>
      <c r="J33" s="2">
        <v>13072</v>
      </c>
      <c r="K33" s="1">
        <f>YEAR(Demographics_Info[[#This Row],[birthDate]])</f>
        <v>1935</v>
      </c>
      <c r="L33" s="1">
        <f>2024-Demographics_Info[[#This Row],[birthYear]]</f>
        <v>89</v>
      </c>
    </row>
    <row r="34" spans="1:12" x14ac:dyDescent="0.35">
      <c r="A34" s="1" t="s">
        <v>112</v>
      </c>
      <c r="B34">
        <v>35300</v>
      </c>
      <c r="C34" s="1" t="s">
        <v>22</v>
      </c>
      <c r="D34" s="1" t="s">
        <v>62</v>
      </c>
      <c r="E34" s="1" t="s">
        <v>113</v>
      </c>
      <c r="F34" s="1" t="s">
        <v>114</v>
      </c>
      <c r="G34" s="1" t="s">
        <v>22</v>
      </c>
      <c r="H34" t="b">
        <v>1</v>
      </c>
      <c r="I34" s="1" t="s">
        <v>15</v>
      </c>
      <c r="J34" s="2">
        <v>26235</v>
      </c>
      <c r="K34" s="1">
        <f>YEAR(Demographics_Info[[#This Row],[birthDate]])</f>
        <v>1971</v>
      </c>
      <c r="L34" s="1">
        <f>2024-Demographics_Info[[#This Row],[birthYear]]</f>
        <v>53</v>
      </c>
    </row>
    <row r="35" spans="1:12" x14ac:dyDescent="0.35">
      <c r="A35" s="1" t="s">
        <v>115</v>
      </c>
      <c r="B35">
        <v>35000</v>
      </c>
      <c r="C35" s="1" t="s">
        <v>116</v>
      </c>
      <c r="D35" s="1" t="s">
        <v>18</v>
      </c>
      <c r="E35" s="1" t="s">
        <v>117</v>
      </c>
      <c r="F35" s="1" t="s">
        <v>118</v>
      </c>
      <c r="G35" s="1" t="s">
        <v>116</v>
      </c>
      <c r="H35" t="b">
        <v>0</v>
      </c>
      <c r="I35" s="1" t="s">
        <v>50</v>
      </c>
      <c r="J35" s="2">
        <v>16720</v>
      </c>
      <c r="K35" s="1">
        <f>YEAR(Demographics_Info[[#This Row],[birthDate]])</f>
        <v>1945</v>
      </c>
      <c r="L35" s="1">
        <f>2024-Demographics_Info[[#This Row],[birthYear]]</f>
        <v>79</v>
      </c>
    </row>
    <row r="36" spans="1:12" x14ac:dyDescent="0.35">
      <c r="A36" s="1" t="s">
        <v>119</v>
      </c>
      <c r="B36">
        <v>35000</v>
      </c>
      <c r="C36" s="1" t="s">
        <v>29</v>
      </c>
      <c r="D36" s="1" t="s">
        <v>18</v>
      </c>
      <c r="E36" s="1" t="s">
        <v>120</v>
      </c>
      <c r="F36" s="1" t="s">
        <v>121</v>
      </c>
      <c r="G36" s="1" t="s">
        <v>29</v>
      </c>
      <c r="H36" t="b">
        <v>1</v>
      </c>
      <c r="I36" s="1" t="s">
        <v>15</v>
      </c>
      <c r="J36" s="2">
        <v>25126</v>
      </c>
      <c r="K36" s="1">
        <f>YEAR(Demographics_Info[[#This Row],[birthDate]])</f>
        <v>1968</v>
      </c>
      <c r="L36" s="1">
        <f>2024-Demographics_Info[[#This Row],[birthYear]]</f>
        <v>56</v>
      </c>
    </row>
    <row r="37" spans="1:12" x14ac:dyDescent="0.35">
      <c r="A37" s="1" t="s">
        <v>122</v>
      </c>
      <c r="B37">
        <v>34700</v>
      </c>
      <c r="C37" s="1" t="s">
        <v>61</v>
      </c>
      <c r="D37" s="1" t="s">
        <v>123</v>
      </c>
      <c r="E37" s="1" t="s">
        <v>124</v>
      </c>
      <c r="F37" s="1" t="s">
        <v>125</v>
      </c>
      <c r="G37" s="1" t="s">
        <v>61</v>
      </c>
      <c r="H37" t="b">
        <v>0</v>
      </c>
      <c r="I37" s="1" t="s">
        <v>15</v>
      </c>
      <c r="J37" s="2">
        <v>33731</v>
      </c>
      <c r="K37" s="1">
        <f>YEAR(Demographics_Info[[#This Row],[birthDate]])</f>
        <v>1992</v>
      </c>
      <c r="L37" s="1">
        <f>2024-Demographics_Info[[#This Row],[birthYear]]</f>
        <v>32</v>
      </c>
    </row>
    <row r="38" spans="1:12" x14ac:dyDescent="0.35">
      <c r="A38" s="1" t="s">
        <v>126</v>
      </c>
      <c r="B38">
        <v>33400</v>
      </c>
      <c r="C38" s="1" t="s">
        <v>17</v>
      </c>
      <c r="D38" s="1" t="s">
        <v>62</v>
      </c>
      <c r="E38" s="1" t="s">
        <v>127</v>
      </c>
      <c r="F38" s="1" t="s">
        <v>128</v>
      </c>
      <c r="G38" s="1" t="s">
        <v>17</v>
      </c>
      <c r="H38" t="b">
        <v>1</v>
      </c>
      <c r="I38" s="1" t="s">
        <v>15</v>
      </c>
      <c r="J38" s="2">
        <v>25204</v>
      </c>
      <c r="K38" s="1">
        <f>YEAR(Demographics_Info[[#This Row],[birthDate]])</f>
        <v>1969</v>
      </c>
      <c r="L38" s="1">
        <f>2024-Demographics_Info[[#This Row],[birthYear]]</f>
        <v>55</v>
      </c>
    </row>
    <row r="39" spans="1:12" x14ac:dyDescent="0.35">
      <c r="A39" s="1" t="s">
        <v>129</v>
      </c>
      <c r="B39">
        <v>32600</v>
      </c>
      <c r="C39" s="1" t="s">
        <v>11</v>
      </c>
      <c r="D39" s="1" t="s">
        <v>130</v>
      </c>
      <c r="E39" s="1" t="s">
        <v>131</v>
      </c>
      <c r="F39" s="1" t="s">
        <v>132</v>
      </c>
      <c r="G39" s="1" t="s">
        <v>11</v>
      </c>
      <c r="H39" t="b">
        <v>1</v>
      </c>
      <c r="I39" s="1" t="s">
        <v>15</v>
      </c>
      <c r="J39" s="2">
        <v>17936</v>
      </c>
      <c r="K39" s="1">
        <f>YEAR(Demographics_Info[[#This Row],[birthDate]])</f>
        <v>1949</v>
      </c>
      <c r="L39" s="1">
        <f>2024-Demographics_Info[[#This Row],[birthYear]]</f>
        <v>75</v>
      </c>
    </row>
    <row r="40" spans="1:12" x14ac:dyDescent="0.35">
      <c r="A40" s="1" t="s">
        <v>133</v>
      </c>
      <c r="B40">
        <v>32100</v>
      </c>
      <c r="C40" s="1" t="s">
        <v>43</v>
      </c>
      <c r="D40" s="1" t="s">
        <v>134</v>
      </c>
      <c r="E40" s="1" t="s">
        <v>135</v>
      </c>
      <c r="F40" s="1" t="s">
        <v>136</v>
      </c>
      <c r="G40" s="1" t="s">
        <v>43</v>
      </c>
      <c r="H40" t="b">
        <v>1</v>
      </c>
      <c r="I40" s="1" t="s">
        <v>15</v>
      </c>
      <c r="J40" s="2">
        <v>20972</v>
      </c>
      <c r="K40" s="1">
        <f>YEAR(Demographics_Info[[#This Row],[birthDate]])</f>
        <v>1957</v>
      </c>
      <c r="L40" s="1">
        <f>2024-Demographics_Info[[#This Row],[birthYear]]</f>
        <v>67</v>
      </c>
    </row>
    <row r="41" spans="1:12" x14ac:dyDescent="0.35">
      <c r="A41" s="1" t="s">
        <v>137</v>
      </c>
      <c r="B41">
        <v>31600</v>
      </c>
      <c r="C41" s="1" t="s">
        <v>11</v>
      </c>
      <c r="D41" s="1" t="s">
        <v>18</v>
      </c>
      <c r="E41" s="1" t="s">
        <v>36</v>
      </c>
      <c r="F41" s="1" t="s">
        <v>138</v>
      </c>
      <c r="G41" s="1" t="s">
        <v>11</v>
      </c>
      <c r="H41" t="b">
        <v>0</v>
      </c>
      <c r="I41" s="1" t="s">
        <v>15</v>
      </c>
      <c r="J41" s="2">
        <v>17773</v>
      </c>
      <c r="K41" s="1">
        <f>YEAR(Demographics_Info[[#This Row],[birthDate]])</f>
        <v>1948</v>
      </c>
      <c r="L41" s="1">
        <f>2024-Demographics_Info[[#This Row],[birthYear]]</f>
        <v>76</v>
      </c>
    </row>
    <row r="42" spans="1:12" x14ac:dyDescent="0.35">
      <c r="A42" s="1" t="s">
        <v>139</v>
      </c>
      <c r="B42">
        <v>31600</v>
      </c>
      <c r="C42" s="1" t="s">
        <v>11</v>
      </c>
      <c r="D42" s="1" t="s">
        <v>18</v>
      </c>
      <c r="E42" s="1" t="s">
        <v>36</v>
      </c>
      <c r="F42" s="1" t="s">
        <v>138</v>
      </c>
      <c r="G42" s="1" t="s">
        <v>11</v>
      </c>
      <c r="H42" t="b">
        <v>0</v>
      </c>
      <c r="I42" s="1" t="s">
        <v>15</v>
      </c>
      <c r="J42" s="2">
        <v>18637</v>
      </c>
      <c r="K42" s="1">
        <f>YEAR(Demographics_Info[[#This Row],[birthDate]])</f>
        <v>1951</v>
      </c>
      <c r="L42" s="1">
        <f>2024-Demographics_Info[[#This Row],[birthYear]]</f>
        <v>73</v>
      </c>
    </row>
    <row r="43" spans="1:12" x14ac:dyDescent="0.35">
      <c r="A43" s="1" t="s">
        <v>140</v>
      </c>
      <c r="B43">
        <v>31200</v>
      </c>
      <c r="C43" s="1" t="s">
        <v>99</v>
      </c>
      <c r="D43" s="1" t="s">
        <v>100</v>
      </c>
      <c r="E43" s="1" t="s">
        <v>141</v>
      </c>
      <c r="F43" s="1" t="s">
        <v>102</v>
      </c>
      <c r="G43" s="1" t="s">
        <v>99</v>
      </c>
      <c r="H43" t="b">
        <v>1</v>
      </c>
      <c r="I43" s="1" t="s">
        <v>15</v>
      </c>
      <c r="J43" s="2">
        <v>14789</v>
      </c>
      <c r="K43" s="1">
        <f>YEAR(Demographics_Info[[#This Row],[birthDate]])</f>
        <v>1940</v>
      </c>
      <c r="L43" s="1">
        <f>2024-Demographics_Info[[#This Row],[birthYear]]</f>
        <v>84</v>
      </c>
    </row>
    <row r="44" spans="1:12" x14ac:dyDescent="0.35">
      <c r="A44" s="1" t="s">
        <v>142</v>
      </c>
      <c r="B44">
        <v>31200</v>
      </c>
      <c r="C44" s="1" t="s">
        <v>99</v>
      </c>
      <c r="D44" s="1" t="s">
        <v>100</v>
      </c>
      <c r="E44" s="1" t="s">
        <v>141</v>
      </c>
      <c r="F44" s="1" t="s">
        <v>102</v>
      </c>
      <c r="G44" s="1" t="s">
        <v>99</v>
      </c>
      <c r="H44" t="b">
        <v>1</v>
      </c>
      <c r="I44" s="1" t="s">
        <v>50</v>
      </c>
      <c r="J44" s="2">
        <v>16522</v>
      </c>
      <c r="K44" s="1">
        <f>YEAR(Demographics_Info[[#This Row],[birthDate]])</f>
        <v>1945</v>
      </c>
      <c r="L44" s="1">
        <f>2024-Demographics_Info[[#This Row],[birthYear]]</f>
        <v>79</v>
      </c>
    </row>
    <row r="45" spans="1:12" x14ac:dyDescent="0.35">
      <c r="A45" s="1" t="s">
        <v>143</v>
      </c>
      <c r="B45">
        <v>30200</v>
      </c>
      <c r="C45" s="1" t="s">
        <v>22</v>
      </c>
      <c r="D45" s="1" t="s">
        <v>62</v>
      </c>
      <c r="E45" s="1" t="s">
        <v>144</v>
      </c>
      <c r="F45" s="1" t="s">
        <v>145</v>
      </c>
      <c r="G45" s="1" t="s">
        <v>22</v>
      </c>
      <c r="H45" t="b">
        <v>1</v>
      </c>
      <c r="I45" s="1" t="s">
        <v>15</v>
      </c>
      <c r="J45" s="2">
        <v>29253</v>
      </c>
      <c r="K45" s="1">
        <f>YEAR(Demographics_Info[[#This Row],[birthDate]])</f>
        <v>1980</v>
      </c>
      <c r="L45" s="1">
        <f>2024-Demographics_Info[[#This Row],[birthYear]]</f>
        <v>44</v>
      </c>
    </row>
    <row r="46" spans="1:12" x14ac:dyDescent="0.35">
      <c r="A46" s="1" t="s">
        <v>146</v>
      </c>
      <c r="B46">
        <v>29700</v>
      </c>
      <c r="C46" s="1" t="s">
        <v>147</v>
      </c>
      <c r="D46" s="1" t="s">
        <v>93</v>
      </c>
      <c r="E46" s="1" t="s">
        <v>148</v>
      </c>
      <c r="F46" s="1" t="s">
        <v>149</v>
      </c>
      <c r="G46" s="1" t="s">
        <v>147</v>
      </c>
      <c r="H46" t="b">
        <v>1</v>
      </c>
      <c r="I46" s="1" t="s">
        <v>15</v>
      </c>
      <c r="J46" s="2">
        <v>12894</v>
      </c>
      <c r="K46" s="1">
        <f>YEAR(Demographics_Info[[#This Row],[birthDate]])</f>
        <v>1935</v>
      </c>
      <c r="L46" s="1">
        <f>2024-Demographics_Info[[#This Row],[birthYear]]</f>
        <v>89</v>
      </c>
    </row>
    <row r="47" spans="1:12" x14ac:dyDescent="0.35">
      <c r="A47" s="1" t="s">
        <v>150</v>
      </c>
      <c r="B47">
        <v>28500</v>
      </c>
      <c r="C47" s="1" t="s">
        <v>29</v>
      </c>
      <c r="D47" s="1" t="s">
        <v>18</v>
      </c>
      <c r="E47" s="1" t="s">
        <v>151</v>
      </c>
      <c r="F47" s="1" t="s">
        <v>152</v>
      </c>
      <c r="G47" s="1" t="s">
        <v>29</v>
      </c>
      <c r="H47" t="b">
        <v>1</v>
      </c>
      <c r="I47" s="1" t="s">
        <v>15</v>
      </c>
      <c r="J47" s="2">
        <v>21383</v>
      </c>
      <c r="K47" s="1">
        <f>YEAR(Demographics_Info[[#This Row],[birthDate]])</f>
        <v>1958</v>
      </c>
      <c r="L47" s="1">
        <f>2024-Demographics_Info[[#This Row],[birthYear]]</f>
        <v>66</v>
      </c>
    </row>
    <row r="48" spans="1:12" x14ac:dyDescent="0.35">
      <c r="A48" s="1" t="s">
        <v>153</v>
      </c>
      <c r="B48">
        <v>28100</v>
      </c>
      <c r="C48" s="1" t="s">
        <v>29</v>
      </c>
      <c r="D48" s="1" t="s">
        <v>18</v>
      </c>
      <c r="E48" s="1" t="s">
        <v>154</v>
      </c>
      <c r="F48" s="1" t="s">
        <v>121</v>
      </c>
      <c r="G48" s="1" t="s">
        <v>29</v>
      </c>
      <c r="H48" t="b">
        <v>1</v>
      </c>
      <c r="I48" s="1" t="s">
        <v>15</v>
      </c>
      <c r="J48" s="2">
        <v>13995</v>
      </c>
      <c r="K48" s="1">
        <f>YEAR(Demographics_Info[[#This Row],[birthDate]])</f>
        <v>1938</v>
      </c>
      <c r="L48" s="1">
        <f>2024-Demographics_Info[[#This Row],[birthYear]]</f>
        <v>86</v>
      </c>
    </row>
    <row r="49" spans="1:12" x14ac:dyDescent="0.35">
      <c r="A49" s="1" t="s">
        <v>155</v>
      </c>
      <c r="B49">
        <v>27800</v>
      </c>
      <c r="C49" s="1" t="s">
        <v>29</v>
      </c>
      <c r="D49" s="1" t="s">
        <v>18</v>
      </c>
      <c r="E49" s="1" t="s">
        <v>36</v>
      </c>
      <c r="F49" s="1" t="s">
        <v>156</v>
      </c>
      <c r="G49" s="1" t="s">
        <v>29</v>
      </c>
      <c r="H49" t="b">
        <v>1</v>
      </c>
      <c r="I49" s="1" t="s">
        <v>15</v>
      </c>
      <c r="J49" s="2">
        <v>17212</v>
      </c>
      <c r="K49" s="1">
        <f>YEAR(Demographics_Info[[#This Row],[birthDate]])</f>
        <v>1947</v>
      </c>
      <c r="L49" s="1">
        <f>2024-Demographics_Info[[#This Row],[birthYear]]</f>
        <v>77</v>
      </c>
    </row>
    <row r="50" spans="1:12" x14ac:dyDescent="0.35">
      <c r="A50" s="1" t="s">
        <v>157</v>
      </c>
      <c r="B50">
        <v>27400</v>
      </c>
      <c r="C50" s="1" t="s">
        <v>17</v>
      </c>
      <c r="D50" s="1" t="s">
        <v>93</v>
      </c>
      <c r="E50" s="1" t="s">
        <v>158</v>
      </c>
      <c r="F50" s="1" t="s">
        <v>159</v>
      </c>
      <c r="G50" s="1" t="s">
        <v>17</v>
      </c>
      <c r="H50" t="b">
        <v>0</v>
      </c>
      <c r="I50" s="1" t="s">
        <v>50</v>
      </c>
      <c r="J50" s="2">
        <v>22764</v>
      </c>
      <c r="K50" s="1">
        <f>YEAR(Demographics_Info[[#This Row],[birthDate]])</f>
        <v>1962</v>
      </c>
      <c r="L50" s="1">
        <f>2024-Demographics_Info[[#This Row],[birthYear]]</f>
        <v>62</v>
      </c>
    </row>
    <row r="51" spans="1:12" x14ac:dyDescent="0.35">
      <c r="A51" s="1" t="s">
        <v>160</v>
      </c>
      <c r="B51">
        <v>27000</v>
      </c>
      <c r="C51" s="1" t="s">
        <v>161</v>
      </c>
      <c r="D51" s="1" t="s">
        <v>162</v>
      </c>
      <c r="E51" s="1" t="s">
        <v>163</v>
      </c>
      <c r="F51" s="1" t="s">
        <v>164</v>
      </c>
      <c r="G51" s="1" t="s">
        <v>161</v>
      </c>
      <c r="H51" t="b">
        <v>0</v>
      </c>
      <c r="I51" s="1" t="s">
        <v>50</v>
      </c>
      <c r="J51" s="2">
        <v>19764</v>
      </c>
      <c r="K51" s="1">
        <f>YEAR(Demographics_Info[[#This Row],[birthDate]])</f>
        <v>1954</v>
      </c>
      <c r="L51" s="1">
        <f>2024-Demographics_Info[[#This Row],[birthYear]]</f>
        <v>70</v>
      </c>
    </row>
    <row r="52" spans="1:12" x14ac:dyDescent="0.35">
      <c r="A52" s="1" t="s">
        <v>165</v>
      </c>
      <c r="B52">
        <v>26700</v>
      </c>
      <c r="C52" s="1" t="s">
        <v>22</v>
      </c>
      <c r="D52" s="1" t="s">
        <v>62</v>
      </c>
      <c r="E52" s="1" t="s">
        <v>63</v>
      </c>
      <c r="F52" s="1" t="s">
        <v>166</v>
      </c>
      <c r="G52" s="1" t="s">
        <v>22</v>
      </c>
      <c r="H52" t="b">
        <v>1</v>
      </c>
      <c r="I52" s="1" t="s">
        <v>15</v>
      </c>
      <c r="J52" s="2">
        <v>26207</v>
      </c>
      <c r="K52" s="1">
        <f>YEAR(Demographics_Info[[#This Row],[birthDate]])</f>
        <v>1971</v>
      </c>
      <c r="L52" s="1">
        <f>2024-Demographics_Info[[#This Row],[birthYear]]</f>
        <v>53</v>
      </c>
    </row>
    <row r="53" spans="1:12" x14ac:dyDescent="0.35">
      <c r="A53" s="1" t="s">
        <v>167</v>
      </c>
      <c r="B53">
        <v>26600</v>
      </c>
      <c r="C53" s="1" t="s">
        <v>161</v>
      </c>
      <c r="D53" s="1" t="s">
        <v>40</v>
      </c>
      <c r="E53" s="1" t="s">
        <v>41</v>
      </c>
      <c r="F53" s="1" t="s">
        <v>164</v>
      </c>
      <c r="G53" s="1" t="s">
        <v>161</v>
      </c>
      <c r="H53" t="b">
        <v>0</v>
      </c>
      <c r="I53" s="1" t="s">
        <v>15</v>
      </c>
      <c r="J53" s="2">
        <v>19658</v>
      </c>
      <c r="K53" s="1">
        <f>YEAR(Demographics_Info[[#This Row],[birthDate]])</f>
        <v>1953</v>
      </c>
      <c r="L53" s="1">
        <f>2024-Demographics_Info[[#This Row],[birthYear]]</f>
        <v>71</v>
      </c>
    </row>
    <row r="54" spans="1:12" x14ac:dyDescent="0.35">
      <c r="A54" s="1" t="s">
        <v>168</v>
      </c>
      <c r="B54">
        <v>25600</v>
      </c>
      <c r="C54" s="1" t="s">
        <v>22</v>
      </c>
      <c r="D54" s="1" t="s">
        <v>44</v>
      </c>
      <c r="E54" s="1" t="s">
        <v>169</v>
      </c>
      <c r="F54" s="1" t="s">
        <v>170</v>
      </c>
      <c r="G54" s="1" t="s">
        <v>22</v>
      </c>
      <c r="H54" t="b">
        <v>1</v>
      </c>
      <c r="I54" s="1" t="s">
        <v>15</v>
      </c>
      <c r="J54" s="2">
        <v>16636</v>
      </c>
      <c r="K54" s="1">
        <f>YEAR(Demographics_Info[[#This Row],[birthDate]])</f>
        <v>1945</v>
      </c>
      <c r="L54" s="1">
        <f>2024-Demographics_Info[[#This Row],[birthYear]]</f>
        <v>79</v>
      </c>
    </row>
    <row r="55" spans="1:12" x14ac:dyDescent="0.35">
      <c r="A55" s="1" t="s">
        <v>171</v>
      </c>
      <c r="B55">
        <v>25500</v>
      </c>
      <c r="C55" s="1" t="s">
        <v>172</v>
      </c>
      <c r="D55" s="1" t="s">
        <v>173</v>
      </c>
      <c r="E55" s="1" t="s">
        <v>174</v>
      </c>
      <c r="F55" s="1" t="s">
        <v>175</v>
      </c>
      <c r="G55" s="1" t="s">
        <v>172</v>
      </c>
      <c r="H55" t="b">
        <v>1</v>
      </c>
      <c r="I55" s="1" t="s">
        <v>15</v>
      </c>
      <c r="J55" s="2">
        <v>17640</v>
      </c>
      <c r="K55" s="1">
        <f>YEAR(Demographics_Info[[#This Row],[birthDate]])</f>
        <v>1948</v>
      </c>
      <c r="L55" s="1">
        <f>2024-Demographics_Info[[#This Row],[birthYear]]</f>
        <v>76</v>
      </c>
    </row>
    <row r="56" spans="1:12" x14ac:dyDescent="0.35">
      <c r="A56" s="1" t="s">
        <v>176</v>
      </c>
      <c r="B56">
        <v>25300</v>
      </c>
      <c r="C56" s="1" t="s">
        <v>29</v>
      </c>
      <c r="D56" s="1" t="s">
        <v>18</v>
      </c>
      <c r="E56" s="1" t="s">
        <v>177</v>
      </c>
      <c r="F56" s="1" t="s">
        <v>178</v>
      </c>
      <c r="G56" s="1" t="s">
        <v>29</v>
      </c>
      <c r="H56" t="b">
        <v>1</v>
      </c>
      <c r="I56" s="1" t="s">
        <v>15</v>
      </c>
      <c r="J56" s="2">
        <v>16345</v>
      </c>
      <c r="K56" s="1">
        <f>YEAR(Demographics_Info[[#This Row],[birthDate]])</f>
        <v>1944</v>
      </c>
      <c r="L56" s="1">
        <f>2024-Demographics_Info[[#This Row],[birthYear]]</f>
        <v>80</v>
      </c>
    </row>
    <row r="57" spans="1:12" x14ac:dyDescent="0.35">
      <c r="A57" s="1" t="s">
        <v>179</v>
      </c>
      <c r="B57">
        <v>25200</v>
      </c>
      <c r="C57" s="1" t="s">
        <v>161</v>
      </c>
      <c r="D57" s="1" t="s">
        <v>180</v>
      </c>
      <c r="E57" s="1" t="s">
        <v>181</v>
      </c>
      <c r="F57" s="1" t="s">
        <v>182</v>
      </c>
      <c r="G57" s="1" t="s">
        <v>161</v>
      </c>
      <c r="H57" t="b">
        <v>1</v>
      </c>
      <c r="I57" s="1" t="s">
        <v>15</v>
      </c>
      <c r="J57" s="2">
        <v>26366</v>
      </c>
      <c r="K57" s="1">
        <f>YEAR(Demographics_Info[[#This Row],[birthDate]])</f>
        <v>1972</v>
      </c>
      <c r="L57" s="1">
        <f>2024-Demographics_Info[[#This Row],[birthYear]]</f>
        <v>52</v>
      </c>
    </row>
    <row r="58" spans="1:12" x14ac:dyDescent="0.35">
      <c r="A58" s="1" t="s">
        <v>183</v>
      </c>
      <c r="B58">
        <v>24600</v>
      </c>
      <c r="C58" s="1" t="s">
        <v>17</v>
      </c>
      <c r="D58" s="1" t="s">
        <v>93</v>
      </c>
      <c r="E58" s="1" t="s">
        <v>184</v>
      </c>
      <c r="F58" s="1" t="s">
        <v>185</v>
      </c>
      <c r="G58" s="1" t="s">
        <v>17</v>
      </c>
      <c r="H58" t="b">
        <v>0</v>
      </c>
      <c r="I58" s="1" t="s">
        <v>15</v>
      </c>
      <c r="J58" s="2">
        <v>24236</v>
      </c>
      <c r="K58" s="1">
        <f>YEAR(Demographics_Info[[#This Row],[birthDate]])</f>
        <v>1966</v>
      </c>
      <c r="L58" s="1">
        <f>2024-Demographics_Info[[#This Row],[birthYear]]</f>
        <v>58</v>
      </c>
    </row>
    <row r="59" spans="1:12" x14ac:dyDescent="0.35">
      <c r="A59" s="1" t="s">
        <v>186</v>
      </c>
      <c r="B59">
        <v>24400</v>
      </c>
      <c r="C59" s="1" t="s">
        <v>22</v>
      </c>
      <c r="D59" s="1" t="s">
        <v>18</v>
      </c>
      <c r="E59" s="1" t="s">
        <v>187</v>
      </c>
      <c r="F59" s="1" t="s">
        <v>24</v>
      </c>
      <c r="G59" s="1" t="s">
        <v>22</v>
      </c>
      <c r="H59" t="b">
        <v>0</v>
      </c>
      <c r="I59" s="1" t="s">
        <v>50</v>
      </c>
      <c r="J59" s="2">
        <v>25665</v>
      </c>
      <c r="K59" s="1">
        <f>YEAR(Demographics_Info[[#This Row],[birthDate]])</f>
        <v>1970</v>
      </c>
      <c r="L59" s="1">
        <f>2024-Demographics_Info[[#This Row],[birthYear]]</f>
        <v>54</v>
      </c>
    </row>
    <row r="60" spans="1:12" x14ac:dyDescent="0.35">
      <c r="A60" s="1" t="s">
        <v>188</v>
      </c>
      <c r="B60">
        <v>24200</v>
      </c>
      <c r="C60" s="1" t="s">
        <v>29</v>
      </c>
      <c r="D60" s="1" t="s">
        <v>173</v>
      </c>
      <c r="E60" s="1" t="s">
        <v>189</v>
      </c>
      <c r="F60" s="1" t="s">
        <v>190</v>
      </c>
      <c r="G60" s="1" t="s">
        <v>29</v>
      </c>
      <c r="H60" t="b">
        <v>0</v>
      </c>
      <c r="I60" s="1" t="s">
        <v>15</v>
      </c>
      <c r="J60" s="2">
        <v>14977</v>
      </c>
      <c r="K60" s="1">
        <f>YEAR(Demographics_Info[[#This Row],[birthDate]])</f>
        <v>1941</v>
      </c>
      <c r="L60" s="1">
        <f>2024-Demographics_Info[[#This Row],[birthYear]]</f>
        <v>83</v>
      </c>
    </row>
    <row r="61" spans="1:12" x14ac:dyDescent="0.35">
      <c r="A61" s="1" t="s">
        <v>191</v>
      </c>
      <c r="B61">
        <v>23700</v>
      </c>
      <c r="C61" s="1" t="s">
        <v>161</v>
      </c>
      <c r="D61" s="1" t="s">
        <v>192</v>
      </c>
      <c r="E61" s="1" t="s">
        <v>193</v>
      </c>
      <c r="F61" s="1" t="s">
        <v>194</v>
      </c>
      <c r="G61" s="1" t="s">
        <v>161</v>
      </c>
      <c r="H61" t="b">
        <v>1</v>
      </c>
      <c r="I61" s="1" t="s">
        <v>15</v>
      </c>
      <c r="J61" s="2">
        <v>22284</v>
      </c>
      <c r="K61" s="1">
        <f>YEAR(Demographics_Info[[#This Row],[birthDate]])</f>
        <v>1961</v>
      </c>
      <c r="L61" s="1">
        <f>2024-Demographics_Info[[#This Row],[birthYear]]</f>
        <v>63</v>
      </c>
    </row>
    <row r="62" spans="1:12" x14ac:dyDescent="0.35">
      <c r="A62" s="1" t="s">
        <v>195</v>
      </c>
      <c r="B62">
        <v>23500</v>
      </c>
      <c r="C62" s="1" t="s">
        <v>22</v>
      </c>
      <c r="D62" s="1" t="s">
        <v>62</v>
      </c>
      <c r="E62" s="1" t="s">
        <v>63</v>
      </c>
      <c r="F62" s="1" t="s">
        <v>145</v>
      </c>
      <c r="G62" s="1" t="s">
        <v>22</v>
      </c>
      <c r="H62" t="b">
        <v>1</v>
      </c>
      <c r="I62" s="1" t="s">
        <v>15</v>
      </c>
      <c r="J62" s="2">
        <v>23630</v>
      </c>
      <c r="K62" s="1">
        <f>YEAR(Demographics_Info[[#This Row],[birthDate]])</f>
        <v>1964</v>
      </c>
      <c r="L62" s="1">
        <f>2024-Demographics_Info[[#This Row],[birthYear]]</f>
        <v>60</v>
      </c>
    </row>
    <row r="63" spans="1:12" x14ac:dyDescent="0.35">
      <c r="A63" s="1" t="s">
        <v>196</v>
      </c>
      <c r="B63">
        <v>23400</v>
      </c>
      <c r="C63" s="1" t="s">
        <v>147</v>
      </c>
      <c r="D63" s="1" t="s">
        <v>62</v>
      </c>
      <c r="E63" s="1" t="s">
        <v>197</v>
      </c>
      <c r="F63" s="1" t="s">
        <v>198</v>
      </c>
      <c r="G63" s="1" t="s">
        <v>147</v>
      </c>
      <c r="H63" t="b">
        <v>1</v>
      </c>
      <c r="I63" s="1" t="s">
        <v>15</v>
      </c>
      <c r="J63" s="2">
        <v>15564</v>
      </c>
      <c r="K63" s="1">
        <f>YEAR(Demographics_Info[[#This Row],[birthDate]])</f>
        <v>1942</v>
      </c>
      <c r="L63" s="1">
        <f>2024-Demographics_Info[[#This Row],[birthYear]]</f>
        <v>82</v>
      </c>
    </row>
    <row r="64" spans="1:12" x14ac:dyDescent="0.35">
      <c r="A64" s="1" t="s">
        <v>199</v>
      </c>
      <c r="B64">
        <v>23100</v>
      </c>
      <c r="C64" s="1" t="s">
        <v>161</v>
      </c>
      <c r="D64" s="1" t="s">
        <v>200</v>
      </c>
      <c r="E64" s="1" t="s">
        <v>201</v>
      </c>
      <c r="F64" s="1" t="s">
        <v>164</v>
      </c>
      <c r="G64" s="1" t="s">
        <v>161</v>
      </c>
      <c r="H64" t="b">
        <v>0</v>
      </c>
      <c r="I64" s="1" t="s">
        <v>50</v>
      </c>
      <c r="J64" s="2">
        <v>15707</v>
      </c>
      <c r="K64" s="1">
        <f>YEAR(Demographics_Info[[#This Row],[birthDate]])</f>
        <v>1943</v>
      </c>
      <c r="L64" s="1">
        <f>2024-Demographics_Info[[#This Row],[birthYear]]</f>
        <v>81</v>
      </c>
    </row>
    <row r="65" spans="1:12" x14ac:dyDescent="0.35">
      <c r="A65" s="1" t="s">
        <v>202</v>
      </c>
      <c r="B65">
        <v>23100</v>
      </c>
      <c r="C65" s="1" t="s">
        <v>147</v>
      </c>
      <c r="D65" s="1" t="s">
        <v>173</v>
      </c>
      <c r="E65" s="1" t="s">
        <v>189</v>
      </c>
      <c r="F65" s="1" t="s">
        <v>190</v>
      </c>
      <c r="G65" s="1" t="s">
        <v>147</v>
      </c>
      <c r="H65" t="b">
        <v>0</v>
      </c>
      <c r="I65" s="1" t="s">
        <v>15</v>
      </c>
      <c r="J65" s="2">
        <v>14520</v>
      </c>
      <c r="K65" s="1">
        <f>YEAR(Demographics_Info[[#This Row],[birthDate]])</f>
        <v>1939</v>
      </c>
      <c r="L65" s="1">
        <f>2024-Demographics_Info[[#This Row],[birthYear]]</f>
        <v>85</v>
      </c>
    </row>
    <row r="66" spans="1:12" x14ac:dyDescent="0.35">
      <c r="A66" s="1" t="s">
        <v>203</v>
      </c>
      <c r="B66">
        <v>22900</v>
      </c>
      <c r="C66" s="1" t="s">
        <v>147</v>
      </c>
      <c r="D66" s="1" t="s">
        <v>134</v>
      </c>
      <c r="E66" s="1" t="s">
        <v>135</v>
      </c>
      <c r="F66" s="1" t="s">
        <v>204</v>
      </c>
      <c r="G66" s="1" t="s">
        <v>147</v>
      </c>
      <c r="H66" t="b">
        <v>1</v>
      </c>
      <c r="I66" s="1" t="s">
        <v>15</v>
      </c>
      <c r="J66" s="2">
        <v>19360</v>
      </c>
      <c r="K66" s="1">
        <f>YEAR(Demographics_Info[[#This Row],[birthDate]])</f>
        <v>1953</v>
      </c>
      <c r="L66" s="1">
        <f>2024-Demographics_Info[[#This Row],[birthYear]]</f>
        <v>71</v>
      </c>
    </row>
    <row r="67" spans="1:12" x14ac:dyDescent="0.35">
      <c r="A67" s="1" t="s">
        <v>205</v>
      </c>
      <c r="B67">
        <v>22600</v>
      </c>
      <c r="C67" s="1" t="s">
        <v>206</v>
      </c>
      <c r="D67" s="1" t="s">
        <v>44</v>
      </c>
      <c r="E67" s="1" t="s">
        <v>207</v>
      </c>
      <c r="F67" s="1" t="s">
        <v>208</v>
      </c>
      <c r="G67" s="1" t="s">
        <v>206</v>
      </c>
      <c r="H67" t="b">
        <v>0</v>
      </c>
      <c r="I67" s="1" t="s">
        <v>15</v>
      </c>
      <c r="J67" s="2">
        <v>15107</v>
      </c>
      <c r="K67" s="1">
        <f>YEAR(Demographics_Info[[#This Row],[birthDate]])</f>
        <v>1941</v>
      </c>
      <c r="L67" s="1">
        <f>2024-Demographics_Info[[#This Row],[birthYear]]</f>
        <v>83</v>
      </c>
    </row>
    <row r="68" spans="1:12" x14ac:dyDescent="0.35">
      <c r="A68" s="1" t="s">
        <v>209</v>
      </c>
      <c r="B68">
        <v>22400</v>
      </c>
      <c r="C68" s="1" t="s">
        <v>39</v>
      </c>
      <c r="D68" s="1" t="s">
        <v>130</v>
      </c>
      <c r="E68" s="1" t="s">
        <v>131</v>
      </c>
      <c r="F68" s="1" t="s">
        <v>210</v>
      </c>
      <c r="G68" s="1" t="s">
        <v>39</v>
      </c>
      <c r="H68" t="b">
        <v>1</v>
      </c>
      <c r="I68" s="1" t="s">
        <v>15</v>
      </c>
      <c r="J68" s="2">
        <v>21043</v>
      </c>
      <c r="K68" s="1">
        <f>YEAR(Demographics_Info[[#This Row],[birthDate]])</f>
        <v>1957</v>
      </c>
      <c r="L68" s="1">
        <f>2024-Demographics_Info[[#This Row],[birthYear]]</f>
        <v>67</v>
      </c>
    </row>
    <row r="69" spans="1:12" x14ac:dyDescent="0.35">
      <c r="A69" s="1" t="s">
        <v>211</v>
      </c>
      <c r="B69">
        <v>22100</v>
      </c>
      <c r="C69" s="1" t="s">
        <v>161</v>
      </c>
      <c r="D69" s="1" t="s">
        <v>192</v>
      </c>
      <c r="E69" s="1" t="s">
        <v>193</v>
      </c>
      <c r="F69" s="1" t="s">
        <v>212</v>
      </c>
      <c r="G69" s="1" t="s">
        <v>161</v>
      </c>
      <c r="H69" t="b">
        <v>1</v>
      </c>
      <c r="I69" s="1" t="s">
        <v>15</v>
      </c>
      <c r="J69" s="2">
        <v>20582</v>
      </c>
      <c r="K69" s="1">
        <f>YEAR(Demographics_Info[[#This Row],[birthDate]])</f>
        <v>1956</v>
      </c>
      <c r="L69" s="1">
        <f>2024-Demographics_Info[[#This Row],[birthYear]]</f>
        <v>68</v>
      </c>
    </row>
    <row r="70" spans="1:12" x14ac:dyDescent="0.35">
      <c r="A70" s="1" t="s">
        <v>213</v>
      </c>
      <c r="B70">
        <v>22000</v>
      </c>
      <c r="C70" s="1" t="s">
        <v>61</v>
      </c>
      <c r="D70" s="1" t="s">
        <v>12</v>
      </c>
      <c r="E70" s="1" t="s">
        <v>214</v>
      </c>
      <c r="F70" s="1" t="s">
        <v>215</v>
      </c>
      <c r="G70" s="1" t="s">
        <v>61</v>
      </c>
      <c r="H70" t="b">
        <v>0</v>
      </c>
      <c r="I70" s="1" t="s">
        <v>15</v>
      </c>
      <c r="J70" s="2">
        <v>25829</v>
      </c>
      <c r="K70" s="1">
        <f>YEAR(Demographics_Info[[#This Row],[birthDate]])</f>
        <v>1970</v>
      </c>
      <c r="L70" s="1">
        <f>2024-Demographics_Info[[#This Row],[birthYear]]</f>
        <v>54</v>
      </c>
    </row>
    <row r="71" spans="1:12" x14ac:dyDescent="0.35">
      <c r="A71" s="1" t="s">
        <v>216</v>
      </c>
      <c r="B71">
        <v>21600</v>
      </c>
      <c r="C71" s="1" t="s">
        <v>29</v>
      </c>
      <c r="D71" s="1" t="s">
        <v>18</v>
      </c>
      <c r="E71" s="1" t="s">
        <v>217</v>
      </c>
      <c r="F71" s="1" t="s">
        <v>218</v>
      </c>
      <c r="G71" s="1" t="s">
        <v>29</v>
      </c>
      <c r="H71" t="b">
        <v>0</v>
      </c>
      <c r="I71" s="1" t="s">
        <v>50</v>
      </c>
      <c r="J71" s="2">
        <v>22634</v>
      </c>
      <c r="K71" s="1">
        <f>YEAR(Demographics_Info[[#This Row],[birthDate]])</f>
        <v>1961</v>
      </c>
      <c r="L71" s="1">
        <f>2024-Demographics_Info[[#This Row],[birthYear]]</f>
        <v>63</v>
      </c>
    </row>
    <row r="72" spans="1:12" x14ac:dyDescent="0.35">
      <c r="A72" s="1" t="s">
        <v>219</v>
      </c>
      <c r="B72">
        <v>21600</v>
      </c>
      <c r="C72" s="1" t="s">
        <v>172</v>
      </c>
      <c r="D72" s="1" t="s">
        <v>192</v>
      </c>
      <c r="E72" s="1" t="s">
        <v>193</v>
      </c>
      <c r="F72" s="1" t="s">
        <v>220</v>
      </c>
      <c r="G72" s="1" t="s">
        <v>172</v>
      </c>
      <c r="H72" t="b">
        <v>1</v>
      </c>
      <c r="I72" s="1" t="s">
        <v>15</v>
      </c>
      <c r="J72" s="2">
        <v>20312</v>
      </c>
      <c r="K72" s="1">
        <f>YEAR(Demographics_Info[[#This Row],[birthDate]])</f>
        <v>1955</v>
      </c>
      <c r="L72" s="1">
        <f>2024-Demographics_Info[[#This Row],[birthYear]]</f>
        <v>69</v>
      </c>
    </row>
    <row r="73" spans="1:12" x14ac:dyDescent="0.35">
      <c r="A73" s="1" t="s">
        <v>221</v>
      </c>
      <c r="B73">
        <v>21200</v>
      </c>
      <c r="C73" s="1" t="s">
        <v>11</v>
      </c>
      <c r="D73" s="1" t="s">
        <v>18</v>
      </c>
      <c r="E73" s="1" t="s">
        <v>222</v>
      </c>
      <c r="F73" s="1" t="s">
        <v>73</v>
      </c>
      <c r="G73" s="1" t="s">
        <v>11</v>
      </c>
      <c r="H73" t="b">
        <v>0</v>
      </c>
      <c r="I73" s="1" t="s">
        <v>15</v>
      </c>
      <c r="J73" s="2">
        <v>31674</v>
      </c>
      <c r="K73" s="1">
        <f>YEAR(Demographics_Info[[#This Row],[birthDate]])</f>
        <v>1986</v>
      </c>
      <c r="L73" s="1">
        <f>2024-Demographics_Info[[#This Row],[birthYear]]</f>
        <v>38</v>
      </c>
    </row>
    <row r="74" spans="1:12" x14ac:dyDescent="0.35">
      <c r="A74" s="1" t="s">
        <v>223</v>
      </c>
      <c r="B74">
        <v>21200</v>
      </c>
      <c r="C74" s="1" t="s">
        <v>224</v>
      </c>
      <c r="D74" s="1" t="s">
        <v>62</v>
      </c>
      <c r="E74" s="1" t="s">
        <v>113</v>
      </c>
      <c r="F74" s="1" t="s">
        <v>225</v>
      </c>
      <c r="G74" s="1" t="s">
        <v>224</v>
      </c>
      <c r="H74" t="b">
        <v>1</v>
      </c>
      <c r="I74" s="1" t="s">
        <v>15</v>
      </c>
      <c r="J74" s="2">
        <v>25842</v>
      </c>
      <c r="K74" s="1">
        <f>YEAR(Demographics_Info[[#This Row],[birthDate]])</f>
        <v>1970</v>
      </c>
      <c r="L74" s="1">
        <f>2024-Demographics_Info[[#This Row],[birthYear]]</f>
        <v>54</v>
      </c>
    </row>
    <row r="75" spans="1:12" x14ac:dyDescent="0.35">
      <c r="A75" s="1" t="s">
        <v>226</v>
      </c>
      <c r="B75">
        <v>21100</v>
      </c>
      <c r="C75" s="1" t="s">
        <v>22</v>
      </c>
      <c r="D75" s="1" t="s">
        <v>18</v>
      </c>
      <c r="E75" s="1" t="s">
        <v>59</v>
      </c>
      <c r="F75" s="1" t="s">
        <v>227</v>
      </c>
      <c r="G75" s="1" t="s">
        <v>22</v>
      </c>
      <c r="H75" t="b">
        <v>1</v>
      </c>
      <c r="I75" s="1" t="s">
        <v>15</v>
      </c>
      <c r="J75" s="2">
        <v>23059</v>
      </c>
      <c r="K75" s="1">
        <f>YEAR(Demographics_Info[[#This Row],[birthDate]])</f>
        <v>1963</v>
      </c>
      <c r="L75" s="1">
        <f>2024-Demographics_Info[[#This Row],[birthYear]]</f>
        <v>61</v>
      </c>
    </row>
    <row r="76" spans="1:12" x14ac:dyDescent="0.35">
      <c r="A76" s="1" t="s">
        <v>228</v>
      </c>
      <c r="B76">
        <v>21000</v>
      </c>
      <c r="C76" s="1" t="s">
        <v>11</v>
      </c>
      <c r="D76" s="1" t="s">
        <v>18</v>
      </c>
      <c r="E76" s="1" t="s">
        <v>36</v>
      </c>
      <c r="F76" s="1" t="s">
        <v>229</v>
      </c>
      <c r="G76" s="1" t="s">
        <v>11</v>
      </c>
      <c r="H76" t="b">
        <v>0</v>
      </c>
      <c r="I76" s="1" t="s">
        <v>15</v>
      </c>
      <c r="J76" s="2">
        <v>12132</v>
      </c>
      <c r="K76" s="1">
        <f>YEAR(Demographics_Info[[#This Row],[birthDate]])</f>
        <v>1933</v>
      </c>
      <c r="L76" s="1">
        <f>2024-Demographics_Info[[#This Row],[birthYear]]</f>
        <v>91</v>
      </c>
    </row>
    <row r="77" spans="1:12" x14ac:dyDescent="0.35">
      <c r="A77" s="1" t="s">
        <v>230</v>
      </c>
      <c r="B77">
        <v>21000</v>
      </c>
      <c r="C77" s="1" t="s">
        <v>147</v>
      </c>
      <c r="D77" s="1" t="s">
        <v>130</v>
      </c>
      <c r="E77" s="1" t="s">
        <v>231</v>
      </c>
      <c r="F77" s="1" t="s">
        <v>232</v>
      </c>
      <c r="G77" s="1" t="s">
        <v>147</v>
      </c>
      <c r="H77" t="b">
        <v>1</v>
      </c>
      <c r="I77" s="1" t="s">
        <v>15</v>
      </c>
      <c r="J77" s="2">
        <v>16598</v>
      </c>
      <c r="K77" s="1">
        <f>YEAR(Demographics_Info[[#This Row],[birthDate]])</f>
        <v>1945</v>
      </c>
      <c r="L77" s="1">
        <f>2024-Demographics_Info[[#This Row],[birthYear]]</f>
        <v>79</v>
      </c>
    </row>
    <row r="78" spans="1:12" x14ac:dyDescent="0.35">
      <c r="A78" s="1" t="s">
        <v>233</v>
      </c>
      <c r="B78">
        <v>20900</v>
      </c>
      <c r="C78" s="1" t="s">
        <v>161</v>
      </c>
      <c r="D78" s="1" t="s">
        <v>192</v>
      </c>
      <c r="E78" s="1" t="s">
        <v>193</v>
      </c>
      <c r="F78" s="1" t="s">
        <v>234</v>
      </c>
      <c r="G78" s="1" t="s">
        <v>161</v>
      </c>
      <c r="H78" t="b">
        <v>1</v>
      </c>
      <c r="I78" s="1" t="s">
        <v>15</v>
      </c>
      <c r="J78" s="2">
        <v>24011</v>
      </c>
      <c r="K78" s="1">
        <f>YEAR(Demographics_Info[[#This Row],[birthDate]])</f>
        <v>1965</v>
      </c>
      <c r="L78" s="1">
        <f>2024-Demographics_Info[[#This Row],[birthYear]]</f>
        <v>59</v>
      </c>
    </row>
    <row r="79" spans="1:12" x14ac:dyDescent="0.35">
      <c r="A79" s="1" t="s">
        <v>235</v>
      </c>
      <c r="B79">
        <v>20500</v>
      </c>
      <c r="C79" s="1" t="s">
        <v>172</v>
      </c>
      <c r="D79" s="1" t="s">
        <v>192</v>
      </c>
      <c r="E79" s="1" t="s">
        <v>193</v>
      </c>
      <c r="F79" s="1" t="s">
        <v>236</v>
      </c>
      <c r="G79" s="1" t="s">
        <v>172</v>
      </c>
      <c r="H79" t="b">
        <v>1</v>
      </c>
      <c r="I79" s="1" t="s">
        <v>15</v>
      </c>
      <c r="J79" s="2">
        <v>18507</v>
      </c>
      <c r="K79" s="1">
        <f>YEAR(Demographics_Info[[#This Row],[birthDate]])</f>
        <v>1950</v>
      </c>
      <c r="L79" s="1">
        <f>2024-Demographics_Info[[#This Row],[birthYear]]</f>
        <v>74</v>
      </c>
    </row>
    <row r="80" spans="1:12" x14ac:dyDescent="0.35">
      <c r="A80" s="1" t="s">
        <v>237</v>
      </c>
      <c r="B80">
        <v>20200</v>
      </c>
      <c r="C80" s="1" t="s">
        <v>206</v>
      </c>
      <c r="D80" s="1" t="s">
        <v>18</v>
      </c>
      <c r="E80" s="1" t="s">
        <v>238</v>
      </c>
      <c r="F80" s="1" t="s">
        <v>239</v>
      </c>
      <c r="G80" s="1" t="s">
        <v>206</v>
      </c>
      <c r="H80" t="b">
        <v>1</v>
      </c>
      <c r="I80" s="1" t="s">
        <v>15</v>
      </c>
      <c r="J80" s="2">
        <v>14104</v>
      </c>
      <c r="K80" s="1">
        <f>YEAR(Demographics_Info[[#This Row],[birthDate]])</f>
        <v>1938</v>
      </c>
      <c r="L80" s="1">
        <f>2024-Demographics_Info[[#This Row],[birthYear]]</f>
        <v>86</v>
      </c>
    </row>
    <row r="81" spans="1:12" x14ac:dyDescent="0.35">
      <c r="A81" s="1" t="s">
        <v>240</v>
      </c>
      <c r="B81">
        <v>19600</v>
      </c>
      <c r="C81" s="1" t="s">
        <v>161</v>
      </c>
      <c r="D81" s="1" t="s">
        <v>162</v>
      </c>
      <c r="E81" s="1" t="s">
        <v>163</v>
      </c>
      <c r="F81" s="1" t="s">
        <v>164</v>
      </c>
      <c r="G81" s="1" t="s">
        <v>161</v>
      </c>
      <c r="H81" t="b">
        <v>1</v>
      </c>
      <c r="I81" s="1" t="s">
        <v>15</v>
      </c>
      <c r="J81" s="2">
        <v>22603</v>
      </c>
      <c r="K81" s="1">
        <f>YEAR(Demographics_Info[[#This Row],[birthDate]])</f>
        <v>1961</v>
      </c>
      <c r="L81" s="1">
        <f>2024-Demographics_Info[[#This Row],[birthYear]]</f>
        <v>63</v>
      </c>
    </row>
    <row r="82" spans="1:12" x14ac:dyDescent="0.35">
      <c r="A82" s="1" t="s">
        <v>241</v>
      </c>
      <c r="B82">
        <v>19100</v>
      </c>
      <c r="C82" s="1" t="s">
        <v>29</v>
      </c>
      <c r="D82" s="1" t="s">
        <v>18</v>
      </c>
      <c r="E82" s="1" t="s">
        <v>242</v>
      </c>
      <c r="F82" s="1" t="s">
        <v>121</v>
      </c>
      <c r="G82" s="1" t="s">
        <v>29</v>
      </c>
      <c r="H82" t="b">
        <v>1</v>
      </c>
      <c r="I82" s="1" t="s">
        <v>15</v>
      </c>
      <c r="J82" s="2">
        <v>18118</v>
      </c>
      <c r="K82" s="1">
        <f>YEAR(Demographics_Info[[#This Row],[birthDate]])</f>
        <v>1949</v>
      </c>
      <c r="L82" s="1">
        <f>2024-Demographics_Info[[#This Row],[birthYear]]</f>
        <v>75</v>
      </c>
    </row>
    <row r="83" spans="1:12" x14ac:dyDescent="0.35">
      <c r="A83" s="1" t="s">
        <v>243</v>
      </c>
      <c r="B83">
        <v>19000</v>
      </c>
      <c r="C83" s="1" t="s">
        <v>17</v>
      </c>
      <c r="D83" s="1" t="s">
        <v>62</v>
      </c>
      <c r="E83" s="1" t="s">
        <v>63</v>
      </c>
      <c r="F83" s="1" t="s">
        <v>244</v>
      </c>
      <c r="G83" s="1" t="s">
        <v>17</v>
      </c>
      <c r="H83" t="b">
        <v>1</v>
      </c>
      <c r="I83" s="1" t="s">
        <v>15</v>
      </c>
      <c r="J83" s="2">
        <v>23163</v>
      </c>
      <c r="K83" s="1">
        <f>YEAR(Demographics_Info[[#This Row],[birthDate]])</f>
        <v>1963</v>
      </c>
      <c r="L83" s="1">
        <f>2024-Demographics_Info[[#This Row],[birthYear]]</f>
        <v>61</v>
      </c>
    </row>
    <row r="84" spans="1:12" x14ac:dyDescent="0.35">
      <c r="A84" s="1" t="s">
        <v>245</v>
      </c>
      <c r="B84">
        <v>19000</v>
      </c>
      <c r="C84" s="1" t="s">
        <v>161</v>
      </c>
      <c r="D84" s="1" t="s">
        <v>62</v>
      </c>
      <c r="E84" s="1" t="s">
        <v>113</v>
      </c>
      <c r="F84" s="1" t="s">
        <v>246</v>
      </c>
      <c r="G84" s="1" t="s">
        <v>161</v>
      </c>
      <c r="H84" t="b">
        <v>1</v>
      </c>
      <c r="I84" s="1" t="s">
        <v>15</v>
      </c>
      <c r="J84" s="2">
        <v>24898</v>
      </c>
      <c r="K84" s="1">
        <f>YEAR(Demographics_Info[[#This Row],[birthDate]])</f>
        <v>1968</v>
      </c>
      <c r="L84" s="1">
        <f>2024-Demographics_Info[[#This Row],[birthYear]]</f>
        <v>56</v>
      </c>
    </row>
    <row r="85" spans="1:12" x14ac:dyDescent="0.35">
      <c r="A85" s="1" t="s">
        <v>247</v>
      </c>
      <c r="B85">
        <v>18900</v>
      </c>
      <c r="C85" s="1" t="s">
        <v>61</v>
      </c>
      <c r="D85" s="1" t="s">
        <v>62</v>
      </c>
      <c r="E85" s="1" t="s">
        <v>248</v>
      </c>
      <c r="F85" s="1" t="s">
        <v>249</v>
      </c>
      <c r="G85" s="1" t="s">
        <v>61</v>
      </c>
      <c r="H85" t="b">
        <v>1</v>
      </c>
      <c r="I85" s="1" t="s">
        <v>15</v>
      </c>
      <c r="J85" s="2">
        <v>23849</v>
      </c>
      <c r="K85" s="1">
        <f>YEAR(Demographics_Info[[#This Row],[birthDate]])</f>
        <v>1965</v>
      </c>
      <c r="L85" s="1">
        <f>2024-Demographics_Info[[#This Row],[birthYear]]</f>
        <v>59</v>
      </c>
    </row>
    <row r="86" spans="1:12" x14ac:dyDescent="0.35">
      <c r="A86" s="1" t="s">
        <v>250</v>
      </c>
      <c r="B86">
        <v>18700</v>
      </c>
      <c r="C86" s="1" t="s">
        <v>17</v>
      </c>
      <c r="D86" s="1" t="s">
        <v>62</v>
      </c>
      <c r="E86" s="1" t="s">
        <v>113</v>
      </c>
      <c r="F86" s="1" t="s">
        <v>251</v>
      </c>
      <c r="G86" s="1" t="s">
        <v>17</v>
      </c>
      <c r="H86" t="b">
        <v>1</v>
      </c>
      <c r="I86" s="1" t="s">
        <v>15</v>
      </c>
      <c r="J86" s="2">
        <v>24153</v>
      </c>
      <c r="K86" s="1">
        <f>YEAR(Demographics_Info[[#This Row],[birthDate]])</f>
        <v>1966</v>
      </c>
      <c r="L86" s="1">
        <f>2024-Demographics_Info[[#This Row],[birthYear]]</f>
        <v>58</v>
      </c>
    </row>
    <row r="87" spans="1:12" x14ac:dyDescent="0.35">
      <c r="A87" s="1" t="s">
        <v>252</v>
      </c>
      <c r="B87">
        <v>18500</v>
      </c>
      <c r="C87" s="1" t="s">
        <v>172</v>
      </c>
      <c r="D87" s="1" t="s">
        <v>18</v>
      </c>
      <c r="E87" s="1" t="s">
        <v>253</v>
      </c>
      <c r="F87" s="1" t="s">
        <v>254</v>
      </c>
      <c r="G87" s="1" t="s">
        <v>172</v>
      </c>
      <c r="H87" t="b">
        <v>1</v>
      </c>
      <c r="I87" s="1" t="s">
        <v>15</v>
      </c>
      <c r="J87" s="2">
        <v>16782</v>
      </c>
      <c r="K87" s="1">
        <f>YEAR(Demographics_Info[[#This Row],[birthDate]])</f>
        <v>1945</v>
      </c>
      <c r="L87" s="1">
        <f>2024-Demographics_Info[[#This Row],[birthYear]]</f>
        <v>79</v>
      </c>
    </row>
    <row r="88" spans="1:12" x14ac:dyDescent="0.35">
      <c r="A88" s="1" t="s">
        <v>255</v>
      </c>
      <c r="B88">
        <v>18500</v>
      </c>
      <c r="C88" s="1" t="s">
        <v>29</v>
      </c>
      <c r="D88" s="1" t="s">
        <v>18</v>
      </c>
      <c r="E88" s="1" t="s">
        <v>177</v>
      </c>
      <c r="F88" s="1" t="s">
        <v>121</v>
      </c>
      <c r="G88" s="1" t="s">
        <v>29</v>
      </c>
      <c r="H88" t="b">
        <v>1</v>
      </c>
      <c r="I88" s="1" t="s">
        <v>15</v>
      </c>
      <c r="J88" s="2">
        <v>21074</v>
      </c>
      <c r="K88" s="1">
        <f>YEAR(Demographics_Info[[#This Row],[birthDate]])</f>
        <v>1957</v>
      </c>
      <c r="L88" s="1">
        <f>2024-Demographics_Info[[#This Row],[birthYear]]</f>
        <v>67</v>
      </c>
    </row>
    <row r="89" spans="1:12" x14ac:dyDescent="0.35">
      <c r="A89" s="1" t="s">
        <v>256</v>
      </c>
      <c r="B89">
        <v>18500</v>
      </c>
      <c r="C89" s="1" t="s">
        <v>172</v>
      </c>
      <c r="D89" s="1" t="s">
        <v>192</v>
      </c>
      <c r="E89" s="1" t="s">
        <v>193</v>
      </c>
      <c r="F89" s="1" t="s">
        <v>257</v>
      </c>
      <c r="G89" s="1" t="s">
        <v>172</v>
      </c>
      <c r="H89" t="b">
        <v>1</v>
      </c>
      <c r="I89" s="1" t="s">
        <v>15</v>
      </c>
      <c r="J89" s="2">
        <v>19307</v>
      </c>
      <c r="K89" s="1">
        <f>YEAR(Demographics_Info[[#This Row],[birthDate]])</f>
        <v>1952</v>
      </c>
      <c r="L89" s="1">
        <f>2024-Demographics_Info[[#This Row],[birthYear]]</f>
        <v>72</v>
      </c>
    </row>
    <row r="90" spans="1:12" x14ac:dyDescent="0.35">
      <c r="A90" s="1" t="s">
        <v>258</v>
      </c>
      <c r="B90">
        <v>18000</v>
      </c>
      <c r="C90" s="1" t="s">
        <v>29</v>
      </c>
      <c r="D90" s="1" t="s">
        <v>18</v>
      </c>
      <c r="E90" s="1" t="s">
        <v>259</v>
      </c>
      <c r="F90" s="1" t="s">
        <v>260</v>
      </c>
      <c r="G90" s="1" t="s">
        <v>29</v>
      </c>
      <c r="H90" t="b">
        <v>1</v>
      </c>
      <c r="I90" s="1" t="s">
        <v>15</v>
      </c>
      <c r="J90" s="2">
        <v>22663</v>
      </c>
      <c r="K90" s="1">
        <f>YEAR(Demographics_Info[[#This Row],[birthDate]])</f>
        <v>1962</v>
      </c>
      <c r="L90" s="1">
        <f>2024-Demographics_Info[[#This Row],[birthYear]]</f>
        <v>62</v>
      </c>
    </row>
    <row r="91" spans="1:12" x14ac:dyDescent="0.35">
      <c r="A91" s="1" t="s">
        <v>261</v>
      </c>
      <c r="B91">
        <v>17700</v>
      </c>
      <c r="C91" s="1" t="s">
        <v>161</v>
      </c>
      <c r="D91" s="1" t="s">
        <v>134</v>
      </c>
      <c r="E91" s="1" t="s">
        <v>135</v>
      </c>
      <c r="F91" s="1" t="s">
        <v>262</v>
      </c>
      <c r="G91" s="1" t="s">
        <v>161</v>
      </c>
      <c r="H91" t="b">
        <v>0</v>
      </c>
      <c r="I91" s="1" t="s">
        <v>15</v>
      </c>
      <c r="J91" s="2">
        <v>18429</v>
      </c>
      <c r="K91" s="1">
        <f>YEAR(Demographics_Info[[#This Row],[birthDate]])</f>
        <v>1950</v>
      </c>
      <c r="L91" s="1">
        <f>2024-Demographics_Info[[#This Row],[birthYear]]</f>
        <v>74</v>
      </c>
    </row>
    <row r="92" spans="1:12" x14ac:dyDescent="0.35">
      <c r="A92" s="1" t="s">
        <v>263</v>
      </c>
      <c r="B92">
        <v>17500</v>
      </c>
      <c r="C92" s="1" t="s">
        <v>29</v>
      </c>
      <c r="D92" s="1" t="s">
        <v>18</v>
      </c>
      <c r="E92" s="1" t="s">
        <v>242</v>
      </c>
      <c r="F92" s="1" t="s">
        <v>121</v>
      </c>
      <c r="G92" s="1" t="s">
        <v>29</v>
      </c>
      <c r="H92" t="b">
        <v>1</v>
      </c>
      <c r="I92" s="1" t="s">
        <v>15</v>
      </c>
      <c r="J92" s="2">
        <v>20617</v>
      </c>
      <c r="K92" s="1">
        <f>YEAR(Demographics_Info[[#This Row],[birthDate]])</f>
        <v>1956</v>
      </c>
      <c r="L92" s="1">
        <f>2024-Demographics_Info[[#This Row],[birthYear]]</f>
        <v>68</v>
      </c>
    </row>
    <row r="93" spans="1:12" x14ac:dyDescent="0.35">
      <c r="A93" s="1" t="s">
        <v>264</v>
      </c>
      <c r="B93">
        <v>17500</v>
      </c>
      <c r="C93" s="1" t="s">
        <v>29</v>
      </c>
      <c r="D93" s="1" t="s">
        <v>18</v>
      </c>
      <c r="E93" s="1" t="s">
        <v>265</v>
      </c>
      <c r="F93" s="1" t="s">
        <v>156</v>
      </c>
      <c r="G93" s="1" t="s">
        <v>29</v>
      </c>
      <c r="H93" t="b">
        <v>1</v>
      </c>
      <c r="I93" s="1" t="s">
        <v>15</v>
      </c>
      <c r="J93" s="2">
        <v>13196</v>
      </c>
      <c r="K93" s="1">
        <f>YEAR(Demographics_Info[[#This Row],[birthDate]])</f>
        <v>1936</v>
      </c>
      <c r="L93" s="1">
        <f>2024-Demographics_Info[[#This Row],[birthYear]]</f>
        <v>88</v>
      </c>
    </row>
    <row r="94" spans="1:12" x14ac:dyDescent="0.35">
      <c r="A94" s="1" t="s">
        <v>266</v>
      </c>
      <c r="B94">
        <v>17500</v>
      </c>
      <c r="C94" s="1" t="s">
        <v>161</v>
      </c>
      <c r="D94" s="1" t="s">
        <v>44</v>
      </c>
      <c r="E94" s="1" t="s">
        <v>267</v>
      </c>
      <c r="F94" s="1" t="s">
        <v>262</v>
      </c>
      <c r="G94" s="1" t="s">
        <v>161</v>
      </c>
      <c r="H94" t="b">
        <v>0</v>
      </c>
      <c r="I94" s="1" t="s">
        <v>50</v>
      </c>
      <c r="J94" s="2">
        <v>18342</v>
      </c>
      <c r="K94" s="1">
        <f>YEAR(Demographics_Info[[#This Row],[birthDate]])</f>
        <v>1950</v>
      </c>
      <c r="L94" s="1">
        <f>2024-Demographics_Info[[#This Row],[birthYear]]</f>
        <v>74</v>
      </c>
    </row>
    <row r="95" spans="1:12" x14ac:dyDescent="0.35">
      <c r="A95" s="1" t="s">
        <v>268</v>
      </c>
      <c r="B95">
        <v>17400</v>
      </c>
      <c r="C95" s="1" t="s">
        <v>269</v>
      </c>
      <c r="D95" s="1" t="s">
        <v>18</v>
      </c>
      <c r="E95" s="1" t="s">
        <v>270</v>
      </c>
      <c r="F95" s="1" t="s">
        <v>271</v>
      </c>
      <c r="G95" s="1" t="s">
        <v>269</v>
      </c>
      <c r="H95" t="b">
        <v>1</v>
      </c>
      <c r="I95" s="1" t="s">
        <v>15</v>
      </c>
      <c r="J95" s="2">
        <v>11820</v>
      </c>
      <c r="K95" s="1">
        <f>YEAR(Demographics_Info[[#This Row],[birthDate]])</f>
        <v>1932</v>
      </c>
      <c r="L95" s="1">
        <f>2024-Demographics_Info[[#This Row],[birthYear]]</f>
        <v>92</v>
      </c>
    </row>
    <row r="96" spans="1:12" x14ac:dyDescent="0.35">
      <c r="A96" s="1" t="s">
        <v>272</v>
      </c>
      <c r="B96">
        <v>17400</v>
      </c>
      <c r="C96" s="1" t="s">
        <v>11</v>
      </c>
      <c r="D96" s="1" t="s">
        <v>18</v>
      </c>
      <c r="E96" s="1" t="s">
        <v>273</v>
      </c>
      <c r="F96" s="1" t="s">
        <v>274</v>
      </c>
      <c r="G96" s="1" t="s">
        <v>11</v>
      </c>
      <c r="H96" t="b">
        <v>1</v>
      </c>
      <c r="I96" s="1" t="s">
        <v>15</v>
      </c>
      <c r="J96" s="2">
        <v>14632</v>
      </c>
      <c r="K96" s="1">
        <f>YEAR(Demographics_Info[[#This Row],[birthDate]])</f>
        <v>1940</v>
      </c>
      <c r="L96" s="1">
        <f>2024-Demographics_Info[[#This Row],[birthYear]]</f>
        <v>84</v>
      </c>
    </row>
    <row r="97" spans="1:12" x14ac:dyDescent="0.35">
      <c r="A97" s="1" t="s">
        <v>275</v>
      </c>
      <c r="B97">
        <v>17100</v>
      </c>
      <c r="C97" s="1" t="s">
        <v>35</v>
      </c>
      <c r="D97" s="1" t="s">
        <v>18</v>
      </c>
      <c r="E97" s="1" t="s">
        <v>36</v>
      </c>
      <c r="F97" s="1" t="s">
        <v>276</v>
      </c>
      <c r="G97" s="1" t="s">
        <v>35</v>
      </c>
      <c r="H97" t="b">
        <v>0</v>
      </c>
      <c r="I97" s="1" t="s">
        <v>15</v>
      </c>
      <c r="J97" s="2">
        <v>11393</v>
      </c>
      <c r="K97" s="1">
        <f>YEAR(Demographics_Info[[#This Row],[birthDate]])</f>
        <v>1931</v>
      </c>
      <c r="L97" s="1">
        <f>2024-Demographics_Info[[#This Row],[birthYear]]</f>
        <v>93</v>
      </c>
    </row>
    <row r="98" spans="1:12" x14ac:dyDescent="0.35">
      <c r="A98" s="1" t="s">
        <v>277</v>
      </c>
      <c r="B98">
        <v>16700</v>
      </c>
      <c r="C98" s="1" t="s">
        <v>29</v>
      </c>
      <c r="D98" s="1" t="s">
        <v>100</v>
      </c>
      <c r="E98" s="1" t="s">
        <v>278</v>
      </c>
      <c r="F98" s="1" t="s">
        <v>279</v>
      </c>
      <c r="G98" s="1" t="s">
        <v>29</v>
      </c>
      <c r="H98" t="b">
        <v>0</v>
      </c>
      <c r="I98" s="1" t="s">
        <v>50</v>
      </c>
      <c r="J98" s="2">
        <v>19360</v>
      </c>
      <c r="K98" s="1">
        <f>YEAR(Demographics_Info[[#This Row],[birthDate]])</f>
        <v>1953</v>
      </c>
      <c r="L98" s="1">
        <f>2024-Demographics_Info[[#This Row],[birthYear]]</f>
        <v>71</v>
      </c>
    </row>
    <row r="99" spans="1:12" x14ac:dyDescent="0.35">
      <c r="A99" s="1" t="s">
        <v>280</v>
      </c>
      <c r="B99">
        <v>16500</v>
      </c>
      <c r="C99" s="1" t="s">
        <v>11</v>
      </c>
      <c r="D99" s="1" t="s">
        <v>93</v>
      </c>
      <c r="E99" s="1" t="s">
        <v>281</v>
      </c>
      <c r="F99" s="1" t="s">
        <v>282</v>
      </c>
      <c r="G99" s="1" t="s">
        <v>11</v>
      </c>
      <c r="H99" t="b">
        <v>0</v>
      </c>
      <c r="I99" s="1" t="s">
        <v>15</v>
      </c>
      <c r="J99" s="2">
        <v>18629</v>
      </c>
      <c r="K99" s="1">
        <f>YEAR(Demographics_Info[[#This Row],[birthDate]])</f>
        <v>1951</v>
      </c>
      <c r="L99" s="1">
        <f>2024-Demographics_Info[[#This Row],[birthYear]]</f>
        <v>73</v>
      </c>
    </row>
    <row r="100" spans="1:12" x14ac:dyDescent="0.35">
      <c r="A100" s="1" t="s">
        <v>283</v>
      </c>
      <c r="B100">
        <v>16500</v>
      </c>
      <c r="C100" s="1" t="s">
        <v>29</v>
      </c>
      <c r="D100" s="1" t="s">
        <v>284</v>
      </c>
      <c r="E100" s="1" t="s">
        <v>285</v>
      </c>
      <c r="F100" s="1" t="s">
        <v>286</v>
      </c>
      <c r="G100" s="1" t="s">
        <v>29</v>
      </c>
      <c r="H100" t="b">
        <v>0</v>
      </c>
      <c r="I100" s="1" t="s">
        <v>50</v>
      </c>
      <c r="J100" s="2">
        <v>24657</v>
      </c>
      <c r="K100" s="1">
        <f>YEAR(Demographics_Info[[#This Row],[birthDate]])</f>
        <v>1967</v>
      </c>
      <c r="L100" s="1">
        <f>2024-Demographics_Info[[#This Row],[birthYear]]</f>
        <v>57</v>
      </c>
    </row>
    <row r="101" spans="1:12" x14ac:dyDescent="0.35">
      <c r="A101" s="1" t="s">
        <v>287</v>
      </c>
      <c r="B101">
        <v>16300</v>
      </c>
      <c r="C101" s="1" t="s">
        <v>206</v>
      </c>
      <c r="D101" s="1" t="s">
        <v>62</v>
      </c>
      <c r="E101" s="1" t="s">
        <v>113</v>
      </c>
      <c r="F101" s="1" t="s">
        <v>288</v>
      </c>
      <c r="G101" s="1" t="s">
        <v>206</v>
      </c>
      <c r="H101" t="b">
        <v>1</v>
      </c>
      <c r="I101" s="1" t="s">
        <v>15</v>
      </c>
      <c r="J101" s="2">
        <v>18629</v>
      </c>
      <c r="K101" s="1">
        <f>YEAR(Demographics_Info[[#This Row],[birthDate]])</f>
        <v>1951</v>
      </c>
      <c r="L101" s="1">
        <f>2024-Demographics_Info[[#This Row],[birthYear]]</f>
        <v>73</v>
      </c>
    </row>
    <row r="102" spans="1:12" x14ac:dyDescent="0.35">
      <c r="A102" s="1" t="s">
        <v>289</v>
      </c>
      <c r="B102">
        <v>16200</v>
      </c>
      <c r="C102" s="1" t="s">
        <v>11</v>
      </c>
      <c r="D102" s="1" t="s">
        <v>290</v>
      </c>
      <c r="E102" s="1" t="s">
        <v>291</v>
      </c>
      <c r="F102" s="1" t="s">
        <v>292</v>
      </c>
      <c r="G102" s="1" t="s">
        <v>11</v>
      </c>
      <c r="H102" t="b">
        <v>0</v>
      </c>
      <c r="I102" s="1" t="s">
        <v>15</v>
      </c>
      <c r="J102" s="2">
        <v>17444</v>
      </c>
      <c r="K102" s="1">
        <f>YEAR(Demographics_Info[[#This Row],[birthDate]])</f>
        <v>1947</v>
      </c>
      <c r="L102" s="1">
        <f>2024-Demographics_Info[[#This Row],[birthYear]]</f>
        <v>77</v>
      </c>
    </row>
    <row r="103" spans="1:12" x14ac:dyDescent="0.35">
      <c r="A103" s="1" t="s">
        <v>293</v>
      </c>
      <c r="B103">
        <v>16200</v>
      </c>
      <c r="C103" s="1" t="s">
        <v>22</v>
      </c>
      <c r="D103" s="1" t="s">
        <v>18</v>
      </c>
      <c r="E103" s="1" t="s">
        <v>294</v>
      </c>
      <c r="F103" s="1" t="s">
        <v>53</v>
      </c>
      <c r="G103" s="1" t="s">
        <v>22</v>
      </c>
      <c r="H103" t="b">
        <v>1</v>
      </c>
      <c r="I103" s="1" t="s">
        <v>15</v>
      </c>
      <c r="J103" s="2">
        <v>20206</v>
      </c>
      <c r="K103" s="1">
        <f>YEAR(Demographics_Info[[#This Row],[birthDate]])</f>
        <v>1955</v>
      </c>
      <c r="L103" s="1">
        <f>2024-Demographics_Info[[#This Row],[birthYear]]</f>
        <v>69</v>
      </c>
    </row>
    <row r="104" spans="1:12" x14ac:dyDescent="0.35">
      <c r="A104" s="1" t="s">
        <v>295</v>
      </c>
      <c r="B104">
        <v>16000</v>
      </c>
      <c r="C104" s="1" t="s">
        <v>29</v>
      </c>
      <c r="D104" s="1" t="s">
        <v>100</v>
      </c>
      <c r="E104" s="1" t="s">
        <v>141</v>
      </c>
      <c r="F104" s="1" t="s">
        <v>121</v>
      </c>
      <c r="G104" s="1" t="s">
        <v>29</v>
      </c>
      <c r="H104" t="b">
        <v>1</v>
      </c>
      <c r="I104" s="1" t="s">
        <v>15</v>
      </c>
      <c r="J104" s="2">
        <v>24915</v>
      </c>
      <c r="K104" s="1">
        <f>YEAR(Demographics_Info[[#This Row],[birthDate]])</f>
        <v>1968</v>
      </c>
      <c r="L104" s="1">
        <f>2024-Demographics_Info[[#This Row],[birthYear]]</f>
        <v>56</v>
      </c>
    </row>
    <row r="105" spans="1:12" x14ac:dyDescent="0.35">
      <c r="A105" s="1" t="s">
        <v>296</v>
      </c>
      <c r="B105">
        <v>15900</v>
      </c>
      <c r="C105" s="1" t="s">
        <v>61</v>
      </c>
      <c r="D105" s="1" t="s">
        <v>62</v>
      </c>
      <c r="E105" s="1" t="s">
        <v>197</v>
      </c>
      <c r="F105" s="1" t="s">
        <v>297</v>
      </c>
      <c r="G105" s="1" t="s">
        <v>61</v>
      </c>
      <c r="H105" t="b">
        <v>1</v>
      </c>
      <c r="I105" s="1" t="s">
        <v>15</v>
      </c>
      <c r="J105" s="2">
        <v>20473</v>
      </c>
      <c r="K105" s="1">
        <f>YEAR(Demographics_Info[[#This Row],[birthDate]])</f>
        <v>1956</v>
      </c>
      <c r="L105" s="1">
        <f>2024-Demographics_Info[[#This Row],[birthYear]]</f>
        <v>68</v>
      </c>
    </row>
    <row r="106" spans="1:12" x14ac:dyDescent="0.35">
      <c r="A106" s="1" t="s">
        <v>298</v>
      </c>
      <c r="B106">
        <v>15800</v>
      </c>
      <c r="C106" s="1" t="s">
        <v>61</v>
      </c>
      <c r="D106" s="1" t="s">
        <v>100</v>
      </c>
      <c r="E106" s="1" t="s">
        <v>299</v>
      </c>
      <c r="F106" s="1" t="s">
        <v>300</v>
      </c>
      <c r="G106" s="1" t="s">
        <v>61</v>
      </c>
      <c r="H106" t="b">
        <v>1</v>
      </c>
      <c r="I106" s="1" t="s">
        <v>15</v>
      </c>
      <c r="J106" s="2">
        <v>14483</v>
      </c>
      <c r="K106" s="1">
        <f>YEAR(Demographics_Info[[#This Row],[birthDate]])</f>
        <v>1939</v>
      </c>
      <c r="L106" s="1">
        <f>2024-Demographics_Info[[#This Row],[birthYear]]</f>
        <v>85</v>
      </c>
    </row>
    <row r="107" spans="1:12" x14ac:dyDescent="0.35">
      <c r="A107" s="1" t="s">
        <v>301</v>
      </c>
      <c r="B107">
        <v>15600</v>
      </c>
      <c r="C107" s="1" t="s">
        <v>206</v>
      </c>
      <c r="D107" s="1" t="s">
        <v>44</v>
      </c>
      <c r="E107" s="1" t="s">
        <v>45</v>
      </c>
      <c r="F107" s="1" t="s">
        <v>302</v>
      </c>
      <c r="G107" s="1" t="s">
        <v>206</v>
      </c>
      <c r="H107" t="b">
        <v>1</v>
      </c>
      <c r="I107" s="1" t="s">
        <v>15</v>
      </c>
      <c r="J107" s="2">
        <v>20363</v>
      </c>
      <c r="K107" s="1">
        <f>YEAR(Demographics_Info[[#This Row],[birthDate]])</f>
        <v>1955</v>
      </c>
      <c r="L107" s="1">
        <f>2024-Demographics_Info[[#This Row],[birthYear]]</f>
        <v>69</v>
      </c>
    </row>
    <row r="108" spans="1:12" x14ac:dyDescent="0.35">
      <c r="A108" s="1" t="s">
        <v>303</v>
      </c>
      <c r="B108">
        <v>15500</v>
      </c>
      <c r="C108" s="1" t="s">
        <v>22</v>
      </c>
      <c r="D108" s="1" t="s">
        <v>18</v>
      </c>
      <c r="E108" s="1" t="s">
        <v>304</v>
      </c>
      <c r="F108" s="1" t="s">
        <v>305</v>
      </c>
      <c r="G108" s="1" t="s">
        <v>22</v>
      </c>
      <c r="H108" t="b">
        <v>1</v>
      </c>
      <c r="I108" s="1" t="s">
        <v>15</v>
      </c>
      <c r="J108" s="2">
        <v>28559</v>
      </c>
      <c r="K108" s="1">
        <f>YEAR(Demographics_Info[[#This Row],[birthDate]])</f>
        <v>1978</v>
      </c>
      <c r="L108" s="1">
        <f>2024-Demographics_Info[[#This Row],[birthYear]]</f>
        <v>46</v>
      </c>
    </row>
    <row r="109" spans="1:12" x14ac:dyDescent="0.35">
      <c r="A109" s="1" t="s">
        <v>306</v>
      </c>
      <c r="B109">
        <v>15300</v>
      </c>
      <c r="C109" s="1" t="s">
        <v>11</v>
      </c>
      <c r="D109" s="1" t="s">
        <v>44</v>
      </c>
      <c r="E109" s="1" t="s">
        <v>45</v>
      </c>
      <c r="F109" s="1" t="s">
        <v>307</v>
      </c>
      <c r="G109" s="1" t="s">
        <v>11</v>
      </c>
      <c r="H109" t="b">
        <v>1</v>
      </c>
      <c r="I109" s="1" t="s">
        <v>15</v>
      </c>
      <c r="J109" s="2">
        <v>20090</v>
      </c>
      <c r="K109" s="1">
        <f>YEAR(Demographics_Info[[#This Row],[birthDate]])</f>
        <v>1955</v>
      </c>
      <c r="L109" s="1">
        <f>2024-Demographics_Info[[#This Row],[birthYear]]</f>
        <v>69</v>
      </c>
    </row>
    <row r="110" spans="1:12" x14ac:dyDescent="0.35">
      <c r="A110" s="1" t="s">
        <v>308</v>
      </c>
      <c r="B110">
        <v>15200</v>
      </c>
      <c r="C110" s="1" t="s">
        <v>17</v>
      </c>
      <c r="D110" s="1" t="s">
        <v>62</v>
      </c>
      <c r="E110" s="1" t="s">
        <v>127</v>
      </c>
      <c r="F110" s="1" t="s">
        <v>128</v>
      </c>
      <c r="G110" s="1" t="s">
        <v>17</v>
      </c>
      <c r="H110" t="b">
        <v>1</v>
      </c>
      <c r="I110" s="1" t="s">
        <v>15</v>
      </c>
      <c r="J110" s="2">
        <v>24473</v>
      </c>
      <c r="K110" s="1">
        <f>YEAR(Demographics_Info[[#This Row],[birthDate]])</f>
        <v>1967</v>
      </c>
      <c r="L110" s="1">
        <f>2024-Demographics_Info[[#This Row],[birthYear]]</f>
        <v>57</v>
      </c>
    </row>
    <row r="111" spans="1:12" x14ac:dyDescent="0.35">
      <c r="A111" s="1" t="s">
        <v>309</v>
      </c>
      <c r="B111">
        <v>14900</v>
      </c>
      <c r="C111" s="1" t="s">
        <v>43</v>
      </c>
      <c r="D111" s="1" t="s">
        <v>310</v>
      </c>
      <c r="E111" s="1" t="s">
        <v>311</v>
      </c>
      <c r="F111" s="1" t="s">
        <v>43</v>
      </c>
      <c r="G111" s="1" t="s">
        <v>43</v>
      </c>
      <c r="H111" t="b">
        <v>0</v>
      </c>
      <c r="I111" s="1" t="s">
        <v>15</v>
      </c>
      <c r="J111" s="2">
        <v>14354</v>
      </c>
      <c r="K111" s="1">
        <f>YEAR(Demographics_Info[[#This Row],[birthDate]])</f>
        <v>1939</v>
      </c>
      <c r="L111" s="1">
        <f>2024-Demographics_Info[[#This Row],[birthYear]]</f>
        <v>85</v>
      </c>
    </row>
    <row r="112" spans="1:12" x14ac:dyDescent="0.35">
      <c r="A112" s="1" t="s">
        <v>312</v>
      </c>
      <c r="B112">
        <v>14900</v>
      </c>
      <c r="C112" s="1" t="s">
        <v>11</v>
      </c>
      <c r="D112" s="1" t="s">
        <v>18</v>
      </c>
      <c r="E112" s="1" t="s">
        <v>253</v>
      </c>
      <c r="F112" s="1" t="s">
        <v>95</v>
      </c>
      <c r="G112" s="1" t="s">
        <v>11</v>
      </c>
      <c r="H112" t="b">
        <v>1</v>
      </c>
      <c r="I112" s="1" t="s">
        <v>15</v>
      </c>
      <c r="J112" s="2">
        <v>15293</v>
      </c>
      <c r="K112" s="1">
        <f>YEAR(Demographics_Info[[#This Row],[birthDate]])</f>
        <v>1941</v>
      </c>
      <c r="L112" s="1">
        <f>2024-Demographics_Info[[#This Row],[birthYear]]</f>
        <v>83</v>
      </c>
    </row>
    <row r="113" spans="1:12" x14ac:dyDescent="0.35">
      <c r="A113" s="1" t="s">
        <v>313</v>
      </c>
      <c r="B113">
        <v>14800</v>
      </c>
      <c r="C113" s="1" t="s">
        <v>61</v>
      </c>
      <c r="D113" s="1" t="s">
        <v>310</v>
      </c>
      <c r="E113" s="1" t="s">
        <v>311</v>
      </c>
      <c r="F113" s="1" t="s">
        <v>314</v>
      </c>
      <c r="G113" s="1" t="s">
        <v>61</v>
      </c>
      <c r="H113" t="b">
        <v>1</v>
      </c>
      <c r="I113" s="1" t="s">
        <v>15</v>
      </c>
      <c r="J113" s="2">
        <v>16194</v>
      </c>
      <c r="K113" s="1">
        <f>YEAR(Demographics_Info[[#This Row],[birthDate]])</f>
        <v>1944</v>
      </c>
      <c r="L113" s="1">
        <f>2024-Demographics_Info[[#This Row],[birthYear]]</f>
        <v>80</v>
      </c>
    </row>
    <row r="114" spans="1:12" x14ac:dyDescent="0.35">
      <c r="A114" s="1" t="s">
        <v>315</v>
      </c>
      <c r="B114">
        <v>14700</v>
      </c>
      <c r="C114" s="1" t="s">
        <v>61</v>
      </c>
      <c r="D114" s="1" t="s">
        <v>134</v>
      </c>
      <c r="E114" s="1" t="s">
        <v>135</v>
      </c>
      <c r="F114" s="1" t="s">
        <v>316</v>
      </c>
      <c r="G114" s="1" t="s">
        <v>61</v>
      </c>
      <c r="H114" t="b">
        <v>0</v>
      </c>
      <c r="I114" s="1" t="s">
        <v>50</v>
      </c>
      <c r="J114" s="2">
        <v>19905</v>
      </c>
      <c r="K114" s="1">
        <f>YEAR(Demographics_Info[[#This Row],[birthDate]])</f>
        <v>1954</v>
      </c>
      <c r="L114" s="1">
        <f>2024-Demographics_Info[[#This Row],[birthYear]]</f>
        <v>70</v>
      </c>
    </row>
    <row r="115" spans="1:12" x14ac:dyDescent="0.35">
      <c r="A115" s="1" t="s">
        <v>317</v>
      </c>
      <c r="B115">
        <v>14600</v>
      </c>
      <c r="C115" s="1" t="s">
        <v>206</v>
      </c>
      <c r="D115" s="1" t="s">
        <v>62</v>
      </c>
      <c r="E115" s="1" t="s">
        <v>113</v>
      </c>
      <c r="F115" s="1" t="s">
        <v>318</v>
      </c>
      <c r="G115" s="1" t="s">
        <v>206</v>
      </c>
      <c r="H115" t="b">
        <v>1</v>
      </c>
      <c r="I115" s="1" t="s">
        <v>15</v>
      </c>
      <c r="J115" s="2">
        <v>22788</v>
      </c>
      <c r="K115" s="1">
        <f>YEAR(Demographics_Info[[#This Row],[birthDate]])</f>
        <v>1962</v>
      </c>
      <c r="L115" s="1">
        <f>2024-Demographics_Info[[#This Row],[birthYear]]</f>
        <v>62</v>
      </c>
    </row>
    <row r="116" spans="1:12" x14ac:dyDescent="0.35">
      <c r="A116" s="1" t="s">
        <v>319</v>
      </c>
      <c r="B116">
        <v>14500</v>
      </c>
      <c r="C116" s="1" t="s">
        <v>17</v>
      </c>
      <c r="D116" s="1" t="s">
        <v>62</v>
      </c>
      <c r="E116" s="1" t="s">
        <v>320</v>
      </c>
      <c r="F116" s="1" t="s">
        <v>244</v>
      </c>
      <c r="G116" s="1" t="s">
        <v>17</v>
      </c>
      <c r="H116" t="b">
        <v>1</v>
      </c>
      <c r="I116" s="1" t="s">
        <v>15</v>
      </c>
      <c r="J116" s="2">
        <v>23437</v>
      </c>
      <c r="K116" s="1">
        <f>YEAR(Demographics_Info[[#This Row],[birthDate]])</f>
        <v>1964</v>
      </c>
      <c r="L116" s="1">
        <f>2024-Demographics_Info[[#This Row],[birthYear]]</f>
        <v>60</v>
      </c>
    </row>
    <row r="117" spans="1:12" x14ac:dyDescent="0.35">
      <c r="A117" s="1" t="s">
        <v>321</v>
      </c>
      <c r="B117">
        <v>14300</v>
      </c>
      <c r="C117" s="1" t="s">
        <v>147</v>
      </c>
      <c r="D117" s="1" t="s">
        <v>322</v>
      </c>
      <c r="E117" s="1" t="s">
        <v>322</v>
      </c>
      <c r="F117" s="1" t="s">
        <v>323</v>
      </c>
      <c r="G117" s="1" t="s">
        <v>147</v>
      </c>
      <c r="H117" t="b">
        <v>1</v>
      </c>
      <c r="I117" s="1" t="s">
        <v>15</v>
      </c>
      <c r="J117" s="2">
        <v>10040</v>
      </c>
      <c r="K117" s="1">
        <f>YEAR(Demographics_Info[[#This Row],[birthDate]])</f>
        <v>1927</v>
      </c>
      <c r="L117" s="1">
        <f>2024-Demographics_Info[[#This Row],[birthYear]]</f>
        <v>97</v>
      </c>
    </row>
    <row r="118" spans="1:12" x14ac:dyDescent="0.35">
      <c r="A118" s="1" t="s">
        <v>324</v>
      </c>
      <c r="B118">
        <v>14200</v>
      </c>
      <c r="C118" s="1" t="s">
        <v>43</v>
      </c>
      <c r="D118" s="1" t="s">
        <v>44</v>
      </c>
      <c r="E118" s="1" t="s">
        <v>45</v>
      </c>
      <c r="F118" s="1" t="s">
        <v>325</v>
      </c>
      <c r="G118" s="1" t="s">
        <v>43</v>
      </c>
      <c r="H118" t="b">
        <v>0</v>
      </c>
      <c r="I118" s="1" t="s">
        <v>15</v>
      </c>
      <c r="J118" s="2">
        <v>24637</v>
      </c>
      <c r="K118" s="1">
        <f>YEAR(Demographics_Info[[#This Row],[birthDate]])</f>
        <v>1967</v>
      </c>
      <c r="L118" s="1">
        <f>2024-Demographics_Info[[#This Row],[birthYear]]</f>
        <v>57</v>
      </c>
    </row>
    <row r="119" spans="1:12" x14ac:dyDescent="0.35">
      <c r="A119" s="1" t="s">
        <v>326</v>
      </c>
      <c r="B119">
        <v>14200</v>
      </c>
      <c r="C119" s="1" t="s">
        <v>147</v>
      </c>
      <c r="D119" s="1" t="s">
        <v>327</v>
      </c>
      <c r="E119" s="1" t="s">
        <v>328</v>
      </c>
      <c r="F119" s="1" t="s">
        <v>329</v>
      </c>
      <c r="G119" s="1" t="s">
        <v>147</v>
      </c>
      <c r="H119" t="b">
        <v>1</v>
      </c>
      <c r="I119" s="1" t="s">
        <v>15</v>
      </c>
      <c r="J119" s="2">
        <v>20920</v>
      </c>
      <c r="K119" s="1">
        <f>YEAR(Demographics_Info[[#This Row],[birthDate]])</f>
        <v>1957</v>
      </c>
      <c r="L119" s="1">
        <f>2024-Demographics_Info[[#This Row],[birthYear]]</f>
        <v>67</v>
      </c>
    </row>
    <row r="120" spans="1:12" x14ac:dyDescent="0.35">
      <c r="A120" s="1" t="s">
        <v>330</v>
      </c>
      <c r="B120">
        <v>14000</v>
      </c>
      <c r="C120" s="1" t="s">
        <v>43</v>
      </c>
      <c r="D120" s="1" t="s">
        <v>134</v>
      </c>
      <c r="E120" s="1" t="s">
        <v>135</v>
      </c>
      <c r="F120" s="1" t="s">
        <v>102</v>
      </c>
      <c r="G120" s="1" t="s">
        <v>43</v>
      </c>
      <c r="H120" t="b">
        <v>0</v>
      </c>
      <c r="I120" s="1" t="s">
        <v>15</v>
      </c>
      <c r="J120" s="2">
        <v>20364</v>
      </c>
      <c r="K120" s="1">
        <f>YEAR(Demographics_Info[[#This Row],[birthDate]])</f>
        <v>1955</v>
      </c>
      <c r="L120" s="1">
        <f>2024-Demographics_Info[[#This Row],[birthYear]]</f>
        <v>69</v>
      </c>
    </row>
    <row r="121" spans="1:12" x14ac:dyDescent="0.35">
      <c r="A121" s="1" t="s">
        <v>331</v>
      </c>
      <c r="B121">
        <v>13900</v>
      </c>
      <c r="C121" s="1" t="s">
        <v>206</v>
      </c>
      <c r="D121" s="1" t="s">
        <v>62</v>
      </c>
      <c r="E121" s="1" t="s">
        <v>332</v>
      </c>
      <c r="F121" s="1" t="s">
        <v>239</v>
      </c>
      <c r="G121" s="1" t="s">
        <v>206</v>
      </c>
      <c r="H121" t="b">
        <v>1</v>
      </c>
      <c r="I121" s="1" t="s">
        <v>15</v>
      </c>
      <c r="J121" s="2">
        <v>23986</v>
      </c>
      <c r="K121" s="1">
        <f>YEAR(Demographics_Info[[#This Row],[birthDate]])</f>
        <v>1965</v>
      </c>
      <c r="L121" s="1">
        <f>2024-Demographics_Info[[#This Row],[birthYear]]</f>
        <v>59</v>
      </c>
    </row>
    <row r="122" spans="1:12" x14ac:dyDescent="0.35">
      <c r="A122" s="1" t="s">
        <v>333</v>
      </c>
      <c r="B122">
        <v>13700</v>
      </c>
      <c r="C122" s="1" t="s">
        <v>99</v>
      </c>
      <c r="D122" s="1" t="s">
        <v>134</v>
      </c>
      <c r="E122" s="1" t="s">
        <v>135</v>
      </c>
      <c r="F122" s="1" t="s">
        <v>102</v>
      </c>
      <c r="G122" s="1" t="s">
        <v>99</v>
      </c>
      <c r="H122" t="b">
        <v>1</v>
      </c>
      <c r="I122" s="1" t="s">
        <v>15</v>
      </c>
      <c r="J122" s="2">
        <v>16469</v>
      </c>
      <c r="K122" s="1">
        <f>YEAR(Demographics_Info[[#This Row],[birthDate]])</f>
        <v>1945</v>
      </c>
      <c r="L122" s="1">
        <f>2024-Demographics_Info[[#This Row],[birthYear]]</f>
        <v>79</v>
      </c>
    </row>
    <row r="123" spans="1:12" x14ac:dyDescent="0.35">
      <c r="A123" s="1" t="s">
        <v>334</v>
      </c>
      <c r="B123">
        <v>13700</v>
      </c>
      <c r="C123" s="1" t="s">
        <v>335</v>
      </c>
      <c r="D123" s="1" t="s">
        <v>18</v>
      </c>
      <c r="E123" s="1" t="s">
        <v>336</v>
      </c>
      <c r="F123" s="1" t="s">
        <v>337</v>
      </c>
      <c r="G123" s="1" t="s">
        <v>335</v>
      </c>
      <c r="H123" t="b">
        <v>1</v>
      </c>
      <c r="I123" s="1" t="s">
        <v>50</v>
      </c>
      <c r="J123" s="2">
        <v>17228</v>
      </c>
      <c r="K123" s="1">
        <f>YEAR(Demographics_Info[[#This Row],[birthDate]])</f>
        <v>1947</v>
      </c>
      <c r="L123" s="1">
        <f>2024-Demographics_Info[[#This Row],[birthYear]]</f>
        <v>77</v>
      </c>
    </row>
    <row r="124" spans="1:12" x14ac:dyDescent="0.35">
      <c r="A124" s="1" t="s">
        <v>338</v>
      </c>
      <c r="B124">
        <v>13700</v>
      </c>
      <c r="C124" s="1" t="s">
        <v>22</v>
      </c>
      <c r="D124" s="1" t="s">
        <v>18</v>
      </c>
      <c r="E124" s="1" t="s">
        <v>294</v>
      </c>
      <c r="F124" s="1" t="s">
        <v>339</v>
      </c>
      <c r="G124" s="1" t="s">
        <v>22</v>
      </c>
      <c r="H124" t="b">
        <v>1</v>
      </c>
      <c r="I124" s="1" t="s">
        <v>15</v>
      </c>
      <c r="J124" s="2">
        <v>27814</v>
      </c>
      <c r="K124" s="1">
        <f>YEAR(Demographics_Info[[#This Row],[birthDate]])</f>
        <v>1976</v>
      </c>
      <c r="L124" s="1">
        <f>2024-Demographics_Info[[#This Row],[birthYear]]</f>
        <v>48</v>
      </c>
    </row>
    <row r="125" spans="1:12" x14ac:dyDescent="0.35">
      <c r="A125" s="1" t="s">
        <v>340</v>
      </c>
      <c r="B125">
        <v>13300</v>
      </c>
      <c r="C125" s="1" t="s">
        <v>341</v>
      </c>
      <c r="D125" s="1" t="s">
        <v>18</v>
      </c>
      <c r="E125" s="1" t="s">
        <v>342</v>
      </c>
      <c r="F125" s="1" t="s">
        <v>343</v>
      </c>
      <c r="G125" s="1" t="s">
        <v>341</v>
      </c>
      <c r="H125" t="b">
        <v>1</v>
      </c>
      <c r="I125" s="1" t="s">
        <v>15</v>
      </c>
      <c r="J125" s="2">
        <v>15627</v>
      </c>
      <c r="K125" s="1">
        <f>YEAR(Demographics_Info[[#This Row],[birthDate]])</f>
        <v>1942</v>
      </c>
      <c r="L125" s="1">
        <f>2024-Demographics_Info[[#This Row],[birthYear]]</f>
        <v>82</v>
      </c>
    </row>
    <row r="126" spans="1:12" x14ac:dyDescent="0.35">
      <c r="A126" s="1" t="s">
        <v>344</v>
      </c>
      <c r="B126">
        <v>13300</v>
      </c>
      <c r="C126" s="1" t="s">
        <v>172</v>
      </c>
      <c r="D126" s="1" t="s">
        <v>18</v>
      </c>
      <c r="E126" s="1" t="s">
        <v>345</v>
      </c>
      <c r="F126" s="1" t="s">
        <v>346</v>
      </c>
      <c r="G126" s="1" t="s">
        <v>172</v>
      </c>
      <c r="H126" t="b">
        <v>0</v>
      </c>
      <c r="I126" s="1" t="s">
        <v>15</v>
      </c>
      <c r="J126" s="2">
        <v>15551</v>
      </c>
      <c r="K126" s="1">
        <f>YEAR(Demographics_Info[[#This Row],[birthDate]])</f>
        <v>1942</v>
      </c>
      <c r="L126" s="1">
        <f>2024-Demographics_Info[[#This Row],[birthYear]]</f>
        <v>82</v>
      </c>
    </row>
    <row r="127" spans="1:12" x14ac:dyDescent="0.35">
      <c r="A127" s="1" t="s">
        <v>347</v>
      </c>
      <c r="B127">
        <v>13200</v>
      </c>
      <c r="C127" s="1" t="s">
        <v>17</v>
      </c>
      <c r="D127" s="1" t="s">
        <v>62</v>
      </c>
      <c r="E127" s="1" t="s">
        <v>348</v>
      </c>
      <c r="F127" s="1" t="s">
        <v>349</v>
      </c>
      <c r="G127" s="1" t="s">
        <v>17</v>
      </c>
      <c r="H127" t="b">
        <v>1</v>
      </c>
      <c r="I127" s="1" t="s">
        <v>15</v>
      </c>
      <c r="J127" s="2">
        <v>23008</v>
      </c>
      <c r="K127" s="1">
        <f>YEAR(Demographics_Info[[#This Row],[birthDate]])</f>
        <v>1962</v>
      </c>
      <c r="L127" s="1">
        <f>2024-Demographics_Info[[#This Row],[birthYear]]</f>
        <v>62</v>
      </c>
    </row>
    <row r="128" spans="1:12" x14ac:dyDescent="0.35">
      <c r="A128" s="1" t="s">
        <v>350</v>
      </c>
      <c r="B128">
        <v>13100</v>
      </c>
      <c r="C128" s="1" t="s">
        <v>269</v>
      </c>
      <c r="D128" s="1" t="s">
        <v>162</v>
      </c>
      <c r="E128" s="1" t="s">
        <v>351</v>
      </c>
      <c r="F128" s="1" t="s">
        <v>271</v>
      </c>
      <c r="G128" s="1" t="s">
        <v>269</v>
      </c>
      <c r="H128" t="b">
        <v>1</v>
      </c>
      <c r="I128" s="1" t="s">
        <v>15</v>
      </c>
      <c r="J128" s="2">
        <v>12116</v>
      </c>
      <c r="K128" s="1">
        <f>YEAR(Demographics_Info[[#This Row],[birthDate]])</f>
        <v>1933</v>
      </c>
      <c r="L128" s="1">
        <f>2024-Demographics_Info[[#This Row],[birthYear]]</f>
        <v>91</v>
      </c>
    </row>
    <row r="129" spans="1:12" x14ac:dyDescent="0.35">
      <c r="A129" s="1" t="s">
        <v>352</v>
      </c>
      <c r="B129">
        <v>12900</v>
      </c>
      <c r="C129" s="1" t="s">
        <v>29</v>
      </c>
      <c r="D129" s="1" t="s">
        <v>44</v>
      </c>
      <c r="E129" s="1" t="s">
        <v>45</v>
      </c>
      <c r="F129" s="1" t="s">
        <v>279</v>
      </c>
      <c r="G129" s="1" t="s">
        <v>29</v>
      </c>
      <c r="H129" t="b">
        <v>1</v>
      </c>
      <c r="I129" s="1" t="s">
        <v>15</v>
      </c>
      <c r="J129" s="2">
        <v>21624</v>
      </c>
      <c r="K129" s="1">
        <f>YEAR(Demographics_Info[[#This Row],[birthDate]])</f>
        <v>1959</v>
      </c>
      <c r="L129" s="1">
        <f>2024-Demographics_Info[[#This Row],[birthYear]]</f>
        <v>65</v>
      </c>
    </row>
    <row r="130" spans="1:12" x14ac:dyDescent="0.35">
      <c r="A130" s="1" t="s">
        <v>353</v>
      </c>
      <c r="B130">
        <v>12900</v>
      </c>
      <c r="C130" s="1" t="s">
        <v>341</v>
      </c>
      <c r="D130" s="1" t="s">
        <v>18</v>
      </c>
      <c r="E130" s="1" t="s">
        <v>354</v>
      </c>
      <c r="F130" s="1" t="s">
        <v>355</v>
      </c>
      <c r="G130" s="1" t="s">
        <v>341</v>
      </c>
      <c r="H130" t="b">
        <v>1</v>
      </c>
      <c r="I130" s="1" t="s">
        <v>15</v>
      </c>
      <c r="J130" s="2">
        <v>17377</v>
      </c>
      <c r="K130" s="1">
        <f>YEAR(Demographics_Info[[#This Row],[birthDate]])</f>
        <v>1947</v>
      </c>
      <c r="L130" s="1">
        <f>2024-Demographics_Info[[#This Row],[birthYear]]</f>
        <v>77</v>
      </c>
    </row>
    <row r="131" spans="1:12" x14ac:dyDescent="0.35">
      <c r="A131" s="1" t="s">
        <v>356</v>
      </c>
      <c r="B131">
        <v>12600</v>
      </c>
      <c r="C131" s="1" t="s">
        <v>172</v>
      </c>
      <c r="D131" s="1" t="s">
        <v>134</v>
      </c>
      <c r="E131" s="1" t="s">
        <v>135</v>
      </c>
      <c r="F131" s="1" t="s">
        <v>357</v>
      </c>
      <c r="G131" s="1" t="s">
        <v>172</v>
      </c>
      <c r="H131" t="b">
        <v>1</v>
      </c>
      <c r="I131" s="1" t="s">
        <v>15</v>
      </c>
      <c r="J131" s="2">
        <v>23488</v>
      </c>
      <c r="K131" s="1">
        <f>YEAR(Demographics_Info[[#This Row],[birthDate]])</f>
        <v>1964</v>
      </c>
      <c r="L131" s="1">
        <f>2024-Demographics_Info[[#This Row],[birthYear]]</f>
        <v>60</v>
      </c>
    </row>
    <row r="132" spans="1:12" x14ac:dyDescent="0.35">
      <c r="A132" s="1" t="s">
        <v>358</v>
      </c>
      <c r="B132">
        <v>12300</v>
      </c>
      <c r="C132" s="1" t="s">
        <v>172</v>
      </c>
      <c r="D132" s="1" t="s">
        <v>310</v>
      </c>
      <c r="E132" s="1" t="s">
        <v>311</v>
      </c>
      <c r="F132" s="1" t="s">
        <v>172</v>
      </c>
      <c r="G132" s="1" t="s">
        <v>172</v>
      </c>
      <c r="H132" t="b">
        <v>1</v>
      </c>
      <c r="I132" s="1" t="s">
        <v>15</v>
      </c>
      <c r="J132" s="2">
        <v>23935</v>
      </c>
      <c r="K132" s="1">
        <f>YEAR(Demographics_Info[[#This Row],[birthDate]])</f>
        <v>1965</v>
      </c>
      <c r="L132" s="1">
        <f>2024-Demographics_Info[[#This Row],[birthYear]]</f>
        <v>59</v>
      </c>
    </row>
    <row r="133" spans="1:12" x14ac:dyDescent="0.35">
      <c r="A133" s="1" t="s">
        <v>359</v>
      </c>
      <c r="B133">
        <v>12200</v>
      </c>
      <c r="C133" s="1" t="s">
        <v>161</v>
      </c>
      <c r="D133" s="1" t="s">
        <v>62</v>
      </c>
      <c r="E133" s="1" t="s">
        <v>360</v>
      </c>
      <c r="F133" s="1" t="s">
        <v>175</v>
      </c>
      <c r="G133" s="1" t="s">
        <v>161</v>
      </c>
      <c r="H133" t="b">
        <v>1</v>
      </c>
      <c r="I133" s="1" t="s">
        <v>15</v>
      </c>
      <c r="J133" s="2">
        <v>26696</v>
      </c>
      <c r="K133" s="1">
        <f>YEAR(Demographics_Info[[#This Row],[birthDate]])</f>
        <v>1973</v>
      </c>
      <c r="L133" s="1">
        <f>2024-Demographics_Info[[#This Row],[birthYear]]</f>
        <v>51</v>
      </c>
    </row>
    <row r="134" spans="1:12" x14ac:dyDescent="0.35">
      <c r="A134" s="1" t="s">
        <v>361</v>
      </c>
      <c r="B134">
        <v>12200</v>
      </c>
      <c r="C134" s="1" t="s">
        <v>206</v>
      </c>
      <c r="D134" s="1" t="s">
        <v>62</v>
      </c>
      <c r="E134" s="1" t="s">
        <v>362</v>
      </c>
      <c r="F134" s="1" t="s">
        <v>208</v>
      </c>
      <c r="G134" s="1" t="s">
        <v>206</v>
      </c>
      <c r="H134" t="b">
        <v>1</v>
      </c>
      <c r="I134" s="1" t="s">
        <v>15</v>
      </c>
      <c r="J134" s="2">
        <v>19640</v>
      </c>
      <c r="K134" s="1">
        <f>YEAR(Demographics_Info[[#This Row],[birthDate]])</f>
        <v>1953</v>
      </c>
      <c r="L134" s="1">
        <f>2024-Demographics_Info[[#This Row],[birthYear]]</f>
        <v>71</v>
      </c>
    </row>
    <row r="135" spans="1:12" x14ac:dyDescent="0.35">
      <c r="A135" s="1" t="s">
        <v>363</v>
      </c>
      <c r="B135">
        <v>12100</v>
      </c>
      <c r="C135" s="1" t="s">
        <v>17</v>
      </c>
      <c r="D135" s="1" t="s">
        <v>18</v>
      </c>
      <c r="E135" s="1" t="s">
        <v>364</v>
      </c>
      <c r="F135" s="1" t="s">
        <v>365</v>
      </c>
      <c r="G135" s="1" t="s">
        <v>17</v>
      </c>
      <c r="H135" t="b">
        <v>1</v>
      </c>
      <c r="I135" s="1" t="s">
        <v>15</v>
      </c>
      <c r="J135" s="2">
        <v>18462</v>
      </c>
      <c r="K135" s="1">
        <f>YEAR(Demographics_Info[[#This Row],[birthDate]])</f>
        <v>1950</v>
      </c>
      <c r="L135" s="1">
        <f>2024-Demographics_Info[[#This Row],[birthYear]]</f>
        <v>74</v>
      </c>
    </row>
    <row r="136" spans="1:12" x14ac:dyDescent="0.35">
      <c r="A136" s="1" t="s">
        <v>366</v>
      </c>
      <c r="B136">
        <v>12000</v>
      </c>
      <c r="C136" s="1" t="s">
        <v>22</v>
      </c>
      <c r="D136" s="1" t="s">
        <v>18</v>
      </c>
      <c r="E136" s="1" t="s">
        <v>52</v>
      </c>
      <c r="F136" s="1" t="s">
        <v>367</v>
      </c>
      <c r="G136" s="1" t="s">
        <v>22</v>
      </c>
      <c r="H136" t="b">
        <v>0</v>
      </c>
      <c r="I136" s="1" t="s">
        <v>50</v>
      </c>
      <c r="J136" s="2">
        <v>23321</v>
      </c>
      <c r="K136" s="1">
        <f>YEAR(Demographics_Info[[#This Row],[birthDate]])</f>
        <v>1963</v>
      </c>
      <c r="L136" s="1">
        <f>2024-Demographics_Info[[#This Row],[birthYear]]</f>
        <v>61</v>
      </c>
    </row>
    <row r="137" spans="1:12" x14ac:dyDescent="0.35">
      <c r="A137" s="1" t="s">
        <v>368</v>
      </c>
      <c r="B137">
        <v>11600</v>
      </c>
      <c r="C137" s="1" t="s">
        <v>269</v>
      </c>
      <c r="D137" s="1" t="s">
        <v>18</v>
      </c>
      <c r="E137" s="1" t="s">
        <v>36</v>
      </c>
      <c r="F137" s="1" t="s">
        <v>271</v>
      </c>
      <c r="G137" s="1" t="s">
        <v>269</v>
      </c>
      <c r="H137" t="b">
        <v>1</v>
      </c>
      <c r="I137" s="1" t="s">
        <v>15</v>
      </c>
      <c r="J137" s="2">
        <v>14741</v>
      </c>
      <c r="K137" s="1">
        <f>YEAR(Demographics_Info[[#This Row],[birthDate]])</f>
        <v>1940</v>
      </c>
      <c r="L137" s="1">
        <f>2024-Demographics_Info[[#This Row],[birthYear]]</f>
        <v>84</v>
      </c>
    </row>
    <row r="138" spans="1:12" x14ac:dyDescent="0.35">
      <c r="A138" s="1" t="s">
        <v>369</v>
      </c>
      <c r="B138">
        <v>11500</v>
      </c>
      <c r="C138" s="1" t="s">
        <v>22</v>
      </c>
      <c r="D138" s="1" t="s">
        <v>180</v>
      </c>
      <c r="E138" s="1" t="s">
        <v>370</v>
      </c>
      <c r="F138" s="1" t="s">
        <v>371</v>
      </c>
      <c r="G138" s="1" t="s">
        <v>22</v>
      </c>
      <c r="H138" t="b">
        <v>1</v>
      </c>
      <c r="I138" s="1" t="s">
        <v>15</v>
      </c>
      <c r="J138" s="2">
        <v>30965</v>
      </c>
      <c r="K138" s="1">
        <f>YEAR(Demographics_Info[[#This Row],[birthDate]])</f>
        <v>1984</v>
      </c>
      <c r="L138" s="1">
        <f>2024-Demographics_Info[[#This Row],[birthYear]]</f>
        <v>40</v>
      </c>
    </row>
    <row r="139" spans="1:12" x14ac:dyDescent="0.35">
      <c r="A139" s="1" t="s">
        <v>372</v>
      </c>
      <c r="B139">
        <v>11500</v>
      </c>
      <c r="C139" s="1" t="s">
        <v>206</v>
      </c>
      <c r="D139" s="1" t="s">
        <v>93</v>
      </c>
      <c r="E139" s="1" t="s">
        <v>373</v>
      </c>
      <c r="F139" s="1" t="s">
        <v>302</v>
      </c>
      <c r="G139" s="1" t="s">
        <v>206</v>
      </c>
      <c r="H139" t="b">
        <v>1</v>
      </c>
      <c r="I139" s="1" t="s">
        <v>15</v>
      </c>
      <c r="J139" s="2">
        <v>18310</v>
      </c>
      <c r="K139" s="1">
        <f>YEAR(Demographics_Info[[#This Row],[birthDate]])</f>
        <v>1950</v>
      </c>
      <c r="L139" s="1">
        <f>2024-Demographics_Info[[#This Row],[birthYear]]</f>
        <v>74</v>
      </c>
    </row>
    <row r="140" spans="1:12" x14ac:dyDescent="0.35">
      <c r="A140" s="1" t="s">
        <v>374</v>
      </c>
      <c r="B140">
        <v>11500</v>
      </c>
      <c r="C140" s="1" t="s">
        <v>206</v>
      </c>
      <c r="D140" s="1" t="s">
        <v>93</v>
      </c>
      <c r="E140" s="1" t="s">
        <v>373</v>
      </c>
      <c r="F140" s="1" t="s">
        <v>302</v>
      </c>
      <c r="G140" s="1" t="s">
        <v>206</v>
      </c>
      <c r="H140" t="b">
        <v>1</v>
      </c>
      <c r="I140" s="1" t="s">
        <v>15</v>
      </c>
      <c r="J140" s="2">
        <v>18310</v>
      </c>
      <c r="K140" s="1">
        <f>YEAR(Demographics_Info[[#This Row],[birthDate]])</f>
        <v>1950</v>
      </c>
      <c r="L140" s="1">
        <f>2024-Demographics_Info[[#This Row],[birthYear]]</f>
        <v>74</v>
      </c>
    </row>
    <row r="141" spans="1:12" x14ac:dyDescent="0.35">
      <c r="A141" s="1" t="s">
        <v>375</v>
      </c>
      <c r="B141">
        <v>11400</v>
      </c>
      <c r="C141" s="1" t="s">
        <v>61</v>
      </c>
      <c r="D141" s="1" t="s">
        <v>62</v>
      </c>
      <c r="E141" s="1" t="s">
        <v>376</v>
      </c>
      <c r="F141" s="1" t="s">
        <v>377</v>
      </c>
      <c r="G141" s="1" t="s">
        <v>61</v>
      </c>
      <c r="H141" t="b">
        <v>1</v>
      </c>
      <c r="I141" s="1" t="s">
        <v>15</v>
      </c>
      <c r="J141" s="2">
        <v>23377</v>
      </c>
      <c r="K141" s="1">
        <f>YEAR(Demographics_Info[[#This Row],[birthDate]])</f>
        <v>1964</v>
      </c>
      <c r="L141" s="1">
        <f>2024-Demographics_Info[[#This Row],[birthYear]]</f>
        <v>60</v>
      </c>
    </row>
    <row r="142" spans="1:12" x14ac:dyDescent="0.35">
      <c r="A142" s="1" t="s">
        <v>378</v>
      </c>
      <c r="B142">
        <v>11400</v>
      </c>
      <c r="C142" s="1" t="s">
        <v>11</v>
      </c>
      <c r="D142" s="1" t="s">
        <v>18</v>
      </c>
      <c r="E142" s="1" t="s">
        <v>379</v>
      </c>
      <c r="F142" s="1" t="s">
        <v>380</v>
      </c>
      <c r="G142" s="1" t="s">
        <v>11</v>
      </c>
      <c r="H142" t="b">
        <v>1</v>
      </c>
      <c r="I142" s="1" t="s">
        <v>15</v>
      </c>
      <c r="J142" s="2">
        <v>26501</v>
      </c>
      <c r="K142" s="1">
        <f>YEAR(Demographics_Info[[#This Row],[birthDate]])</f>
        <v>1972</v>
      </c>
      <c r="L142" s="1">
        <f>2024-Demographics_Info[[#This Row],[birthYear]]</f>
        <v>52</v>
      </c>
    </row>
    <row r="143" spans="1:12" x14ac:dyDescent="0.35">
      <c r="A143" s="1" t="s">
        <v>381</v>
      </c>
      <c r="B143">
        <v>11300</v>
      </c>
      <c r="C143" s="1" t="s">
        <v>29</v>
      </c>
      <c r="D143" s="1" t="s">
        <v>18</v>
      </c>
      <c r="E143" s="1" t="s">
        <v>36</v>
      </c>
      <c r="F143" s="1" t="s">
        <v>121</v>
      </c>
      <c r="G143" s="1" t="s">
        <v>29</v>
      </c>
      <c r="H143" t="b">
        <v>1</v>
      </c>
      <c r="I143" s="1" t="s">
        <v>15</v>
      </c>
      <c r="J143" s="2">
        <v>17806</v>
      </c>
      <c r="K143" s="1">
        <f>YEAR(Demographics_Info[[#This Row],[birthDate]])</f>
        <v>1948</v>
      </c>
      <c r="L143" s="1">
        <f>2024-Demographics_Info[[#This Row],[birthYear]]</f>
        <v>76</v>
      </c>
    </row>
    <row r="144" spans="1:12" x14ac:dyDescent="0.35">
      <c r="A144" s="1" t="s">
        <v>382</v>
      </c>
      <c r="B144">
        <v>11300</v>
      </c>
      <c r="C144" s="1" t="s">
        <v>147</v>
      </c>
      <c r="D144" s="1" t="s">
        <v>383</v>
      </c>
      <c r="E144" s="1" t="s">
        <v>384</v>
      </c>
      <c r="F144" s="1" t="s">
        <v>385</v>
      </c>
      <c r="G144" s="1" t="s">
        <v>147</v>
      </c>
      <c r="H144" t="b">
        <v>1</v>
      </c>
      <c r="I144" s="1" t="s">
        <v>15</v>
      </c>
      <c r="J144" s="2">
        <v>19610</v>
      </c>
      <c r="K144" s="1">
        <f>YEAR(Demographics_Info[[#This Row],[birthDate]])</f>
        <v>1953</v>
      </c>
      <c r="L144" s="1">
        <f>2024-Demographics_Info[[#This Row],[birthYear]]</f>
        <v>71</v>
      </c>
    </row>
    <row r="145" spans="1:12" x14ac:dyDescent="0.35">
      <c r="A145" s="1" t="s">
        <v>386</v>
      </c>
      <c r="B145">
        <v>11300</v>
      </c>
      <c r="C145" s="1" t="s">
        <v>147</v>
      </c>
      <c r="D145" s="1" t="s">
        <v>162</v>
      </c>
      <c r="E145" s="1" t="s">
        <v>387</v>
      </c>
      <c r="F145" s="1" t="s">
        <v>147</v>
      </c>
      <c r="G145" s="1" t="s">
        <v>147</v>
      </c>
      <c r="H145" t="b">
        <v>0</v>
      </c>
      <c r="I145" s="1" t="s">
        <v>15</v>
      </c>
      <c r="J145" s="2">
        <v>22017</v>
      </c>
      <c r="K145" s="1">
        <f>YEAR(Demographics_Info[[#This Row],[birthDate]])</f>
        <v>1960</v>
      </c>
      <c r="L145" s="1">
        <f>2024-Demographics_Info[[#This Row],[birthYear]]</f>
        <v>64</v>
      </c>
    </row>
    <row r="146" spans="1:12" x14ac:dyDescent="0.35">
      <c r="A146" s="1" t="s">
        <v>388</v>
      </c>
      <c r="B146">
        <v>11300</v>
      </c>
      <c r="C146" s="1" t="s">
        <v>29</v>
      </c>
      <c r="D146" s="1" t="s">
        <v>100</v>
      </c>
      <c r="E146" s="1" t="s">
        <v>389</v>
      </c>
      <c r="F146" s="1" t="s">
        <v>156</v>
      </c>
      <c r="G146" s="1" t="s">
        <v>29</v>
      </c>
      <c r="H146" t="b">
        <v>1</v>
      </c>
      <c r="I146" s="1" t="s">
        <v>15</v>
      </c>
      <c r="J146" s="2">
        <v>23865</v>
      </c>
      <c r="K146" s="1">
        <f>YEAR(Demographics_Info[[#This Row],[birthDate]])</f>
        <v>1965</v>
      </c>
      <c r="L146" s="1">
        <f>2024-Demographics_Info[[#This Row],[birthYear]]</f>
        <v>59</v>
      </c>
    </row>
    <row r="147" spans="1:12" x14ac:dyDescent="0.35">
      <c r="A147" s="1" t="s">
        <v>390</v>
      </c>
      <c r="B147">
        <v>11100</v>
      </c>
      <c r="C147" s="1" t="s">
        <v>11</v>
      </c>
      <c r="D147" s="1" t="s">
        <v>391</v>
      </c>
      <c r="E147" s="1" t="s">
        <v>392</v>
      </c>
      <c r="F147" s="1" t="s">
        <v>97</v>
      </c>
      <c r="G147" s="1" t="s">
        <v>11</v>
      </c>
      <c r="H147" t="b">
        <v>1</v>
      </c>
      <c r="I147" s="1" t="s">
        <v>15</v>
      </c>
      <c r="J147" s="2">
        <v>12611</v>
      </c>
      <c r="K147" s="1">
        <f>YEAR(Demographics_Info[[#This Row],[birthDate]])</f>
        <v>1934</v>
      </c>
      <c r="L147" s="1">
        <f>2024-Demographics_Info[[#This Row],[birthYear]]</f>
        <v>90</v>
      </c>
    </row>
    <row r="148" spans="1:12" x14ac:dyDescent="0.35">
      <c r="A148" s="1" t="s">
        <v>393</v>
      </c>
      <c r="B148">
        <v>11100</v>
      </c>
      <c r="C148" s="1" t="s">
        <v>11</v>
      </c>
      <c r="D148" s="1" t="s">
        <v>394</v>
      </c>
      <c r="E148" s="1" t="s">
        <v>395</v>
      </c>
      <c r="F148" s="1" t="s">
        <v>97</v>
      </c>
      <c r="G148" s="1" t="s">
        <v>11</v>
      </c>
      <c r="H148" t="b">
        <v>0</v>
      </c>
      <c r="I148" s="1" t="s">
        <v>15</v>
      </c>
      <c r="J148" s="2">
        <v>18415</v>
      </c>
      <c r="K148" s="1">
        <f>YEAR(Demographics_Info[[#This Row],[birthDate]])</f>
        <v>1950</v>
      </c>
      <c r="L148" s="1">
        <f>2024-Demographics_Info[[#This Row],[birthYear]]</f>
        <v>74</v>
      </c>
    </row>
    <row r="149" spans="1:12" x14ac:dyDescent="0.35">
      <c r="A149" s="1" t="s">
        <v>396</v>
      </c>
      <c r="B149">
        <v>11000</v>
      </c>
      <c r="C149" s="1" t="s">
        <v>22</v>
      </c>
      <c r="D149" s="1" t="s">
        <v>62</v>
      </c>
      <c r="E149" s="1" t="s">
        <v>113</v>
      </c>
      <c r="F149" s="1" t="s">
        <v>114</v>
      </c>
      <c r="G149" s="1" t="s">
        <v>22</v>
      </c>
      <c r="H149" t="b">
        <v>1</v>
      </c>
      <c r="I149" s="1" t="s">
        <v>15</v>
      </c>
      <c r="J149" s="2">
        <v>26299</v>
      </c>
      <c r="K149" s="1">
        <f>YEAR(Demographics_Info[[#This Row],[birthDate]])</f>
        <v>1972</v>
      </c>
      <c r="L149" s="1">
        <f>2024-Demographics_Info[[#This Row],[birthYear]]</f>
        <v>52</v>
      </c>
    </row>
    <row r="150" spans="1:12" x14ac:dyDescent="0.35">
      <c r="A150" s="1" t="s">
        <v>397</v>
      </c>
      <c r="B150">
        <v>10900</v>
      </c>
      <c r="C150" s="1" t="s">
        <v>29</v>
      </c>
      <c r="D150" s="1" t="s">
        <v>18</v>
      </c>
      <c r="E150" s="1" t="s">
        <v>398</v>
      </c>
      <c r="F150" s="1" t="s">
        <v>399</v>
      </c>
      <c r="G150" s="1" t="s">
        <v>29</v>
      </c>
      <c r="H150" t="b">
        <v>0</v>
      </c>
      <c r="I150" s="1" t="s">
        <v>15</v>
      </c>
      <c r="J150" s="2">
        <v>14607</v>
      </c>
      <c r="K150" s="1">
        <f>YEAR(Demographics_Info[[#This Row],[birthDate]])</f>
        <v>1939</v>
      </c>
      <c r="L150" s="1">
        <f>2024-Demographics_Info[[#This Row],[birthYear]]</f>
        <v>85</v>
      </c>
    </row>
    <row r="151" spans="1:12" x14ac:dyDescent="0.35">
      <c r="A151" s="1" t="s">
        <v>400</v>
      </c>
      <c r="B151">
        <v>10900</v>
      </c>
      <c r="C151" s="1" t="s">
        <v>11</v>
      </c>
      <c r="D151" s="1" t="s">
        <v>18</v>
      </c>
      <c r="E151" s="1" t="s">
        <v>253</v>
      </c>
      <c r="F151" s="1" t="s">
        <v>401</v>
      </c>
      <c r="G151" s="1" t="s">
        <v>11</v>
      </c>
      <c r="H151" t="b">
        <v>1</v>
      </c>
      <c r="I151" s="1" t="s">
        <v>50</v>
      </c>
      <c r="J151" s="2">
        <v>13683</v>
      </c>
      <c r="K151" s="1">
        <f>YEAR(Demographics_Info[[#This Row],[birthDate]])</f>
        <v>1937</v>
      </c>
      <c r="L151" s="1">
        <f>2024-Demographics_Info[[#This Row],[birthYear]]</f>
        <v>87</v>
      </c>
    </row>
    <row r="152" spans="1:12" x14ac:dyDescent="0.35">
      <c r="A152" s="1" t="s">
        <v>402</v>
      </c>
      <c r="B152">
        <v>10900</v>
      </c>
      <c r="C152" s="1" t="s">
        <v>11</v>
      </c>
      <c r="D152" s="1" t="s">
        <v>40</v>
      </c>
      <c r="E152" s="1" t="s">
        <v>41</v>
      </c>
      <c r="F152" s="1" t="s">
        <v>403</v>
      </c>
      <c r="G152" s="1" t="s">
        <v>11</v>
      </c>
      <c r="H152" t="b">
        <v>0</v>
      </c>
      <c r="I152" s="1" t="s">
        <v>15</v>
      </c>
      <c r="J152" s="2">
        <v>20381</v>
      </c>
      <c r="K152" s="1">
        <f>YEAR(Demographics_Info[[#This Row],[birthDate]])</f>
        <v>1955</v>
      </c>
      <c r="L152" s="1">
        <f>2024-Demographics_Info[[#This Row],[birthYear]]</f>
        <v>69</v>
      </c>
    </row>
    <row r="153" spans="1:12" x14ac:dyDescent="0.35">
      <c r="A153" s="1" t="s">
        <v>404</v>
      </c>
      <c r="B153">
        <v>10700</v>
      </c>
      <c r="C153" s="1" t="s">
        <v>35</v>
      </c>
      <c r="D153" s="1" t="s">
        <v>18</v>
      </c>
      <c r="E153" s="1" t="s">
        <v>36</v>
      </c>
      <c r="F153" s="1" t="s">
        <v>80</v>
      </c>
      <c r="G153" s="1" t="s">
        <v>35</v>
      </c>
      <c r="H153" t="b">
        <v>0</v>
      </c>
      <c r="I153" s="1" t="s">
        <v>15</v>
      </c>
      <c r="J153" s="2">
        <v>47335</v>
      </c>
      <c r="K153" s="1">
        <f>YEAR(Demographics_Info[[#This Row],[birthDate]])</f>
        <v>2029</v>
      </c>
      <c r="L153" s="1">
        <f>2024-Demographics_Info[[#This Row],[birthYear]]</f>
        <v>-5</v>
      </c>
    </row>
    <row r="154" spans="1:12" x14ac:dyDescent="0.35">
      <c r="A154" s="1" t="s">
        <v>405</v>
      </c>
      <c r="B154">
        <v>10600</v>
      </c>
      <c r="C154" s="1" t="s">
        <v>341</v>
      </c>
      <c r="D154" s="1" t="s">
        <v>18</v>
      </c>
      <c r="E154" s="1" t="s">
        <v>406</v>
      </c>
      <c r="F154" s="1" t="s">
        <v>407</v>
      </c>
      <c r="G154" s="1" t="s">
        <v>341</v>
      </c>
      <c r="H154" t="b">
        <v>1</v>
      </c>
      <c r="I154" s="1" t="s">
        <v>15</v>
      </c>
      <c r="J154" s="2">
        <v>15132</v>
      </c>
      <c r="K154" s="1">
        <f>YEAR(Demographics_Info[[#This Row],[birthDate]])</f>
        <v>1941</v>
      </c>
      <c r="L154" s="1">
        <f>2024-Demographics_Info[[#This Row],[birthYear]]</f>
        <v>83</v>
      </c>
    </row>
    <row r="155" spans="1:12" x14ac:dyDescent="0.35">
      <c r="A155" s="1" t="s">
        <v>408</v>
      </c>
      <c r="B155">
        <v>10600</v>
      </c>
      <c r="C155" s="1" t="s">
        <v>61</v>
      </c>
      <c r="D155" s="1" t="s">
        <v>409</v>
      </c>
      <c r="E155" s="1" t="s">
        <v>410</v>
      </c>
      <c r="F155" s="1" t="s">
        <v>300</v>
      </c>
      <c r="G155" s="1" t="s">
        <v>61</v>
      </c>
      <c r="H155" t="b">
        <v>1</v>
      </c>
      <c r="I155" s="1" t="s">
        <v>15</v>
      </c>
      <c r="J155" s="2">
        <v>18264</v>
      </c>
      <c r="K155" s="1">
        <f>YEAR(Demographics_Info[[#This Row],[birthDate]])</f>
        <v>1950</v>
      </c>
      <c r="L155" s="1">
        <f>2024-Demographics_Info[[#This Row],[birthYear]]</f>
        <v>74</v>
      </c>
    </row>
    <row r="156" spans="1:12" x14ac:dyDescent="0.35">
      <c r="A156" s="1" t="s">
        <v>411</v>
      </c>
      <c r="B156">
        <v>10500</v>
      </c>
      <c r="C156" s="1" t="s">
        <v>29</v>
      </c>
      <c r="D156" s="1" t="s">
        <v>192</v>
      </c>
      <c r="E156" s="1" t="s">
        <v>193</v>
      </c>
      <c r="F156" s="1" t="s">
        <v>412</v>
      </c>
      <c r="G156" s="1" t="s">
        <v>29</v>
      </c>
      <c r="H156" t="b">
        <v>1</v>
      </c>
      <c r="I156" s="1" t="s">
        <v>15</v>
      </c>
      <c r="J156" s="2">
        <v>24178</v>
      </c>
      <c r="K156" s="1">
        <f>YEAR(Demographics_Info[[#This Row],[birthDate]])</f>
        <v>1966</v>
      </c>
      <c r="L156" s="1">
        <f>2024-Demographics_Info[[#This Row],[birthYear]]</f>
        <v>58</v>
      </c>
    </row>
    <row r="157" spans="1:12" x14ac:dyDescent="0.35">
      <c r="A157" s="1" t="s">
        <v>413</v>
      </c>
      <c r="B157">
        <v>10500</v>
      </c>
      <c r="C157" s="1" t="s">
        <v>11</v>
      </c>
      <c r="D157" s="1" t="s">
        <v>62</v>
      </c>
      <c r="E157" s="1" t="s">
        <v>348</v>
      </c>
      <c r="F157" s="1" t="s">
        <v>145</v>
      </c>
      <c r="G157" s="1" t="s">
        <v>11</v>
      </c>
      <c r="H157" t="b">
        <v>1</v>
      </c>
      <c r="I157" s="1" t="s">
        <v>15</v>
      </c>
      <c r="J157" s="2">
        <v>30682</v>
      </c>
      <c r="K157" s="1">
        <f>YEAR(Demographics_Info[[#This Row],[birthDate]])</f>
        <v>1984</v>
      </c>
      <c r="L157" s="1">
        <f>2024-Demographics_Info[[#This Row],[birthYear]]</f>
        <v>40</v>
      </c>
    </row>
    <row r="158" spans="1:12" x14ac:dyDescent="0.35">
      <c r="A158" s="1" t="s">
        <v>414</v>
      </c>
      <c r="B158">
        <v>10500</v>
      </c>
      <c r="C158" s="1" t="s">
        <v>29</v>
      </c>
      <c r="D158" s="1" t="s">
        <v>180</v>
      </c>
      <c r="E158" s="1" t="s">
        <v>370</v>
      </c>
      <c r="F158" s="1" t="s">
        <v>415</v>
      </c>
      <c r="G158" s="1" t="s">
        <v>29</v>
      </c>
      <c r="H158" t="b">
        <v>1</v>
      </c>
      <c r="I158" s="1" t="s">
        <v>15</v>
      </c>
      <c r="J158" s="2">
        <v>28378</v>
      </c>
      <c r="K158" s="1">
        <f>YEAR(Demographics_Info[[#This Row],[birthDate]])</f>
        <v>1977</v>
      </c>
      <c r="L158" s="1">
        <f>2024-Demographics_Info[[#This Row],[birthYear]]</f>
        <v>47</v>
      </c>
    </row>
    <row r="159" spans="1:12" x14ac:dyDescent="0.35">
      <c r="A159" s="1" t="s">
        <v>416</v>
      </c>
      <c r="B159">
        <v>10300</v>
      </c>
      <c r="C159" s="1" t="s">
        <v>29</v>
      </c>
      <c r="D159" s="1" t="s">
        <v>18</v>
      </c>
      <c r="E159" s="1" t="s">
        <v>342</v>
      </c>
      <c r="F159" s="1" t="s">
        <v>417</v>
      </c>
      <c r="G159" s="1" t="s">
        <v>29</v>
      </c>
      <c r="H159" t="b">
        <v>1</v>
      </c>
      <c r="I159" s="1" t="s">
        <v>15</v>
      </c>
      <c r="J159" s="2">
        <v>19327</v>
      </c>
      <c r="K159" s="1">
        <f>YEAR(Demographics_Info[[#This Row],[birthDate]])</f>
        <v>1952</v>
      </c>
      <c r="L159" s="1">
        <f>2024-Demographics_Info[[#This Row],[birthYear]]</f>
        <v>72</v>
      </c>
    </row>
    <row r="160" spans="1:12" x14ac:dyDescent="0.35">
      <c r="A160" s="1" t="s">
        <v>418</v>
      </c>
      <c r="B160">
        <v>10200</v>
      </c>
      <c r="C160" s="1" t="s">
        <v>22</v>
      </c>
      <c r="D160" s="1" t="s">
        <v>162</v>
      </c>
      <c r="E160" s="1" t="s">
        <v>351</v>
      </c>
      <c r="F160" s="1" t="s">
        <v>419</v>
      </c>
      <c r="G160" s="1" t="s">
        <v>22</v>
      </c>
      <c r="H160" t="b">
        <v>1</v>
      </c>
      <c r="I160" s="1" t="s">
        <v>15</v>
      </c>
      <c r="J160" s="2">
        <v>29176</v>
      </c>
      <c r="K160" s="1">
        <f>YEAR(Demographics_Info[[#This Row],[birthDate]])</f>
        <v>1979</v>
      </c>
      <c r="L160" s="1">
        <f>2024-Demographics_Info[[#This Row],[birthYear]]</f>
        <v>45</v>
      </c>
    </row>
    <row r="161" spans="1:12" x14ac:dyDescent="0.35">
      <c r="A161" s="1" t="s">
        <v>420</v>
      </c>
      <c r="B161">
        <v>10200</v>
      </c>
      <c r="C161" s="1" t="s">
        <v>206</v>
      </c>
      <c r="D161" s="1" t="s">
        <v>18</v>
      </c>
      <c r="E161" s="1" t="s">
        <v>421</v>
      </c>
      <c r="F161" s="1" t="s">
        <v>318</v>
      </c>
      <c r="G161" s="1" t="s">
        <v>206</v>
      </c>
      <c r="H161" t="b">
        <v>0</v>
      </c>
      <c r="I161" s="1" t="s">
        <v>15</v>
      </c>
      <c r="J161" s="2">
        <v>22877</v>
      </c>
      <c r="K161" s="1">
        <f>YEAR(Demographics_Info[[#This Row],[birthDate]])</f>
        <v>1962</v>
      </c>
      <c r="L161" s="1">
        <f>2024-Demographics_Info[[#This Row],[birthYear]]</f>
        <v>62</v>
      </c>
    </row>
    <row r="162" spans="1:12" x14ac:dyDescent="0.35">
      <c r="A162" s="1" t="s">
        <v>422</v>
      </c>
      <c r="B162">
        <v>10200</v>
      </c>
      <c r="C162" s="1" t="s">
        <v>22</v>
      </c>
      <c r="D162" s="1" t="s">
        <v>18</v>
      </c>
      <c r="E162" s="1" t="s">
        <v>423</v>
      </c>
      <c r="F162" s="1" t="s">
        <v>424</v>
      </c>
      <c r="G162" s="1" t="s">
        <v>22</v>
      </c>
      <c r="H162" t="b">
        <v>1</v>
      </c>
      <c r="I162" s="1" t="s">
        <v>15</v>
      </c>
      <c r="J162" s="2">
        <v>14875</v>
      </c>
      <c r="K162" s="1">
        <f>YEAR(Demographics_Info[[#This Row],[birthDate]])</f>
        <v>1940</v>
      </c>
      <c r="L162" s="1">
        <f>2024-Demographics_Info[[#This Row],[birthYear]]</f>
        <v>84</v>
      </c>
    </row>
    <row r="163" spans="1:12" x14ac:dyDescent="0.35">
      <c r="A163" s="1" t="s">
        <v>425</v>
      </c>
      <c r="B163">
        <v>10200</v>
      </c>
      <c r="C163" s="1" t="s">
        <v>172</v>
      </c>
      <c r="D163" s="1" t="s">
        <v>18</v>
      </c>
      <c r="E163" s="1" t="s">
        <v>426</v>
      </c>
      <c r="F163" s="1" t="s">
        <v>236</v>
      </c>
      <c r="G163" s="1" t="s">
        <v>172</v>
      </c>
      <c r="H163" t="b">
        <v>1</v>
      </c>
      <c r="I163" s="1" t="s">
        <v>15</v>
      </c>
      <c r="J163" s="2">
        <v>21614</v>
      </c>
      <c r="K163" s="1">
        <f>YEAR(Demographics_Info[[#This Row],[birthDate]])</f>
        <v>1959</v>
      </c>
      <c r="L163" s="1">
        <f>2024-Demographics_Info[[#This Row],[birthYear]]</f>
        <v>65</v>
      </c>
    </row>
    <row r="164" spans="1:12" x14ac:dyDescent="0.35">
      <c r="A164" s="1" t="s">
        <v>427</v>
      </c>
      <c r="B164">
        <v>10200</v>
      </c>
      <c r="C164" s="1" t="s">
        <v>147</v>
      </c>
      <c r="D164" s="1" t="s">
        <v>192</v>
      </c>
      <c r="E164" s="1" t="s">
        <v>428</v>
      </c>
      <c r="F164" s="1" t="s">
        <v>262</v>
      </c>
      <c r="G164" s="1" t="s">
        <v>147</v>
      </c>
      <c r="H164" t="b">
        <v>1</v>
      </c>
      <c r="I164" s="1" t="s">
        <v>15</v>
      </c>
      <c r="J164" s="2">
        <v>17819</v>
      </c>
      <c r="K164" s="1">
        <f>YEAR(Demographics_Info[[#This Row],[birthDate]])</f>
        <v>1948</v>
      </c>
      <c r="L164" s="1">
        <f>2024-Demographics_Info[[#This Row],[birthYear]]</f>
        <v>76</v>
      </c>
    </row>
    <row r="165" spans="1:12" x14ac:dyDescent="0.35">
      <c r="A165" s="1" t="s">
        <v>429</v>
      </c>
      <c r="B165">
        <v>10200</v>
      </c>
      <c r="C165" s="1" t="s">
        <v>22</v>
      </c>
      <c r="D165" s="1" t="s">
        <v>322</v>
      </c>
      <c r="E165" s="1" t="s">
        <v>322</v>
      </c>
      <c r="F165" s="1" t="s">
        <v>66</v>
      </c>
      <c r="G165" s="1" t="s">
        <v>22</v>
      </c>
      <c r="H165" t="b">
        <v>1</v>
      </c>
      <c r="I165" s="1" t="s">
        <v>15</v>
      </c>
      <c r="J165" s="2">
        <v>30029</v>
      </c>
      <c r="K165" s="1">
        <f>YEAR(Demographics_Info[[#This Row],[birthDate]])</f>
        <v>1982</v>
      </c>
      <c r="L165" s="1">
        <f>2024-Demographics_Info[[#This Row],[birthYear]]</f>
        <v>42</v>
      </c>
    </row>
    <row r="166" spans="1:12" x14ac:dyDescent="0.35">
      <c r="A166" s="1" t="s">
        <v>430</v>
      </c>
      <c r="B166">
        <v>10200</v>
      </c>
      <c r="C166" s="1" t="s">
        <v>17</v>
      </c>
      <c r="D166" s="1" t="s">
        <v>93</v>
      </c>
      <c r="E166" s="1" t="s">
        <v>431</v>
      </c>
      <c r="F166" s="1" t="s">
        <v>365</v>
      </c>
      <c r="G166" s="1" t="s">
        <v>17</v>
      </c>
      <c r="H166" t="b">
        <v>0</v>
      </c>
      <c r="I166" s="1" t="s">
        <v>15</v>
      </c>
      <c r="J166" s="2">
        <v>23669</v>
      </c>
      <c r="K166" s="1">
        <f>YEAR(Demographics_Info[[#This Row],[birthDate]])</f>
        <v>1964</v>
      </c>
      <c r="L166" s="1">
        <f>2024-Demographics_Info[[#This Row],[birthYear]]</f>
        <v>60</v>
      </c>
    </row>
    <row r="167" spans="1:12" x14ac:dyDescent="0.35">
      <c r="A167" s="1" t="s">
        <v>432</v>
      </c>
      <c r="B167">
        <v>10200</v>
      </c>
      <c r="C167" s="1" t="s">
        <v>11</v>
      </c>
      <c r="D167" s="1" t="s">
        <v>18</v>
      </c>
      <c r="E167" s="1" t="s">
        <v>111</v>
      </c>
      <c r="F167" s="1" t="s">
        <v>73</v>
      </c>
      <c r="G167" s="1" t="s">
        <v>11</v>
      </c>
      <c r="H167" t="b">
        <v>0</v>
      </c>
      <c r="I167" s="1" t="s">
        <v>50</v>
      </c>
      <c r="J167" s="2">
        <v>17937</v>
      </c>
      <c r="K167" s="1">
        <f>YEAR(Demographics_Info[[#This Row],[birthDate]])</f>
        <v>1949</v>
      </c>
      <c r="L167" s="1">
        <f>2024-Demographics_Info[[#This Row],[birthYear]]</f>
        <v>75</v>
      </c>
    </row>
    <row r="168" spans="1:12" x14ac:dyDescent="0.35">
      <c r="A168" s="1" t="s">
        <v>433</v>
      </c>
      <c r="B168">
        <v>10100</v>
      </c>
      <c r="C168" s="1" t="s">
        <v>22</v>
      </c>
      <c r="D168" s="1" t="s">
        <v>162</v>
      </c>
      <c r="E168" s="1" t="s">
        <v>351</v>
      </c>
      <c r="F168" s="1" t="s">
        <v>419</v>
      </c>
      <c r="G168" s="1" t="s">
        <v>22</v>
      </c>
      <c r="H168" t="b">
        <v>1</v>
      </c>
      <c r="I168" s="1" t="s">
        <v>15</v>
      </c>
      <c r="J168" s="2">
        <v>29206</v>
      </c>
      <c r="K168" s="1">
        <f>YEAR(Demographics_Info[[#This Row],[birthDate]])</f>
        <v>1979</v>
      </c>
      <c r="L168" s="1">
        <f>2024-Demographics_Info[[#This Row],[birthYear]]</f>
        <v>45</v>
      </c>
    </row>
    <row r="169" spans="1:12" x14ac:dyDescent="0.35">
      <c r="A169" s="1" t="s">
        <v>434</v>
      </c>
      <c r="B169">
        <v>10100</v>
      </c>
      <c r="C169" s="1" t="s">
        <v>43</v>
      </c>
      <c r="D169" s="1" t="s">
        <v>435</v>
      </c>
      <c r="E169" s="1" t="s">
        <v>436</v>
      </c>
      <c r="F169" s="1" t="s">
        <v>437</v>
      </c>
      <c r="G169" s="1" t="s">
        <v>43</v>
      </c>
      <c r="H169" t="b">
        <v>0</v>
      </c>
      <c r="I169" s="1" t="s">
        <v>15</v>
      </c>
      <c r="J169" s="2">
        <v>15200</v>
      </c>
      <c r="K169" s="1">
        <f>YEAR(Demographics_Info[[#This Row],[birthDate]])</f>
        <v>1941</v>
      </c>
      <c r="L169" s="1">
        <f>2024-Demographics_Info[[#This Row],[birthYear]]</f>
        <v>83</v>
      </c>
    </row>
    <row r="170" spans="1:12" x14ac:dyDescent="0.35">
      <c r="A170" s="1" t="s">
        <v>438</v>
      </c>
      <c r="B170">
        <v>10100</v>
      </c>
      <c r="C170" s="1" t="s">
        <v>269</v>
      </c>
      <c r="D170" s="1" t="s">
        <v>62</v>
      </c>
      <c r="E170" s="1" t="s">
        <v>90</v>
      </c>
      <c r="F170" s="1" t="s">
        <v>271</v>
      </c>
      <c r="G170" s="1" t="s">
        <v>269</v>
      </c>
      <c r="H170" t="b">
        <v>1</v>
      </c>
      <c r="I170" s="1" t="s">
        <v>50</v>
      </c>
      <c r="J170" s="2">
        <v>23377</v>
      </c>
      <c r="K170" s="1">
        <f>YEAR(Demographics_Info[[#This Row],[birthDate]])</f>
        <v>1964</v>
      </c>
      <c r="L170" s="1">
        <f>2024-Demographics_Info[[#This Row],[birthYear]]</f>
        <v>60</v>
      </c>
    </row>
    <row r="171" spans="1:12" x14ac:dyDescent="0.35">
      <c r="A171" s="1" t="s">
        <v>439</v>
      </c>
      <c r="B171">
        <v>10000</v>
      </c>
      <c r="C171" s="1" t="s">
        <v>172</v>
      </c>
      <c r="D171" s="1" t="s">
        <v>18</v>
      </c>
      <c r="E171" s="1" t="s">
        <v>440</v>
      </c>
      <c r="F171" s="1" t="s">
        <v>236</v>
      </c>
      <c r="G171" s="1" t="s">
        <v>172</v>
      </c>
      <c r="H171" t="b">
        <v>1</v>
      </c>
      <c r="I171" s="1" t="s">
        <v>15</v>
      </c>
      <c r="J171" s="2">
        <v>13947</v>
      </c>
      <c r="K171" s="1">
        <f>YEAR(Demographics_Info[[#This Row],[birthDate]])</f>
        <v>1938</v>
      </c>
      <c r="L171" s="1">
        <f>2024-Demographics_Info[[#This Row],[birthYear]]</f>
        <v>86</v>
      </c>
    </row>
    <row r="172" spans="1:12" x14ac:dyDescent="0.35">
      <c r="A172" s="1" t="s">
        <v>441</v>
      </c>
      <c r="B172">
        <v>9900</v>
      </c>
      <c r="C172" s="1" t="s">
        <v>224</v>
      </c>
      <c r="D172" s="1" t="s">
        <v>62</v>
      </c>
      <c r="E172" s="1" t="s">
        <v>144</v>
      </c>
      <c r="F172" s="1" t="s">
        <v>43</v>
      </c>
      <c r="G172" s="1" t="s">
        <v>224</v>
      </c>
      <c r="H172" t="b">
        <v>1</v>
      </c>
      <c r="I172" s="1" t="s">
        <v>15</v>
      </c>
      <c r="J172" s="2">
        <v>17685</v>
      </c>
      <c r="K172" s="1">
        <f>YEAR(Demographics_Info[[#This Row],[birthDate]])</f>
        <v>1948</v>
      </c>
      <c r="L172" s="1">
        <f>2024-Demographics_Info[[#This Row],[birthYear]]</f>
        <v>76</v>
      </c>
    </row>
    <row r="173" spans="1:12" x14ac:dyDescent="0.35">
      <c r="A173" s="1" t="s">
        <v>442</v>
      </c>
      <c r="B173">
        <v>9800</v>
      </c>
      <c r="C173" s="1" t="s">
        <v>43</v>
      </c>
      <c r="D173" s="1" t="s">
        <v>180</v>
      </c>
      <c r="E173" s="1" t="s">
        <v>370</v>
      </c>
      <c r="F173" s="1" t="s">
        <v>85</v>
      </c>
      <c r="G173" s="1" t="s">
        <v>43</v>
      </c>
      <c r="H173" t="b">
        <v>1</v>
      </c>
      <c r="I173" s="1" t="s">
        <v>15</v>
      </c>
      <c r="J173" s="2">
        <v>17908</v>
      </c>
      <c r="K173" s="1">
        <f>YEAR(Demographics_Info[[#This Row],[birthDate]])</f>
        <v>1949</v>
      </c>
      <c r="L173" s="1">
        <f>2024-Demographics_Info[[#This Row],[birthYear]]</f>
        <v>75</v>
      </c>
    </row>
    <row r="174" spans="1:12" x14ac:dyDescent="0.35">
      <c r="A174" s="1" t="s">
        <v>443</v>
      </c>
      <c r="B174">
        <v>9800</v>
      </c>
      <c r="C174" s="1" t="s">
        <v>11</v>
      </c>
      <c r="D174" s="1" t="s">
        <v>100</v>
      </c>
      <c r="E174" s="1" t="s">
        <v>444</v>
      </c>
      <c r="F174" s="1" t="s">
        <v>445</v>
      </c>
      <c r="G174" s="1" t="s">
        <v>11</v>
      </c>
      <c r="H174" t="b">
        <v>0</v>
      </c>
      <c r="I174" s="1" t="s">
        <v>15</v>
      </c>
      <c r="J174" s="2">
        <v>15735</v>
      </c>
      <c r="K174" s="1">
        <f>YEAR(Demographics_Info[[#This Row],[birthDate]])</f>
        <v>1943</v>
      </c>
      <c r="L174" s="1">
        <f>2024-Demographics_Info[[#This Row],[birthYear]]</f>
        <v>81</v>
      </c>
    </row>
    <row r="175" spans="1:12" x14ac:dyDescent="0.35">
      <c r="A175" s="1" t="s">
        <v>446</v>
      </c>
      <c r="B175">
        <v>9800</v>
      </c>
      <c r="C175" s="1" t="s">
        <v>99</v>
      </c>
      <c r="D175" s="1" t="s">
        <v>12</v>
      </c>
      <c r="E175" s="1" t="s">
        <v>447</v>
      </c>
      <c r="F175" s="1" t="s">
        <v>102</v>
      </c>
      <c r="G175" s="1" t="s">
        <v>99</v>
      </c>
      <c r="H175" t="b">
        <v>0</v>
      </c>
      <c r="I175" s="1" t="s">
        <v>15</v>
      </c>
      <c r="J175" s="2">
        <v>26155</v>
      </c>
      <c r="K175" s="1">
        <f>YEAR(Demographics_Info[[#This Row],[birthDate]])</f>
        <v>1971</v>
      </c>
      <c r="L175" s="1">
        <f>2024-Demographics_Info[[#This Row],[birthYear]]</f>
        <v>53</v>
      </c>
    </row>
    <row r="176" spans="1:12" x14ac:dyDescent="0.35">
      <c r="A176" s="1" t="s">
        <v>448</v>
      </c>
      <c r="B176">
        <v>9800</v>
      </c>
      <c r="C176" s="1" t="s">
        <v>99</v>
      </c>
      <c r="D176" s="1" t="s">
        <v>12</v>
      </c>
      <c r="E176" s="1" t="s">
        <v>447</v>
      </c>
      <c r="F176" s="1" t="s">
        <v>102</v>
      </c>
      <c r="G176" s="1" t="s">
        <v>99</v>
      </c>
      <c r="H176" t="b">
        <v>0</v>
      </c>
      <c r="I176" s="1" t="s">
        <v>15</v>
      </c>
      <c r="J176" s="2">
        <v>25630</v>
      </c>
      <c r="K176" s="1">
        <f>YEAR(Demographics_Info[[#This Row],[birthDate]])</f>
        <v>1970</v>
      </c>
      <c r="L176" s="1">
        <f>2024-Demographics_Info[[#This Row],[birthYear]]</f>
        <v>54</v>
      </c>
    </row>
    <row r="177" spans="1:12" x14ac:dyDescent="0.35">
      <c r="A177" s="1" t="s">
        <v>449</v>
      </c>
      <c r="B177">
        <v>9800</v>
      </c>
      <c r="C177" s="1" t="s">
        <v>99</v>
      </c>
      <c r="D177" s="1" t="s">
        <v>12</v>
      </c>
      <c r="E177" s="1" t="s">
        <v>447</v>
      </c>
      <c r="F177" s="1" t="s">
        <v>102</v>
      </c>
      <c r="G177" s="1" t="s">
        <v>99</v>
      </c>
      <c r="H177" t="b">
        <v>0</v>
      </c>
      <c r="I177" s="1" t="s">
        <v>50</v>
      </c>
      <c r="J177" s="2">
        <v>24869</v>
      </c>
      <c r="K177" s="1">
        <f>YEAR(Demographics_Info[[#This Row],[birthDate]])</f>
        <v>1968</v>
      </c>
      <c r="L177" s="1">
        <f>2024-Demographics_Info[[#This Row],[birthYear]]</f>
        <v>56</v>
      </c>
    </row>
    <row r="178" spans="1:12" x14ac:dyDescent="0.35">
      <c r="A178" s="1" t="s">
        <v>450</v>
      </c>
      <c r="B178">
        <v>9800</v>
      </c>
      <c r="C178" s="1" t="s">
        <v>29</v>
      </c>
      <c r="D178" s="1" t="s">
        <v>290</v>
      </c>
      <c r="E178" s="1" t="s">
        <v>291</v>
      </c>
      <c r="F178" s="1" t="s">
        <v>156</v>
      </c>
      <c r="G178" s="1" t="s">
        <v>29</v>
      </c>
      <c r="H178" t="b">
        <v>1</v>
      </c>
      <c r="I178" s="1" t="s">
        <v>15</v>
      </c>
      <c r="J178" s="2">
        <v>17302</v>
      </c>
      <c r="K178" s="1">
        <f>YEAR(Demographics_Info[[#This Row],[birthDate]])</f>
        <v>1947</v>
      </c>
      <c r="L178" s="1">
        <f>2024-Demographics_Info[[#This Row],[birthYear]]</f>
        <v>77</v>
      </c>
    </row>
    <row r="179" spans="1:12" x14ac:dyDescent="0.35">
      <c r="A179" s="1" t="s">
        <v>451</v>
      </c>
      <c r="B179">
        <v>9700</v>
      </c>
      <c r="C179" s="1" t="s">
        <v>147</v>
      </c>
      <c r="D179" s="1" t="s">
        <v>192</v>
      </c>
      <c r="E179" s="1" t="s">
        <v>193</v>
      </c>
      <c r="F179" s="1" t="s">
        <v>452</v>
      </c>
      <c r="G179" s="1" t="s">
        <v>147</v>
      </c>
      <c r="H179" t="b">
        <v>1</v>
      </c>
      <c r="I179" s="1" t="s">
        <v>15</v>
      </c>
      <c r="J179" s="2">
        <v>21999</v>
      </c>
      <c r="K179" s="1">
        <f>YEAR(Demographics_Info[[#This Row],[birthDate]])</f>
        <v>1960</v>
      </c>
      <c r="L179" s="1">
        <f>2024-Demographics_Info[[#This Row],[birthYear]]</f>
        <v>64</v>
      </c>
    </row>
    <row r="180" spans="1:12" x14ac:dyDescent="0.35">
      <c r="A180" s="1" t="s">
        <v>453</v>
      </c>
      <c r="B180">
        <v>9700</v>
      </c>
      <c r="C180" s="1" t="s">
        <v>29</v>
      </c>
      <c r="D180" s="1" t="s">
        <v>454</v>
      </c>
      <c r="E180" s="1" t="s">
        <v>455</v>
      </c>
      <c r="F180" s="1" t="s">
        <v>456</v>
      </c>
      <c r="G180" s="1" t="s">
        <v>29</v>
      </c>
      <c r="H180" t="b">
        <v>1</v>
      </c>
      <c r="I180" s="1" t="s">
        <v>15</v>
      </c>
      <c r="J180" s="2">
        <v>23285</v>
      </c>
      <c r="K180" s="1">
        <f>YEAR(Demographics_Info[[#This Row],[birthDate]])</f>
        <v>1963</v>
      </c>
      <c r="L180" s="1">
        <f>2024-Demographics_Info[[#This Row],[birthYear]]</f>
        <v>61</v>
      </c>
    </row>
    <row r="181" spans="1:12" x14ac:dyDescent="0.35">
      <c r="A181" s="1" t="s">
        <v>457</v>
      </c>
      <c r="B181">
        <v>9700</v>
      </c>
      <c r="C181" s="1" t="s">
        <v>22</v>
      </c>
      <c r="D181" s="1" t="s">
        <v>62</v>
      </c>
      <c r="E181" s="1" t="s">
        <v>90</v>
      </c>
      <c r="F181" s="1" t="s">
        <v>458</v>
      </c>
      <c r="G181" s="1" t="s">
        <v>22</v>
      </c>
      <c r="H181" t="b">
        <v>1</v>
      </c>
      <c r="I181" s="1" t="s">
        <v>15</v>
      </c>
      <c r="J181" s="2">
        <v>25553</v>
      </c>
      <c r="K181" s="1">
        <f>YEAR(Demographics_Info[[#This Row],[birthDate]])</f>
        <v>1969</v>
      </c>
      <c r="L181" s="1">
        <f>2024-Demographics_Info[[#This Row],[birthYear]]</f>
        <v>55</v>
      </c>
    </row>
    <row r="182" spans="1:12" x14ac:dyDescent="0.35">
      <c r="A182" s="1" t="s">
        <v>459</v>
      </c>
      <c r="B182">
        <v>9700</v>
      </c>
      <c r="C182" s="1" t="s">
        <v>147</v>
      </c>
      <c r="D182" s="1" t="s">
        <v>93</v>
      </c>
      <c r="E182" s="1" t="s">
        <v>460</v>
      </c>
      <c r="F182" s="1" t="s">
        <v>147</v>
      </c>
      <c r="G182" s="1" t="s">
        <v>147</v>
      </c>
      <c r="H182" t="b">
        <v>0</v>
      </c>
      <c r="I182" s="1" t="s">
        <v>15</v>
      </c>
      <c r="J182" s="2">
        <v>17029</v>
      </c>
      <c r="K182" s="1">
        <f>YEAR(Demographics_Info[[#This Row],[birthDate]])</f>
        <v>1946</v>
      </c>
      <c r="L182" s="1">
        <f>2024-Demographics_Info[[#This Row],[birthYear]]</f>
        <v>78</v>
      </c>
    </row>
    <row r="183" spans="1:12" x14ac:dyDescent="0.35">
      <c r="A183" s="1" t="s">
        <v>461</v>
      </c>
      <c r="B183">
        <v>9700</v>
      </c>
      <c r="C183" s="1" t="s">
        <v>206</v>
      </c>
      <c r="D183" s="1" t="s">
        <v>62</v>
      </c>
      <c r="E183" s="1" t="s">
        <v>462</v>
      </c>
      <c r="F183" s="1" t="s">
        <v>302</v>
      </c>
      <c r="G183" s="1" t="s">
        <v>206</v>
      </c>
      <c r="H183" t="b">
        <v>1</v>
      </c>
      <c r="I183" s="1" t="s">
        <v>15</v>
      </c>
      <c r="J183" s="2">
        <v>21429</v>
      </c>
      <c r="K183" s="1">
        <f>YEAR(Demographics_Info[[#This Row],[birthDate]])</f>
        <v>1958</v>
      </c>
      <c r="L183" s="1">
        <f>2024-Demographics_Info[[#This Row],[birthYear]]</f>
        <v>66</v>
      </c>
    </row>
    <row r="184" spans="1:12" x14ac:dyDescent="0.35">
      <c r="A184" s="1" t="s">
        <v>463</v>
      </c>
      <c r="B184">
        <v>9600</v>
      </c>
      <c r="C184" s="1" t="s">
        <v>22</v>
      </c>
      <c r="D184" s="1" t="s">
        <v>18</v>
      </c>
      <c r="E184" s="1" t="s">
        <v>464</v>
      </c>
      <c r="F184" s="1" t="s">
        <v>465</v>
      </c>
      <c r="G184" s="1" t="s">
        <v>22</v>
      </c>
      <c r="H184" t="b">
        <v>0</v>
      </c>
      <c r="I184" s="1" t="s">
        <v>15</v>
      </c>
      <c r="J184" s="2">
        <v>19200</v>
      </c>
      <c r="K184" s="1">
        <f>YEAR(Demographics_Info[[#This Row],[birthDate]])</f>
        <v>1952</v>
      </c>
      <c r="L184" s="1">
        <f>2024-Demographics_Info[[#This Row],[birthYear]]</f>
        <v>72</v>
      </c>
    </row>
    <row r="185" spans="1:12" x14ac:dyDescent="0.35">
      <c r="A185" s="1" t="s">
        <v>466</v>
      </c>
      <c r="B185">
        <v>9600</v>
      </c>
      <c r="C185" s="1" t="s">
        <v>172</v>
      </c>
      <c r="D185" s="1" t="s">
        <v>62</v>
      </c>
      <c r="E185" s="1" t="s">
        <v>467</v>
      </c>
      <c r="F185" s="1" t="s">
        <v>468</v>
      </c>
      <c r="G185" s="1" t="s">
        <v>172</v>
      </c>
      <c r="H185" t="b">
        <v>1</v>
      </c>
      <c r="I185" s="1" t="s">
        <v>15</v>
      </c>
      <c r="J185" s="2">
        <v>19238</v>
      </c>
      <c r="K185" s="1">
        <f>YEAR(Demographics_Info[[#This Row],[birthDate]])</f>
        <v>1952</v>
      </c>
      <c r="L185" s="1">
        <f>2024-Demographics_Info[[#This Row],[birthYear]]</f>
        <v>72</v>
      </c>
    </row>
    <row r="186" spans="1:12" x14ac:dyDescent="0.35">
      <c r="A186" s="1" t="s">
        <v>469</v>
      </c>
      <c r="B186">
        <v>9600</v>
      </c>
      <c r="C186" s="1" t="s">
        <v>147</v>
      </c>
      <c r="D186" s="1" t="s">
        <v>62</v>
      </c>
      <c r="E186" s="1" t="s">
        <v>470</v>
      </c>
      <c r="F186" s="1" t="s">
        <v>204</v>
      </c>
      <c r="G186" s="1" t="s">
        <v>147</v>
      </c>
      <c r="H186" t="b">
        <v>1</v>
      </c>
      <c r="I186" s="1" t="s">
        <v>15</v>
      </c>
      <c r="J186" s="2">
        <v>20515</v>
      </c>
      <c r="K186" s="1">
        <f>YEAR(Demographics_Info[[#This Row],[birthDate]])</f>
        <v>1956</v>
      </c>
      <c r="L186" s="1">
        <f>2024-Demographics_Info[[#This Row],[birthYear]]</f>
        <v>68</v>
      </c>
    </row>
    <row r="187" spans="1:12" x14ac:dyDescent="0.35">
      <c r="A187" s="1" t="s">
        <v>471</v>
      </c>
      <c r="B187">
        <v>9600</v>
      </c>
      <c r="C187" s="1" t="s">
        <v>61</v>
      </c>
      <c r="D187" s="1" t="s">
        <v>18</v>
      </c>
      <c r="E187" s="1" t="s">
        <v>472</v>
      </c>
      <c r="F187" s="1" t="s">
        <v>109</v>
      </c>
      <c r="G187" s="1" t="s">
        <v>61</v>
      </c>
      <c r="H187" t="b">
        <v>0</v>
      </c>
      <c r="I187" s="1" t="s">
        <v>50</v>
      </c>
      <c r="J187" s="2">
        <v>23586</v>
      </c>
      <c r="K187" s="1">
        <f>YEAR(Demographics_Info[[#This Row],[birthDate]])</f>
        <v>1964</v>
      </c>
      <c r="L187" s="1">
        <f>2024-Demographics_Info[[#This Row],[birthYear]]</f>
        <v>60</v>
      </c>
    </row>
    <row r="188" spans="1:12" x14ac:dyDescent="0.35">
      <c r="A188" s="1" t="s">
        <v>473</v>
      </c>
      <c r="B188">
        <v>9600</v>
      </c>
      <c r="C188" s="1" t="s">
        <v>61</v>
      </c>
      <c r="D188" s="1" t="s">
        <v>18</v>
      </c>
      <c r="E188" s="1" t="s">
        <v>474</v>
      </c>
      <c r="F188" s="1" t="s">
        <v>109</v>
      </c>
      <c r="G188" s="1" t="s">
        <v>61</v>
      </c>
      <c r="H188" t="b">
        <v>0</v>
      </c>
      <c r="I188" s="1" t="s">
        <v>50</v>
      </c>
      <c r="J188" s="2">
        <v>22129</v>
      </c>
      <c r="K188" s="1">
        <f>YEAR(Demographics_Info[[#This Row],[birthDate]])</f>
        <v>1960</v>
      </c>
      <c r="L188" s="1">
        <f>2024-Demographics_Info[[#This Row],[birthYear]]</f>
        <v>64</v>
      </c>
    </row>
    <row r="189" spans="1:12" x14ac:dyDescent="0.35">
      <c r="A189" s="1" t="s">
        <v>475</v>
      </c>
      <c r="B189">
        <v>9600</v>
      </c>
      <c r="C189" s="1" t="s">
        <v>61</v>
      </c>
      <c r="D189" s="1" t="s">
        <v>18</v>
      </c>
      <c r="E189" s="1" t="s">
        <v>36</v>
      </c>
      <c r="F189" s="1" t="s">
        <v>109</v>
      </c>
      <c r="G189" s="1" t="s">
        <v>61</v>
      </c>
      <c r="H189" t="b">
        <v>0</v>
      </c>
      <c r="I189" s="1" t="s">
        <v>50</v>
      </c>
      <c r="J189" s="2">
        <v>21576</v>
      </c>
      <c r="K189" s="1">
        <f>YEAR(Demographics_Info[[#This Row],[birthDate]])</f>
        <v>1959</v>
      </c>
      <c r="L189" s="1">
        <f>2024-Demographics_Info[[#This Row],[birthYear]]</f>
        <v>65</v>
      </c>
    </row>
    <row r="190" spans="1:12" x14ac:dyDescent="0.35">
      <c r="A190" s="1" t="s">
        <v>476</v>
      </c>
      <c r="B190">
        <v>9600</v>
      </c>
      <c r="C190" s="1" t="s">
        <v>61</v>
      </c>
      <c r="D190" s="1" t="s">
        <v>18</v>
      </c>
      <c r="E190" s="1" t="s">
        <v>477</v>
      </c>
      <c r="F190" s="1" t="s">
        <v>109</v>
      </c>
      <c r="G190" s="1" t="s">
        <v>61</v>
      </c>
      <c r="H190" t="b">
        <v>0</v>
      </c>
      <c r="I190" s="1" t="s">
        <v>50</v>
      </c>
      <c r="J190" s="2">
        <v>20804</v>
      </c>
      <c r="K190" s="1">
        <f>YEAR(Demographics_Info[[#This Row],[birthDate]])</f>
        <v>1956</v>
      </c>
      <c r="L190" s="1">
        <f>2024-Demographics_Info[[#This Row],[birthYear]]</f>
        <v>68</v>
      </c>
    </row>
    <row r="191" spans="1:12" x14ac:dyDescent="0.35">
      <c r="A191" s="1" t="s">
        <v>478</v>
      </c>
      <c r="B191">
        <v>9500</v>
      </c>
      <c r="C191" s="1" t="s">
        <v>29</v>
      </c>
      <c r="D191" s="1" t="s">
        <v>12</v>
      </c>
      <c r="E191" s="1" t="s">
        <v>13</v>
      </c>
      <c r="F191" s="1" t="s">
        <v>156</v>
      </c>
      <c r="G191" s="1" t="s">
        <v>29</v>
      </c>
      <c r="H191" t="b">
        <v>0</v>
      </c>
      <c r="I191" s="1" t="s">
        <v>15</v>
      </c>
      <c r="J191" s="2">
        <v>19085</v>
      </c>
      <c r="K191" s="1">
        <f>YEAR(Demographics_Info[[#This Row],[birthDate]])</f>
        <v>1952</v>
      </c>
      <c r="L191" s="1">
        <f>2024-Demographics_Info[[#This Row],[birthYear]]</f>
        <v>72</v>
      </c>
    </row>
    <row r="192" spans="1:12" x14ac:dyDescent="0.35">
      <c r="A192" s="1" t="s">
        <v>479</v>
      </c>
      <c r="B192">
        <v>9500</v>
      </c>
      <c r="C192" s="1" t="s">
        <v>43</v>
      </c>
      <c r="D192" s="1" t="s">
        <v>78</v>
      </c>
      <c r="E192" s="1" t="s">
        <v>480</v>
      </c>
      <c r="F192" s="1" t="s">
        <v>43</v>
      </c>
      <c r="G192" s="1" t="s">
        <v>43</v>
      </c>
      <c r="H192" t="b">
        <v>1</v>
      </c>
      <c r="I192" s="1" t="s">
        <v>15</v>
      </c>
      <c r="J192" s="2">
        <v>47027</v>
      </c>
      <c r="K192" s="1">
        <f>YEAR(Demographics_Info[[#This Row],[birthDate]])</f>
        <v>2028</v>
      </c>
      <c r="L192" s="1">
        <f>2024-Demographics_Info[[#This Row],[birthYear]]</f>
        <v>-4</v>
      </c>
    </row>
    <row r="193" spans="1:12" x14ac:dyDescent="0.35">
      <c r="A193" s="1" t="s">
        <v>481</v>
      </c>
      <c r="B193">
        <v>9400</v>
      </c>
      <c r="C193" s="1" t="s">
        <v>206</v>
      </c>
      <c r="D193" s="1" t="s">
        <v>100</v>
      </c>
      <c r="E193" s="1" t="s">
        <v>482</v>
      </c>
      <c r="F193" s="1" t="s">
        <v>483</v>
      </c>
      <c r="G193" s="1" t="s">
        <v>206</v>
      </c>
      <c r="H193" t="b">
        <v>0</v>
      </c>
      <c r="I193" s="1" t="s">
        <v>15</v>
      </c>
      <c r="J193" s="2">
        <v>24007</v>
      </c>
      <c r="K193" s="1">
        <f>YEAR(Demographics_Info[[#This Row],[birthDate]])</f>
        <v>1965</v>
      </c>
      <c r="L193" s="1">
        <f>2024-Demographics_Info[[#This Row],[birthYear]]</f>
        <v>59</v>
      </c>
    </row>
    <row r="194" spans="1:12" x14ac:dyDescent="0.35">
      <c r="A194" s="1" t="s">
        <v>484</v>
      </c>
      <c r="B194">
        <v>9400</v>
      </c>
      <c r="C194" s="1" t="s">
        <v>22</v>
      </c>
      <c r="D194" s="1" t="s">
        <v>62</v>
      </c>
      <c r="E194" s="1" t="s">
        <v>90</v>
      </c>
      <c r="F194" s="1" t="s">
        <v>485</v>
      </c>
      <c r="G194" s="1" t="s">
        <v>22</v>
      </c>
      <c r="H194" t="b">
        <v>1</v>
      </c>
      <c r="I194" s="1" t="s">
        <v>15</v>
      </c>
      <c r="J194" s="2">
        <v>28904</v>
      </c>
      <c r="K194" s="1">
        <f>YEAR(Demographics_Info[[#This Row],[birthDate]])</f>
        <v>1979</v>
      </c>
      <c r="L194" s="1">
        <f>2024-Demographics_Info[[#This Row],[birthYear]]</f>
        <v>45</v>
      </c>
    </row>
    <row r="195" spans="1:12" x14ac:dyDescent="0.35">
      <c r="A195" s="1" t="s">
        <v>486</v>
      </c>
      <c r="B195">
        <v>9300</v>
      </c>
      <c r="C195" s="1" t="s">
        <v>22</v>
      </c>
      <c r="D195" s="1" t="s">
        <v>18</v>
      </c>
      <c r="E195" s="1" t="s">
        <v>487</v>
      </c>
      <c r="F195" s="1" t="s">
        <v>488</v>
      </c>
      <c r="G195" s="1" t="s">
        <v>22</v>
      </c>
      <c r="H195" t="b">
        <v>1</v>
      </c>
      <c r="I195" s="1" t="s">
        <v>15</v>
      </c>
      <c r="J195" s="2">
        <v>29827</v>
      </c>
      <c r="K195" s="1">
        <f>YEAR(Demographics_Info[[#This Row],[birthDate]])</f>
        <v>1981</v>
      </c>
      <c r="L195" s="1">
        <f>2024-Demographics_Info[[#This Row],[birthYear]]</f>
        <v>43</v>
      </c>
    </row>
    <row r="196" spans="1:12" x14ac:dyDescent="0.35">
      <c r="A196" s="1" t="s">
        <v>489</v>
      </c>
      <c r="B196">
        <v>9300</v>
      </c>
      <c r="C196" s="1" t="s">
        <v>147</v>
      </c>
      <c r="D196" s="1" t="s">
        <v>134</v>
      </c>
      <c r="E196" s="1" t="s">
        <v>490</v>
      </c>
      <c r="F196" s="1" t="s">
        <v>491</v>
      </c>
      <c r="G196" s="1" t="s">
        <v>147</v>
      </c>
      <c r="H196" t="b">
        <v>1</v>
      </c>
      <c r="I196" s="1" t="s">
        <v>15</v>
      </c>
      <c r="J196" s="2">
        <v>17289</v>
      </c>
      <c r="K196" s="1">
        <f>YEAR(Demographics_Info[[#This Row],[birthDate]])</f>
        <v>1947</v>
      </c>
      <c r="L196" s="1">
        <f>2024-Demographics_Info[[#This Row],[birthYear]]</f>
        <v>77</v>
      </c>
    </row>
    <row r="197" spans="1:12" x14ac:dyDescent="0.35">
      <c r="A197" s="1" t="s">
        <v>492</v>
      </c>
      <c r="B197">
        <v>9200</v>
      </c>
      <c r="C197" s="1" t="s">
        <v>43</v>
      </c>
      <c r="D197" s="1" t="s">
        <v>192</v>
      </c>
      <c r="E197" s="1" t="s">
        <v>193</v>
      </c>
      <c r="F197" s="1" t="s">
        <v>234</v>
      </c>
      <c r="G197" s="1" t="s">
        <v>43</v>
      </c>
      <c r="H197" t="b">
        <v>1</v>
      </c>
      <c r="I197" s="1" t="s">
        <v>15</v>
      </c>
      <c r="J197" s="2">
        <v>24404</v>
      </c>
      <c r="K197" s="1">
        <f>YEAR(Demographics_Info[[#This Row],[birthDate]])</f>
        <v>1966</v>
      </c>
      <c r="L197" s="1">
        <f>2024-Demographics_Info[[#This Row],[birthYear]]</f>
        <v>58</v>
      </c>
    </row>
    <row r="198" spans="1:12" x14ac:dyDescent="0.35">
      <c r="A198" s="1" t="s">
        <v>493</v>
      </c>
      <c r="B198">
        <v>9200</v>
      </c>
      <c r="C198" s="1" t="s">
        <v>43</v>
      </c>
      <c r="D198" s="1" t="s">
        <v>290</v>
      </c>
      <c r="E198" s="1" t="s">
        <v>291</v>
      </c>
      <c r="F198" s="1" t="s">
        <v>43</v>
      </c>
      <c r="G198" s="1" t="s">
        <v>43</v>
      </c>
      <c r="H198" t="b">
        <v>0</v>
      </c>
      <c r="I198" s="1" t="s">
        <v>50</v>
      </c>
      <c r="J198" s="2">
        <v>15955</v>
      </c>
      <c r="K198" s="1">
        <f>YEAR(Demographics_Info[[#This Row],[birthDate]])</f>
        <v>1943</v>
      </c>
      <c r="L198" s="1">
        <f>2024-Demographics_Info[[#This Row],[birthYear]]</f>
        <v>81</v>
      </c>
    </row>
    <row r="199" spans="1:12" x14ac:dyDescent="0.35">
      <c r="A199" s="1" t="s">
        <v>494</v>
      </c>
      <c r="B199">
        <v>9200</v>
      </c>
      <c r="C199" s="1" t="s">
        <v>172</v>
      </c>
      <c r="D199" s="1" t="s">
        <v>284</v>
      </c>
      <c r="E199" s="1" t="s">
        <v>285</v>
      </c>
      <c r="F199" s="1" t="s">
        <v>495</v>
      </c>
      <c r="G199" s="1" t="s">
        <v>172</v>
      </c>
      <c r="H199" t="b">
        <v>1</v>
      </c>
      <c r="I199" s="1" t="s">
        <v>15</v>
      </c>
      <c r="J199" s="2">
        <v>27584</v>
      </c>
      <c r="K199" s="1">
        <f>YEAR(Demographics_Info[[#This Row],[birthDate]])</f>
        <v>1975</v>
      </c>
      <c r="L199" s="1">
        <f>2024-Demographics_Info[[#This Row],[birthYear]]</f>
        <v>49</v>
      </c>
    </row>
    <row r="200" spans="1:12" x14ac:dyDescent="0.35">
      <c r="A200" s="1" t="s">
        <v>496</v>
      </c>
      <c r="B200">
        <v>9200</v>
      </c>
      <c r="C200" s="1" t="s">
        <v>35</v>
      </c>
      <c r="D200" s="1" t="s">
        <v>18</v>
      </c>
      <c r="E200" s="1" t="s">
        <v>497</v>
      </c>
      <c r="F200" s="1" t="s">
        <v>498</v>
      </c>
      <c r="G200" s="1" t="s">
        <v>35</v>
      </c>
      <c r="H200" t="b">
        <v>1</v>
      </c>
      <c r="I200" s="1" t="s">
        <v>15</v>
      </c>
      <c r="J200" s="2">
        <v>15042</v>
      </c>
      <c r="K200" s="1">
        <f>YEAR(Demographics_Info[[#This Row],[birthDate]])</f>
        <v>1941</v>
      </c>
      <c r="L200" s="1">
        <f>2024-Demographics_Info[[#This Row],[birthYear]]</f>
        <v>83</v>
      </c>
    </row>
    <row r="201" spans="1:12" x14ac:dyDescent="0.35">
      <c r="A201" s="1" t="s">
        <v>499</v>
      </c>
      <c r="B201">
        <v>9200</v>
      </c>
      <c r="C201" s="1" t="s">
        <v>22</v>
      </c>
      <c r="D201" s="1" t="s">
        <v>44</v>
      </c>
      <c r="E201" s="1" t="s">
        <v>500</v>
      </c>
      <c r="F201" s="1" t="s">
        <v>501</v>
      </c>
      <c r="G201" s="1" t="s">
        <v>22</v>
      </c>
      <c r="H201" t="b">
        <v>0</v>
      </c>
      <c r="I201" s="1" t="s">
        <v>15</v>
      </c>
      <c r="J201" s="2">
        <v>16642</v>
      </c>
      <c r="K201" s="1">
        <f>YEAR(Demographics_Info[[#This Row],[birthDate]])</f>
        <v>1945</v>
      </c>
      <c r="L201" s="1">
        <f>2024-Demographics_Info[[#This Row],[birthYear]]</f>
        <v>79</v>
      </c>
    </row>
    <row r="202" spans="1:12" x14ac:dyDescent="0.35">
      <c r="A202" s="1" t="s">
        <v>502</v>
      </c>
      <c r="B202">
        <v>9200</v>
      </c>
      <c r="C202" s="1" t="s">
        <v>29</v>
      </c>
      <c r="D202" s="1" t="s">
        <v>18</v>
      </c>
      <c r="E202" s="1" t="s">
        <v>503</v>
      </c>
      <c r="F202" s="1" t="s">
        <v>178</v>
      </c>
      <c r="G202" s="1" t="s">
        <v>29</v>
      </c>
      <c r="H202" t="b">
        <v>1</v>
      </c>
      <c r="I202" s="1" t="s">
        <v>15</v>
      </c>
      <c r="J202" s="2">
        <v>13725</v>
      </c>
      <c r="K202" s="1">
        <f>YEAR(Demographics_Info[[#This Row],[birthDate]])</f>
        <v>1937</v>
      </c>
      <c r="L202" s="1">
        <f>2024-Demographics_Info[[#This Row],[birthYear]]</f>
        <v>87</v>
      </c>
    </row>
    <row r="203" spans="1:12" x14ac:dyDescent="0.35">
      <c r="A203" s="1" t="s">
        <v>504</v>
      </c>
      <c r="B203">
        <v>9200</v>
      </c>
      <c r="C203" s="1" t="s">
        <v>11</v>
      </c>
      <c r="D203" s="1" t="s">
        <v>18</v>
      </c>
      <c r="E203" s="1" t="s">
        <v>505</v>
      </c>
      <c r="F203" s="1" t="s">
        <v>506</v>
      </c>
      <c r="G203" s="1" t="s">
        <v>11</v>
      </c>
      <c r="H203" t="b">
        <v>1</v>
      </c>
      <c r="I203" s="1" t="s">
        <v>15</v>
      </c>
      <c r="J203" s="2">
        <v>21916</v>
      </c>
      <c r="K203" s="1">
        <f>YEAR(Demographics_Info[[#This Row],[birthDate]])</f>
        <v>1960</v>
      </c>
      <c r="L203" s="1">
        <f>2024-Demographics_Info[[#This Row],[birthYear]]</f>
        <v>64</v>
      </c>
    </row>
    <row r="204" spans="1:12" x14ac:dyDescent="0.35">
      <c r="A204" s="1" t="s">
        <v>507</v>
      </c>
      <c r="B204">
        <v>9000</v>
      </c>
      <c r="C204" s="1" t="s">
        <v>22</v>
      </c>
      <c r="D204" s="1" t="s">
        <v>18</v>
      </c>
      <c r="E204" s="1" t="s">
        <v>52</v>
      </c>
      <c r="F204" s="1" t="s">
        <v>53</v>
      </c>
      <c r="G204" s="1" t="s">
        <v>22</v>
      </c>
      <c r="H204" t="b">
        <v>1</v>
      </c>
      <c r="I204" s="1" t="s">
        <v>15</v>
      </c>
      <c r="J204" s="2">
        <v>18716</v>
      </c>
      <c r="K204" s="1">
        <f>YEAR(Demographics_Info[[#This Row],[birthDate]])</f>
        <v>1951</v>
      </c>
      <c r="L204" s="1">
        <f>2024-Demographics_Info[[#This Row],[birthYear]]</f>
        <v>73</v>
      </c>
    </row>
    <row r="205" spans="1:12" x14ac:dyDescent="0.35">
      <c r="A205" s="1" t="s">
        <v>508</v>
      </c>
      <c r="B205">
        <v>9000</v>
      </c>
      <c r="C205" s="1" t="s">
        <v>161</v>
      </c>
      <c r="D205" s="1" t="s">
        <v>100</v>
      </c>
      <c r="E205" s="1" t="s">
        <v>509</v>
      </c>
      <c r="F205" s="1" t="s">
        <v>164</v>
      </c>
      <c r="G205" s="1" t="s">
        <v>161</v>
      </c>
      <c r="H205" t="b">
        <v>1</v>
      </c>
      <c r="I205" s="1" t="s">
        <v>15</v>
      </c>
      <c r="J205" s="2">
        <v>20827</v>
      </c>
      <c r="K205" s="1">
        <f>YEAR(Demographics_Info[[#This Row],[birthDate]])</f>
        <v>1957</v>
      </c>
      <c r="L205" s="1">
        <f>2024-Demographics_Info[[#This Row],[birthYear]]</f>
        <v>67</v>
      </c>
    </row>
    <row r="206" spans="1:12" x14ac:dyDescent="0.35">
      <c r="A206" s="1" t="s">
        <v>510</v>
      </c>
      <c r="B206">
        <v>9000</v>
      </c>
      <c r="C206" s="1" t="s">
        <v>269</v>
      </c>
      <c r="D206" s="1" t="s">
        <v>93</v>
      </c>
      <c r="E206" s="1" t="s">
        <v>511</v>
      </c>
      <c r="F206" s="1" t="s">
        <v>271</v>
      </c>
      <c r="G206" s="1" t="s">
        <v>269</v>
      </c>
      <c r="H206" t="b">
        <v>0</v>
      </c>
      <c r="I206" s="1" t="s">
        <v>15</v>
      </c>
      <c r="J206" s="2">
        <v>24660</v>
      </c>
      <c r="K206" s="1">
        <f>YEAR(Demographics_Info[[#This Row],[birthDate]])</f>
        <v>1967</v>
      </c>
      <c r="L206" s="1">
        <f>2024-Demographics_Info[[#This Row],[birthYear]]</f>
        <v>57</v>
      </c>
    </row>
    <row r="207" spans="1:12" x14ac:dyDescent="0.35">
      <c r="A207" s="1" t="s">
        <v>512</v>
      </c>
      <c r="B207">
        <v>9000</v>
      </c>
      <c r="C207" s="1" t="s">
        <v>61</v>
      </c>
      <c r="D207" s="1" t="s">
        <v>78</v>
      </c>
      <c r="E207" s="1" t="s">
        <v>480</v>
      </c>
      <c r="F207" s="1" t="s">
        <v>513</v>
      </c>
      <c r="G207" s="1" t="s">
        <v>61</v>
      </c>
      <c r="H207" t="b">
        <v>1</v>
      </c>
      <c r="I207" s="1" t="s">
        <v>15</v>
      </c>
      <c r="J207" s="2">
        <v>18332</v>
      </c>
      <c r="K207" s="1">
        <f>YEAR(Demographics_Info[[#This Row],[birthDate]])</f>
        <v>1950</v>
      </c>
      <c r="L207" s="1">
        <f>2024-Demographics_Info[[#This Row],[birthYear]]</f>
        <v>74</v>
      </c>
    </row>
    <row r="208" spans="1:12" x14ac:dyDescent="0.35">
      <c r="A208" s="1" t="s">
        <v>514</v>
      </c>
      <c r="B208">
        <v>9000</v>
      </c>
      <c r="C208" s="1" t="s">
        <v>147</v>
      </c>
      <c r="D208" s="1" t="s">
        <v>62</v>
      </c>
      <c r="E208" s="1" t="s">
        <v>515</v>
      </c>
      <c r="F208" s="1" t="s">
        <v>516</v>
      </c>
      <c r="G208" s="1" t="s">
        <v>147</v>
      </c>
      <c r="H208" t="b">
        <v>1</v>
      </c>
      <c r="I208" s="1" t="s">
        <v>15</v>
      </c>
      <c r="J208" s="2">
        <v>24162</v>
      </c>
      <c r="K208" s="1">
        <f>YEAR(Demographics_Info[[#This Row],[birthDate]])</f>
        <v>1966</v>
      </c>
      <c r="L208" s="1">
        <f>2024-Demographics_Info[[#This Row],[birthYear]]</f>
        <v>58</v>
      </c>
    </row>
    <row r="209" spans="1:12" x14ac:dyDescent="0.35">
      <c r="A209" s="1" t="s">
        <v>517</v>
      </c>
      <c r="B209">
        <v>8900</v>
      </c>
      <c r="C209" s="1" t="s">
        <v>61</v>
      </c>
      <c r="D209" s="1" t="s">
        <v>134</v>
      </c>
      <c r="E209" s="1" t="s">
        <v>135</v>
      </c>
      <c r="F209" s="1" t="s">
        <v>518</v>
      </c>
      <c r="G209" s="1" t="s">
        <v>61</v>
      </c>
      <c r="H209" t="b">
        <v>0</v>
      </c>
      <c r="I209" s="1" t="s">
        <v>15</v>
      </c>
      <c r="J209" s="2">
        <v>20090</v>
      </c>
      <c r="K209" s="1">
        <f>YEAR(Demographics_Info[[#This Row],[birthDate]])</f>
        <v>1955</v>
      </c>
      <c r="L209" s="1">
        <f>2024-Demographics_Info[[#This Row],[birthYear]]</f>
        <v>69</v>
      </c>
    </row>
    <row r="210" spans="1:12" x14ac:dyDescent="0.35">
      <c r="A210" s="1" t="s">
        <v>519</v>
      </c>
      <c r="B210">
        <v>8900</v>
      </c>
      <c r="C210" s="1" t="s">
        <v>61</v>
      </c>
      <c r="D210" s="1" t="s">
        <v>134</v>
      </c>
      <c r="E210" s="1" t="s">
        <v>520</v>
      </c>
      <c r="F210" s="1" t="s">
        <v>518</v>
      </c>
      <c r="G210" s="1" t="s">
        <v>61</v>
      </c>
      <c r="H210" t="b">
        <v>0</v>
      </c>
      <c r="I210" s="1" t="s">
        <v>15</v>
      </c>
      <c r="J210" s="2">
        <v>21916</v>
      </c>
      <c r="K210" s="1">
        <f>YEAR(Demographics_Info[[#This Row],[birthDate]])</f>
        <v>1960</v>
      </c>
      <c r="L210" s="1">
        <f>2024-Demographics_Info[[#This Row],[birthYear]]</f>
        <v>64</v>
      </c>
    </row>
    <row r="211" spans="1:12" x14ac:dyDescent="0.35">
      <c r="A211" s="1" t="s">
        <v>521</v>
      </c>
      <c r="B211">
        <v>8900</v>
      </c>
      <c r="C211" s="1" t="s">
        <v>61</v>
      </c>
      <c r="D211" s="1" t="s">
        <v>134</v>
      </c>
      <c r="E211" s="1" t="s">
        <v>522</v>
      </c>
      <c r="F211" s="1" t="s">
        <v>518</v>
      </c>
      <c r="G211" s="1" t="s">
        <v>61</v>
      </c>
      <c r="H211" t="b">
        <v>0</v>
      </c>
      <c r="I211" s="1" t="s">
        <v>50</v>
      </c>
      <c r="J211" s="2">
        <v>19151</v>
      </c>
      <c r="K211" s="1">
        <f>YEAR(Demographics_Info[[#This Row],[birthDate]])</f>
        <v>1952</v>
      </c>
      <c r="L211" s="1">
        <f>2024-Demographics_Info[[#This Row],[birthYear]]</f>
        <v>72</v>
      </c>
    </row>
    <row r="212" spans="1:12" x14ac:dyDescent="0.35">
      <c r="A212" s="1" t="s">
        <v>523</v>
      </c>
      <c r="B212">
        <v>8800</v>
      </c>
      <c r="C212" s="1" t="s">
        <v>11</v>
      </c>
      <c r="D212" s="1" t="s">
        <v>192</v>
      </c>
      <c r="E212" s="1" t="s">
        <v>524</v>
      </c>
      <c r="F212" s="1" t="s">
        <v>525</v>
      </c>
      <c r="G212" s="1" t="s">
        <v>11</v>
      </c>
      <c r="H212" t="b">
        <v>1</v>
      </c>
      <c r="I212" s="1" t="s">
        <v>50</v>
      </c>
      <c r="J212" s="2">
        <v>27683</v>
      </c>
      <c r="K212" s="1">
        <f>YEAR(Demographics_Info[[#This Row],[birthDate]])</f>
        <v>1975</v>
      </c>
      <c r="L212" s="1">
        <f>2024-Demographics_Info[[#This Row],[birthYear]]</f>
        <v>49</v>
      </c>
    </row>
    <row r="213" spans="1:12" x14ac:dyDescent="0.35">
      <c r="A213" s="1" t="s">
        <v>526</v>
      </c>
      <c r="B213">
        <v>8800</v>
      </c>
      <c r="C213" s="1" t="s">
        <v>22</v>
      </c>
      <c r="D213" s="1" t="s">
        <v>18</v>
      </c>
      <c r="E213" s="1" t="s">
        <v>503</v>
      </c>
      <c r="F213" s="1" t="s">
        <v>527</v>
      </c>
      <c r="G213" s="1" t="s">
        <v>22</v>
      </c>
      <c r="H213" t="b">
        <v>1</v>
      </c>
      <c r="I213" s="1" t="s">
        <v>15</v>
      </c>
      <c r="J213" s="2">
        <v>18808</v>
      </c>
      <c r="K213" s="1">
        <f>YEAR(Demographics_Info[[#This Row],[birthDate]])</f>
        <v>1951</v>
      </c>
      <c r="L213" s="1">
        <f>2024-Demographics_Info[[#This Row],[birthYear]]</f>
        <v>73</v>
      </c>
    </row>
    <row r="214" spans="1:12" x14ac:dyDescent="0.35">
      <c r="A214" s="1" t="s">
        <v>528</v>
      </c>
      <c r="B214">
        <v>8800</v>
      </c>
      <c r="C214" s="1" t="s">
        <v>22</v>
      </c>
      <c r="D214" s="1" t="s">
        <v>62</v>
      </c>
      <c r="E214" s="1" t="s">
        <v>90</v>
      </c>
      <c r="F214" s="1" t="s">
        <v>145</v>
      </c>
      <c r="G214" s="1" t="s">
        <v>22</v>
      </c>
      <c r="H214" t="b">
        <v>1</v>
      </c>
      <c r="I214" s="1" t="s">
        <v>15</v>
      </c>
      <c r="J214" s="2">
        <v>27098</v>
      </c>
      <c r="K214" s="1">
        <f>YEAR(Demographics_Info[[#This Row],[birthDate]])</f>
        <v>1974</v>
      </c>
      <c r="L214" s="1">
        <f>2024-Demographics_Info[[#This Row],[birthYear]]</f>
        <v>50</v>
      </c>
    </row>
    <row r="215" spans="1:12" x14ac:dyDescent="0.35">
      <c r="A215" s="1" t="s">
        <v>529</v>
      </c>
      <c r="B215">
        <v>8800</v>
      </c>
      <c r="C215" s="1" t="s">
        <v>22</v>
      </c>
      <c r="D215" s="1" t="s">
        <v>18</v>
      </c>
      <c r="E215" s="1" t="s">
        <v>487</v>
      </c>
      <c r="F215" s="1" t="s">
        <v>66</v>
      </c>
      <c r="G215" s="1" t="s">
        <v>22</v>
      </c>
      <c r="H215" t="b">
        <v>1</v>
      </c>
      <c r="I215" s="1" t="s">
        <v>15</v>
      </c>
      <c r="J215" s="2">
        <v>30824</v>
      </c>
      <c r="K215" s="1">
        <f>YEAR(Demographics_Info[[#This Row],[birthDate]])</f>
        <v>1984</v>
      </c>
      <c r="L215" s="1">
        <f>2024-Demographics_Info[[#This Row],[birthYear]]</f>
        <v>40</v>
      </c>
    </row>
    <row r="216" spans="1:12" x14ac:dyDescent="0.35">
      <c r="A216" s="1" t="s">
        <v>530</v>
      </c>
      <c r="B216">
        <v>8800</v>
      </c>
      <c r="C216" s="1" t="s">
        <v>22</v>
      </c>
      <c r="D216" s="1" t="s">
        <v>18</v>
      </c>
      <c r="E216" s="1" t="s">
        <v>531</v>
      </c>
      <c r="F216" s="1" t="s">
        <v>532</v>
      </c>
      <c r="G216" s="1" t="s">
        <v>22</v>
      </c>
      <c r="H216" t="b">
        <v>1</v>
      </c>
      <c r="I216" s="1" t="s">
        <v>15</v>
      </c>
      <c r="J216" s="2">
        <v>24644</v>
      </c>
      <c r="K216" s="1">
        <f>YEAR(Demographics_Info[[#This Row],[birthDate]])</f>
        <v>1967</v>
      </c>
      <c r="L216" s="1">
        <f>2024-Demographics_Info[[#This Row],[birthYear]]</f>
        <v>57</v>
      </c>
    </row>
    <row r="217" spans="1:12" x14ac:dyDescent="0.35">
      <c r="A217" s="1" t="s">
        <v>533</v>
      </c>
      <c r="B217">
        <v>8800</v>
      </c>
      <c r="C217" s="1" t="s">
        <v>172</v>
      </c>
      <c r="D217" s="1" t="s">
        <v>62</v>
      </c>
      <c r="E217" s="1" t="s">
        <v>127</v>
      </c>
      <c r="F217" s="1" t="s">
        <v>128</v>
      </c>
      <c r="G217" s="1" t="s">
        <v>172</v>
      </c>
      <c r="H217" t="b">
        <v>1</v>
      </c>
      <c r="I217" s="1" t="s">
        <v>15</v>
      </c>
      <c r="J217" s="2">
        <v>21551</v>
      </c>
      <c r="K217" s="1">
        <f>YEAR(Demographics_Info[[#This Row],[birthDate]])</f>
        <v>1959</v>
      </c>
      <c r="L217" s="1">
        <f>2024-Demographics_Info[[#This Row],[birthYear]]</f>
        <v>65</v>
      </c>
    </row>
    <row r="218" spans="1:12" x14ac:dyDescent="0.35">
      <c r="A218" s="1" t="s">
        <v>534</v>
      </c>
      <c r="B218">
        <v>8800</v>
      </c>
      <c r="C218" s="1" t="s">
        <v>172</v>
      </c>
      <c r="D218" s="1" t="s">
        <v>134</v>
      </c>
      <c r="E218" s="1" t="s">
        <v>135</v>
      </c>
      <c r="F218" s="1" t="s">
        <v>236</v>
      </c>
      <c r="G218" s="1" t="s">
        <v>172</v>
      </c>
      <c r="H218" t="b">
        <v>0</v>
      </c>
      <c r="I218" s="1" t="s">
        <v>50</v>
      </c>
      <c r="J218" s="2">
        <v>18629</v>
      </c>
      <c r="K218" s="1">
        <f>YEAR(Demographics_Info[[#This Row],[birthDate]])</f>
        <v>1951</v>
      </c>
      <c r="L218" s="1">
        <f>2024-Demographics_Info[[#This Row],[birthYear]]</f>
        <v>73</v>
      </c>
    </row>
    <row r="219" spans="1:12" x14ac:dyDescent="0.35">
      <c r="A219" s="1" t="s">
        <v>535</v>
      </c>
      <c r="B219">
        <v>8700</v>
      </c>
      <c r="C219" s="1" t="s">
        <v>147</v>
      </c>
      <c r="D219" s="1" t="s">
        <v>62</v>
      </c>
      <c r="E219" s="1" t="s">
        <v>536</v>
      </c>
      <c r="F219" s="1" t="s">
        <v>204</v>
      </c>
      <c r="G219" s="1" t="s">
        <v>147</v>
      </c>
      <c r="H219" t="b">
        <v>1</v>
      </c>
      <c r="I219" s="1" t="s">
        <v>15</v>
      </c>
      <c r="J219" s="2">
        <v>25934</v>
      </c>
      <c r="K219" s="1">
        <f>YEAR(Demographics_Info[[#This Row],[birthDate]])</f>
        <v>1971</v>
      </c>
      <c r="L219" s="1">
        <f>2024-Demographics_Info[[#This Row],[birthYear]]</f>
        <v>53</v>
      </c>
    </row>
    <row r="220" spans="1:12" x14ac:dyDescent="0.35">
      <c r="A220" s="1" t="s">
        <v>537</v>
      </c>
      <c r="B220">
        <v>8700</v>
      </c>
      <c r="C220" s="1" t="s">
        <v>11</v>
      </c>
      <c r="D220" s="1" t="s">
        <v>93</v>
      </c>
      <c r="E220" s="1" t="s">
        <v>511</v>
      </c>
      <c r="F220" s="1" t="s">
        <v>538</v>
      </c>
      <c r="G220" s="1" t="s">
        <v>11</v>
      </c>
      <c r="H220" t="b">
        <v>0</v>
      </c>
      <c r="I220" s="1" t="s">
        <v>15</v>
      </c>
      <c r="J220" s="2">
        <v>15808</v>
      </c>
      <c r="K220" s="1">
        <f>YEAR(Demographics_Info[[#This Row],[birthDate]])</f>
        <v>1943</v>
      </c>
      <c r="L220" s="1">
        <f>2024-Demographics_Info[[#This Row],[birthYear]]</f>
        <v>81</v>
      </c>
    </row>
    <row r="221" spans="1:12" x14ac:dyDescent="0.35">
      <c r="A221" s="1" t="s">
        <v>539</v>
      </c>
      <c r="B221">
        <v>8600</v>
      </c>
      <c r="C221" s="1" t="s">
        <v>29</v>
      </c>
      <c r="D221" s="1" t="s">
        <v>18</v>
      </c>
      <c r="E221" s="1" t="s">
        <v>36</v>
      </c>
      <c r="F221" s="1" t="s">
        <v>456</v>
      </c>
      <c r="G221" s="1" t="s">
        <v>29</v>
      </c>
      <c r="H221" t="b">
        <v>1</v>
      </c>
      <c r="I221" s="1" t="s">
        <v>15</v>
      </c>
      <c r="J221" s="2">
        <v>18840</v>
      </c>
      <c r="K221" s="1">
        <f>YEAR(Demographics_Info[[#This Row],[birthDate]])</f>
        <v>1951</v>
      </c>
      <c r="L221" s="1">
        <f>2024-Demographics_Info[[#This Row],[birthYear]]</f>
        <v>73</v>
      </c>
    </row>
    <row r="222" spans="1:12" x14ac:dyDescent="0.35">
      <c r="A222" s="1" t="s">
        <v>540</v>
      </c>
      <c r="B222">
        <v>8600</v>
      </c>
      <c r="C222" s="1" t="s">
        <v>29</v>
      </c>
      <c r="D222" s="1" t="s">
        <v>541</v>
      </c>
      <c r="E222" s="1" t="s">
        <v>542</v>
      </c>
      <c r="F222" s="1" t="s">
        <v>156</v>
      </c>
      <c r="G222" s="1" t="s">
        <v>29</v>
      </c>
      <c r="H222" t="b">
        <v>1</v>
      </c>
      <c r="I222" s="1" t="s">
        <v>15</v>
      </c>
      <c r="J222" s="2">
        <v>20246</v>
      </c>
      <c r="K222" s="1">
        <f>YEAR(Demographics_Info[[#This Row],[birthDate]])</f>
        <v>1955</v>
      </c>
      <c r="L222" s="1">
        <f>2024-Demographics_Info[[#This Row],[birthYear]]</f>
        <v>69</v>
      </c>
    </row>
    <row r="223" spans="1:12" x14ac:dyDescent="0.35">
      <c r="A223" s="1" t="s">
        <v>543</v>
      </c>
      <c r="B223">
        <v>8600</v>
      </c>
      <c r="C223" s="1" t="s">
        <v>61</v>
      </c>
      <c r="D223" s="1" t="s">
        <v>44</v>
      </c>
      <c r="E223" s="1" t="s">
        <v>169</v>
      </c>
      <c r="F223" s="1" t="s">
        <v>544</v>
      </c>
      <c r="G223" s="1" t="s">
        <v>61</v>
      </c>
      <c r="H223" t="b">
        <v>0</v>
      </c>
      <c r="I223" s="1" t="s">
        <v>15</v>
      </c>
      <c r="J223" s="2">
        <v>20056</v>
      </c>
      <c r="K223" s="1">
        <f>YEAR(Demographics_Info[[#This Row],[birthDate]])</f>
        <v>1954</v>
      </c>
      <c r="L223" s="1">
        <f>2024-Demographics_Info[[#This Row],[birthYear]]</f>
        <v>70</v>
      </c>
    </row>
    <row r="224" spans="1:12" x14ac:dyDescent="0.35">
      <c r="A224" s="1" t="s">
        <v>545</v>
      </c>
      <c r="B224">
        <v>8600</v>
      </c>
      <c r="C224" s="1" t="s">
        <v>22</v>
      </c>
      <c r="D224" s="1" t="s">
        <v>93</v>
      </c>
      <c r="E224" s="1" t="s">
        <v>546</v>
      </c>
      <c r="F224" s="1" t="s">
        <v>419</v>
      </c>
      <c r="G224" s="1" t="s">
        <v>22</v>
      </c>
      <c r="H224" t="b">
        <v>1</v>
      </c>
      <c r="I224" s="1" t="s">
        <v>15</v>
      </c>
      <c r="J224" s="2">
        <v>16092</v>
      </c>
      <c r="K224" s="1">
        <f>YEAR(Demographics_Info[[#This Row],[birthDate]])</f>
        <v>1944</v>
      </c>
      <c r="L224" s="1">
        <f>2024-Demographics_Info[[#This Row],[birthYear]]</f>
        <v>80</v>
      </c>
    </row>
    <row r="225" spans="1:12" x14ac:dyDescent="0.35">
      <c r="A225" s="1" t="s">
        <v>547</v>
      </c>
      <c r="B225">
        <v>8600</v>
      </c>
      <c r="C225" s="1" t="s">
        <v>61</v>
      </c>
      <c r="D225" s="1" t="s">
        <v>100</v>
      </c>
      <c r="E225" s="1" t="s">
        <v>548</v>
      </c>
      <c r="F225" s="1" t="s">
        <v>300</v>
      </c>
      <c r="G225" s="1" t="s">
        <v>61</v>
      </c>
      <c r="H225" t="b">
        <v>1</v>
      </c>
      <c r="I225" s="1" t="s">
        <v>15</v>
      </c>
      <c r="J225" s="2">
        <v>17533</v>
      </c>
      <c r="K225" s="1">
        <f>YEAR(Demographics_Info[[#This Row],[birthDate]])</f>
        <v>1948</v>
      </c>
      <c r="L225" s="1">
        <f>2024-Demographics_Info[[#This Row],[birthYear]]</f>
        <v>76</v>
      </c>
    </row>
    <row r="226" spans="1:12" x14ac:dyDescent="0.35">
      <c r="A226" s="1" t="s">
        <v>549</v>
      </c>
      <c r="B226">
        <v>8600</v>
      </c>
      <c r="C226" s="1" t="s">
        <v>269</v>
      </c>
      <c r="D226" s="1" t="s">
        <v>550</v>
      </c>
      <c r="E226" s="1" t="s">
        <v>551</v>
      </c>
      <c r="F226" s="1" t="s">
        <v>271</v>
      </c>
      <c r="G226" s="1" t="s">
        <v>269</v>
      </c>
      <c r="H226" t="b">
        <v>1</v>
      </c>
      <c r="I226" s="1" t="s">
        <v>15</v>
      </c>
      <c r="J226" s="2">
        <v>18245</v>
      </c>
      <c r="K226" s="1">
        <f>YEAR(Demographics_Info[[#This Row],[birthDate]])</f>
        <v>1949</v>
      </c>
      <c r="L226" s="1">
        <f>2024-Demographics_Info[[#This Row],[birthYear]]</f>
        <v>75</v>
      </c>
    </row>
    <row r="227" spans="1:12" x14ac:dyDescent="0.35">
      <c r="A227" s="1" t="s">
        <v>552</v>
      </c>
      <c r="B227">
        <v>8600</v>
      </c>
      <c r="C227" s="1" t="s">
        <v>22</v>
      </c>
      <c r="D227" s="1" t="s">
        <v>18</v>
      </c>
      <c r="E227" s="1" t="s">
        <v>52</v>
      </c>
      <c r="F227" s="1" t="s">
        <v>53</v>
      </c>
      <c r="G227" s="1" t="s">
        <v>22</v>
      </c>
      <c r="H227" t="b">
        <v>1</v>
      </c>
      <c r="I227" s="1" t="s">
        <v>15</v>
      </c>
      <c r="J227" s="2">
        <v>20362</v>
      </c>
      <c r="K227" s="1">
        <f>YEAR(Demographics_Info[[#This Row],[birthDate]])</f>
        <v>1955</v>
      </c>
      <c r="L227" s="1">
        <f>2024-Demographics_Info[[#This Row],[birthYear]]</f>
        <v>69</v>
      </c>
    </row>
    <row r="228" spans="1:12" x14ac:dyDescent="0.35">
      <c r="A228" s="1" t="s">
        <v>553</v>
      </c>
      <c r="B228">
        <v>8500</v>
      </c>
      <c r="C228" s="1" t="s">
        <v>29</v>
      </c>
      <c r="D228" s="1" t="s">
        <v>18</v>
      </c>
      <c r="E228" s="1" t="s">
        <v>36</v>
      </c>
      <c r="F228" s="1" t="s">
        <v>156</v>
      </c>
      <c r="G228" s="1" t="s">
        <v>29</v>
      </c>
      <c r="H228" t="b">
        <v>1</v>
      </c>
      <c r="I228" s="1" t="s">
        <v>15</v>
      </c>
      <c r="J228" s="2">
        <v>27566</v>
      </c>
      <c r="K228" s="1">
        <f>YEAR(Demographics_Info[[#This Row],[birthDate]])</f>
        <v>1975</v>
      </c>
      <c r="L228" s="1">
        <f>2024-Demographics_Info[[#This Row],[birthYear]]</f>
        <v>49</v>
      </c>
    </row>
    <row r="229" spans="1:12" x14ac:dyDescent="0.35">
      <c r="A229" s="1" t="s">
        <v>554</v>
      </c>
      <c r="B229">
        <v>8500</v>
      </c>
      <c r="C229" s="1" t="s">
        <v>11</v>
      </c>
      <c r="D229" s="1" t="s">
        <v>18</v>
      </c>
      <c r="E229" s="1" t="s">
        <v>354</v>
      </c>
      <c r="F229" s="1" t="s">
        <v>73</v>
      </c>
      <c r="G229" s="1" t="s">
        <v>11</v>
      </c>
      <c r="H229" t="b">
        <v>0</v>
      </c>
      <c r="I229" s="1" t="s">
        <v>50</v>
      </c>
      <c r="J229" s="2">
        <v>17885</v>
      </c>
      <c r="K229" s="1">
        <f>YEAR(Demographics_Info[[#This Row],[birthDate]])</f>
        <v>1948</v>
      </c>
      <c r="L229" s="1">
        <f>2024-Demographics_Info[[#This Row],[birthYear]]</f>
        <v>76</v>
      </c>
    </row>
    <row r="230" spans="1:12" x14ac:dyDescent="0.35">
      <c r="A230" s="1" t="s">
        <v>555</v>
      </c>
      <c r="B230">
        <v>8500</v>
      </c>
      <c r="C230" s="1" t="s">
        <v>147</v>
      </c>
      <c r="D230" s="1" t="s">
        <v>62</v>
      </c>
      <c r="E230" s="1" t="s">
        <v>556</v>
      </c>
      <c r="F230" s="1" t="s">
        <v>557</v>
      </c>
      <c r="G230" s="1" t="s">
        <v>147</v>
      </c>
      <c r="H230" t="b">
        <v>1</v>
      </c>
      <c r="I230" s="1" t="s">
        <v>15</v>
      </c>
      <c r="J230" s="2">
        <v>24838</v>
      </c>
      <c r="K230" s="1">
        <f>YEAR(Demographics_Info[[#This Row],[birthDate]])</f>
        <v>1968</v>
      </c>
      <c r="L230" s="1">
        <f>2024-Demographics_Info[[#This Row],[birthYear]]</f>
        <v>56</v>
      </c>
    </row>
    <row r="231" spans="1:12" x14ac:dyDescent="0.35">
      <c r="A231" s="1" t="s">
        <v>558</v>
      </c>
      <c r="B231">
        <v>8400</v>
      </c>
      <c r="C231" s="1" t="s">
        <v>35</v>
      </c>
      <c r="D231" s="1" t="s">
        <v>18</v>
      </c>
      <c r="E231" s="1" t="s">
        <v>559</v>
      </c>
      <c r="F231" s="1" t="s">
        <v>560</v>
      </c>
      <c r="G231" s="1" t="s">
        <v>35</v>
      </c>
      <c r="H231" t="b">
        <v>0</v>
      </c>
      <c r="I231" s="1" t="s">
        <v>15</v>
      </c>
      <c r="J231" s="2">
        <v>17500</v>
      </c>
      <c r="K231" s="1">
        <f>YEAR(Demographics_Info[[#This Row],[birthDate]])</f>
        <v>1947</v>
      </c>
      <c r="L231" s="1">
        <f>2024-Demographics_Info[[#This Row],[birthYear]]</f>
        <v>77</v>
      </c>
    </row>
    <row r="232" spans="1:12" x14ac:dyDescent="0.35">
      <c r="A232" s="1" t="s">
        <v>561</v>
      </c>
      <c r="B232">
        <v>8400</v>
      </c>
      <c r="C232" s="1" t="s">
        <v>161</v>
      </c>
      <c r="D232" s="1" t="s">
        <v>394</v>
      </c>
      <c r="E232" s="1" t="s">
        <v>562</v>
      </c>
      <c r="F232" s="1" t="s">
        <v>563</v>
      </c>
      <c r="G232" s="1" t="s">
        <v>161</v>
      </c>
      <c r="H232" t="b">
        <v>0</v>
      </c>
      <c r="I232" s="1" t="s">
        <v>15</v>
      </c>
      <c r="J232" s="2">
        <v>16596</v>
      </c>
      <c r="K232" s="1">
        <f>YEAR(Demographics_Info[[#This Row],[birthDate]])</f>
        <v>1945</v>
      </c>
      <c r="L232" s="1">
        <f>2024-Demographics_Info[[#This Row],[birthYear]]</f>
        <v>79</v>
      </c>
    </row>
    <row r="233" spans="1:12" x14ac:dyDescent="0.35">
      <c r="A233" s="1" t="s">
        <v>564</v>
      </c>
      <c r="B233">
        <v>8400</v>
      </c>
      <c r="C233" s="1" t="s">
        <v>35</v>
      </c>
      <c r="D233" s="1" t="s">
        <v>162</v>
      </c>
      <c r="E233" s="1" t="s">
        <v>565</v>
      </c>
      <c r="F233" s="1" t="s">
        <v>560</v>
      </c>
      <c r="G233" s="1" t="s">
        <v>35</v>
      </c>
      <c r="H233" t="b">
        <v>0</v>
      </c>
      <c r="I233" s="1" t="s">
        <v>50</v>
      </c>
      <c r="J233" s="2">
        <v>18404</v>
      </c>
      <c r="K233" s="1">
        <f>YEAR(Demographics_Info[[#This Row],[birthDate]])</f>
        <v>1950</v>
      </c>
      <c r="L233" s="1">
        <f>2024-Demographics_Info[[#This Row],[birthYear]]</f>
        <v>74</v>
      </c>
    </row>
    <row r="234" spans="1:12" x14ac:dyDescent="0.35">
      <c r="A234" s="1" t="s">
        <v>566</v>
      </c>
      <c r="B234">
        <v>8400</v>
      </c>
      <c r="C234" s="1" t="s">
        <v>161</v>
      </c>
      <c r="D234" s="1" t="s">
        <v>62</v>
      </c>
      <c r="E234" s="1" t="s">
        <v>567</v>
      </c>
      <c r="F234" s="1" t="s">
        <v>568</v>
      </c>
      <c r="G234" s="1" t="s">
        <v>161</v>
      </c>
      <c r="H234" t="b">
        <v>0</v>
      </c>
      <c r="I234" s="1" t="s">
        <v>50</v>
      </c>
      <c r="J234" s="2">
        <v>16803</v>
      </c>
      <c r="K234" s="1">
        <f>YEAR(Demographics_Info[[#This Row],[birthDate]])</f>
        <v>1946</v>
      </c>
      <c r="L234" s="1">
        <f>2024-Demographics_Info[[#This Row],[birthYear]]</f>
        <v>78</v>
      </c>
    </row>
    <row r="235" spans="1:12" x14ac:dyDescent="0.35">
      <c r="A235" s="1" t="s">
        <v>569</v>
      </c>
      <c r="B235">
        <v>8300</v>
      </c>
      <c r="C235" s="1" t="s">
        <v>11</v>
      </c>
      <c r="D235" s="1" t="s">
        <v>18</v>
      </c>
      <c r="E235" s="1" t="s">
        <v>570</v>
      </c>
      <c r="F235" s="1" t="s">
        <v>571</v>
      </c>
      <c r="G235" s="1" t="s">
        <v>11</v>
      </c>
      <c r="H235" t="b">
        <v>1</v>
      </c>
      <c r="I235" s="1" t="s">
        <v>15</v>
      </c>
      <c r="J235" s="2">
        <v>17611</v>
      </c>
      <c r="K235" s="1">
        <f>YEAR(Demographics_Info[[#This Row],[birthDate]])</f>
        <v>1948</v>
      </c>
      <c r="L235" s="1">
        <f>2024-Demographics_Info[[#This Row],[birthYear]]</f>
        <v>76</v>
      </c>
    </row>
    <row r="236" spans="1:12" x14ac:dyDescent="0.35">
      <c r="A236" s="1" t="s">
        <v>572</v>
      </c>
      <c r="B236">
        <v>8200</v>
      </c>
      <c r="C236" s="1" t="s">
        <v>172</v>
      </c>
      <c r="D236" s="1" t="s">
        <v>192</v>
      </c>
      <c r="E236" s="1" t="s">
        <v>193</v>
      </c>
      <c r="F236" s="1" t="s">
        <v>357</v>
      </c>
      <c r="G236" s="1" t="s">
        <v>172</v>
      </c>
      <c r="H236" t="b">
        <v>1</v>
      </c>
      <c r="I236" s="1" t="s">
        <v>15</v>
      </c>
      <c r="J236" s="2">
        <v>22578</v>
      </c>
      <c r="K236" s="1">
        <f>YEAR(Demographics_Info[[#This Row],[birthDate]])</f>
        <v>1961</v>
      </c>
      <c r="L236" s="1">
        <f>2024-Demographics_Info[[#This Row],[birthYear]]</f>
        <v>63</v>
      </c>
    </row>
    <row r="237" spans="1:12" x14ac:dyDescent="0.35">
      <c r="A237" s="1" t="s">
        <v>573</v>
      </c>
      <c r="B237">
        <v>8200</v>
      </c>
      <c r="C237" s="1" t="s">
        <v>43</v>
      </c>
      <c r="D237" s="1" t="s">
        <v>327</v>
      </c>
      <c r="E237" s="1" t="s">
        <v>328</v>
      </c>
      <c r="F237" s="1" t="s">
        <v>329</v>
      </c>
      <c r="G237" s="1" t="s">
        <v>43</v>
      </c>
      <c r="H237" t="b">
        <v>0</v>
      </c>
      <c r="I237" s="1" t="s">
        <v>15</v>
      </c>
      <c r="J237" s="2">
        <v>22132</v>
      </c>
      <c r="K237" s="1">
        <f>YEAR(Demographics_Info[[#This Row],[birthDate]])</f>
        <v>1960</v>
      </c>
      <c r="L237" s="1">
        <f>2024-Demographics_Info[[#This Row],[birthYear]]</f>
        <v>64</v>
      </c>
    </row>
    <row r="238" spans="1:12" x14ac:dyDescent="0.35">
      <c r="A238" s="1" t="s">
        <v>574</v>
      </c>
      <c r="B238">
        <v>8200</v>
      </c>
      <c r="C238" s="1" t="s">
        <v>29</v>
      </c>
      <c r="D238" s="1" t="s">
        <v>18</v>
      </c>
      <c r="E238" s="1" t="s">
        <v>294</v>
      </c>
      <c r="F238" s="1" t="s">
        <v>456</v>
      </c>
      <c r="G238" s="1" t="s">
        <v>29</v>
      </c>
      <c r="H238" t="b">
        <v>1</v>
      </c>
      <c r="I238" s="1" t="s">
        <v>15</v>
      </c>
      <c r="J238" s="2">
        <v>15963</v>
      </c>
      <c r="K238" s="1">
        <f>YEAR(Demographics_Info[[#This Row],[birthDate]])</f>
        <v>1943</v>
      </c>
      <c r="L238" s="1">
        <f>2024-Demographics_Info[[#This Row],[birthYear]]</f>
        <v>81</v>
      </c>
    </row>
    <row r="239" spans="1:12" x14ac:dyDescent="0.35">
      <c r="A239" s="1" t="s">
        <v>575</v>
      </c>
      <c r="B239">
        <v>8200</v>
      </c>
      <c r="C239" s="1" t="s">
        <v>269</v>
      </c>
      <c r="D239" s="1" t="s">
        <v>44</v>
      </c>
      <c r="E239" s="1" t="s">
        <v>169</v>
      </c>
      <c r="F239" s="1" t="s">
        <v>271</v>
      </c>
      <c r="G239" s="1" t="s">
        <v>269</v>
      </c>
      <c r="H239" t="b">
        <v>0</v>
      </c>
      <c r="I239" s="1" t="s">
        <v>15</v>
      </c>
      <c r="J239" s="2">
        <v>11550</v>
      </c>
      <c r="K239" s="1">
        <f>YEAR(Demographics_Info[[#This Row],[birthDate]])</f>
        <v>1931</v>
      </c>
      <c r="L239" s="1">
        <f>2024-Demographics_Info[[#This Row],[birthYear]]</f>
        <v>93</v>
      </c>
    </row>
    <row r="240" spans="1:12" x14ac:dyDescent="0.35">
      <c r="A240" s="1" t="s">
        <v>576</v>
      </c>
      <c r="B240">
        <v>8200</v>
      </c>
      <c r="C240" s="1" t="s">
        <v>269</v>
      </c>
      <c r="D240" s="1" t="s">
        <v>62</v>
      </c>
      <c r="E240" s="1" t="s">
        <v>90</v>
      </c>
      <c r="F240" s="1" t="s">
        <v>271</v>
      </c>
      <c r="G240" s="1" t="s">
        <v>269</v>
      </c>
      <c r="H240" t="b">
        <v>1</v>
      </c>
      <c r="I240" s="1" t="s">
        <v>15</v>
      </c>
      <c r="J240" s="2">
        <v>19998</v>
      </c>
      <c r="K240" s="1">
        <f>YEAR(Demographics_Info[[#This Row],[birthDate]])</f>
        <v>1954</v>
      </c>
      <c r="L240" s="1">
        <f>2024-Demographics_Info[[#This Row],[birthYear]]</f>
        <v>70</v>
      </c>
    </row>
    <row r="241" spans="1:12" x14ac:dyDescent="0.35">
      <c r="A241" s="1" t="s">
        <v>577</v>
      </c>
      <c r="B241">
        <v>8200</v>
      </c>
      <c r="C241" s="1" t="s">
        <v>269</v>
      </c>
      <c r="D241" s="1" t="s">
        <v>62</v>
      </c>
      <c r="E241" s="1" t="s">
        <v>197</v>
      </c>
      <c r="F241" s="1" t="s">
        <v>271</v>
      </c>
      <c r="G241" s="1" t="s">
        <v>269</v>
      </c>
      <c r="H241" t="b">
        <v>0</v>
      </c>
      <c r="I241" s="1" t="s">
        <v>50</v>
      </c>
      <c r="J241" s="2">
        <v>29856</v>
      </c>
      <c r="K241" s="1">
        <f>YEAR(Demographics_Info[[#This Row],[birthDate]])</f>
        <v>1981</v>
      </c>
      <c r="L241" s="1">
        <f>2024-Demographics_Info[[#This Row],[birthYear]]</f>
        <v>43</v>
      </c>
    </row>
    <row r="242" spans="1:12" x14ac:dyDescent="0.35">
      <c r="A242" s="1" t="s">
        <v>578</v>
      </c>
      <c r="B242">
        <v>8100</v>
      </c>
      <c r="C242" s="1" t="s">
        <v>43</v>
      </c>
      <c r="D242" s="1" t="s">
        <v>12</v>
      </c>
      <c r="E242" s="1" t="s">
        <v>13</v>
      </c>
      <c r="F242" s="1" t="s">
        <v>43</v>
      </c>
      <c r="G242" s="1" t="s">
        <v>43</v>
      </c>
      <c r="H242" t="b">
        <v>0</v>
      </c>
      <c r="I242" s="1" t="s">
        <v>15</v>
      </c>
      <c r="J242" s="2">
        <v>19547</v>
      </c>
      <c r="K242" s="1">
        <f>YEAR(Demographics_Info[[#This Row],[birthDate]])</f>
        <v>1953</v>
      </c>
      <c r="L242" s="1">
        <f>2024-Demographics_Info[[#This Row],[birthYear]]</f>
        <v>71</v>
      </c>
    </row>
    <row r="243" spans="1:12" x14ac:dyDescent="0.35">
      <c r="A243" s="1" t="s">
        <v>579</v>
      </c>
      <c r="B243">
        <v>8100</v>
      </c>
      <c r="C243" s="1" t="s">
        <v>43</v>
      </c>
      <c r="D243" s="1" t="s">
        <v>12</v>
      </c>
      <c r="E243" s="1" t="s">
        <v>13</v>
      </c>
      <c r="F243" s="1" t="s">
        <v>43</v>
      </c>
      <c r="G243" s="1" t="s">
        <v>43</v>
      </c>
      <c r="H243" t="b">
        <v>0</v>
      </c>
      <c r="I243" s="1" t="s">
        <v>15</v>
      </c>
      <c r="J243" s="2">
        <v>20905</v>
      </c>
      <c r="K243" s="1">
        <f>YEAR(Demographics_Info[[#This Row],[birthDate]])</f>
        <v>1957</v>
      </c>
      <c r="L243" s="1">
        <f>2024-Demographics_Info[[#This Row],[birthYear]]</f>
        <v>67</v>
      </c>
    </row>
    <row r="244" spans="1:12" x14ac:dyDescent="0.35">
      <c r="A244" s="1" t="s">
        <v>580</v>
      </c>
      <c r="B244">
        <v>8100</v>
      </c>
      <c r="C244" s="1" t="s">
        <v>61</v>
      </c>
      <c r="D244" s="1" t="s">
        <v>18</v>
      </c>
      <c r="E244" s="1" t="s">
        <v>426</v>
      </c>
      <c r="F244" s="1" t="s">
        <v>581</v>
      </c>
      <c r="G244" s="1" t="s">
        <v>61</v>
      </c>
      <c r="H244" t="b">
        <v>1</v>
      </c>
      <c r="I244" s="1" t="s">
        <v>15</v>
      </c>
      <c r="J244" s="2">
        <v>20996</v>
      </c>
      <c r="K244" s="1">
        <f>YEAR(Demographics_Info[[#This Row],[birthDate]])</f>
        <v>1957</v>
      </c>
      <c r="L244" s="1">
        <f>2024-Demographics_Info[[#This Row],[birthYear]]</f>
        <v>67</v>
      </c>
    </row>
    <row r="245" spans="1:12" x14ac:dyDescent="0.35">
      <c r="A245" s="1" t="s">
        <v>582</v>
      </c>
      <c r="B245">
        <v>8100</v>
      </c>
      <c r="C245" s="1" t="s">
        <v>43</v>
      </c>
      <c r="D245" s="1" t="s">
        <v>12</v>
      </c>
      <c r="E245" s="1" t="s">
        <v>13</v>
      </c>
      <c r="F245" s="1" t="s">
        <v>43</v>
      </c>
      <c r="G245" s="1" t="s">
        <v>43</v>
      </c>
      <c r="H245" t="b">
        <v>0</v>
      </c>
      <c r="I245" s="1" t="s">
        <v>50</v>
      </c>
      <c r="J245" s="2">
        <v>23836</v>
      </c>
      <c r="K245" s="1">
        <f>YEAR(Demographics_Info[[#This Row],[birthDate]])</f>
        <v>1965</v>
      </c>
      <c r="L245" s="1">
        <f>2024-Demographics_Info[[#This Row],[birthYear]]</f>
        <v>59</v>
      </c>
    </row>
    <row r="246" spans="1:12" x14ac:dyDescent="0.35">
      <c r="A246" s="1" t="s">
        <v>583</v>
      </c>
      <c r="B246">
        <v>8100</v>
      </c>
      <c r="C246" s="1" t="s">
        <v>116</v>
      </c>
      <c r="D246" s="1" t="s">
        <v>100</v>
      </c>
      <c r="E246" s="1" t="s">
        <v>584</v>
      </c>
      <c r="F246" s="1" t="s">
        <v>585</v>
      </c>
      <c r="G246" s="1" t="s">
        <v>116</v>
      </c>
      <c r="H246" t="b">
        <v>1</v>
      </c>
      <c r="I246" s="1" t="s">
        <v>15</v>
      </c>
      <c r="J246" s="2">
        <v>25277</v>
      </c>
      <c r="K246" s="1">
        <f>YEAR(Demographics_Info[[#This Row],[birthDate]])</f>
        <v>1969</v>
      </c>
      <c r="L246" s="1">
        <f>2024-Demographics_Info[[#This Row],[birthYear]]</f>
        <v>55</v>
      </c>
    </row>
    <row r="247" spans="1:12" x14ac:dyDescent="0.35">
      <c r="A247" s="1" t="s">
        <v>586</v>
      </c>
      <c r="B247">
        <v>8000</v>
      </c>
      <c r="C247" s="1" t="s">
        <v>22</v>
      </c>
      <c r="D247" s="1" t="s">
        <v>18</v>
      </c>
      <c r="E247" s="1" t="s">
        <v>487</v>
      </c>
      <c r="F247" s="1" t="s">
        <v>488</v>
      </c>
      <c r="G247" s="1" t="s">
        <v>22</v>
      </c>
      <c r="H247" t="b">
        <v>1</v>
      </c>
      <c r="I247" s="1" t="s">
        <v>15</v>
      </c>
      <c r="J247" s="2">
        <v>30478</v>
      </c>
      <c r="K247" s="1">
        <f>YEAR(Demographics_Info[[#This Row],[birthDate]])</f>
        <v>1983</v>
      </c>
      <c r="L247" s="1">
        <f>2024-Demographics_Info[[#This Row],[birthYear]]</f>
        <v>41</v>
      </c>
    </row>
    <row r="248" spans="1:12" x14ac:dyDescent="0.35">
      <c r="A248" s="1" t="s">
        <v>587</v>
      </c>
      <c r="B248">
        <v>8000</v>
      </c>
      <c r="C248" s="1" t="s">
        <v>172</v>
      </c>
      <c r="D248" s="1" t="s">
        <v>192</v>
      </c>
      <c r="E248" s="1" t="s">
        <v>193</v>
      </c>
      <c r="F248" s="1" t="s">
        <v>236</v>
      </c>
      <c r="G248" s="1" t="s">
        <v>172</v>
      </c>
      <c r="H248" t="b">
        <v>1</v>
      </c>
      <c r="I248" s="1" t="s">
        <v>15</v>
      </c>
      <c r="J248" s="2">
        <v>20550</v>
      </c>
      <c r="K248" s="1">
        <f>YEAR(Demographics_Info[[#This Row],[birthDate]])</f>
        <v>1956</v>
      </c>
      <c r="L248" s="1">
        <f>2024-Demographics_Info[[#This Row],[birthYear]]</f>
        <v>68</v>
      </c>
    </row>
    <row r="249" spans="1:12" x14ac:dyDescent="0.35">
      <c r="A249" s="1" t="s">
        <v>588</v>
      </c>
      <c r="B249">
        <v>8000</v>
      </c>
      <c r="C249" s="1" t="s">
        <v>11</v>
      </c>
      <c r="D249" s="1" t="s">
        <v>18</v>
      </c>
      <c r="E249" s="1" t="s">
        <v>559</v>
      </c>
      <c r="F249" s="1" t="s">
        <v>589</v>
      </c>
      <c r="G249" s="1" t="s">
        <v>11</v>
      </c>
      <c r="H249" t="b">
        <v>1</v>
      </c>
      <c r="I249" s="1" t="s">
        <v>15</v>
      </c>
      <c r="J249" s="2">
        <v>47250</v>
      </c>
      <c r="K249" s="1">
        <f>YEAR(Demographics_Info[[#This Row],[birthDate]])</f>
        <v>2029</v>
      </c>
      <c r="L249" s="1">
        <f>2024-Demographics_Info[[#This Row],[birthYear]]</f>
        <v>-5</v>
      </c>
    </row>
    <row r="250" spans="1:12" x14ac:dyDescent="0.35">
      <c r="A250" s="1" t="s">
        <v>590</v>
      </c>
      <c r="B250">
        <v>8000</v>
      </c>
      <c r="C250" s="1" t="s">
        <v>29</v>
      </c>
      <c r="D250" s="1" t="s">
        <v>18</v>
      </c>
      <c r="E250" s="1" t="s">
        <v>591</v>
      </c>
      <c r="F250" s="1" t="s">
        <v>592</v>
      </c>
      <c r="G250" s="1" t="s">
        <v>29</v>
      </c>
      <c r="H250" t="b">
        <v>1</v>
      </c>
      <c r="I250" s="1" t="s">
        <v>15</v>
      </c>
      <c r="J250" s="2">
        <v>13650</v>
      </c>
      <c r="K250" s="1">
        <f>YEAR(Demographics_Info[[#This Row],[birthDate]])</f>
        <v>1937</v>
      </c>
      <c r="L250" s="1">
        <f>2024-Demographics_Info[[#This Row],[birthYear]]</f>
        <v>87</v>
      </c>
    </row>
    <row r="251" spans="1:12" x14ac:dyDescent="0.35">
      <c r="A251" s="1" t="s">
        <v>593</v>
      </c>
      <c r="B251">
        <v>8000</v>
      </c>
      <c r="C251" s="1" t="s">
        <v>29</v>
      </c>
      <c r="D251" s="1" t="s">
        <v>18</v>
      </c>
      <c r="E251" s="1" t="s">
        <v>19</v>
      </c>
      <c r="F251" s="1" t="s">
        <v>456</v>
      </c>
      <c r="G251" s="1" t="s">
        <v>29</v>
      </c>
      <c r="H251" t="b">
        <v>1</v>
      </c>
      <c r="I251" s="1" t="s">
        <v>15</v>
      </c>
      <c r="J251" s="2">
        <v>22981</v>
      </c>
      <c r="K251" s="1">
        <f>YEAR(Demographics_Info[[#This Row],[birthDate]])</f>
        <v>1962</v>
      </c>
      <c r="L251" s="1">
        <f>2024-Demographics_Info[[#This Row],[birthYear]]</f>
        <v>62</v>
      </c>
    </row>
    <row r="252" spans="1:12" x14ac:dyDescent="0.35">
      <c r="A252" s="1" t="s">
        <v>594</v>
      </c>
      <c r="B252">
        <v>8000</v>
      </c>
      <c r="C252" s="1" t="s">
        <v>161</v>
      </c>
      <c r="D252" s="1" t="s">
        <v>284</v>
      </c>
      <c r="E252" s="1" t="s">
        <v>285</v>
      </c>
      <c r="F252" s="1" t="s">
        <v>595</v>
      </c>
      <c r="G252" s="1" t="s">
        <v>161</v>
      </c>
      <c r="H252" t="b">
        <v>1</v>
      </c>
      <c r="I252" s="1" t="s">
        <v>15</v>
      </c>
      <c r="J252" s="2">
        <v>23512</v>
      </c>
      <c r="K252" s="1">
        <f>YEAR(Demographics_Info[[#This Row],[birthDate]])</f>
        <v>1964</v>
      </c>
      <c r="L252" s="1">
        <f>2024-Demographics_Info[[#This Row],[birthYear]]</f>
        <v>60</v>
      </c>
    </row>
    <row r="253" spans="1:12" x14ac:dyDescent="0.35">
      <c r="A253" s="1" t="s">
        <v>596</v>
      </c>
      <c r="B253">
        <v>7900</v>
      </c>
      <c r="C253" s="1" t="s">
        <v>29</v>
      </c>
      <c r="D253" s="1" t="s">
        <v>18</v>
      </c>
      <c r="E253" s="1" t="s">
        <v>597</v>
      </c>
      <c r="F253" s="1" t="s">
        <v>456</v>
      </c>
      <c r="G253" s="1" t="s">
        <v>29</v>
      </c>
      <c r="H253" t="b">
        <v>1</v>
      </c>
      <c r="I253" s="1" t="s">
        <v>15</v>
      </c>
      <c r="J253" s="2">
        <v>25834</v>
      </c>
      <c r="K253" s="1">
        <f>YEAR(Demographics_Info[[#This Row],[birthDate]])</f>
        <v>1970</v>
      </c>
      <c r="L253" s="1">
        <f>2024-Demographics_Info[[#This Row],[birthYear]]</f>
        <v>54</v>
      </c>
    </row>
    <row r="254" spans="1:12" x14ac:dyDescent="0.35">
      <c r="A254" s="1" t="s">
        <v>598</v>
      </c>
      <c r="B254">
        <v>7900</v>
      </c>
      <c r="C254" s="1" t="s">
        <v>11</v>
      </c>
      <c r="D254" s="1" t="s">
        <v>62</v>
      </c>
      <c r="E254" s="1" t="s">
        <v>599</v>
      </c>
      <c r="F254" s="1" t="s">
        <v>600</v>
      </c>
      <c r="G254" s="1" t="s">
        <v>11</v>
      </c>
      <c r="H254" t="b">
        <v>1</v>
      </c>
      <c r="I254" s="1" t="s">
        <v>15</v>
      </c>
      <c r="J254" s="2">
        <v>25903</v>
      </c>
      <c r="K254" s="1">
        <f>YEAR(Demographics_Info[[#This Row],[birthDate]])</f>
        <v>1970</v>
      </c>
      <c r="L254" s="1">
        <f>2024-Demographics_Info[[#This Row],[birthYear]]</f>
        <v>54</v>
      </c>
    </row>
    <row r="255" spans="1:12" x14ac:dyDescent="0.35">
      <c r="A255" s="1" t="s">
        <v>601</v>
      </c>
      <c r="B255">
        <v>7900</v>
      </c>
      <c r="C255" s="1" t="s">
        <v>11</v>
      </c>
      <c r="D255" s="1" t="s">
        <v>18</v>
      </c>
      <c r="E255" s="1" t="s">
        <v>602</v>
      </c>
      <c r="F255" s="1" t="s">
        <v>73</v>
      </c>
      <c r="G255" s="1" t="s">
        <v>11</v>
      </c>
      <c r="H255" t="b">
        <v>0</v>
      </c>
      <c r="I255" s="1" t="s">
        <v>50</v>
      </c>
      <c r="J255" s="2">
        <v>18763</v>
      </c>
      <c r="K255" s="1">
        <f>YEAR(Demographics_Info[[#This Row],[birthDate]])</f>
        <v>1951</v>
      </c>
      <c r="L255" s="1">
        <f>2024-Demographics_Info[[#This Row],[birthYear]]</f>
        <v>73</v>
      </c>
    </row>
    <row r="256" spans="1:12" x14ac:dyDescent="0.35">
      <c r="A256" s="1" t="s">
        <v>603</v>
      </c>
      <c r="B256">
        <v>7900</v>
      </c>
      <c r="C256" s="1" t="s">
        <v>22</v>
      </c>
      <c r="D256" s="1" t="s">
        <v>454</v>
      </c>
      <c r="E256" s="1" t="s">
        <v>455</v>
      </c>
      <c r="F256" s="1" t="s">
        <v>604</v>
      </c>
      <c r="G256" s="1" t="s">
        <v>22</v>
      </c>
      <c r="H256" t="b">
        <v>0</v>
      </c>
      <c r="I256" s="1" t="s">
        <v>15</v>
      </c>
      <c r="J256" s="2">
        <v>25012</v>
      </c>
      <c r="K256" s="1">
        <f>YEAR(Demographics_Info[[#This Row],[birthDate]])</f>
        <v>1968</v>
      </c>
      <c r="L256" s="1">
        <f>2024-Demographics_Info[[#This Row],[birthYear]]</f>
        <v>56</v>
      </c>
    </row>
    <row r="257" spans="1:12" x14ac:dyDescent="0.35">
      <c r="A257" s="1" t="s">
        <v>605</v>
      </c>
      <c r="B257">
        <v>7900</v>
      </c>
      <c r="C257" s="1" t="s">
        <v>29</v>
      </c>
      <c r="D257" s="1" t="s">
        <v>18</v>
      </c>
      <c r="E257" s="1" t="s">
        <v>36</v>
      </c>
      <c r="F257" s="1" t="s">
        <v>456</v>
      </c>
      <c r="G257" s="1" t="s">
        <v>29</v>
      </c>
      <c r="H257" t="b">
        <v>1</v>
      </c>
      <c r="I257" s="1" t="s">
        <v>15</v>
      </c>
      <c r="J257" s="2">
        <v>25098</v>
      </c>
      <c r="K257" s="1">
        <f>YEAR(Demographics_Info[[#This Row],[birthDate]])</f>
        <v>1968</v>
      </c>
      <c r="L257" s="1">
        <f>2024-Demographics_Info[[#This Row],[birthYear]]</f>
        <v>56</v>
      </c>
    </row>
    <row r="258" spans="1:12" x14ac:dyDescent="0.35">
      <c r="A258" s="1" t="s">
        <v>606</v>
      </c>
      <c r="B258">
        <v>7900</v>
      </c>
      <c r="C258" s="1" t="s">
        <v>29</v>
      </c>
      <c r="D258" s="1" t="s">
        <v>18</v>
      </c>
      <c r="E258" s="1" t="s">
        <v>36</v>
      </c>
      <c r="F258" s="1" t="s">
        <v>121</v>
      </c>
      <c r="G258" s="1" t="s">
        <v>29</v>
      </c>
      <c r="H258" t="b">
        <v>1</v>
      </c>
      <c r="I258" s="1" t="s">
        <v>15</v>
      </c>
      <c r="J258" s="2">
        <v>18716</v>
      </c>
      <c r="K258" s="1">
        <f>YEAR(Demographics_Info[[#This Row],[birthDate]])</f>
        <v>1951</v>
      </c>
      <c r="L258" s="1">
        <f>2024-Demographics_Info[[#This Row],[birthYear]]</f>
        <v>73</v>
      </c>
    </row>
    <row r="259" spans="1:12" x14ac:dyDescent="0.35">
      <c r="A259" s="1" t="s">
        <v>607</v>
      </c>
      <c r="B259">
        <v>7900</v>
      </c>
      <c r="C259" s="1" t="s">
        <v>161</v>
      </c>
      <c r="D259" s="1" t="s">
        <v>192</v>
      </c>
      <c r="E259" s="1" t="s">
        <v>193</v>
      </c>
      <c r="F259" s="1" t="s">
        <v>608</v>
      </c>
      <c r="G259" s="1" t="s">
        <v>161</v>
      </c>
      <c r="H259" t="b">
        <v>1</v>
      </c>
      <c r="I259" s="1" t="s">
        <v>15</v>
      </c>
      <c r="J259" s="2">
        <v>24137</v>
      </c>
      <c r="K259" s="1">
        <f>YEAR(Demographics_Info[[#This Row],[birthDate]])</f>
        <v>1966</v>
      </c>
      <c r="L259" s="1">
        <f>2024-Demographics_Info[[#This Row],[birthYear]]</f>
        <v>58</v>
      </c>
    </row>
    <row r="260" spans="1:12" x14ac:dyDescent="0.35">
      <c r="A260" s="1" t="s">
        <v>609</v>
      </c>
      <c r="B260">
        <v>7900</v>
      </c>
      <c r="C260" s="1" t="s">
        <v>43</v>
      </c>
      <c r="D260" s="1" t="s">
        <v>123</v>
      </c>
      <c r="E260" s="1" t="s">
        <v>610</v>
      </c>
      <c r="F260" s="1" t="s">
        <v>611</v>
      </c>
      <c r="G260" s="1" t="s">
        <v>43</v>
      </c>
      <c r="H260" t="b">
        <v>1</v>
      </c>
      <c r="I260" s="1" t="s">
        <v>15</v>
      </c>
      <c r="J260" s="2">
        <v>26556</v>
      </c>
      <c r="K260" s="1">
        <f>YEAR(Demographics_Info[[#This Row],[birthDate]])</f>
        <v>1972</v>
      </c>
      <c r="L260" s="1">
        <f>2024-Demographics_Info[[#This Row],[birthYear]]</f>
        <v>52</v>
      </c>
    </row>
    <row r="261" spans="1:12" x14ac:dyDescent="0.35">
      <c r="A261" s="1" t="s">
        <v>612</v>
      </c>
      <c r="B261">
        <v>7800</v>
      </c>
      <c r="C261" s="1" t="s">
        <v>39</v>
      </c>
      <c r="D261" s="1" t="s">
        <v>18</v>
      </c>
      <c r="E261" s="1" t="s">
        <v>613</v>
      </c>
      <c r="F261" s="1" t="s">
        <v>39</v>
      </c>
      <c r="G261" s="1" t="s">
        <v>39</v>
      </c>
      <c r="H261" t="b">
        <v>1</v>
      </c>
      <c r="I261" s="1" t="s">
        <v>15</v>
      </c>
      <c r="J261" s="2">
        <v>18227</v>
      </c>
      <c r="K261" s="1">
        <f>YEAR(Demographics_Info[[#This Row],[birthDate]])</f>
        <v>1949</v>
      </c>
      <c r="L261" s="1">
        <f>2024-Demographics_Info[[#This Row],[birthYear]]</f>
        <v>75</v>
      </c>
    </row>
    <row r="262" spans="1:12" x14ac:dyDescent="0.35">
      <c r="A262" s="1" t="s">
        <v>614</v>
      </c>
      <c r="B262">
        <v>7800</v>
      </c>
      <c r="C262" s="1" t="s">
        <v>147</v>
      </c>
      <c r="D262" s="1" t="s">
        <v>62</v>
      </c>
      <c r="E262" s="1" t="s">
        <v>63</v>
      </c>
      <c r="F262" s="1" t="s">
        <v>615</v>
      </c>
      <c r="G262" s="1" t="s">
        <v>147</v>
      </c>
      <c r="H262" t="b">
        <v>1</v>
      </c>
      <c r="I262" s="1" t="s">
        <v>15</v>
      </c>
      <c r="J262" s="2">
        <v>20637</v>
      </c>
      <c r="K262" s="1">
        <f>YEAR(Demographics_Info[[#This Row],[birthDate]])</f>
        <v>1956</v>
      </c>
      <c r="L262" s="1">
        <f>2024-Demographics_Info[[#This Row],[birthYear]]</f>
        <v>68</v>
      </c>
    </row>
    <row r="263" spans="1:12" x14ac:dyDescent="0.35">
      <c r="A263" s="1" t="s">
        <v>616</v>
      </c>
      <c r="B263">
        <v>7800</v>
      </c>
      <c r="C263" s="1" t="s">
        <v>22</v>
      </c>
      <c r="D263" s="1" t="s">
        <v>62</v>
      </c>
      <c r="E263" s="1" t="s">
        <v>144</v>
      </c>
      <c r="F263" s="1" t="s">
        <v>617</v>
      </c>
      <c r="G263" s="1" t="s">
        <v>22</v>
      </c>
      <c r="H263" t="b">
        <v>1</v>
      </c>
      <c r="I263" s="1" t="s">
        <v>15</v>
      </c>
      <c r="J263" s="2">
        <v>25571</v>
      </c>
      <c r="K263" s="1">
        <f>YEAR(Demographics_Info[[#This Row],[birthDate]])</f>
        <v>1970</v>
      </c>
      <c r="L263" s="1">
        <f>2024-Demographics_Info[[#This Row],[birthYear]]</f>
        <v>54</v>
      </c>
    </row>
    <row r="264" spans="1:12" x14ac:dyDescent="0.35">
      <c r="A264" s="1" t="s">
        <v>618</v>
      </c>
      <c r="B264">
        <v>7800</v>
      </c>
      <c r="C264" s="1" t="s">
        <v>147</v>
      </c>
      <c r="D264" s="1" t="s">
        <v>62</v>
      </c>
      <c r="E264" s="1" t="s">
        <v>348</v>
      </c>
      <c r="F264" s="1" t="s">
        <v>619</v>
      </c>
      <c r="G264" s="1" t="s">
        <v>147</v>
      </c>
      <c r="H264" t="b">
        <v>1</v>
      </c>
      <c r="I264" s="1" t="s">
        <v>15</v>
      </c>
      <c r="J264" s="2">
        <v>23590</v>
      </c>
      <c r="K264" s="1">
        <f>YEAR(Demographics_Info[[#This Row],[birthDate]])</f>
        <v>1964</v>
      </c>
      <c r="L264" s="1">
        <f>2024-Demographics_Info[[#This Row],[birthYear]]</f>
        <v>60</v>
      </c>
    </row>
    <row r="265" spans="1:12" x14ac:dyDescent="0.35">
      <c r="A265" s="1" t="s">
        <v>620</v>
      </c>
      <c r="B265">
        <v>7700</v>
      </c>
      <c r="C265" s="1" t="s">
        <v>61</v>
      </c>
      <c r="D265" s="1" t="s">
        <v>12</v>
      </c>
      <c r="E265" s="1" t="s">
        <v>214</v>
      </c>
      <c r="F265" s="1" t="s">
        <v>215</v>
      </c>
      <c r="G265" s="1" t="s">
        <v>61</v>
      </c>
      <c r="H265" t="b">
        <v>0</v>
      </c>
      <c r="I265" s="1" t="s">
        <v>15</v>
      </c>
      <c r="J265" s="2">
        <v>24628</v>
      </c>
      <c r="K265" s="1">
        <f>YEAR(Demographics_Info[[#This Row],[birthDate]])</f>
        <v>1967</v>
      </c>
      <c r="L265" s="1">
        <f>2024-Demographics_Info[[#This Row],[birthYear]]</f>
        <v>57</v>
      </c>
    </row>
    <row r="266" spans="1:12" x14ac:dyDescent="0.35">
      <c r="A266" s="1" t="s">
        <v>621</v>
      </c>
      <c r="B266">
        <v>7700</v>
      </c>
      <c r="C266" s="1" t="s">
        <v>61</v>
      </c>
      <c r="D266" s="1" t="s">
        <v>12</v>
      </c>
      <c r="E266" s="1" t="s">
        <v>214</v>
      </c>
      <c r="F266" s="1" t="s">
        <v>215</v>
      </c>
      <c r="G266" s="1" t="s">
        <v>61</v>
      </c>
      <c r="H266" t="b">
        <v>0</v>
      </c>
      <c r="I266" s="1" t="s">
        <v>50</v>
      </c>
      <c r="J266" s="2">
        <v>29432</v>
      </c>
      <c r="K266" s="1">
        <f>YEAR(Demographics_Info[[#This Row],[birthDate]])</f>
        <v>1980</v>
      </c>
      <c r="L266" s="1">
        <f>2024-Demographics_Info[[#This Row],[birthYear]]</f>
        <v>44</v>
      </c>
    </row>
    <row r="267" spans="1:12" x14ac:dyDescent="0.35">
      <c r="A267" s="1" t="s">
        <v>622</v>
      </c>
      <c r="B267">
        <v>7700</v>
      </c>
      <c r="C267" s="1" t="s">
        <v>35</v>
      </c>
      <c r="D267" s="1" t="s">
        <v>18</v>
      </c>
      <c r="E267" s="1" t="s">
        <v>505</v>
      </c>
      <c r="F267" s="1" t="s">
        <v>623</v>
      </c>
      <c r="G267" s="1" t="s">
        <v>35</v>
      </c>
      <c r="H267" t="b">
        <v>1</v>
      </c>
      <c r="I267" s="1" t="s">
        <v>15</v>
      </c>
      <c r="J267" s="2">
        <v>15758</v>
      </c>
      <c r="K267" s="1">
        <f>YEAR(Demographics_Info[[#This Row],[birthDate]])</f>
        <v>1943</v>
      </c>
      <c r="L267" s="1">
        <f>2024-Demographics_Info[[#This Row],[birthYear]]</f>
        <v>81</v>
      </c>
    </row>
    <row r="268" spans="1:12" x14ac:dyDescent="0.35">
      <c r="A268" s="1" t="s">
        <v>624</v>
      </c>
      <c r="B268">
        <v>7700</v>
      </c>
      <c r="C268" s="1" t="s">
        <v>22</v>
      </c>
      <c r="D268" s="1" t="s">
        <v>62</v>
      </c>
      <c r="E268" s="1" t="s">
        <v>90</v>
      </c>
      <c r="F268" s="1" t="s">
        <v>625</v>
      </c>
      <c r="G268" s="1" t="s">
        <v>22</v>
      </c>
      <c r="H268" t="b">
        <v>1</v>
      </c>
      <c r="I268" s="1" t="s">
        <v>15</v>
      </c>
      <c r="J268" s="2">
        <v>25159</v>
      </c>
      <c r="K268" s="1">
        <f>YEAR(Demographics_Info[[#This Row],[birthDate]])</f>
        <v>1968</v>
      </c>
      <c r="L268" s="1">
        <f>2024-Demographics_Info[[#This Row],[birthYear]]</f>
        <v>56</v>
      </c>
    </row>
    <row r="269" spans="1:12" x14ac:dyDescent="0.35">
      <c r="A269" s="1" t="s">
        <v>626</v>
      </c>
      <c r="B269">
        <v>7700</v>
      </c>
      <c r="C269" s="1" t="s">
        <v>224</v>
      </c>
      <c r="D269" s="1" t="s">
        <v>62</v>
      </c>
      <c r="E269" s="1" t="s">
        <v>376</v>
      </c>
      <c r="F269" s="1" t="s">
        <v>377</v>
      </c>
      <c r="G269" s="1" t="s">
        <v>224</v>
      </c>
      <c r="H269" t="b">
        <v>1</v>
      </c>
      <c r="I269" s="1" t="s">
        <v>15</v>
      </c>
      <c r="J269" s="2">
        <v>18872</v>
      </c>
      <c r="K269" s="1">
        <f>YEAR(Demographics_Info[[#This Row],[birthDate]])</f>
        <v>1951</v>
      </c>
      <c r="L269" s="1">
        <f>2024-Demographics_Info[[#This Row],[birthYear]]</f>
        <v>73</v>
      </c>
    </row>
    <row r="270" spans="1:12" x14ac:dyDescent="0.35">
      <c r="A270" s="1" t="s">
        <v>627</v>
      </c>
      <c r="B270">
        <v>7700</v>
      </c>
      <c r="C270" s="1" t="s">
        <v>22</v>
      </c>
      <c r="D270" s="1" t="s">
        <v>18</v>
      </c>
      <c r="E270" s="1" t="s">
        <v>270</v>
      </c>
      <c r="F270" s="1" t="s">
        <v>227</v>
      </c>
      <c r="G270" s="1" t="s">
        <v>22</v>
      </c>
      <c r="H270" t="b">
        <v>1</v>
      </c>
      <c r="I270" s="1" t="s">
        <v>15</v>
      </c>
      <c r="J270" s="2">
        <v>19987</v>
      </c>
      <c r="K270" s="1">
        <f>YEAR(Demographics_Info[[#This Row],[birthDate]])</f>
        <v>1954</v>
      </c>
      <c r="L270" s="1">
        <f>2024-Demographics_Info[[#This Row],[birthYear]]</f>
        <v>70</v>
      </c>
    </row>
    <row r="271" spans="1:12" x14ac:dyDescent="0.35">
      <c r="A271" s="1" t="s">
        <v>628</v>
      </c>
      <c r="B271">
        <v>7700</v>
      </c>
      <c r="C271" s="1" t="s">
        <v>206</v>
      </c>
      <c r="D271" s="1" t="s">
        <v>18</v>
      </c>
      <c r="E271" s="1" t="s">
        <v>364</v>
      </c>
      <c r="F271" s="1" t="s">
        <v>318</v>
      </c>
      <c r="G271" s="1" t="s">
        <v>206</v>
      </c>
      <c r="H271" t="b">
        <v>1</v>
      </c>
      <c r="I271" s="1" t="s">
        <v>15</v>
      </c>
      <c r="J271" s="2">
        <v>20092</v>
      </c>
      <c r="K271" s="1">
        <f>YEAR(Demographics_Info[[#This Row],[birthDate]])</f>
        <v>1955</v>
      </c>
      <c r="L271" s="1">
        <f>2024-Demographics_Info[[#This Row],[birthYear]]</f>
        <v>69</v>
      </c>
    </row>
    <row r="272" spans="1:12" x14ac:dyDescent="0.35">
      <c r="A272" s="1" t="s">
        <v>629</v>
      </c>
      <c r="B272">
        <v>7700</v>
      </c>
      <c r="C272" s="1" t="s">
        <v>269</v>
      </c>
      <c r="D272" s="1" t="s">
        <v>630</v>
      </c>
      <c r="E272" s="1" t="s">
        <v>631</v>
      </c>
      <c r="F272" s="1" t="s">
        <v>271</v>
      </c>
      <c r="G272" s="1" t="s">
        <v>269</v>
      </c>
      <c r="H272" t="b">
        <v>1</v>
      </c>
      <c r="I272" s="1" t="s">
        <v>15</v>
      </c>
      <c r="J272" s="2">
        <v>22455</v>
      </c>
      <c r="K272" s="1">
        <f>YEAR(Demographics_Info[[#This Row],[birthDate]])</f>
        <v>1961</v>
      </c>
      <c r="L272" s="1">
        <f>2024-Demographics_Info[[#This Row],[birthYear]]</f>
        <v>63</v>
      </c>
    </row>
    <row r="273" spans="1:12" x14ac:dyDescent="0.35">
      <c r="A273" s="1" t="s">
        <v>632</v>
      </c>
      <c r="B273">
        <v>7600</v>
      </c>
      <c r="C273" s="1" t="s">
        <v>172</v>
      </c>
      <c r="D273" s="1" t="s">
        <v>62</v>
      </c>
      <c r="E273" s="1" t="s">
        <v>633</v>
      </c>
      <c r="F273" s="1" t="s">
        <v>634</v>
      </c>
      <c r="G273" s="1" t="s">
        <v>172</v>
      </c>
      <c r="H273" t="b">
        <v>1</v>
      </c>
      <c r="I273" s="1" t="s">
        <v>15</v>
      </c>
      <c r="J273" s="2">
        <v>25043</v>
      </c>
      <c r="K273" s="1">
        <f>YEAR(Demographics_Info[[#This Row],[birthDate]])</f>
        <v>1968</v>
      </c>
      <c r="L273" s="1">
        <f>2024-Demographics_Info[[#This Row],[birthYear]]</f>
        <v>56</v>
      </c>
    </row>
    <row r="274" spans="1:12" x14ac:dyDescent="0.35">
      <c r="A274" s="1" t="s">
        <v>635</v>
      </c>
      <c r="B274">
        <v>7600</v>
      </c>
      <c r="C274" s="1" t="s">
        <v>206</v>
      </c>
      <c r="D274" s="1" t="s">
        <v>44</v>
      </c>
      <c r="E274" s="1" t="s">
        <v>84</v>
      </c>
      <c r="F274" s="1" t="s">
        <v>302</v>
      </c>
      <c r="G274" s="1" t="s">
        <v>206</v>
      </c>
      <c r="H274" t="b">
        <v>1</v>
      </c>
      <c r="I274" s="1" t="s">
        <v>15</v>
      </c>
      <c r="J274" s="2">
        <v>12316</v>
      </c>
      <c r="K274" s="1">
        <f>YEAR(Demographics_Info[[#This Row],[birthDate]])</f>
        <v>1933</v>
      </c>
      <c r="L274" s="1">
        <f>2024-Demographics_Info[[#This Row],[birthYear]]</f>
        <v>91</v>
      </c>
    </row>
    <row r="275" spans="1:12" x14ac:dyDescent="0.35">
      <c r="A275" s="1" t="s">
        <v>636</v>
      </c>
      <c r="B275">
        <v>7600</v>
      </c>
      <c r="C275" s="1" t="s">
        <v>147</v>
      </c>
      <c r="D275" s="1" t="s">
        <v>134</v>
      </c>
      <c r="E275" s="1" t="s">
        <v>135</v>
      </c>
      <c r="F275" s="1" t="s">
        <v>204</v>
      </c>
      <c r="G275" s="1" t="s">
        <v>147</v>
      </c>
      <c r="H275" t="b">
        <v>1</v>
      </c>
      <c r="I275" s="1" t="s">
        <v>15</v>
      </c>
      <c r="J275" s="2">
        <v>20427</v>
      </c>
      <c r="K275" s="1">
        <f>YEAR(Demographics_Info[[#This Row],[birthDate]])</f>
        <v>1955</v>
      </c>
      <c r="L275" s="1">
        <f>2024-Demographics_Info[[#This Row],[birthYear]]</f>
        <v>69</v>
      </c>
    </row>
    <row r="276" spans="1:12" x14ac:dyDescent="0.35">
      <c r="A276" s="1" t="s">
        <v>637</v>
      </c>
      <c r="B276">
        <v>7600</v>
      </c>
      <c r="C276" s="1" t="s">
        <v>22</v>
      </c>
      <c r="D276" s="1" t="s">
        <v>18</v>
      </c>
      <c r="E276" s="1" t="s">
        <v>19</v>
      </c>
      <c r="F276" s="1" t="s">
        <v>488</v>
      </c>
      <c r="G276" s="1" t="s">
        <v>22</v>
      </c>
      <c r="H276" t="b">
        <v>1</v>
      </c>
      <c r="I276" s="1" t="s">
        <v>15</v>
      </c>
      <c r="J276" s="2">
        <v>29819</v>
      </c>
      <c r="K276" s="1">
        <f>YEAR(Demographics_Info[[#This Row],[birthDate]])</f>
        <v>1981</v>
      </c>
      <c r="L276" s="1">
        <f>2024-Demographics_Info[[#This Row],[birthYear]]</f>
        <v>43</v>
      </c>
    </row>
    <row r="277" spans="1:12" x14ac:dyDescent="0.35">
      <c r="A277" s="1" t="s">
        <v>638</v>
      </c>
      <c r="B277">
        <v>7600</v>
      </c>
      <c r="C277" s="1" t="s">
        <v>269</v>
      </c>
      <c r="D277" s="1" t="s">
        <v>322</v>
      </c>
      <c r="E277" s="1" t="s">
        <v>322</v>
      </c>
      <c r="F277" s="1" t="s">
        <v>269</v>
      </c>
      <c r="G277" s="1" t="s">
        <v>269</v>
      </c>
      <c r="H277" t="b">
        <v>0</v>
      </c>
      <c r="I277" s="1" t="s">
        <v>15</v>
      </c>
      <c r="J277" s="2">
        <v>21551</v>
      </c>
      <c r="K277" s="1">
        <f>YEAR(Demographics_Info[[#This Row],[birthDate]])</f>
        <v>1959</v>
      </c>
      <c r="L277" s="1">
        <f>2024-Demographics_Info[[#This Row],[birthYear]]</f>
        <v>65</v>
      </c>
    </row>
    <row r="278" spans="1:12" x14ac:dyDescent="0.35">
      <c r="A278" s="1" t="s">
        <v>639</v>
      </c>
      <c r="B278">
        <v>7600</v>
      </c>
      <c r="C278" s="1" t="s">
        <v>147</v>
      </c>
      <c r="D278" s="1" t="s">
        <v>134</v>
      </c>
      <c r="E278" s="1" t="s">
        <v>135</v>
      </c>
      <c r="F278" s="1" t="s">
        <v>204</v>
      </c>
      <c r="G278" s="1" t="s">
        <v>147</v>
      </c>
      <c r="H278" t="b">
        <v>1</v>
      </c>
      <c r="I278" s="1" t="s">
        <v>15</v>
      </c>
      <c r="J278" s="2">
        <v>20886</v>
      </c>
      <c r="K278" s="1">
        <f>YEAR(Demographics_Info[[#This Row],[birthDate]])</f>
        <v>1957</v>
      </c>
      <c r="L278" s="1">
        <f>2024-Demographics_Info[[#This Row],[birthYear]]</f>
        <v>67</v>
      </c>
    </row>
    <row r="279" spans="1:12" x14ac:dyDescent="0.35">
      <c r="A279" s="1" t="s">
        <v>640</v>
      </c>
      <c r="B279">
        <v>7600</v>
      </c>
      <c r="C279" s="1" t="s">
        <v>269</v>
      </c>
      <c r="D279" s="1" t="s">
        <v>18</v>
      </c>
      <c r="E279" s="1" t="s">
        <v>36</v>
      </c>
      <c r="F279" s="1" t="s">
        <v>271</v>
      </c>
      <c r="G279" s="1" t="s">
        <v>269</v>
      </c>
      <c r="H279" t="b">
        <v>0</v>
      </c>
      <c r="I279" s="1" t="s">
        <v>15</v>
      </c>
      <c r="J279" s="2">
        <v>13967</v>
      </c>
      <c r="K279" s="1">
        <f>YEAR(Demographics_Info[[#This Row],[birthDate]])</f>
        <v>1938</v>
      </c>
      <c r="L279" s="1">
        <f>2024-Demographics_Info[[#This Row],[birthYear]]</f>
        <v>86</v>
      </c>
    </row>
    <row r="280" spans="1:12" x14ac:dyDescent="0.35">
      <c r="A280" s="1" t="s">
        <v>641</v>
      </c>
      <c r="B280">
        <v>7600</v>
      </c>
      <c r="C280" s="1" t="s">
        <v>206</v>
      </c>
      <c r="D280" s="1" t="s">
        <v>62</v>
      </c>
      <c r="E280" s="1" t="s">
        <v>144</v>
      </c>
      <c r="F280" s="1" t="s">
        <v>302</v>
      </c>
      <c r="G280" s="1" t="s">
        <v>206</v>
      </c>
      <c r="H280" t="b">
        <v>1</v>
      </c>
      <c r="I280" s="1" t="s">
        <v>50</v>
      </c>
      <c r="J280" s="2">
        <v>22282</v>
      </c>
      <c r="K280" s="1">
        <f>YEAR(Demographics_Info[[#This Row],[birthDate]])</f>
        <v>1961</v>
      </c>
      <c r="L280" s="1">
        <f>2024-Demographics_Info[[#This Row],[birthYear]]</f>
        <v>63</v>
      </c>
    </row>
    <row r="281" spans="1:12" x14ac:dyDescent="0.35">
      <c r="A281" s="1" t="s">
        <v>642</v>
      </c>
      <c r="B281">
        <v>7500</v>
      </c>
      <c r="C281" s="1" t="s">
        <v>341</v>
      </c>
      <c r="D281" s="1" t="s">
        <v>18</v>
      </c>
      <c r="E281" s="1" t="s">
        <v>559</v>
      </c>
      <c r="F281" s="1" t="s">
        <v>589</v>
      </c>
      <c r="G281" s="1" t="s">
        <v>341</v>
      </c>
      <c r="H281" t="b">
        <v>1</v>
      </c>
      <c r="I281" s="1" t="s">
        <v>15</v>
      </c>
      <c r="J281" s="2">
        <v>15611</v>
      </c>
      <c r="K281" s="1">
        <f>YEAR(Demographics_Info[[#This Row],[birthDate]])</f>
        <v>1942</v>
      </c>
      <c r="L281" s="1">
        <f>2024-Demographics_Info[[#This Row],[birthYear]]</f>
        <v>82</v>
      </c>
    </row>
    <row r="282" spans="1:12" x14ac:dyDescent="0.35">
      <c r="A282" s="1" t="s">
        <v>643</v>
      </c>
      <c r="B282">
        <v>7500</v>
      </c>
      <c r="C282" s="1" t="s">
        <v>11</v>
      </c>
      <c r="D282" s="1" t="s">
        <v>18</v>
      </c>
      <c r="E282" s="1" t="s">
        <v>644</v>
      </c>
      <c r="F282" s="1" t="s">
        <v>645</v>
      </c>
      <c r="G282" s="1" t="s">
        <v>11</v>
      </c>
      <c r="H282" t="b">
        <v>0</v>
      </c>
      <c r="I282" s="1" t="s">
        <v>15</v>
      </c>
      <c r="J282" s="2">
        <v>13914</v>
      </c>
      <c r="K282" s="1">
        <f>YEAR(Demographics_Info[[#This Row],[birthDate]])</f>
        <v>1938</v>
      </c>
      <c r="L282" s="1">
        <f>2024-Demographics_Info[[#This Row],[birthYear]]</f>
        <v>86</v>
      </c>
    </row>
    <row r="283" spans="1:12" x14ac:dyDescent="0.35">
      <c r="A283" s="1" t="s">
        <v>646</v>
      </c>
      <c r="B283">
        <v>7500</v>
      </c>
      <c r="C283" s="1" t="s">
        <v>11</v>
      </c>
      <c r="D283" s="1" t="s">
        <v>62</v>
      </c>
      <c r="E283" s="1" t="s">
        <v>599</v>
      </c>
      <c r="F283" s="1" t="s">
        <v>600</v>
      </c>
      <c r="G283" s="1" t="s">
        <v>11</v>
      </c>
      <c r="H283" t="b">
        <v>1</v>
      </c>
      <c r="I283" s="1" t="s">
        <v>15</v>
      </c>
      <c r="J283" s="2">
        <v>23377</v>
      </c>
      <c r="K283" s="1">
        <f>YEAR(Demographics_Info[[#This Row],[birthDate]])</f>
        <v>1964</v>
      </c>
      <c r="L283" s="1">
        <f>2024-Demographics_Info[[#This Row],[birthYear]]</f>
        <v>60</v>
      </c>
    </row>
    <row r="284" spans="1:12" x14ac:dyDescent="0.35">
      <c r="A284" s="1" t="s">
        <v>647</v>
      </c>
      <c r="B284">
        <v>7500</v>
      </c>
      <c r="C284" s="1" t="s">
        <v>29</v>
      </c>
      <c r="D284" s="1" t="s">
        <v>18</v>
      </c>
      <c r="E284" s="1" t="s">
        <v>177</v>
      </c>
      <c r="F284" s="1" t="s">
        <v>121</v>
      </c>
      <c r="G284" s="1" t="s">
        <v>29</v>
      </c>
      <c r="H284" t="b">
        <v>1</v>
      </c>
      <c r="I284" s="1" t="s">
        <v>15</v>
      </c>
      <c r="J284" s="2">
        <v>19995</v>
      </c>
      <c r="K284" s="1">
        <f>YEAR(Demographics_Info[[#This Row],[birthDate]])</f>
        <v>1954</v>
      </c>
      <c r="L284" s="1">
        <f>2024-Demographics_Info[[#This Row],[birthYear]]</f>
        <v>70</v>
      </c>
    </row>
    <row r="285" spans="1:12" x14ac:dyDescent="0.35">
      <c r="A285" s="1" t="s">
        <v>648</v>
      </c>
      <c r="B285">
        <v>7500</v>
      </c>
      <c r="C285" s="1" t="s">
        <v>29</v>
      </c>
      <c r="D285" s="1" t="s">
        <v>18</v>
      </c>
      <c r="E285" s="1" t="s">
        <v>36</v>
      </c>
      <c r="F285" s="1" t="s">
        <v>456</v>
      </c>
      <c r="G285" s="1" t="s">
        <v>29</v>
      </c>
      <c r="H285" t="b">
        <v>1</v>
      </c>
      <c r="I285" s="1" t="s">
        <v>15</v>
      </c>
      <c r="J285" s="2">
        <v>16077</v>
      </c>
      <c r="K285" s="1">
        <f>YEAR(Demographics_Info[[#This Row],[birthDate]])</f>
        <v>1944</v>
      </c>
      <c r="L285" s="1">
        <f>2024-Demographics_Info[[#This Row],[birthYear]]</f>
        <v>80</v>
      </c>
    </row>
    <row r="286" spans="1:12" x14ac:dyDescent="0.35">
      <c r="A286" s="1" t="s">
        <v>649</v>
      </c>
      <c r="B286">
        <v>7500</v>
      </c>
      <c r="C286" s="1" t="s">
        <v>61</v>
      </c>
      <c r="D286" s="1" t="s">
        <v>322</v>
      </c>
      <c r="E286" s="1" t="s">
        <v>322</v>
      </c>
      <c r="F286" s="1" t="s">
        <v>650</v>
      </c>
      <c r="G286" s="1" t="s">
        <v>61</v>
      </c>
      <c r="H286" t="b">
        <v>1</v>
      </c>
      <c r="I286" s="1" t="s">
        <v>15</v>
      </c>
      <c r="J286" s="2">
        <v>25750</v>
      </c>
      <c r="K286" s="1">
        <f>YEAR(Demographics_Info[[#This Row],[birthDate]])</f>
        <v>1970</v>
      </c>
      <c r="L286" s="1">
        <f>2024-Demographics_Info[[#This Row],[birthYear]]</f>
        <v>54</v>
      </c>
    </row>
    <row r="287" spans="1:12" x14ac:dyDescent="0.35">
      <c r="A287" s="1" t="s">
        <v>651</v>
      </c>
      <c r="B287">
        <v>7400</v>
      </c>
      <c r="C287" s="1" t="s">
        <v>22</v>
      </c>
      <c r="D287" s="1" t="s">
        <v>18</v>
      </c>
      <c r="E287" s="1" t="s">
        <v>652</v>
      </c>
      <c r="F287" s="1" t="s">
        <v>419</v>
      </c>
      <c r="G287" s="1" t="s">
        <v>22</v>
      </c>
      <c r="H287" t="b">
        <v>1</v>
      </c>
      <c r="I287" s="1" t="s">
        <v>15</v>
      </c>
      <c r="J287" s="2">
        <v>15712.166666666666</v>
      </c>
      <c r="K287" s="1">
        <f>YEAR(Demographics_Info[[#This Row],[birthDate]])</f>
        <v>1943</v>
      </c>
      <c r="L287" s="1">
        <f>2024-Demographics_Info[[#This Row],[birthYear]]</f>
        <v>81</v>
      </c>
    </row>
    <row r="288" spans="1:12" x14ac:dyDescent="0.35">
      <c r="A288" s="1" t="s">
        <v>653</v>
      </c>
      <c r="B288">
        <v>7400</v>
      </c>
      <c r="C288" s="1" t="s">
        <v>147</v>
      </c>
      <c r="D288" s="1" t="s">
        <v>134</v>
      </c>
      <c r="E288" s="1" t="s">
        <v>135</v>
      </c>
      <c r="F288" s="1" t="s">
        <v>615</v>
      </c>
      <c r="G288" s="1" t="s">
        <v>147</v>
      </c>
      <c r="H288" t="b">
        <v>0</v>
      </c>
      <c r="I288" s="1" t="s">
        <v>15</v>
      </c>
      <c r="J288" s="2">
        <v>19217</v>
      </c>
      <c r="K288" s="1">
        <f>YEAR(Demographics_Info[[#This Row],[birthDate]])</f>
        <v>1952</v>
      </c>
      <c r="L288" s="1">
        <f>2024-Demographics_Info[[#This Row],[birthYear]]</f>
        <v>72</v>
      </c>
    </row>
    <row r="289" spans="1:12" x14ac:dyDescent="0.35">
      <c r="A289" s="1" t="s">
        <v>654</v>
      </c>
      <c r="B289">
        <v>7400</v>
      </c>
      <c r="C289" s="1" t="s">
        <v>11</v>
      </c>
      <c r="D289" s="1" t="s">
        <v>62</v>
      </c>
      <c r="E289" s="1" t="s">
        <v>470</v>
      </c>
      <c r="F289" s="1" t="s">
        <v>655</v>
      </c>
      <c r="G289" s="1" t="s">
        <v>11</v>
      </c>
      <c r="H289" t="b">
        <v>1</v>
      </c>
      <c r="I289" s="1" t="s">
        <v>15</v>
      </c>
      <c r="J289" s="2">
        <v>23377</v>
      </c>
      <c r="K289" s="1">
        <f>YEAR(Demographics_Info[[#This Row],[birthDate]])</f>
        <v>1964</v>
      </c>
      <c r="L289" s="1">
        <f>2024-Demographics_Info[[#This Row],[birthYear]]</f>
        <v>60</v>
      </c>
    </row>
    <row r="290" spans="1:12" x14ac:dyDescent="0.35">
      <c r="A290" s="1" t="s">
        <v>656</v>
      </c>
      <c r="B290">
        <v>7400</v>
      </c>
      <c r="C290" s="1" t="s">
        <v>269</v>
      </c>
      <c r="D290" s="1" t="s">
        <v>322</v>
      </c>
      <c r="E290" s="1" t="s">
        <v>322</v>
      </c>
      <c r="F290" s="1" t="s">
        <v>271</v>
      </c>
      <c r="G290" s="1" t="s">
        <v>269</v>
      </c>
      <c r="H290" t="b">
        <v>0</v>
      </c>
      <c r="I290" s="1" t="s">
        <v>15</v>
      </c>
      <c r="J290" s="2">
        <v>18994</v>
      </c>
      <c r="K290" s="1">
        <f>YEAR(Demographics_Info[[#This Row],[birthDate]])</f>
        <v>1952</v>
      </c>
      <c r="L290" s="1">
        <f>2024-Demographics_Info[[#This Row],[birthYear]]</f>
        <v>72</v>
      </c>
    </row>
    <row r="291" spans="1:12" x14ac:dyDescent="0.35">
      <c r="A291" s="1" t="s">
        <v>657</v>
      </c>
      <c r="B291">
        <v>7400</v>
      </c>
      <c r="C291" s="1" t="s">
        <v>147</v>
      </c>
      <c r="D291" s="1" t="s">
        <v>18</v>
      </c>
      <c r="E291" s="1" t="s">
        <v>658</v>
      </c>
      <c r="F291" s="1" t="s">
        <v>659</v>
      </c>
      <c r="G291" s="1" t="s">
        <v>147</v>
      </c>
      <c r="H291" t="b">
        <v>1</v>
      </c>
      <c r="I291" s="1" t="s">
        <v>15</v>
      </c>
      <c r="J291" s="2">
        <v>18718</v>
      </c>
      <c r="K291" s="1">
        <f>YEAR(Demographics_Info[[#This Row],[birthDate]])</f>
        <v>1951</v>
      </c>
      <c r="L291" s="1">
        <f>2024-Demographics_Info[[#This Row],[birthYear]]</f>
        <v>73</v>
      </c>
    </row>
    <row r="292" spans="1:12" x14ac:dyDescent="0.35">
      <c r="A292" s="1" t="s">
        <v>660</v>
      </c>
      <c r="B292">
        <v>7400</v>
      </c>
      <c r="C292" s="1" t="s">
        <v>335</v>
      </c>
      <c r="D292" s="1" t="s">
        <v>661</v>
      </c>
      <c r="E292" s="1" t="s">
        <v>662</v>
      </c>
      <c r="F292" s="1" t="s">
        <v>663</v>
      </c>
      <c r="G292" s="1" t="s">
        <v>335</v>
      </c>
      <c r="H292" t="b">
        <v>0</v>
      </c>
      <c r="I292" s="1" t="s">
        <v>15</v>
      </c>
      <c r="J292" s="2">
        <v>22300</v>
      </c>
      <c r="K292" s="1">
        <f>YEAR(Demographics_Info[[#This Row],[birthDate]])</f>
        <v>1961</v>
      </c>
      <c r="L292" s="1">
        <f>2024-Demographics_Info[[#This Row],[birthYear]]</f>
        <v>63</v>
      </c>
    </row>
    <row r="293" spans="1:12" x14ac:dyDescent="0.35">
      <c r="A293" s="1" t="s">
        <v>664</v>
      </c>
      <c r="B293">
        <v>7400</v>
      </c>
      <c r="C293" s="1" t="s">
        <v>61</v>
      </c>
      <c r="D293" s="1" t="s">
        <v>18</v>
      </c>
      <c r="E293" s="1" t="s">
        <v>665</v>
      </c>
      <c r="F293" s="1" t="s">
        <v>666</v>
      </c>
      <c r="G293" s="1" t="s">
        <v>61</v>
      </c>
      <c r="H293" t="b">
        <v>1</v>
      </c>
      <c r="I293" s="1" t="s">
        <v>15</v>
      </c>
      <c r="J293" s="2">
        <v>15310</v>
      </c>
      <c r="K293" s="1">
        <f>YEAR(Demographics_Info[[#This Row],[birthDate]])</f>
        <v>1941</v>
      </c>
      <c r="L293" s="1">
        <f>2024-Demographics_Info[[#This Row],[birthYear]]</f>
        <v>83</v>
      </c>
    </row>
    <row r="294" spans="1:12" x14ac:dyDescent="0.35">
      <c r="A294" s="1" t="s">
        <v>667</v>
      </c>
      <c r="B294">
        <v>7300</v>
      </c>
      <c r="C294" s="1" t="s">
        <v>147</v>
      </c>
      <c r="D294" s="1" t="s">
        <v>44</v>
      </c>
      <c r="E294" s="1" t="s">
        <v>668</v>
      </c>
      <c r="F294" s="1" t="s">
        <v>669</v>
      </c>
      <c r="G294" s="1" t="s">
        <v>147</v>
      </c>
      <c r="H294" t="b">
        <v>0</v>
      </c>
      <c r="I294" s="1" t="s">
        <v>15</v>
      </c>
      <c r="J294" s="2">
        <v>11475</v>
      </c>
      <c r="K294" s="1">
        <f>YEAR(Demographics_Info[[#This Row],[birthDate]])</f>
        <v>1931</v>
      </c>
      <c r="L294" s="1">
        <f>2024-Demographics_Info[[#This Row],[birthYear]]</f>
        <v>93</v>
      </c>
    </row>
    <row r="295" spans="1:12" x14ac:dyDescent="0.35">
      <c r="A295" s="1" t="s">
        <v>670</v>
      </c>
      <c r="B295">
        <v>7300</v>
      </c>
      <c r="C295" s="1" t="s">
        <v>161</v>
      </c>
      <c r="D295" s="1" t="s">
        <v>192</v>
      </c>
      <c r="E295" s="1" t="s">
        <v>193</v>
      </c>
      <c r="F295" s="1" t="s">
        <v>671</v>
      </c>
      <c r="G295" s="1" t="s">
        <v>161</v>
      </c>
      <c r="H295" t="b">
        <v>1</v>
      </c>
      <c r="I295" s="1" t="s">
        <v>15</v>
      </c>
      <c r="J295" s="2">
        <v>23350</v>
      </c>
      <c r="K295" s="1">
        <f>YEAR(Demographics_Info[[#This Row],[birthDate]])</f>
        <v>1963</v>
      </c>
      <c r="L295" s="1">
        <f>2024-Demographics_Info[[#This Row],[birthYear]]</f>
        <v>61</v>
      </c>
    </row>
    <row r="296" spans="1:12" x14ac:dyDescent="0.35">
      <c r="A296" s="1" t="s">
        <v>672</v>
      </c>
      <c r="B296">
        <v>7300</v>
      </c>
      <c r="C296" s="1" t="s">
        <v>11</v>
      </c>
      <c r="D296" s="1" t="s">
        <v>673</v>
      </c>
      <c r="E296" s="1" t="s">
        <v>674</v>
      </c>
      <c r="F296" s="1" t="s">
        <v>132</v>
      </c>
      <c r="G296" s="1" t="s">
        <v>11</v>
      </c>
      <c r="H296" t="b">
        <v>0</v>
      </c>
      <c r="I296" s="1" t="s">
        <v>15</v>
      </c>
      <c r="J296" s="2">
        <v>26607</v>
      </c>
      <c r="K296" s="1">
        <f>YEAR(Demographics_Info[[#This Row],[birthDate]])</f>
        <v>1972</v>
      </c>
      <c r="L296" s="1">
        <f>2024-Demographics_Info[[#This Row],[birthYear]]</f>
        <v>52</v>
      </c>
    </row>
    <row r="297" spans="1:12" x14ac:dyDescent="0.35">
      <c r="A297" s="1" t="s">
        <v>675</v>
      </c>
      <c r="B297">
        <v>7300</v>
      </c>
      <c r="C297" s="1" t="s">
        <v>99</v>
      </c>
      <c r="D297" s="1" t="s">
        <v>550</v>
      </c>
      <c r="E297" s="1" t="s">
        <v>551</v>
      </c>
      <c r="F297" s="1" t="s">
        <v>676</v>
      </c>
      <c r="G297" s="1" t="s">
        <v>99</v>
      </c>
      <c r="H297" t="b">
        <v>0</v>
      </c>
      <c r="I297" s="1" t="s">
        <v>15</v>
      </c>
      <c r="J297" s="2">
        <v>21978</v>
      </c>
      <c r="K297" s="1">
        <f>YEAR(Demographics_Info[[#This Row],[birthDate]])</f>
        <v>1960</v>
      </c>
      <c r="L297" s="1">
        <f>2024-Demographics_Info[[#This Row],[birthYear]]</f>
        <v>64</v>
      </c>
    </row>
    <row r="298" spans="1:12" x14ac:dyDescent="0.35">
      <c r="A298" s="1" t="s">
        <v>677</v>
      </c>
      <c r="B298">
        <v>7300</v>
      </c>
      <c r="C298" s="1" t="s">
        <v>22</v>
      </c>
      <c r="D298" s="1" t="s">
        <v>62</v>
      </c>
      <c r="E298" s="1" t="s">
        <v>113</v>
      </c>
      <c r="F298" s="1" t="s">
        <v>678</v>
      </c>
      <c r="G298" s="1" t="s">
        <v>22</v>
      </c>
      <c r="H298" t="b">
        <v>1</v>
      </c>
      <c r="I298" s="1" t="s">
        <v>50</v>
      </c>
      <c r="J298" s="2">
        <v>24626</v>
      </c>
      <c r="K298" s="1">
        <f>YEAR(Demographics_Info[[#This Row],[birthDate]])</f>
        <v>1967</v>
      </c>
      <c r="L298" s="1">
        <f>2024-Demographics_Info[[#This Row],[birthYear]]</f>
        <v>57</v>
      </c>
    </row>
    <row r="299" spans="1:12" x14ac:dyDescent="0.35">
      <c r="A299" s="1" t="s">
        <v>679</v>
      </c>
      <c r="B299">
        <v>7200</v>
      </c>
      <c r="C299" s="1" t="s">
        <v>29</v>
      </c>
      <c r="D299" s="1" t="s">
        <v>18</v>
      </c>
      <c r="E299" s="1" t="s">
        <v>680</v>
      </c>
      <c r="F299" s="1" t="s">
        <v>152</v>
      </c>
      <c r="G299" s="1" t="s">
        <v>29</v>
      </c>
      <c r="H299" t="b">
        <v>1</v>
      </c>
      <c r="I299" s="1" t="s">
        <v>15</v>
      </c>
      <c r="J299" s="2">
        <v>21149</v>
      </c>
      <c r="K299" s="1">
        <f>YEAR(Demographics_Info[[#This Row],[birthDate]])</f>
        <v>1957</v>
      </c>
      <c r="L299" s="1">
        <f>2024-Demographics_Info[[#This Row],[birthYear]]</f>
        <v>67</v>
      </c>
    </row>
    <row r="300" spans="1:12" x14ac:dyDescent="0.35">
      <c r="A300" s="1" t="s">
        <v>681</v>
      </c>
      <c r="B300">
        <v>7200</v>
      </c>
      <c r="C300" s="1" t="s">
        <v>269</v>
      </c>
      <c r="D300" s="1" t="s">
        <v>18</v>
      </c>
      <c r="E300" s="1" t="s">
        <v>177</v>
      </c>
      <c r="F300" s="1" t="s">
        <v>682</v>
      </c>
      <c r="G300" s="1" t="s">
        <v>269</v>
      </c>
      <c r="H300" t="b">
        <v>1</v>
      </c>
      <c r="I300" s="1" t="s">
        <v>15</v>
      </c>
      <c r="J300" s="2">
        <v>20068</v>
      </c>
      <c r="K300" s="1">
        <f>YEAR(Demographics_Info[[#This Row],[birthDate]])</f>
        <v>1954</v>
      </c>
      <c r="L300" s="1">
        <f>2024-Demographics_Info[[#This Row],[birthYear]]</f>
        <v>70</v>
      </c>
    </row>
    <row r="301" spans="1:12" x14ac:dyDescent="0.35">
      <c r="A301" s="1" t="s">
        <v>683</v>
      </c>
      <c r="B301">
        <v>7200</v>
      </c>
      <c r="C301" s="1" t="s">
        <v>29</v>
      </c>
      <c r="D301" s="1" t="s">
        <v>18</v>
      </c>
      <c r="E301" s="1" t="s">
        <v>684</v>
      </c>
      <c r="F301" s="1" t="s">
        <v>685</v>
      </c>
      <c r="G301" s="1" t="s">
        <v>29</v>
      </c>
      <c r="H301" t="b">
        <v>1</v>
      </c>
      <c r="I301" s="1" t="s">
        <v>15</v>
      </c>
      <c r="J301" s="2">
        <v>15870</v>
      </c>
      <c r="K301" s="1">
        <f>YEAR(Demographics_Info[[#This Row],[birthDate]])</f>
        <v>1943</v>
      </c>
      <c r="L301" s="1">
        <f>2024-Demographics_Info[[#This Row],[birthYear]]</f>
        <v>81</v>
      </c>
    </row>
    <row r="302" spans="1:12" x14ac:dyDescent="0.35">
      <c r="A302" s="1" t="s">
        <v>686</v>
      </c>
      <c r="B302">
        <v>7200</v>
      </c>
      <c r="C302" s="1" t="s">
        <v>172</v>
      </c>
      <c r="D302" s="1" t="s">
        <v>18</v>
      </c>
      <c r="E302" s="1" t="s">
        <v>426</v>
      </c>
      <c r="F302" s="1" t="s">
        <v>687</v>
      </c>
      <c r="G302" s="1" t="s">
        <v>172</v>
      </c>
      <c r="H302" t="b">
        <v>1</v>
      </c>
      <c r="I302" s="1" t="s">
        <v>15</v>
      </c>
      <c r="J302" s="2">
        <v>16364</v>
      </c>
      <c r="K302" s="1">
        <f>YEAR(Demographics_Info[[#This Row],[birthDate]])</f>
        <v>1944</v>
      </c>
      <c r="L302" s="1">
        <f>2024-Demographics_Info[[#This Row],[birthYear]]</f>
        <v>80</v>
      </c>
    </row>
    <row r="303" spans="1:12" x14ac:dyDescent="0.35">
      <c r="A303" s="1" t="s">
        <v>688</v>
      </c>
      <c r="B303">
        <v>7200</v>
      </c>
      <c r="C303" s="1" t="s">
        <v>29</v>
      </c>
      <c r="D303" s="1" t="s">
        <v>180</v>
      </c>
      <c r="E303" s="1" t="s">
        <v>370</v>
      </c>
      <c r="F303" s="1" t="s">
        <v>689</v>
      </c>
      <c r="G303" s="1" t="s">
        <v>29</v>
      </c>
      <c r="H303" t="b">
        <v>1</v>
      </c>
      <c r="I303" s="1" t="s">
        <v>15</v>
      </c>
      <c r="J303" s="2">
        <v>29813</v>
      </c>
      <c r="K303" s="1">
        <f>YEAR(Demographics_Info[[#This Row],[birthDate]])</f>
        <v>1981</v>
      </c>
      <c r="L303" s="1">
        <f>2024-Demographics_Info[[#This Row],[birthYear]]</f>
        <v>43</v>
      </c>
    </row>
    <row r="304" spans="1:12" x14ac:dyDescent="0.35">
      <c r="A304" s="1" t="s">
        <v>690</v>
      </c>
      <c r="B304">
        <v>7200</v>
      </c>
      <c r="C304" s="1" t="s">
        <v>11</v>
      </c>
      <c r="D304" s="1" t="s">
        <v>130</v>
      </c>
      <c r="E304" s="1" t="s">
        <v>131</v>
      </c>
      <c r="F304" s="1" t="s">
        <v>691</v>
      </c>
      <c r="G304" s="1" t="s">
        <v>11</v>
      </c>
      <c r="H304" t="b">
        <v>0</v>
      </c>
      <c r="I304" s="1" t="s">
        <v>15</v>
      </c>
      <c r="J304" s="2">
        <v>22474</v>
      </c>
      <c r="K304" s="1">
        <f>YEAR(Demographics_Info[[#This Row],[birthDate]])</f>
        <v>1961</v>
      </c>
      <c r="L304" s="1">
        <f>2024-Demographics_Info[[#This Row],[birthYear]]</f>
        <v>63</v>
      </c>
    </row>
    <row r="305" spans="1:12" x14ac:dyDescent="0.35">
      <c r="A305" s="1" t="s">
        <v>692</v>
      </c>
      <c r="B305">
        <v>7200</v>
      </c>
      <c r="C305" s="1" t="s">
        <v>61</v>
      </c>
      <c r="D305" s="1" t="s">
        <v>62</v>
      </c>
      <c r="E305" s="1" t="s">
        <v>63</v>
      </c>
      <c r="F305" s="1" t="s">
        <v>693</v>
      </c>
      <c r="G305" s="1" t="s">
        <v>61</v>
      </c>
      <c r="H305" t="b">
        <v>1</v>
      </c>
      <c r="I305" s="1" t="s">
        <v>15</v>
      </c>
      <c r="J305" s="2">
        <v>16711</v>
      </c>
      <c r="K305" s="1">
        <f>YEAR(Demographics_Info[[#This Row],[birthDate]])</f>
        <v>1945</v>
      </c>
      <c r="L305" s="1">
        <f>2024-Demographics_Info[[#This Row],[birthYear]]</f>
        <v>79</v>
      </c>
    </row>
    <row r="306" spans="1:12" x14ac:dyDescent="0.35">
      <c r="A306" s="1" t="s">
        <v>694</v>
      </c>
      <c r="B306">
        <v>7100</v>
      </c>
      <c r="C306" s="1" t="s">
        <v>22</v>
      </c>
      <c r="D306" s="1" t="s">
        <v>18</v>
      </c>
      <c r="E306" s="1" t="s">
        <v>695</v>
      </c>
      <c r="F306" s="1" t="s">
        <v>696</v>
      </c>
      <c r="G306" s="1" t="s">
        <v>22</v>
      </c>
      <c r="H306" t="b">
        <v>1</v>
      </c>
      <c r="I306" s="1" t="s">
        <v>50</v>
      </c>
      <c r="J306" s="2">
        <v>15919</v>
      </c>
      <c r="K306" s="1">
        <f>YEAR(Demographics_Info[[#This Row],[birthDate]])</f>
        <v>1943</v>
      </c>
      <c r="L306" s="1">
        <f>2024-Demographics_Info[[#This Row],[birthYear]]</f>
        <v>81</v>
      </c>
    </row>
    <row r="307" spans="1:12" x14ac:dyDescent="0.35">
      <c r="A307" s="1" t="s">
        <v>697</v>
      </c>
      <c r="B307">
        <v>7100</v>
      </c>
      <c r="C307" s="1" t="s">
        <v>116</v>
      </c>
      <c r="D307" s="1" t="s">
        <v>123</v>
      </c>
      <c r="E307" s="1" t="s">
        <v>610</v>
      </c>
      <c r="F307" s="1" t="s">
        <v>698</v>
      </c>
      <c r="G307" s="1" t="s">
        <v>116</v>
      </c>
      <c r="H307" t="b">
        <v>1</v>
      </c>
      <c r="I307" s="1" t="s">
        <v>15</v>
      </c>
      <c r="J307" s="2">
        <v>17170</v>
      </c>
      <c r="K307" s="1">
        <f>YEAR(Demographics_Info[[#This Row],[birthDate]])</f>
        <v>1947</v>
      </c>
      <c r="L307" s="1">
        <f>2024-Demographics_Info[[#This Row],[birthYear]]</f>
        <v>77</v>
      </c>
    </row>
    <row r="308" spans="1:12" x14ac:dyDescent="0.35">
      <c r="A308" s="1" t="s">
        <v>699</v>
      </c>
      <c r="B308">
        <v>7100</v>
      </c>
      <c r="C308" s="1" t="s">
        <v>224</v>
      </c>
      <c r="D308" s="1" t="s">
        <v>18</v>
      </c>
      <c r="E308" s="1" t="s">
        <v>700</v>
      </c>
      <c r="F308" s="1" t="s">
        <v>701</v>
      </c>
      <c r="G308" s="1" t="s">
        <v>224</v>
      </c>
      <c r="H308" t="b">
        <v>0</v>
      </c>
      <c r="I308" s="1" t="s">
        <v>50</v>
      </c>
      <c r="J308" s="2">
        <v>22601</v>
      </c>
      <c r="K308" s="1">
        <f>YEAR(Demographics_Info[[#This Row],[birthDate]])</f>
        <v>1961</v>
      </c>
      <c r="L308" s="1">
        <f>2024-Demographics_Info[[#This Row],[birthYear]]</f>
        <v>63</v>
      </c>
    </row>
    <row r="309" spans="1:12" x14ac:dyDescent="0.35">
      <c r="A309" s="1" t="s">
        <v>702</v>
      </c>
      <c r="B309">
        <v>7100</v>
      </c>
      <c r="C309" s="1" t="s">
        <v>147</v>
      </c>
      <c r="D309" s="1" t="s">
        <v>62</v>
      </c>
      <c r="E309" s="1" t="s">
        <v>332</v>
      </c>
      <c r="F309" s="1" t="s">
        <v>703</v>
      </c>
      <c r="G309" s="1" t="s">
        <v>147</v>
      </c>
      <c r="H309" t="b">
        <v>1</v>
      </c>
      <c r="I309" s="1" t="s">
        <v>15</v>
      </c>
      <c r="J309" s="2">
        <v>20803</v>
      </c>
      <c r="K309" s="1">
        <f>YEAR(Demographics_Info[[#This Row],[birthDate]])</f>
        <v>1956</v>
      </c>
      <c r="L309" s="1">
        <f>2024-Demographics_Info[[#This Row],[birthYear]]</f>
        <v>68</v>
      </c>
    </row>
    <row r="310" spans="1:12" x14ac:dyDescent="0.35">
      <c r="A310" s="1" t="s">
        <v>704</v>
      </c>
      <c r="B310">
        <v>7100</v>
      </c>
      <c r="C310" s="1" t="s">
        <v>206</v>
      </c>
      <c r="D310" s="1" t="s">
        <v>100</v>
      </c>
      <c r="E310" s="1" t="s">
        <v>705</v>
      </c>
      <c r="F310" s="1" t="s">
        <v>706</v>
      </c>
      <c r="G310" s="1" t="s">
        <v>206</v>
      </c>
      <c r="H310" t="b">
        <v>0</v>
      </c>
      <c r="I310" s="1" t="s">
        <v>15</v>
      </c>
      <c r="J310" s="2">
        <v>18566</v>
      </c>
      <c r="K310" s="1">
        <f>YEAR(Demographics_Info[[#This Row],[birthDate]])</f>
        <v>1950</v>
      </c>
      <c r="L310" s="1">
        <f>2024-Demographics_Info[[#This Row],[birthYear]]</f>
        <v>74</v>
      </c>
    </row>
    <row r="311" spans="1:12" x14ac:dyDescent="0.35">
      <c r="A311" s="1" t="s">
        <v>707</v>
      </c>
      <c r="B311">
        <v>7100</v>
      </c>
      <c r="C311" s="1" t="s">
        <v>29</v>
      </c>
      <c r="D311" s="1" t="s">
        <v>322</v>
      </c>
      <c r="E311" s="1" t="s">
        <v>322</v>
      </c>
      <c r="F311" s="1" t="s">
        <v>279</v>
      </c>
      <c r="G311" s="1" t="s">
        <v>29</v>
      </c>
      <c r="H311" t="b">
        <v>0</v>
      </c>
      <c r="I311" s="1" t="s">
        <v>15</v>
      </c>
      <c r="J311" s="2">
        <v>47128</v>
      </c>
      <c r="K311" s="1">
        <f>YEAR(Demographics_Info[[#This Row],[birthDate]])</f>
        <v>2029</v>
      </c>
      <c r="L311" s="1">
        <f>2024-Demographics_Info[[#This Row],[birthYear]]</f>
        <v>-5</v>
      </c>
    </row>
    <row r="312" spans="1:12" x14ac:dyDescent="0.35">
      <c r="A312" s="1" t="s">
        <v>708</v>
      </c>
      <c r="B312">
        <v>7100</v>
      </c>
      <c r="C312" s="1" t="s">
        <v>147</v>
      </c>
      <c r="D312" s="1" t="s">
        <v>62</v>
      </c>
      <c r="E312" s="1" t="s">
        <v>470</v>
      </c>
      <c r="F312" s="1" t="s">
        <v>709</v>
      </c>
      <c r="G312" s="1" t="s">
        <v>147</v>
      </c>
      <c r="H312" t="b">
        <v>1</v>
      </c>
      <c r="I312" s="1" t="s">
        <v>15</v>
      </c>
      <c r="J312" s="2">
        <v>18994</v>
      </c>
      <c r="K312" s="1">
        <f>YEAR(Demographics_Info[[#This Row],[birthDate]])</f>
        <v>1952</v>
      </c>
      <c r="L312" s="1">
        <f>2024-Demographics_Info[[#This Row],[birthYear]]</f>
        <v>72</v>
      </c>
    </row>
    <row r="313" spans="1:12" x14ac:dyDescent="0.35">
      <c r="A313" s="1" t="s">
        <v>710</v>
      </c>
      <c r="B313">
        <v>7000</v>
      </c>
      <c r="C313" s="1" t="s">
        <v>22</v>
      </c>
      <c r="D313" s="1" t="s">
        <v>18</v>
      </c>
      <c r="E313" s="1" t="s">
        <v>487</v>
      </c>
      <c r="F313" s="1" t="s">
        <v>424</v>
      </c>
      <c r="G313" s="1" t="s">
        <v>22</v>
      </c>
      <c r="H313" t="b">
        <v>1</v>
      </c>
      <c r="I313" s="1" t="s">
        <v>15</v>
      </c>
      <c r="J313" s="2">
        <v>23645</v>
      </c>
      <c r="K313" s="1">
        <f>YEAR(Demographics_Info[[#This Row],[birthDate]])</f>
        <v>1964</v>
      </c>
      <c r="L313" s="1">
        <f>2024-Demographics_Info[[#This Row],[birthYear]]</f>
        <v>60</v>
      </c>
    </row>
    <row r="314" spans="1:12" x14ac:dyDescent="0.35">
      <c r="A314" s="1" t="s">
        <v>711</v>
      </c>
      <c r="B314">
        <v>7000</v>
      </c>
      <c r="C314" s="1" t="s">
        <v>35</v>
      </c>
      <c r="D314" s="1" t="s">
        <v>134</v>
      </c>
      <c r="E314" s="1" t="s">
        <v>135</v>
      </c>
      <c r="F314" s="1" t="s">
        <v>166</v>
      </c>
      <c r="G314" s="1" t="s">
        <v>35</v>
      </c>
      <c r="H314" t="b">
        <v>1</v>
      </c>
      <c r="I314" s="1" t="s">
        <v>15</v>
      </c>
      <c r="J314" s="2">
        <v>31194</v>
      </c>
      <c r="K314" s="1">
        <f>YEAR(Demographics_Info[[#This Row],[birthDate]])</f>
        <v>1985</v>
      </c>
      <c r="L314" s="1">
        <f>2024-Demographics_Info[[#This Row],[birthYear]]</f>
        <v>39</v>
      </c>
    </row>
    <row r="315" spans="1:12" x14ac:dyDescent="0.35">
      <c r="A315" s="1" t="s">
        <v>712</v>
      </c>
      <c r="B315">
        <v>7000</v>
      </c>
      <c r="C315" s="1" t="s">
        <v>35</v>
      </c>
      <c r="D315" s="1" t="s">
        <v>134</v>
      </c>
      <c r="E315" s="1" t="s">
        <v>135</v>
      </c>
      <c r="F315" s="1" t="s">
        <v>166</v>
      </c>
      <c r="G315" s="1" t="s">
        <v>35</v>
      </c>
      <c r="H315" t="b">
        <v>1</v>
      </c>
      <c r="I315" s="1" t="s">
        <v>15</v>
      </c>
      <c r="J315" s="2">
        <v>30039</v>
      </c>
      <c r="K315" s="1">
        <f>YEAR(Demographics_Info[[#This Row],[birthDate]])</f>
        <v>1982</v>
      </c>
      <c r="L315" s="1">
        <f>2024-Demographics_Info[[#This Row],[birthYear]]</f>
        <v>42</v>
      </c>
    </row>
    <row r="316" spans="1:12" x14ac:dyDescent="0.35">
      <c r="A316" s="1" t="s">
        <v>713</v>
      </c>
      <c r="B316">
        <v>7000</v>
      </c>
      <c r="C316" s="1" t="s">
        <v>22</v>
      </c>
      <c r="D316" s="1" t="s">
        <v>18</v>
      </c>
      <c r="E316" s="1" t="s">
        <v>714</v>
      </c>
      <c r="F316" s="1" t="s">
        <v>715</v>
      </c>
      <c r="G316" s="1" t="s">
        <v>22</v>
      </c>
      <c r="H316" t="b">
        <v>1</v>
      </c>
      <c r="I316" s="1" t="s">
        <v>15</v>
      </c>
      <c r="J316" s="2">
        <v>16641</v>
      </c>
      <c r="K316" s="1">
        <f>YEAR(Demographics_Info[[#This Row],[birthDate]])</f>
        <v>1945</v>
      </c>
      <c r="L316" s="1">
        <f>2024-Demographics_Info[[#This Row],[birthYear]]</f>
        <v>79</v>
      </c>
    </row>
    <row r="317" spans="1:12" x14ac:dyDescent="0.35">
      <c r="A317" s="1" t="s">
        <v>716</v>
      </c>
      <c r="B317">
        <v>7000</v>
      </c>
      <c r="C317" s="1" t="s">
        <v>147</v>
      </c>
      <c r="D317" s="1" t="s">
        <v>44</v>
      </c>
      <c r="E317" s="1" t="s">
        <v>45</v>
      </c>
      <c r="F317" s="1" t="s">
        <v>323</v>
      </c>
      <c r="G317" s="1" t="s">
        <v>147</v>
      </c>
      <c r="H317" t="b">
        <v>0</v>
      </c>
      <c r="I317" s="1" t="s">
        <v>15</v>
      </c>
      <c r="J317" s="2">
        <v>15638</v>
      </c>
      <c r="K317" s="1">
        <f>YEAR(Demographics_Info[[#This Row],[birthDate]])</f>
        <v>1942</v>
      </c>
      <c r="L317" s="1">
        <f>2024-Demographics_Info[[#This Row],[birthYear]]</f>
        <v>82</v>
      </c>
    </row>
    <row r="318" spans="1:12" x14ac:dyDescent="0.35">
      <c r="A318" s="1" t="s">
        <v>717</v>
      </c>
      <c r="B318">
        <v>7000</v>
      </c>
      <c r="C318" s="1" t="s">
        <v>11</v>
      </c>
      <c r="D318" s="1" t="s">
        <v>18</v>
      </c>
      <c r="E318" s="1" t="s">
        <v>36</v>
      </c>
      <c r="F318" s="1" t="s">
        <v>718</v>
      </c>
      <c r="G318" s="1" t="s">
        <v>11</v>
      </c>
      <c r="H318" t="b">
        <v>1</v>
      </c>
      <c r="I318" s="1" t="s">
        <v>15</v>
      </c>
      <c r="J318" s="2">
        <v>14532</v>
      </c>
      <c r="K318" s="1">
        <f>YEAR(Demographics_Info[[#This Row],[birthDate]])</f>
        <v>1939</v>
      </c>
      <c r="L318" s="1">
        <f>2024-Demographics_Info[[#This Row],[birthYear]]</f>
        <v>85</v>
      </c>
    </row>
    <row r="319" spans="1:12" x14ac:dyDescent="0.35">
      <c r="A319" s="1" t="s">
        <v>719</v>
      </c>
      <c r="B319">
        <v>7000</v>
      </c>
      <c r="C319" s="1" t="s">
        <v>43</v>
      </c>
      <c r="D319" s="1" t="s">
        <v>44</v>
      </c>
      <c r="E319" s="1" t="s">
        <v>45</v>
      </c>
      <c r="F319" s="1" t="s">
        <v>43</v>
      </c>
      <c r="G319" s="1" t="s">
        <v>43</v>
      </c>
      <c r="H319" t="b">
        <v>0</v>
      </c>
      <c r="I319" s="1" t="s">
        <v>50</v>
      </c>
      <c r="J319" s="2">
        <v>24629</v>
      </c>
      <c r="K319" s="1">
        <f>YEAR(Demographics_Info[[#This Row],[birthDate]])</f>
        <v>1967</v>
      </c>
      <c r="L319" s="1">
        <f>2024-Demographics_Info[[#This Row],[birthYear]]</f>
        <v>57</v>
      </c>
    </row>
    <row r="320" spans="1:12" x14ac:dyDescent="0.35">
      <c r="A320" s="1" t="s">
        <v>720</v>
      </c>
      <c r="B320">
        <v>7000</v>
      </c>
      <c r="C320" s="1" t="s">
        <v>43</v>
      </c>
      <c r="D320" s="1" t="s">
        <v>44</v>
      </c>
      <c r="E320" s="1" t="s">
        <v>45</v>
      </c>
      <c r="F320" s="1" t="s">
        <v>43</v>
      </c>
      <c r="G320" s="1" t="s">
        <v>43</v>
      </c>
      <c r="H320" t="b">
        <v>0</v>
      </c>
      <c r="I320" s="1" t="s">
        <v>15</v>
      </c>
      <c r="J320" s="2">
        <v>23626</v>
      </c>
      <c r="K320" s="1">
        <f>YEAR(Demographics_Info[[#This Row],[birthDate]])</f>
        <v>1964</v>
      </c>
      <c r="L320" s="1">
        <f>2024-Demographics_Info[[#This Row],[birthYear]]</f>
        <v>60</v>
      </c>
    </row>
    <row r="321" spans="1:12" x14ac:dyDescent="0.35">
      <c r="A321" s="1" t="s">
        <v>721</v>
      </c>
      <c r="B321">
        <v>7000</v>
      </c>
      <c r="C321" s="1" t="s">
        <v>61</v>
      </c>
      <c r="D321" s="1" t="s">
        <v>18</v>
      </c>
      <c r="E321" s="1" t="s">
        <v>722</v>
      </c>
      <c r="F321" s="1" t="s">
        <v>723</v>
      </c>
      <c r="G321" s="1" t="s">
        <v>61</v>
      </c>
      <c r="H321" t="b">
        <v>1</v>
      </c>
      <c r="I321" s="1" t="s">
        <v>15</v>
      </c>
      <c r="J321" s="2">
        <v>19722</v>
      </c>
      <c r="K321" s="1">
        <f>YEAR(Demographics_Info[[#This Row],[birthDate]])</f>
        <v>1953</v>
      </c>
      <c r="L321" s="1">
        <f>2024-Demographics_Info[[#This Row],[birthYear]]</f>
        <v>71</v>
      </c>
    </row>
    <row r="322" spans="1:12" x14ac:dyDescent="0.35">
      <c r="A322" s="1" t="s">
        <v>724</v>
      </c>
      <c r="B322">
        <v>7000</v>
      </c>
      <c r="C322" s="1" t="s">
        <v>61</v>
      </c>
      <c r="D322" s="1" t="s">
        <v>18</v>
      </c>
      <c r="E322" s="1" t="s">
        <v>177</v>
      </c>
      <c r="F322" s="1" t="s">
        <v>723</v>
      </c>
      <c r="G322" s="1" t="s">
        <v>61</v>
      </c>
      <c r="H322" t="b">
        <v>1</v>
      </c>
      <c r="I322" s="1" t="s">
        <v>15</v>
      </c>
      <c r="J322" s="2">
        <v>20348</v>
      </c>
      <c r="K322" s="1">
        <f>YEAR(Demographics_Info[[#This Row],[birthDate]])</f>
        <v>1955</v>
      </c>
      <c r="L322" s="1">
        <f>2024-Demographics_Info[[#This Row],[birthYear]]</f>
        <v>69</v>
      </c>
    </row>
    <row r="323" spans="1:12" x14ac:dyDescent="0.35">
      <c r="A323" s="1" t="s">
        <v>725</v>
      </c>
      <c r="B323">
        <v>7000</v>
      </c>
      <c r="C323" s="1" t="s">
        <v>61</v>
      </c>
      <c r="D323" s="1" t="s">
        <v>18</v>
      </c>
      <c r="E323" s="1" t="s">
        <v>726</v>
      </c>
      <c r="F323" s="1" t="s">
        <v>693</v>
      </c>
      <c r="G323" s="1" t="s">
        <v>61</v>
      </c>
      <c r="H323" t="b">
        <v>1</v>
      </c>
      <c r="I323" s="1" t="s">
        <v>15</v>
      </c>
      <c r="J323" s="2">
        <v>19050</v>
      </c>
      <c r="K323" s="1">
        <f>YEAR(Demographics_Info[[#This Row],[birthDate]])</f>
        <v>1952</v>
      </c>
      <c r="L323" s="1">
        <f>2024-Demographics_Info[[#This Row],[birthYear]]</f>
        <v>72</v>
      </c>
    </row>
    <row r="324" spans="1:12" x14ac:dyDescent="0.35">
      <c r="A324" s="1" t="s">
        <v>727</v>
      </c>
      <c r="B324">
        <v>6900</v>
      </c>
      <c r="C324" s="1" t="s">
        <v>43</v>
      </c>
      <c r="D324" s="1" t="s">
        <v>18</v>
      </c>
      <c r="E324" s="1" t="s">
        <v>472</v>
      </c>
      <c r="F324" s="1" t="s">
        <v>728</v>
      </c>
      <c r="G324" s="1" t="s">
        <v>43</v>
      </c>
      <c r="H324" t="b">
        <v>0</v>
      </c>
      <c r="I324" s="1" t="s">
        <v>50</v>
      </c>
      <c r="J324" s="2">
        <v>13150</v>
      </c>
      <c r="K324" s="1">
        <f>YEAR(Demographics_Info[[#This Row],[birthDate]])</f>
        <v>1936</v>
      </c>
      <c r="L324" s="1">
        <f>2024-Demographics_Info[[#This Row],[birthYear]]</f>
        <v>88</v>
      </c>
    </row>
    <row r="325" spans="1:12" x14ac:dyDescent="0.35">
      <c r="A325" s="1" t="s">
        <v>729</v>
      </c>
      <c r="B325">
        <v>6900</v>
      </c>
      <c r="C325" s="1" t="s">
        <v>61</v>
      </c>
      <c r="D325" s="1" t="s">
        <v>18</v>
      </c>
      <c r="E325" s="1" t="s">
        <v>730</v>
      </c>
      <c r="F325" s="1" t="s">
        <v>731</v>
      </c>
      <c r="G325" s="1" t="s">
        <v>61</v>
      </c>
      <c r="H325" t="b">
        <v>0</v>
      </c>
      <c r="I325" s="1" t="s">
        <v>50</v>
      </c>
      <c r="J325" s="2">
        <v>12420</v>
      </c>
      <c r="K325" s="1">
        <f>YEAR(Demographics_Info[[#This Row],[birthDate]])</f>
        <v>1934</v>
      </c>
      <c r="L325" s="1">
        <f>2024-Demographics_Info[[#This Row],[birthYear]]</f>
        <v>90</v>
      </c>
    </row>
    <row r="326" spans="1:12" x14ac:dyDescent="0.35">
      <c r="A326" s="1" t="s">
        <v>732</v>
      </c>
      <c r="B326">
        <v>6900</v>
      </c>
      <c r="C326" s="1" t="s">
        <v>29</v>
      </c>
      <c r="D326" s="1" t="s">
        <v>18</v>
      </c>
      <c r="E326" s="1" t="s">
        <v>36</v>
      </c>
      <c r="F326" s="1" t="s">
        <v>733</v>
      </c>
      <c r="G326" s="1" t="s">
        <v>29</v>
      </c>
      <c r="H326" t="b">
        <v>1</v>
      </c>
      <c r="I326" s="1" t="s">
        <v>15</v>
      </c>
      <c r="J326" s="2">
        <v>24731</v>
      </c>
      <c r="K326" s="1">
        <f>YEAR(Demographics_Info[[#This Row],[birthDate]])</f>
        <v>1967</v>
      </c>
      <c r="L326" s="1">
        <f>2024-Demographics_Info[[#This Row],[birthYear]]</f>
        <v>57</v>
      </c>
    </row>
    <row r="327" spans="1:12" x14ac:dyDescent="0.35">
      <c r="A327" s="1" t="s">
        <v>734</v>
      </c>
      <c r="B327">
        <v>6900</v>
      </c>
      <c r="C327" s="1" t="s">
        <v>22</v>
      </c>
      <c r="D327" s="1" t="s">
        <v>62</v>
      </c>
      <c r="E327" s="1" t="s">
        <v>735</v>
      </c>
      <c r="F327" s="1" t="s">
        <v>736</v>
      </c>
      <c r="G327" s="1" t="s">
        <v>22</v>
      </c>
      <c r="H327" t="b">
        <v>1</v>
      </c>
      <c r="I327" s="1" t="s">
        <v>15</v>
      </c>
      <c r="J327" s="2">
        <v>23642</v>
      </c>
      <c r="K327" s="1">
        <f>YEAR(Demographics_Info[[#This Row],[birthDate]])</f>
        <v>1964</v>
      </c>
      <c r="L327" s="1">
        <f>2024-Demographics_Info[[#This Row],[birthYear]]</f>
        <v>60</v>
      </c>
    </row>
    <row r="328" spans="1:12" x14ac:dyDescent="0.35">
      <c r="A328" s="1" t="s">
        <v>737</v>
      </c>
      <c r="B328">
        <v>6900</v>
      </c>
      <c r="C328" s="1" t="s">
        <v>269</v>
      </c>
      <c r="D328" s="1" t="s">
        <v>18</v>
      </c>
      <c r="E328" s="1" t="s">
        <v>738</v>
      </c>
      <c r="F328" s="1" t="s">
        <v>271</v>
      </c>
      <c r="G328" s="1" t="s">
        <v>269</v>
      </c>
      <c r="H328" t="b">
        <v>1</v>
      </c>
      <c r="I328" s="1" t="s">
        <v>15</v>
      </c>
      <c r="J328" s="2">
        <v>15604</v>
      </c>
      <c r="K328" s="1">
        <f>YEAR(Demographics_Info[[#This Row],[birthDate]])</f>
        <v>1942</v>
      </c>
      <c r="L328" s="1">
        <f>2024-Demographics_Info[[#This Row],[birthYear]]</f>
        <v>82</v>
      </c>
    </row>
    <row r="329" spans="1:12" x14ac:dyDescent="0.35">
      <c r="A329" s="1" t="s">
        <v>739</v>
      </c>
      <c r="B329">
        <v>6900</v>
      </c>
      <c r="C329" s="1" t="s">
        <v>11</v>
      </c>
      <c r="D329" s="1" t="s">
        <v>55</v>
      </c>
      <c r="E329" s="1" t="s">
        <v>56</v>
      </c>
      <c r="F329" s="1" t="s">
        <v>57</v>
      </c>
      <c r="G329" s="1" t="s">
        <v>11</v>
      </c>
      <c r="H329" t="b">
        <v>0</v>
      </c>
      <c r="I329" s="1" t="s">
        <v>50</v>
      </c>
      <c r="J329" s="2">
        <v>25028</v>
      </c>
      <c r="K329" s="1">
        <f>YEAR(Demographics_Info[[#This Row],[birthDate]])</f>
        <v>1968</v>
      </c>
      <c r="L329" s="1">
        <f>2024-Demographics_Info[[#This Row],[birthYear]]</f>
        <v>56</v>
      </c>
    </row>
    <row r="330" spans="1:12" x14ac:dyDescent="0.35">
      <c r="A330" s="1" t="s">
        <v>740</v>
      </c>
      <c r="B330">
        <v>6900</v>
      </c>
      <c r="C330" s="1" t="s">
        <v>206</v>
      </c>
      <c r="D330" s="1" t="s">
        <v>18</v>
      </c>
      <c r="E330" s="1" t="s">
        <v>741</v>
      </c>
      <c r="F330" s="1" t="s">
        <v>742</v>
      </c>
      <c r="G330" s="1" t="s">
        <v>206</v>
      </c>
      <c r="H330" t="b">
        <v>0</v>
      </c>
      <c r="I330" s="1" t="s">
        <v>50</v>
      </c>
      <c r="J330" s="2">
        <v>19845</v>
      </c>
      <c r="K330" s="1">
        <f>YEAR(Demographics_Info[[#This Row],[birthDate]])</f>
        <v>1954</v>
      </c>
      <c r="L330" s="1">
        <f>2024-Demographics_Info[[#This Row],[birthYear]]</f>
        <v>70</v>
      </c>
    </row>
    <row r="331" spans="1:12" x14ac:dyDescent="0.35">
      <c r="A331" s="1" t="s">
        <v>743</v>
      </c>
      <c r="B331">
        <v>6800</v>
      </c>
      <c r="C331" s="1" t="s">
        <v>172</v>
      </c>
      <c r="D331" s="1" t="s">
        <v>18</v>
      </c>
      <c r="E331" s="1" t="s">
        <v>426</v>
      </c>
      <c r="F331" s="1" t="s">
        <v>687</v>
      </c>
      <c r="G331" s="1" t="s">
        <v>172</v>
      </c>
      <c r="H331" t="b">
        <v>0</v>
      </c>
      <c r="I331" s="1" t="s">
        <v>50</v>
      </c>
      <c r="J331" s="2">
        <v>23445</v>
      </c>
      <c r="K331" s="1">
        <f>YEAR(Demographics_Info[[#This Row],[birthDate]])</f>
        <v>1964</v>
      </c>
      <c r="L331" s="1">
        <f>2024-Demographics_Info[[#This Row],[birthYear]]</f>
        <v>60</v>
      </c>
    </row>
    <row r="332" spans="1:12" x14ac:dyDescent="0.35">
      <c r="A332" s="1" t="s">
        <v>744</v>
      </c>
      <c r="B332">
        <v>6800</v>
      </c>
      <c r="C332" s="1" t="s">
        <v>43</v>
      </c>
      <c r="D332" s="1" t="s">
        <v>391</v>
      </c>
      <c r="E332" s="1" t="s">
        <v>392</v>
      </c>
      <c r="F332" s="1" t="s">
        <v>80</v>
      </c>
      <c r="G332" s="1" t="s">
        <v>43</v>
      </c>
      <c r="H332" t="b">
        <v>1</v>
      </c>
      <c r="I332" s="1" t="s">
        <v>15</v>
      </c>
      <c r="J332" s="2">
        <v>13422</v>
      </c>
      <c r="K332" s="1">
        <f>YEAR(Demographics_Info[[#This Row],[birthDate]])</f>
        <v>1936</v>
      </c>
      <c r="L332" s="1">
        <f>2024-Demographics_Info[[#This Row],[birthYear]]</f>
        <v>88</v>
      </c>
    </row>
    <row r="333" spans="1:12" x14ac:dyDescent="0.35">
      <c r="A333" s="1" t="s">
        <v>745</v>
      </c>
      <c r="B333">
        <v>6800</v>
      </c>
      <c r="C333" s="1" t="s">
        <v>116</v>
      </c>
      <c r="D333" s="1" t="s">
        <v>134</v>
      </c>
      <c r="E333" s="1" t="s">
        <v>746</v>
      </c>
      <c r="F333" s="1" t="s">
        <v>747</v>
      </c>
      <c r="G333" s="1" t="s">
        <v>116</v>
      </c>
      <c r="H333" t="b">
        <v>1</v>
      </c>
      <c r="I333" s="1" t="s">
        <v>50</v>
      </c>
      <c r="J333" s="2">
        <v>24741</v>
      </c>
      <c r="K333" s="1">
        <f>YEAR(Demographics_Info[[#This Row],[birthDate]])</f>
        <v>1967</v>
      </c>
      <c r="L333" s="1">
        <f>2024-Demographics_Info[[#This Row],[birthYear]]</f>
        <v>57</v>
      </c>
    </row>
    <row r="334" spans="1:12" x14ac:dyDescent="0.35">
      <c r="A334" s="1" t="s">
        <v>748</v>
      </c>
      <c r="B334">
        <v>6800</v>
      </c>
      <c r="C334" s="1" t="s">
        <v>172</v>
      </c>
      <c r="D334" s="1" t="s">
        <v>18</v>
      </c>
      <c r="E334" s="1" t="s">
        <v>426</v>
      </c>
      <c r="F334" s="1" t="s">
        <v>687</v>
      </c>
      <c r="G334" s="1" t="s">
        <v>172</v>
      </c>
      <c r="H334" t="b">
        <v>0</v>
      </c>
      <c r="I334" s="1" t="s">
        <v>15</v>
      </c>
      <c r="J334" s="2">
        <v>30256</v>
      </c>
      <c r="K334" s="1">
        <f>YEAR(Demographics_Info[[#This Row],[birthDate]])</f>
        <v>1982</v>
      </c>
      <c r="L334" s="1">
        <f>2024-Demographics_Info[[#This Row],[birthYear]]</f>
        <v>42</v>
      </c>
    </row>
    <row r="335" spans="1:12" x14ac:dyDescent="0.35">
      <c r="A335" s="1" t="s">
        <v>749</v>
      </c>
      <c r="B335">
        <v>6800</v>
      </c>
      <c r="C335" s="1" t="s">
        <v>172</v>
      </c>
      <c r="D335" s="1" t="s">
        <v>18</v>
      </c>
      <c r="E335" s="1" t="s">
        <v>426</v>
      </c>
      <c r="F335" s="1" t="s">
        <v>687</v>
      </c>
      <c r="G335" s="1" t="s">
        <v>172</v>
      </c>
      <c r="H335" t="b">
        <v>0</v>
      </c>
      <c r="I335" s="1" t="s">
        <v>50</v>
      </c>
      <c r="J335" s="2">
        <v>25427</v>
      </c>
      <c r="K335" s="1">
        <f>YEAR(Demographics_Info[[#This Row],[birthDate]])</f>
        <v>1969</v>
      </c>
      <c r="L335" s="1">
        <f>2024-Demographics_Info[[#This Row],[birthYear]]</f>
        <v>55</v>
      </c>
    </row>
    <row r="336" spans="1:12" x14ac:dyDescent="0.35">
      <c r="A336" s="1" t="s">
        <v>750</v>
      </c>
      <c r="B336">
        <v>6800</v>
      </c>
      <c r="C336" s="1" t="s">
        <v>29</v>
      </c>
      <c r="D336" s="1" t="s">
        <v>18</v>
      </c>
      <c r="E336" s="1" t="s">
        <v>751</v>
      </c>
      <c r="F336" s="1" t="s">
        <v>218</v>
      </c>
      <c r="G336" s="1" t="s">
        <v>29</v>
      </c>
      <c r="H336" t="b">
        <v>0</v>
      </c>
      <c r="I336" s="1" t="s">
        <v>15</v>
      </c>
      <c r="J336" s="2">
        <v>23699</v>
      </c>
      <c r="K336" s="1">
        <f>YEAR(Demographics_Info[[#This Row],[birthDate]])</f>
        <v>1964</v>
      </c>
      <c r="L336" s="1">
        <f>2024-Demographics_Info[[#This Row],[birthYear]]</f>
        <v>60</v>
      </c>
    </row>
    <row r="337" spans="1:12" x14ac:dyDescent="0.35">
      <c r="A337" s="1" t="s">
        <v>752</v>
      </c>
      <c r="B337">
        <v>6800</v>
      </c>
      <c r="C337" s="1" t="s">
        <v>29</v>
      </c>
      <c r="D337" s="1" t="s">
        <v>18</v>
      </c>
      <c r="E337" s="1" t="s">
        <v>59</v>
      </c>
      <c r="F337" s="1" t="s">
        <v>753</v>
      </c>
      <c r="G337" s="1" t="s">
        <v>29</v>
      </c>
      <c r="H337" t="b">
        <v>1</v>
      </c>
      <c r="I337" s="1" t="s">
        <v>15</v>
      </c>
      <c r="J337" s="2">
        <v>22596</v>
      </c>
      <c r="K337" s="1">
        <f>YEAR(Demographics_Info[[#This Row],[birthDate]])</f>
        <v>1961</v>
      </c>
      <c r="L337" s="1">
        <f>2024-Demographics_Info[[#This Row],[birthYear]]</f>
        <v>63</v>
      </c>
    </row>
    <row r="338" spans="1:12" x14ac:dyDescent="0.35">
      <c r="A338" s="1" t="s">
        <v>754</v>
      </c>
      <c r="B338">
        <v>6800</v>
      </c>
      <c r="C338" s="1" t="s">
        <v>22</v>
      </c>
      <c r="D338" s="1" t="s">
        <v>18</v>
      </c>
      <c r="E338" s="1" t="s">
        <v>503</v>
      </c>
      <c r="F338" s="1" t="s">
        <v>755</v>
      </c>
      <c r="G338" s="1" t="s">
        <v>22</v>
      </c>
      <c r="H338" t="b">
        <v>1</v>
      </c>
      <c r="I338" s="1" t="s">
        <v>15</v>
      </c>
      <c r="J338" s="2">
        <v>47121</v>
      </c>
      <c r="K338" s="1">
        <f>YEAR(Demographics_Info[[#This Row],[birthDate]])</f>
        <v>2029</v>
      </c>
      <c r="L338" s="1">
        <f>2024-Demographics_Info[[#This Row],[birthYear]]</f>
        <v>-5</v>
      </c>
    </row>
    <row r="339" spans="1:12" x14ac:dyDescent="0.35">
      <c r="A339" s="1" t="s">
        <v>756</v>
      </c>
      <c r="B339">
        <v>6800</v>
      </c>
      <c r="C339" s="1" t="s">
        <v>29</v>
      </c>
      <c r="D339" s="1" t="s">
        <v>18</v>
      </c>
      <c r="E339" s="1" t="s">
        <v>757</v>
      </c>
      <c r="F339" s="1" t="s">
        <v>121</v>
      </c>
      <c r="G339" s="1" t="s">
        <v>29</v>
      </c>
      <c r="H339" t="b">
        <v>1</v>
      </c>
      <c r="I339" s="1" t="s">
        <v>15</v>
      </c>
      <c r="J339" s="2">
        <v>25558</v>
      </c>
      <c r="K339" s="1">
        <f>YEAR(Demographics_Info[[#This Row],[birthDate]])</f>
        <v>1969</v>
      </c>
      <c r="L339" s="1">
        <f>2024-Demographics_Info[[#This Row],[birthYear]]</f>
        <v>55</v>
      </c>
    </row>
    <row r="340" spans="1:12" x14ac:dyDescent="0.35">
      <c r="A340" s="1" t="s">
        <v>758</v>
      </c>
      <c r="B340">
        <v>6800</v>
      </c>
      <c r="C340" s="1" t="s">
        <v>29</v>
      </c>
      <c r="D340" s="1" t="s">
        <v>18</v>
      </c>
      <c r="E340" s="1" t="s">
        <v>759</v>
      </c>
      <c r="F340" s="1" t="s">
        <v>121</v>
      </c>
      <c r="G340" s="1" t="s">
        <v>29</v>
      </c>
      <c r="H340" t="b">
        <v>1</v>
      </c>
      <c r="I340" s="1" t="s">
        <v>15</v>
      </c>
      <c r="J340" s="2">
        <v>22477</v>
      </c>
      <c r="K340" s="1">
        <f>YEAR(Demographics_Info[[#This Row],[birthDate]])</f>
        <v>1961</v>
      </c>
      <c r="L340" s="1">
        <f>2024-Demographics_Info[[#This Row],[birthYear]]</f>
        <v>63</v>
      </c>
    </row>
    <row r="341" spans="1:12" x14ac:dyDescent="0.35">
      <c r="A341" s="1" t="s">
        <v>760</v>
      </c>
      <c r="B341">
        <v>6800</v>
      </c>
      <c r="C341" s="1" t="s">
        <v>43</v>
      </c>
      <c r="D341" s="1" t="s">
        <v>192</v>
      </c>
      <c r="E341" s="1" t="s">
        <v>193</v>
      </c>
      <c r="F341" s="1" t="s">
        <v>761</v>
      </c>
      <c r="G341" s="1" t="s">
        <v>43</v>
      </c>
      <c r="H341" t="b">
        <v>1</v>
      </c>
      <c r="I341" s="1" t="s">
        <v>15</v>
      </c>
      <c r="J341" s="2">
        <v>20924</v>
      </c>
      <c r="K341" s="1">
        <f>YEAR(Demographics_Info[[#This Row],[birthDate]])</f>
        <v>1957</v>
      </c>
      <c r="L341" s="1">
        <f>2024-Demographics_Info[[#This Row],[birthYear]]</f>
        <v>67</v>
      </c>
    </row>
    <row r="342" spans="1:12" x14ac:dyDescent="0.35">
      <c r="A342" s="1" t="s">
        <v>762</v>
      </c>
      <c r="B342">
        <v>6800</v>
      </c>
      <c r="C342" s="1" t="s">
        <v>22</v>
      </c>
      <c r="D342" s="1" t="s">
        <v>62</v>
      </c>
      <c r="E342" s="1" t="s">
        <v>113</v>
      </c>
      <c r="F342" s="1" t="s">
        <v>678</v>
      </c>
      <c r="G342" s="1" t="s">
        <v>22</v>
      </c>
      <c r="H342" t="b">
        <v>1</v>
      </c>
      <c r="I342" s="1" t="s">
        <v>15</v>
      </c>
      <c r="J342" s="2">
        <v>23725</v>
      </c>
      <c r="K342" s="1">
        <f>YEAR(Demographics_Info[[#This Row],[birthDate]])</f>
        <v>1964</v>
      </c>
      <c r="L342" s="1">
        <f>2024-Demographics_Info[[#This Row],[birthYear]]</f>
        <v>60</v>
      </c>
    </row>
    <row r="343" spans="1:12" x14ac:dyDescent="0.35">
      <c r="A343" s="1" t="s">
        <v>763</v>
      </c>
      <c r="B343">
        <v>6800</v>
      </c>
      <c r="C343" s="1" t="s">
        <v>172</v>
      </c>
      <c r="D343" s="1" t="s">
        <v>18</v>
      </c>
      <c r="E343" s="1" t="s">
        <v>426</v>
      </c>
      <c r="F343" s="1" t="s">
        <v>687</v>
      </c>
      <c r="G343" s="1" t="s">
        <v>172</v>
      </c>
      <c r="H343" t="b">
        <v>0</v>
      </c>
      <c r="I343" s="1" t="s">
        <v>50</v>
      </c>
      <c r="J343" s="2">
        <v>22521</v>
      </c>
      <c r="K343" s="1">
        <f>YEAR(Demographics_Info[[#This Row],[birthDate]])</f>
        <v>1961</v>
      </c>
      <c r="L343" s="1">
        <f>2024-Demographics_Info[[#This Row],[birthYear]]</f>
        <v>63</v>
      </c>
    </row>
    <row r="344" spans="1:12" x14ac:dyDescent="0.35">
      <c r="A344" s="1" t="s">
        <v>764</v>
      </c>
      <c r="B344">
        <v>6700</v>
      </c>
      <c r="C344" s="1" t="s">
        <v>29</v>
      </c>
      <c r="D344" s="1" t="s">
        <v>18</v>
      </c>
      <c r="E344" s="1" t="s">
        <v>342</v>
      </c>
      <c r="F344" s="1" t="s">
        <v>765</v>
      </c>
      <c r="G344" s="1" t="s">
        <v>29</v>
      </c>
      <c r="H344" t="b">
        <v>1</v>
      </c>
      <c r="I344" s="1" t="s">
        <v>15</v>
      </c>
      <c r="J344" s="2">
        <v>18596</v>
      </c>
      <c r="K344" s="1">
        <f>YEAR(Demographics_Info[[#This Row],[birthDate]])</f>
        <v>1950</v>
      </c>
      <c r="L344" s="1">
        <f>2024-Demographics_Info[[#This Row],[birthYear]]</f>
        <v>74</v>
      </c>
    </row>
    <row r="345" spans="1:12" x14ac:dyDescent="0.35">
      <c r="A345" s="1" t="s">
        <v>766</v>
      </c>
      <c r="B345">
        <v>6700</v>
      </c>
      <c r="C345" s="1" t="s">
        <v>29</v>
      </c>
      <c r="D345" s="1" t="s">
        <v>134</v>
      </c>
      <c r="E345" s="1" t="s">
        <v>135</v>
      </c>
      <c r="F345" s="1" t="s">
        <v>121</v>
      </c>
      <c r="G345" s="1" t="s">
        <v>29</v>
      </c>
      <c r="H345" t="b">
        <v>1</v>
      </c>
      <c r="I345" s="1" t="s">
        <v>15</v>
      </c>
      <c r="J345" s="2">
        <v>24407</v>
      </c>
      <c r="K345" s="1">
        <f>YEAR(Demographics_Info[[#This Row],[birthDate]])</f>
        <v>1966</v>
      </c>
      <c r="L345" s="1">
        <f>2024-Demographics_Info[[#This Row],[birthYear]]</f>
        <v>58</v>
      </c>
    </row>
    <row r="346" spans="1:12" x14ac:dyDescent="0.35">
      <c r="A346" s="1" t="s">
        <v>767</v>
      </c>
      <c r="B346">
        <v>6700</v>
      </c>
      <c r="C346" s="1" t="s">
        <v>147</v>
      </c>
      <c r="D346" s="1" t="s">
        <v>673</v>
      </c>
      <c r="E346" s="1" t="s">
        <v>768</v>
      </c>
      <c r="F346" s="1" t="s">
        <v>769</v>
      </c>
      <c r="G346" s="1" t="s">
        <v>147</v>
      </c>
      <c r="H346" t="b">
        <v>0</v>
      </c>
      <c r="I346" s="1" t="s">
        <v>15</v>
      </c>
      <c r="J346" s="2">
        <v>17528</v>
      </c>
      <c r="K346" s="1">
        <f>YEAR(Demographics_Info[[#This Row],[birthDate]])</f>
        <v>1947</v>
      </c>
      <c r="L346" s="1">
        <f>2024-Demographics_Info[[#This Row],[birthYear]]</f>
        <v>77</v>
      </c>
    </row>
    <row r="347" spans="1:12" x14ac:dyDescent="0.35">
      <c r="A347" s="1" t="s">
        <v>770</v>
      </c>
      <c r="B347">
        <v>6700</v>
      </c>
      <c r="C347" s="1" t="s">
        <v>147</v>
      </c>
      <c r="D347" s="1" t="s">
        <v>673</v>
      </c>
      <c r="E347" s="1" t="s">
        <v>768</v>
      </c>
      <c r="F347" s="1" t="s">
        <v>769</v>
      </c>
      <c r="G347" s="1" t="s">
        <v>147</v>
      </c>
      <c r="H347" t="b">
        <v>0</v>
      </c>
      <c r="I347" s="1" t="s">
        <v>50</v>
      </c>
      <c r="J347" s="2">
        <v>27760</v>
      </c>
      <c r="K347" s="1">
        <f>YEAR(Demographics_Info[[#This Row],[birthDate]])</f>
        <v>1976</v>
      </c>
      <c r="L347" s="1">
        <f>2024-Demographics_Info[[#This Row],[birthYear]]</f>
        <v>48</v>
      </c>
    </row>
    <row r="348" spans="1:12" x14ac:dyDescent="0.35">
      <c r="A348" s="1" t="s">
        <v>771</v>
      </c>
      <c r="B348">
        <v>6700</v>
      </c>
      <c r="C348" s="1" t="s">
        <v>147</v>
      </c>
      <c r="D348" s="1" t="s">
        <v>673</v>
      </c>
      <c r="E348" s="1" t="s">
        <v>768</v>
      </c>
      <c r="F348" s="1" t="s">
        <v>769</v>
      </c>
      <c r="G348" s="1" t="s">
        <v>147</v>
      </c>
      <c r="H348" t="b">
        <v>0</v>
      </c>
      <c r="I348" s="1" t="s">
        <v>15</v>
      </c>
      <c r="J348" s="2">
        <v>28856</v>
      </c>
      <c r="K348" s="1">
        <f>YEAR(Demographics_Info[[#This Row],[birthDate]])</f>
        <v>1979</v>
      </c>
      <c r="L348" s="1">
        <f>2024-Demographics_Info[[#This Row],[birthYear]]</f>
        <v>45</v>
      </c>
    </row>
    <row r="349" spans="1:12" x14ac:dyDescent="0.35">
      <c r="A349" s="1" t="s">
        <v>772</v>
      </c>
      <c r="B349">
        <v>6700</v>
      </c>
      <c r="C349" s="1" t="s">
        <v>206</v>
      </c>
      <c r="D349" s="1" t="s">
        <v>391</v>
      </c>
      <c r="E349" s="1" t="s">
        <v>773</v>
      </c>
      <c r="F349" s="1" t="s">
        <v>302</v>
      </c>
      <c r="G349" s="1" t="s">
        <v>206</v>
      </c>
      <c r="H349" t="b">
        <v>0</v>
      </c>
      <c r="I349" s="1" t="s">
        <v>50</v>
      </c>
      <c r="J349" s="2">
        <v>15707</v>
      </c>
      <c r="K349" s="1">
        <f>YEAR(Demographics_Info[[#This Row],[birthDate]])</f>
        <v>1943</v>
      </c>
      <c r="L349" s="1">
        <f>2024-Demographics_Info[[#This Row],[birthYear]]</f>
        <v>81</v>
      </c>
    </row>
    <row r="350" spans="1:12" x14ac:dyDescent="0.35">
      <c r="A350" s="1" t="s">
        <v>774</v>
      </c>
      <c r="B350">
        <v>6700</v>
      </c>
      <c r="C350" s="1" t="s">
        <v>17</v>
      </c>
      <c r="D350" s="1" t="s">
        <v>62</v>
      </c>
      <c r="E350" s="1" t="s">
        <v>127</v>
      </c>
      <c r="F350" s="1" t="s">
        <v>128</v>
      </c>
      <c r="G350" s="1" t="s">
        <v>17</v>
      </c>
      <c r="H350" t="b">
        <v>1</v>
      </c>
      <c r="I350" s="1" t="s">
        <v>15</v>
      </c>
      <c r="J350" s="2">
        <v>24838</v>
      </c>
      <c r="K350" s="1">
        <f>YEAR(Demographics_Info[[#This Row],[birthDate]])</f>
        <v>1968</v>
      </c>
      <c r="L350" s="1">
        <f>2024-Demographics_Info[[#This Row],[birthYear]]</f>
        <v>56</v>
      </c>
    </row>
    <row r="351" spans="1:12" x14ac:dyDescent="0.35">
      <c r="A351" s="1" t="s">
        <v>775</v>
      </c>
      <c r="B351">
        <v>6700</v>
      </c>
      <c r="C351" s="1" t="s">
        <v>147</v>
      </c>
      <c r="D351" s="1" t="s">
        <v>62</v>
      </c>
      <c r="E351" s="1" t="s">
        <v>63</v>
      </c>
      <c r="F351" s="1" t="s">
        <v>776</v>
      </c>
      <c r="G351" s="1" t="s">
        <v>147</v>
      </c>
      <c r="H351" t="b">
        <v>1</v>
      </c>
      <c r="I351" s="1" t="s">
        <v>15</v>
      </c>
      <c r="J351" s="2">
        <v>22859</v>
      </c>
      <c r="K351" s="1">
        <f>YEAR(Demographics_Info[[#This Row],[birthDate]])</f>
        <v>1962</v>
      </c>
      <c r="L351" s="1">
        <f>2024-Demographics_Info[[#This Row],[birthYear]]</f>
        <v>62</v>
      </c>
    </row>
    <row r="352" spans="1:12" x14ac:dyDescent="0.35">
      <c r="A352" s="1" t="s">
        <v>777</v>
      </c>
      <c r="B352">
        <v>6700</v>
      </c>
      <c r="C352" s="1" t="s">
        <v>147</v>
      </c>
      <c r="D352" s="1" t="s">
        <v>100</v>
      </c>
      <c r="E352" s="1" t="s">
        <v>778</v>
      </c>
      <c r="F352" s="1" t="s">
        <v>204</v>
      </c>
      <c r="G352" s="1" t="s">
        <v>147</v>
      </c>
      <c r="H352" t="b">
        <v>0</v>
      </c>
      <c r="I352" s="1" t="s">
        <v>50</v>
      </c>
      <c r="J352" s="2">
        <v>25204</v>
      </c>
      <c r="K352" s="1">
        <f>YEAR(Demographics_Info[[#This Row],[birthDate]])</f>
        <v>1969</v>
      </c>
      <c r="L352" s="1">
        <f>2024-Demographics_Info[[#This Row],[birthYear]]</f>
        <v>55</v>
      </c>
    </row>
    <row r="353" spans="1:12" x14ac:dyDescent="0.35">
      <c r="A353" s="1" t="s">
        <v>779</v>
      </c>
      <c r="B353">
        <v>6700</v>
      </c>
      <c r="C353" s="1" t="s">
        <v>39</v>
      </c>
      <c r="D353" s="1" t="s">
        <v>12</v>
      </c>
      <c r="E353" s="1" t="s">
        <v>13</v>
      </c>
      <c r="F353" s="1" t="s">
        <v>210</v>
      </c>
      <c r="G353" s="1" t="s">
        <v>39</v>
      </c>
      <c r="H353" t="b">
        <v>1</v>
      </c>
      <c r="I353" s="1" t="s">
        <v>15</v>
      </c>
      <c r="J353" s="2">
        <v>24709</v>
      </c>
      <c r="K353" s="1">
        <f>YEAR(Demographics_Info[[#This Row],[birthDate]])</f>
        <v>1967</v>
      </c>
      <c r="L353" s="1">
        <f>2024-Demographics_Info[[#This Row],[birthYear]]</f>
        <v>57</v>
      </c>
    </row>
    <row r="354" spans="1:12" x14ac:dyDescent="0.35">
      <c r="A354" s="1" t="s">
        <v>780</v>
      </c>
      <c r="B354">
        <v>6700</v>
      </c>
      <c r="C354" s="1" t="s">
        <v>172</v>
      </c>
      <c r="D354" s="1" t="s">
        <v>18</v>
      </c>
      <c r="E354" s="1" t="s">
        <v>781</v>
      </c>
      <c r="F354" s="1" t="s">
        <v>782</v>
      </c>
      <c r="G354" s="1" t="s">
        <v>172</v>
      </c>
      <c r="H354" t="b">
        <v>1</v>
      </c>
      <c r="I354" s="1" t="s">
        <v>15</v>
      </c>
      <c r="J354" s="2">
        <v>18714</v>
      </c>
      <c r="K354" s="1">
        <f>YEAR(Demographics_Info[[#This Row],[birthDate]])</f>
        <v>1951</v>
      </c>
      <c r="L354" s="1">
        <f>2024-Demographics_Info[[#This Row],[birthYear]]</f>
        <v>73</v>
      </c>
    </row>
    <row r="355" spans="1:12" x14ac:dyDescent="0.35">
      <c r="A355" s="1" t="s">
        <v>783</v>
      </c>
      <c r="B355">
        <v>6700</v>
      </c>
      <c r="C355" s="1" t="s">
        <v>269</v>
      </c>
      <c r="D355" s="1" t="s">
        <v>18</v>
      </c>
      <c r="E355" s="1" t="s">
        <v>472</v>
      </c>
      <c r="F355" s="1" t="s">
        <v>271</v>
      </c>
      <c r="G355" s="1" t="s">
        <v>269</v>
      </c>
      <c r="H355" t="b">
        <v>0</v>
      </c>
      <c r="I355" s="1" t="s">
        <v>15</v>
      </c>
      <c r="J355" s="2">
        <v>14239</v>
      </c>
      <c r="K355" s="1">
        <f>YEAR(Demographics_Info[[#This Row],[birthDate]])</f>
        <v>1938</v>
      </c>
      <c r="L355" s="1">
        <f>2024-Demographics_Info[[#This Row],[birthYear]]</f>
        <v>86</v>
      </c>
    </row>
    <row r="356" spans="1:12" x14ac:dyDescent="0.35">
      <c r="A356" s="1" t="s">
        <v>784</v>
      </c>
      <c r="B356">
        <v>6700</v>
      </c>
      <c r="C356" s="1" t="s">
        <v>269</v>
      </c>
      <c r="D356" s="1" t="s">
        <v>18</v>
      </c>
      <c r="E356" s="1" t="s">
        <v>294</v>
      </c>
      <c r="F356" s="1" t="s">
        <v>271</v>
      </c>
      <c r="G356" s="1" t="s">
        <v>269</v>
      </c>
      <c r="H356" t="b">
        <v>1</v>
      </c>
      <c r="I356" s="1" t="s">
        <v>15</v>
      </c>
      <c r="J356" s="2">
        <v>14388</v>
      </c>
      <c r="K356" s="1">
        <f>YEAR(Demographics_Info[[#This Row],[birthDate]])</f>
        <v>1939</v>
      </c>
      <c r="L356" s="1">
        <f>2024-Demographics_Info[[#This Row],[birthYear]]</f>
        <v>85</v>
      </c>
    </row>
    <row r="357" spans="1:12" x14ac:dyDescent="0.35">
      <c r="A357" s="1" t="s">
        <v>785</v>
      </c>
      <c r="B357">
        <v>6700</v>
      </c>
      <c r="C357" s="1" t="s">
        <v>29</v>
      </c>
      <c r="D357" s="1" t="s">
        <v>18</v>
      </c>
      <c r="E357" s="1" t="s">
        <v>786</v>
      </c>
      <c r="F357" s="1" t="s">
        <v>121</v>
      </c>
      <c r="G357" s="1" t="s">
        <v>29</v>
      </c>
      <c r="H357" t="b">
        <v>1</v>
      </c>
      <c r="I357" s="1" t="s">
        <v>15</v>
      </c>
      <c r="J357" s="2">
        <v>11182</v>
      </c>
      <c r="K357" s="1">
        <f>YEAR(Demographics_Info[[#This Row],[birthDate]])</f>
        <v>1930</v>
      </c>
      <c r="L357" s="1">
        <f>2024-Demographics_Info[[#This Row],[birthYear]]</f>
        <v>94</v>
      </c>
    </row>
    <row r="358" spans="1:12" x14ac:dyDescent="0.35">
      <c r="A358" s="1" t="s">
        <v>787</v>
      </c>
      <c r="B358">
        <v>6700</v>
      </c>
      <c r="C358" s="1" t="s">
        <v>22</v>
      </c>
      <c r="D358" s="1" t="s">
        <v>18</v>
      </c>
      <c r="E358" s="1" t="s">
        <v>788</v>
      </c>
      <c r="F358" s="1" t="s">
        <v>789</v>
      </c>
      <c r="G358" s="1" t="s">
        <v>22</v>
      </c>
      <c r="H358" t="b">
        <v>1</v>
      </c>
      <c r="I358" s="1" t="s">
        <v>15</v>
      </c>
      <c r="J358" s="2">
        <v>18913</v>
      </c>
      <c r="K358" s="1">
        <f>YEAR(Demographics_Info[[#This Row],[birthDate]])</f>
        <v>1951</v>
      </c>
      <c r="L358" s="1">
        <f>2024-Demographics_Info[[#This Row],[birthYear]]</f>
        <v>73</v>
      </c>
    </row>
    <row r="359" spans="1:12" x14ac:dyDescent="0.35">
      <c r="A359" s="1" t="s">
        <v>790</v>
      </c>
      <c r="B359">
        <v>6700</v>
      </c>
      <c r="C359" s="1" t="s">
        <v>147</v>
      </c>
      <c r="D359" s="1" t="s">
        <v>673</v>
      </c>
      <c r="E359" s="1" t="s">
        <v>768</v>
      </c>
      <c r="F359" s="1" t="s">
        <v>769</v>
      </c>
      <c r="G359" s="1" t="s">
        <v>147</v>
      </c>
      <c r="H359" t="b">
        <v>0</v>
      </c>
      <c r="I359" s="1" t="s">
        <v>50</v>
      </c>
      <c r="J359" s="2">
        <v>30454</v>
      </c>
      <c r="K359" s="1">
        <f>YEAR(Demographics_Info[[#This Row],[birthDate]])</f>
        <v>1983</v>
      </c>
      <c r="L359" s="1">
        <f>2024-Demographics_Info[[#This Row],[birthYear]]</f>
        <v>41</v>
      </c>
    </row>
    <row r="360" spans="1:12" x14ac:dyDescent="0.35">
      <c r="A360" s="1" t="s">
        <v>791</v>
      </c>
      <c r="B360">
        <v>6700</v>
      </c>
      <c r="C360" s="1" t="s">
        <v>22</v>
      </c>
      <c r="D360" s="1" t="s">
        <v>18</v>
      </c>
      <c r="E360" s="1" t="s">
        <v>792</v>
      </c>
      <c r="F360" s="1" t="s">
        <v>789</v>
      </c>
      <c r="G360" s="1" t="s">
        <v>22</v>
      </c>
      <c r="H360" t="b">
        <v>1</v>
      </c>
      <c r="I360" s="1" t="s">
        <v>15</v>
      </c>
      <c r="J360" s="2">
        <v>15200</v>
      </c>
      <c r="K360" s="1">
        <f>YEAR(Demographics_Info[[#This Row],[birthDate]])</f>
        <v>1941</v>
      </c>
      <c r="L360" s="1">
        <f>2024-Demographics_Info[[#This Row],[birthYear]]</f>
        <v>83</v>
      </c>
    </row>
    <row r="361" spans="1:12" x14ac:dyDescent="0.35">
      <c r="A361" s="1" t="s">
        <v>793</v>
      </c>
      <c r="B361">
        <v>6700</v>
      </c>
      <c r="C361" s="1" t="s">
        <v>61</v>
      </c>
      <c r="D361" s="1" t="s">
        <v>62</v>
      </c>
      <c r="E361" s="1" t="s">
        <v>599</v>
      </c>
      <c r="F361" s="1" t="s">
        <v>794</v>
      </c>
      <c r="G361" s="1" t="s">
        <v>61</v>
      </c>
      <c r="H361" t="b">
        <v>1</v>
      </c>
      <c r="I361" s="1" t="s">
        <v>15</v>
      </c>
      <c r="J361" s="2">
        <v>21186</v>
      </c>
      <c r="K361" s="1">
        <f>YEAR(Demographics_Info[[#This Row],[birthDate]])</f>
        <v>1958</v>
      </c>
      <c r="L361" s="1">
        <f>2024-Demographics_Info[[#This Row],[birthYear]]</f>
        <v>66</v>
      </c>
    </row>
    <row r="362" spans="1:12" x14ac:dyDescent="0.35">
      <c r="A362" s="1" t="s">
        <v>795</v>
      </c>
      <c r="B362">
        <v>6600</v>
      </c>
      <c r="C362" s="1" t="s">
        <v>147</v>
      </c>
      <c r="D362" s="1" t="s">
        <v>100</v>
      </c>
      <c r="E362" s="1" t="s">
        <v>796</v>
      </c>
      <c r="F362" s="1" t="s">
        <v>204</v>
      </c>
      <c r="G362" s="1" t="s">
        <v>147</v>
      </c>
      <c r="H362" t="b">
        <v>0</v>
      </c>
      <c r="I362" s="1" t="s">
        <v>50</v>
      </c>
      <c r="J362" s="2">
        <v>27760</v>
      </c>
      <c r="K362" s="1">
        <f>YEAR(Demographics_Info[[#This Row],[birthDate]])</f>
        <v>1976</v>
      </c>
      <c r="L362" s="1">
        <f>2024-Demographics_Info[[#This Row],[birthYear]]</f>
        <v>48</v>
      </c>
    </row>
    <row r="363" spans="1:12" x14ac:dyDescent="0.35">
      <c r="A363" s="1" t="s">
        <v>797</v>
      </c>
      <c r="B363">
        <v>6600</v>
      </c>
      <c r="C363" s="1" t="s">
        <v>61</v>
      </c>
      <c r="D363" s="1" t="s">
        <v>18</v>
      </c>
      <c r="E363" s="1" t="s">
        <v>559</v>
      </c>
      <c r="F363" s="1" t="s">
        <v>798</v>
      </c>
      <c r="G363" s="1" t="s">
        <v>61</v>
      </c>
      <c r="H363" t="b">
        <v>0</v>
      </c>
      <c r="I363" s="1" t="s">
        <v>15</v>
      </c>
      <c r="J363" s="2">
        <v>19836</v>
      </c>
      <c r="K363" s="1">
        <f>YEAR(Demographics_Info[[#This Row],[birthDate]])</f>
        <v>1954</v>
      </c>
      <c r="L363" s="1">
        <f>2024-Demographics_Info[[#This Row],[birthYear]]</f>
        <v>70</v>
      </c>
    </row>
    <row r="364" spans="1:12" x14ac:dyDescent="0.35">
      <c r="A364" s="1" t="s">
        <v>799</v>
      </c>
      <c r="B364">
        <v>6600</v>
      </c>
      <c r="C364" s="1" t="s">
        <v>61</v>
      </c>
      <c r="D364" s="1" t="s">
        <v>18</v>
      </c>
      <c r="E364" s="1" t="s">
        <v>559</v>
      </c>
      <c r="F364" s="1" t="s">
        <v>798</v>
      </c>
      <c r="G364" s="1" t="s">
        <v>61</v>
      </c>
      <c r="H364" t="b">
        <v>0</v>
      </c>
      <c r="I364" s="1" t="s">
        <v>15</v>
      </c>
      <c r="J364" s="2">
        <v>19419</v>
      </c>
      <c r="K364" s="1">
        <f>YEAR(Demographics_Info[[#This Row],[birthDate]])</f>
        <v>1953</v>
      </c>
      <c r="L364" s="1">
        <f>2024-Demographics_Info[[#This Row],[birthYear]]</f>
        <v>71</v>
      </c>
    </row>
    <row r="365" spans="1:12" x14ac:dyDescent="0.35">
      <c r="A365" s="1" t="s">
        <v>800</v>
      </c>
      <c r="B365">
        <v>6600</v>
      </c>
      <c r="C365" s="1" t="s">
        <v>61</v>
      </c>
      <c r="D365" s="1" t="s">
        <v>18</v>
      </c>
      <c r="E365" s="1" t="s">
        <v>801</v>
      </c>
      <c r="F365" s="1" t="s">
        <v>798</v>
      </c>
      <c r="G365" s="1" t="s">
        <v>61</v>
      </c>
      <c r="H365" t="b">
        <v>0</v>
      </c>
      <c r="I365" s="1" t="s">
        <v>50</v>
      </c>
      <c r="J365" s="2">
        <v>20440</v>
      </c>
      <c r="K365" s="1">
        <f>YEAR(Demographics_Info[[#This Row],[birthDate]])</f>
        <v>1955</v>
      </c>
      <c r="L365" s="1">
        <f>2024-Demographics_Info[[#This Row],[birthYear]]</f>
        <v>69</v>
      </c>
    </row>
    <row r="366" spans="1:12" x14ac:dyDescent="0.35">
      <c r="A366" s="1" t="s">
        <v>802</v>
      </c>
      <c r="B366">
        <v>6600</v>
      </c>
      <c r="C366" s="1" t="s">
        <v>29</v>
      </c>
      <c r="D366" s="1" t="s">
        <v>18</v>
      </c>
      <c r="E366" s="1" t="s">
        <v>36</v>
      </c>
      <c r="F366" s="1" t="s">
        <v>121</v>
      </c>
      <c r="G366" s="1" t="s">
        <v>29</v>
      </c>
      <c r="H366" t="b">
        <v>1</v>
      </c>
      <c r="I366" s="1" t="s">
        <v>15</v>
      </c>
      <c r="J366" s="2">
        <v>16493</v>
      </c>
      <c r="K366" s="1">
        <f>YEAR(Demographics_Info[[#This Row],[birthDate]])</f>
        <v>1945</v>
      </c>
      <c r="L366" s="1">
        <f>2024-Demographics_Info[[#This Row],[birthYear]]</f>
        <v>79</v>
      </c>
    </row>
    <row r="367" spans="1:12" x14ac:dyDescent="0.35">
      <c r="A367" s="1" t="s">
        <v>803</v>
      </c>
      <c r="B367">
        <v>6600</v>
      </c>
      <c r="C367" s="1" t="s">
        <v>22</v>
      </c>
      <c r="D367" s="1" t="s">
        <v>18</v>
      </c>
      <c r="E367" s="1" t="s">
        <v>804</v>
      </c>
      <c r="F367" s="1" t="s">
        <v>227</v>
      </c>
      <c r="G367" s="1" t="s">
        <v>22</v>
      </c>
      <c r="H367" t="b">
        <v>1</v>
      </c>
      <c r="I367" s="1" t="s">
        <v>15</v>
      </c>
      <c r="J367" s="2">
        <v>21831</v>
      </c>
      <c r="K367" s="1">
        <f>YEAR(Demographics_Info[[#This Row],[birthDate]])</f>
        <v>1959</v>
      </c>
      <c r="L367" s="1">
        <f>2024-Demographics_Info[[#This Row],[birthYear]]</f>
        <v>65</v>
      </c>
    </row>
    <row r="368" spans="1:12" x14ac:dyDescent="0.35">
      <c r="A368" s="1" t="s">
        <v>805</v>
      </c>
      <c r="B368">
        <v>6600</v>
      </c>
      <c r="C368" s="1" t="s">
        <v>29</v>
      </c>
      <c r="D368" s="1" t="s">
        <v>93</v>
      </c>
      <c r="E368" s="1" t="s">
        <v>806</v>
      </c>
      <c r="F368" s="1" t="s">
        <v>156</v>
      </c>
      <c r="G368" s="1" t="s">
        <v>29</v>
      </c>
      <c r="H368" t="b">
        <v>0</v>
      </c>
      <c r="I368" s="1" t="s">
        <v>50</v>
      </c>
      <c r="J368" s="2">
        <v>27766</v>
      </c>
      <c r="K368" s="1">
        <f>YEAR(Demographics_Info[[#This Row],[birthDate]])</f>
        <v>1976</v>
      </c>
      <c r="L368" s="1">
        <f>2024-Demographics_Info[[#This Row],[birthYear]]</f>
        <v>48</v>
      </c>
    </row>
    <row r="369" spans="1:12" x14ac:dyDescent="0.35">
      <c r="A369" s="1" t="s">
        <v>807</v>
      </c>
      <c r="B369">
        <v>6500</v>
      </c>
      <c r="C369" s="1" t="s">
        <v>29</v>
      </c>
      <c r="D369" s="1" t="s">
        <v>18</v>
      </c>
      <c r="E369" s="1" t="s">
        <v>76</v>
      </c>
      <c r="F369" s="1" t="s">
        <v>456</v>
      </c>
      <c r="G369" s="1" t="s">
        <v>29</v>
      </c>
      <c r="H369" t="b">
        <v>1</v>
      </c>
      <c r="I369" s="1" t="s">
        <v>15</v>
      </c>
      <c r="J369" s="2">
        <v>15672</v>
      </c>
      <c r="K369" s="1">
        <f>YEAR(Demographics_Info[[#This Row],[birthDate]])</f>
        <v>1942</v>
      </c>
      <c r="L369" s="1">
        <f>2024-Demographics_Info[[#This Row],[birthYear]]</f>
        <v>82</v>
      </c>
    </row>
    <row r="370" spans="1:12" x14ac:dyDescent="0.35">
      <c r="A370" s="1" t="s">
        <v>808</v>
      </c>
      <c r="B370">
        <v>6500</v>
      </c>
      <c r="C370" s="1" t="s">
        <v>22</v>
      </c>
      <c r="D370" s="1" t="s">
        <v>18</v>
      </c>
      <c r="E370" s="1" t="s">
        <v>23</v>
      </c>
      <c r="F370" s="1" t="s">
        <v>33</v>
      </c>
      <c r="G370" s="1" t="s">
        <v>22</v>
      </c>
      <c r="H370" t="b">
        <v>0</v>
      </c>
      <c r="I370" s="1" t="s">
        <v>50</v>
      </c>
      <c r="J370" s="2">
        <v>23604</v>
      </c>
      <c r="K370" s="1">
        <f>YEAR(Demographics_Info[[#This Row],[birthDate]])</f>
        <v>1964</v>
      </c>
      <c r="L370" s="1">
        <f>2024-Demographics_Info[[#This Row],[birthYear]]</f>
        <v>60</v>
      </c>
    </row>
    <row r="371" spans="1:12" x14ac:dyDescent="0.35">
      <c r="A371" s="1" t="s">
        <v>809</v>
      </c>
      <c r="B371">
        <v>6500</v>
      </c>
      <c r="C371" s="1" t="s">
        <v>269</v>
      </c>
      <c r="D371" s="1" t="s">
        <v>18</v>
      </c>
      <c r="E371" s="1" t="s">
        <v>810</v>
      </c>
      <c r="F371" s="1" t="s">
        <v>271</v>
      </c>
      <c r="G371" s="1" t="s">
        <v>269</v>
      </c>
      <c r="H371" t="b">
        <v>0</v>
      </c>
      <c r="I371" s="1" t="s">
        <v>50</v>
      </c>
      <c r="J371" s="2">
        <v>11016</v>
      </c>
      <c r="K371" s="1">
        <f>YEAR(Demographics_Info[[#This Row],[birthDate]])</f>
        <v>1930</v>
      </c>
      <c r="L371" s="1">
        <f>2024-Demographics_Info[[#This Row],[birthYear]]</f>
        <v>94</v>
      </c>
    </row>
    <row r="372" spans="1:12" x14ac:dyDescent="0.35">
      <c r="A372" s="1" t="s">
        <v>811</v>
      </c>
      <c r="B372">
        <v>6500</v>
      </c>
      <c r="C372" s="1" t="s">
        <v>269</v>
      </c>
      <c r="D372" s="1" t="s">
        <v>134</v>
      </c>
      <c r="E372" s="1" t="s">
        <v>135</v>
      </c>
      <c r="F372" s="1" t="s">
        <v>812</v>
      </c>
      <c r="G372" s="1" t="s">
        <v>269</v>
      </c>
      <c r="H372" t="b">
        <v>1</v>
      </c>
      <c r="I372" s="1" t="s">
        <v>15</v>
      </c>
      <c r="J372" s="2">
        <v>14124</v>
      </c>
      <c r="K372" s="1">
        <f>YEAR(Demographics_Info[[#This Row],[birthDate]])</f>
        <v>1938</v>
      </c>
      <c r="L372" s="1">
        <f>2024-Demographics_Info[[#This Row],[birthYear]]</f>
        <v>86</v>
      </c>
    </row>
    <row r="373" spans="1:12" x14ac:dyDescent="0.35">
      <c r="A373" s="1" t="s">
        <v>813</v>
      </c>
      <c r="B373">
        <v>6500</v>
      </c>
      <c r="C373" s="1" t="s">
        <v>269</v>
      </c>
      <c r="D373" s="1" t="s">
        <v>100</v>
      </c>
      <c r="E373" s="1" t="s">
        <v>814</v>
      </c>
      <c r="F373" s="1" t="s">
        <v>271</v>
      </c>
      <c r="G373" s="1" t="s">
        <v>269</v>
      </c>
      <c r="H373" t="b">
        <v>1</v>
      </c>
      <c r="I373" s="1" t="s">
        <v>15</v>
      </c>
      <c r="J373" s="2">
        <v>26045</v>
      </c>
      <c r="K373" s="1">
        <f>YEAR(Demographics_Info[[#This Row],[birthDate]])</f>
        <v>1971</v>
      </c>
      <c r="L373" s="1">
        <f>2024-Demographics_Info[[#This Row],[birthYear]]</f>
        <v>53</v>
      </c>
    </row>
    <row r="374" spans="1:12" x14ac:dyDescent="0.35">
      <c r="A374" s="1" t="s">
        <v>815</v>
      </c>
      <c r="B374">
        <v>6400</v>
      </c>
      <c r="C374" s="1" t="s">
        <v>29</v>
      </c>
      <c r="D374" s="1" t="s">
        <v>290</v>
      </c>
      <c r="E374" s="1" t="s">
        <v>816</v>
      </c>
      <c r="F374" s="1" t="s">
        <v>156</v>
      </c>
      <c r="G374" s="1" t="s">
        <v>29</v>
      </c>
      <c r="H374" t="b">
        <v>1</v>
      </c>
      <c r="I374" s="1" t="s">
        <v>15</v>
      </c>
      <c r="J374" s="2">
        <v>18859</v>
      </c>
      <c r="K374" s="1">
        <f>YEAR(Demographics_Info[[#This Row],[birthDate]])</f>
        <v>1951</v>
      </c>
      <c r="L374" s="1">
        <f>2024-Demographics_Info[[#This Row],[birthYear]]</f>
        <v>73</v>
      </c>
    </row>
    <row r="375" spans="1:12" x14ac:dyDescent="0.35">
      <c r="A375" s="1" t="s">
        <v>817</v>
      </c>
      <c r="B375">
        <v>6400</v>
      </c>
      <c r="C375" s="1" t="s">
        <v>341</v>
      </c>
      <c r="D375" s="1" t="s">
        <v>18</v>
      </c>
      <c r="E375" s="1" t="s">
        <v>722</v>
      </c>
      <c r="F375" s="1" t="s">
        <v>818</v>
      </c>
      <c r="G375" s="1" t="s">
        <v>341</v>
      </c>
      <c r="H375" t="b">
        <v>1</v>
      </c>
      <c r="I375" s="1" t="s">
        <v>15</v>
      </c>
      <c r="J375" s="2">
        <v>22016</v>
      </c>
      <c r="K375" s="1">
        <f>YEAR(Demographics_Info[[#This Row],[birthDate]])</f>
        <v>1960</v>
      </c>
      <c r="L375" s="1">
        <f>2024-Demographics_Info[[#This Row],[birthYear]]</f>
        <v>64</v>
      </c>
    </row>
    <row r="376" spans="1:12" x14ac:dyDescent="0.35">
      <c r="A376" s="1" t="s">
        <v>819</v>
      </c>
      <c r="B376">
        <v>6400</v>
      </c>
      <c r="C376" s="1" t="s">
        <v>29</v>
      </c>
      <c r="D376" s="1" t="s">
        <v>18</v>
      </c>
      <c r="E376" s="1" t="s">
        <v>36</v>
      </c>
      <c r="F376" s="1" t="s">
        <v>121</v>
      </c>
      <c r="G376" s="1" t="s">
        <v>29</v>
      </c>
      <c r="H376" t="b">
        <v>1</v>
      </c>
      <c r="I376" s="1" t="s">
        <v>15</v>
      </c>
      <c r="J376" s="2">
        <v>19524</v>
      </c>
      <c r="K376" s="1">
        <f>YEAR(Demographics_Info[[#This Row],[birthDate]])</f>
        <v>1953</v>
      </c>
      <c r="L376" s="1">
        <f>2024-Demographics_Info[[#This Row],[birthYear]]</f>
        <v>71</v>
      </c>
    </row>
    <row r="377" spans="1:12" x14ac:dyDescent="0.35">
      <c r="A377" s="1" t="s">
        <v>820</v>
      </c>
      <c r="B377">
        <v>6400</v>
      </c>
      <c r="C377" s="1" t="s">
        <v>206</v>
      </c>
      <c r="D377" s="1" t="s">
        <v>62</v>
      </c>
      <c r="E377" s="1" t="s">
        <v>90</v>
      </c>
      <c r="F377" s="1" t="s">
        <v>821</v>
      </c>
      <c r="G377" s="1" t="s">
        <v>206</v>
      </c>
      <c r="H377" t="b">
        <v>1</v>
      </c>
      <c r="I377" s="1" t="s">
        <v>50</v>
      </c>
      <c r="J377" s="2">
        <v>23316</v>
      </c>
      <c r="K377" s="1">
        <f>YEAR(Demographics_Info[[#This Row],[birthDate]])</f>
        <v>1963</v>
      </c>
      <c r="L377" s="1">
        <f>2024-Demographics_Info[[#This Row],[birthYear]]</f>
        <v>61</v>
      </c>
    </row>
    <row r="378" spans="1:12" x14ac:dyDescent="0.35">
      <c r="A378" s="1" t="s">
        <v>822</v>
      </c>
      <c r="B378">
        <v>6400</v>
      </c>
      <c r="C378" s="1" t="s">
        <v>172</v>
      </c>
      <c r="D378" s="1" t="s">
        <v>12</v>
      </c>
      <c r="E378" s="1" t="s">
        <v>13</v>
      </c>
      <c r="F378" s="1" t="s">
        <v>357</v>
      </c>
      <c r="G378" s="1" t="s">
        <v>172</v>
      </c>
      <c r="H378" t="b">
        <v>1</v>
      </c>
      <c r="I378" s="1" t="s">
        <v>15</v>
      </c>
      <c r="J378" s="2">
        <v>22934</v>
      </c>
      <c r="K378" s="1">
        <f>YEAR(Demographics_Info[[#This Row],[birthDate]])</f>
        <v>1962</v>
      </c>
      <c r="L378" s="1">
        <f>2024-Demographics_Info[[#This Row],[birthYear]]</f>
        <v>62</v>
      </c>
    </row>
    <row r="379" spans="1:12" x14ac:dyDescent="0.35">
      <c r="A379" s="1" t="s">
        <v>823</v>
      </c>
      <c r="B379">
        <v>6400</v>
      </c>
      <c r="C379" s="1" t="s">
        <v>29</v>
      </c>
      <c r="D379" s="1" t="s">
        <v>824</v>
      </c>
      <c r="E379" s="1" t="s">
        <v>825</v>
      </c>
      <c r="F379" s="1" t="s">
        <v>279</v>
      </c>
      <c r="G379" s="1" t="s">
        <v>29</v>
      </c>
      <c r="H379" t="b">
        <v>1</v>
      </c>
      <c r="I379" s="1" t="s">
        <v>15</v>
      </c>
      <c r="J379" s="2">
        <v>12081</v>
      </c>
      <c r="K379" s="1">
        <f>YEAR(Demographics_Info[[#This Row],[birthDate]])</f>
        <v>1933</v>
      </c>
      <c r="L379" s="1">
        <f>2024-Demographics_Info[[#This Row],[birthYear]]</f>
        <v>91</v>
      </c>
    </row>
    <row r="380" spans="1:12" x14ac:dyDescent="0.35">
      <c r="A380" s="1" t="s">
        <v>826</v>
      </c>
      <c r="B380">
        <v>6400</v>
      </c>
      <c r="C380" s="1" t="s">
        <v>99</v>
      </c>
      <c r="D380" s="1" t="s">
        <v>18</v>
      </c>
      <c r="E380" s="1" t="s">
        <v>827</v>
      </c>
      <c r="F380" s="1" t="s">
        <v>828</v>
      </c>
      <c r="G380" s="1" t="s">
        <v>99</v>
      </c>
      <c r="H380" t="b">
        <v>1</v>
      </c>
      <c r="I380" s="1" t="s">
        <v>15</v>
      </c>
      <c r="J380" s="2">
        <v>12627</v>
      </c>
      <c r="K380" s="1">
        <f>YEAR(Demographics_Info[[#This Row],[birthDate]])</f>
        <v>1934</v>
      </c>
      <c r="L380" s="1">
        <f>2024-Demographics_Info[[#This Row],[birthYear]]</f>
        <v>90</v>
      </c>
    </row>
    <row r="381" spans="1:12" x14ac:dyDescent="0.35">
      <c r="A381" s="1" t="s">
        <v>829</v>
      </c>
      <c r="B381">
        <v>6300</v>
      </c>
      <c r="C381" s="1" t="s">
        <v>335</v>
      </c>
      <c r="D381" s="1" t="s">
        <v>134</v>
      </c>
      <c r="E381" s="1" t="s">
        <v>490</v>
      </c>
      <c r="F381" s="1" t="s">
        <v>703</v>
      </c>
      <c r="G381" s="1" t="s">
        <v>335</v>
      </c>
      <c r="H381" t="b">
        <v>0</v>
      </c>
      <c r="I381" s="1" t="s">
        <v>15</v>
      </c>
      <c r="J381" s="2">
        <v>16733</v>
      </c>
      <c r="K381" s="1">
        <f>YEAR(Demographics_Info[[#This Row],[birthDate]])</f>
        <v>1945</v>
      </c>
      <c r="L381" s="1">
        <f>2024-Demographics_Info[[#This Row],[birthYear]]</f>
        <v>79</v>
      </c>
    </row>
    <row r="382" spans="1:12" x14ac:dyDescent="0.35">
      <c r="A382" s="1" t="s">
        <v>830</v>
      </c>
      <c r="B382">
        <v>6300</v>
      </c>
      <c r="C382" s="1" t="s">
        <v>172</v>
      </c>
      <c r="D382" s="1" t="s">
        <v>62</v>
      </c>
      <c r="E382" s="1" t="s">
        <v>515</v>
      </c>
      <c r="F382" s="1" t="s">
        <v>831</v>
      </c>
      <c r="G382" s="1" t="s">
        <v>172</v>
      </c>
      <c r="H382" t="b">
        <v>1</v>
      </c>
      <c r="I382" s="1" t="s">
        <v>15</v>
      </c>
      <c r="J382" s="2">
        <v>23743</v>
      </c>
      <c r="K382" s="1">
        <f>YEAR(Demographics_Info[[#This Row],[birthDate]])</f>
        <v>1965</v>
      </c>
      <c r="L382" s="1">
        <f>2024-Demographics_Info[[#This Row],[birthYear]]</f>
        <v>59</v>
      </c>
    </row>
    <row r="383" spans="1:12" x14ac:dyDescent="0.35">
      <c r="A383" s="1" t="s">
        <v>832</v>
      </c>
      <c r="B383">
        <v>6300</v>
      </c>
      <c r="C383" s="1" t="s">
        <v>29</v>
      </c>
      <c r="D383" s="1" t="s">
        <v>134</v>
      </c>
      <c r="E383" s="1" t="s">
        <v>135</v>
      </c>
      <c r="F383" s="1" t="s">
        <v>456</v>
      </c>
      <c r="G383" s="1" t="s">
        <v>29</v>
      </c>
      <c r="H383" t="b">
        <v>1</v>
      </c>
      <c r="I383" s="1" t="s">
        <v>15</v>
      </c>
      <c r="J383" s="2">
        <v>20607</v>
      </c>
      <c r="K383" s="1">
        <f>YEAR(Demographics_Info[[#This Row],[birthDate]])</f>
        <v>1956</v>
      </c>
      <c r="L383" s="1">
        <f>2024-Demographics_Info[[#This Row],[birthYear]]</f>
        <v>68</v>
      </c>
    </row>
    <row r="384" spans="1:12" x14ac:dyDescent="0.35">
      <c r="A384" s="1" t="s">
        <v>833</v>
      </c>
      <c r="B384">
        <v>6300</v>
      </c>
      <c r="C384" s="1" t="s">
        <v>206</v>
      </c>
      <c r="D384" s="1" t="s">
        <v>12</v>
      </c>
      <c r="E384" s="1" t="s">
        <v>834</v>
      </c>
      <c r="F384" s="1" t="s">
        <v>302</v>
      </c>
      <c r="G384" s="1" t="s">
        <v>206</v>
      </c>
      <c r="H384" t="b">
        <v>0</v>
      </c>
      <c r="I384" s="1" t="s">
        <v>15</v>
      </c>
      <c r="J384" s="2">
        <v>13881</v>
      </c>
      <c r="K384" s="1">
        <f>YEAR(Demographics_Info[[#This Row],[birthDate]])</f>
        <v>1938</v>
      </c>
      <c r="L384" s="1">
        <f>2024-Demographics_Info[[#This Row],[birthYear]]</f>
        <v>86</v>
      </c>
    </row>
    <row r="385" spans="1:12" x14ac:dyDescent="0.35">
      <c r="A385" s="1" t="s">
        <v>835</v>
      </c>
      <c r="B385">
        <v>6300</v>
      </c>
      <c r="C385" s="1" t="s">
        <v>172</v>
      </c>
      <c r="D385" s="1" t="s">
        <v>62</v>
      </c>
      <c r="E385" s="1" t="s">
        <v>836</v>
      </c>
      <c r="F385" s="1" t="s">
        <v>837</v>
      </c>
      <c r="G385" s="1" t="s">
        <v>172</v>
      </c>
      <c r="H385" t="b">
        <v>1</v>
      </c>
      <c r="I385" s="1" t="s">
        <v>15</v>
      </c>
      <c r="J385" s="2">
        <v>23447</v>
      </c>
      <c r="K385" s="1">
        <f>YEAR(Demographics_Info[[#This Row],[birthDate]])</f>
        <v>1964</v>
      </c>
      <c r="L385" s="1">
        <f>2024-Demographics_Info[[#This Row],[birthYear]]</f>
        <v>60</v>
      </c>
    </row>
    <row r="386" spans="1:12" x14ac:dyDescent="0.35">
      <c r="A386" s="1" t="s">
        <v>838</v>
      </c>
      <c r="B386">
        <v>6300</v>
      </c>
      <c r="C386" s="1" t="s">
        <v>147</v>
      </c>
      <c r="D386" s="1" t="s">
        <v>383</v>
      </c>
      <c r="E386" s="1" t="s">
        <v>839</v>
      </c>
      <c r="F386" s="1" t="s">
        <v>840</v>
      </c>
      <c r="G386" s="1" t="s">
        <v>147</v>
      </c>
      <c r="H386" t="b">
        <v>1</v>
      </c>
      <c r="I386" s="1" t="s">
        <v>15</v>
      </c>
      <c r="J386" s="2">
        <v>9694</v>
      </c>
      <c r="K386" s="1">
        <f>YEAR(Demographics_Info[[#This Row],[birthDate]])</f>
        <v>1926</v>
      </c>
      <c r="L386" s="1">
        <f>2024-Demographics_Info[[#This Row],[birthYear]]</f>
        <v>98</v>
      </c>
    </row>
    <row r="387" spans="1:12" x14ac:dyDescent="0.35">
      <c r="A387" s="1" t="s">
        <v>841</v>
      </c>
      <c r="B387">
        <v>6200</v>
      </c>
      <c r="C387" s="1" t="s">
        <v>61</v>
      </c>
      <c r="D387" s="1" t="s">
        <v>40</v>
      </c>
      <c r="E387" s="1" t="s">
        <v>41</v>
      </c>
      <c r="F387" s="1" t="s">
        <v>842</v>
      </c>
      <c r="G387" s="1" t="s">
        <v>61</v>
      </c>
      <c r="H387" t="b">
        <v>0</v>
      </c>
      <c r="I387" s="1" t="s">
        <v>50</v>
      </c>
      <c r="J387" s="2">
        <v>23133</v>
      </c>
      <c r="K387" s="1">
        <f>YEAR(Demographics_Info[[#This Row],[birthDate]])</f>
        <v>1963</v>
      </c>
      <c r="L387" s="1">
        <f>2024-Demographics_Info[[#This Row],[birthYear]]</f>
        <v>61</v>
      </c>
    </row>
    <row r="388" spans="1:12" x14ac:dyDescent="0.35">
      <c r="A388" s="1" t="s">
        <v>843</v>
      </c>
      <c r="B388">
        <v>6200</v>
      </c>
      <c r="C388" s="1" t="s">
        <v>43</v>
      </c>
      <c r="D388" s="1" t="s">
        <v>290</v>
      </c>
      <c r="E388" s="1" t="s">
        <v>291</v>
      </c>
      <c r="F388" s="1" t="s">
        <v>156</v>
      </c>
      <c r="G388" s="1" t="s">
        <v>43</v>
      </c>
      <c r="H388" t="b">
        <v>1</v>
      </c>
      <c r="I388" s="1" t="s">
        <v>15</v>
      </c>
      <c r="J388" s="2">
        <v>13942</v>
      </c>
      <c r="K388" s="1">
        <f>YEAR(Demographics_Info[[#This Row],[birthDate]])</f>
        <v>1938</v>
      </c>
      <c r="L388" s="1">
        <f>2024-Demographics_Info[[#This Row],[birthYear]]</f>
        <v>86</v>
      </c>
    </row>
    <row r="389" spans="1:12" x14ac:dyDescent="0.35">
      <c r="A389" s="1" t="s">
        <v>844</v>
      </c>
      <c r="B389">
        <v>6200</v>
      </c>
      <c r="C389" s="1" t="s">
        <v>224</v>
      </c>
      <c r="D389" s="1" t="s">
        <v>845</v>
      </c>
      <c r="E389" s="1" t="s">
        <v>846</v>
      </c>
      <c r="F389" s="1" t="s">
        <v>847</v>
      </c>
      <c r="G389" s="1" t="s">
        <v>224</v>
      </c>
      <c r="H389" t="b">
        <v>1</v>
      </c>
      <c r="I389" s="1" t="s">
        <v>15</v>
      </c>
      <c r="J389" s="2">
        <v>12268</v>
      </c>
      <c r="K389" s="1">
        <f>YEAR(Demographics_Info[[#This Row],[birthDate]])</f>
        <v>1933</v>
      </c>
      <c r="L389" s="1">
        <f>2024-Demographics_Info[[#This Row],[birthYear]]</f>
        <v>91</v>
      </c>
    </row>
    <row r="390" spans="1:12" x14ac:dyDescent="0.35">
      <c r="A390" s="1" t="s">
        <v>848</v>
      </c>
      <c r="B390">
        <v>6200</v>
      </c>
      <c r="C390" s="1" t="s">
        <v>61</v>
      </c>
      <c r="D390" s="1" t="s">
        <v>62</v>
      </c>
      <c r="E390" s="1" t="s">
        <v>113</v>
      </c>
      <c r="F390" s="1" t="s">
        <v>693</v>
      </c>
      <c r="G390" s="1" t="s">
        <v>61</v>
      </c>
      <c r="H390" t="b">
        <v>1</v>
      </c>
      <c r="I390" s="1" t="s">
        <v>15</v>
      </c>
      <c r="J390" s="2">
        <v>23377</v>
      </c>
      <c r="K390" s="1">
        <f>YEAR(Demographics_Info[[#This Row],[birthDate]])</f>
        <v>1964</v>
      </c>
      <c r="L390" s="1">
        <f>2024-Demographics_Info[[#This Row],[birthYear]]</f>
        <v>60</v>
      </c>
    </row>
    <row r="391" spans="1:12" x14ac:dyDescent="0.35">
      <c r="A391" s="1" t="s">
        <v>849</v>
      </c>
      <c r="B391">
        <v>6200</v>
      </c>
      <c r="C391" s="1" t="s">
        <v>147</v>
      </c>
      <c r="D391" s="1" t="s">
        <v>62</v>
      </c>
      <c r="E391" s="1" t="s">
        <v>470</v>
      </c>
      <c r="F391" s="1" t="s">
        <v>850</v>
      </c>
      <c r="G391" s="1" t="s">
        <v>147</v>
      </c>
      <c r="H391" t="b">
        <v>1</v>
      </c>
      <c r="I391" s="1" t="s">
        <v>15</v>
      </c>
      <c r="J391" s="2">
        <v>23377</v>
      </c>
      <c r="K391" s="1">
        <f>YEAR(Demographics_Info[[#This Row],[birthDate]])</f>
        <v>1964</v>
      </c>
      <c r="L391" s="1">
        <f>2024-Demographics_Info[[#This Row],[birthYear]]</f>
        <v>60</v>
      </c>
    </row>
    <row r="392" spans="1:12" x14ac:dyDescent="0.35">
      <c r="A392" s="1" t="s">
        <v>851</v>
      </c>
      <c r="B392">
        <v>6200</v>
      </c>
      <c r="C392" s="1" t="s">
        <v>147</v>
      </c>
      <c r="D392" s="1" t="s">
        <v>62</v>
      </c>
      <c r="E392" s="1" t="s">
        <v>470</v>
      </c>
      <c r="F392" s="1" t="s">
        <v>852</v>
      </c>
      <c r="G392" s="1" t="s">
        <v>147</v>
      </c>
      <c r="H392" t="b">
        <v>1</v>
      </c>
      <c r="I392" s="1" t="s">
        <v>15</v>
      </c>
      <c r="J392" s="2">
        <v>26299</v>
      </c>
      <c r="K392" s="1">
        <f>YEAR(Demographics_Info[[#This Row],[birthDate]])</f>
        <v>1972</v>
      </c>
      <c r="L392" s="1">
        <f>2024-Demographics_Info[[#This Row],[birthYear]]</f>
        <v>52</v>
      </c>
    </row>
    <row r="393" spans="1:12" x14ac:dyDescent="0.35">
      <c r="A393" s="1" t="s">
        <v>853</v>
      </c>
      <c r="B393">
        <v>6200</v>
      </c>
      <c r="C393" s="1" t="s">
        <v>29</v>
      </c>
      <c r="D393" s="1" t="s">
        <v>854</v>
      </c>
      <c r="E393" s="1" t="s">
        <v>855</v>
      </c>
      <c r="F393" s="1" t="s">
        <v>156</v>
      </c>
      <c r="G393" s="1" t="s">
        <v>29</v>
      </c>
      <c r="H393" t="b">
        <v>1</v>
      </c>
      <c r="I393" s="1" t="s">
        <v>15</v>
      </c>
      <c r="J393" s="2">
        <v>22838</v>
      </c>
      <c r="K393" s="1">
        <f>YEAR(Demographics_Info[[#This Row],[birthDate]])</f>
        <v>1962</v>
      </c>
      <c r="L393" s="1">
        <f>2024-Demographics_Info[[#This Row],[birthYear]]</f>
        <v>62</v>
      </c>
    </row>
    <row r="394" spans="1:12" x14ac:dyDescent="0.35">
      <c r="A394" s="1" t="s">
        <v>856</v>
      </c>
      <c r="B394">
        <v>6100</v>
      </c>
      <c r="C394" s="1" t="s">
        <v>43</v>
      </c>
      <c r="D394" s="1" t="s">
        <v>327</v>
      </c>
      <c r="E394" s="1" t="s">
        <v>328</v>
      </c>
      <c r="F394" s="1" t="s">
        <v>857</v>
      </c>
      <c r="G394" s="1" t="s">
        <v>43</v>
      </c>
      <c r="H394" t="b">
        <v>1</v>
      </c>
      <c r="I394" s="1" t="s">
        <v>15</v>
      </c>
      <c r="J394" s="2">
        <v>19478</v>
      </c>
      <c r="K394" s="1">
        <f>YEAR(Demographics_Info[[#This Row],[birthDate]])</f>
        <v>1953</v>
      </c>
      <c r="L394" s="1">
        <f>2024-Demographics_Info[[#This Row],[birthYear]]</f>
        <v>71</v>
      </c>
    </row>
    <row r="395" spans="1:12" x14ac:dyDescent="0.35">
      <c r="A395" s="1" t="s">
        <v>858</v>
      </c>
      <c r="B395">
        <v>6100</v>
      </c>
      <c r="C395" s="1" t="s">
        <v>29</v>
      </c>
      <c r="D395" s="1" t="s">
        <v>18</v>
      </c>
      <c r="E395" s="1" t="s">
        <v>505</v>
      </c>
      <c r="F395" s="1" t="s">
        <v>456</v>
      </c>
      <c r="G395" s="1" t="s">
        <v>29</v>
      </c>
      <c r="H395" t="b">
        <v>1</v>
      </c>
      <c r="I395" s="1" t="s">
        <v>15</v>
      </c>
      <c r="J395" s="2">
        <v>23589</v>
      </c>
      <c r="K395" s="1">
        <f>YEAR(Demographics_Info[[#This Row],[birthDate]])</f>
        <v>1964</v>
      </c>
      <c r="L395" s="1">
        <f>2024-Demographics_Info[[#This Row],[birthYear]]</f>
        <v>60</v>
      </c>
    </row>
    <row r="396" spans="1:12" x14ac:dyDescent="0.35">
      <c r="A396" s="1" t="s">
        <v>859</v>
      </c>
      <c r="B396">
        <v>6100</v>
      </c>
      <c r="C396" s="1" t="s">
        <v>11</v>
      </c>
      <c r="D396" s="1" t="s">
        <v>93</v>
      </c>
      <c r="E396" s="1" t="s">
        <v>511</v>
      </c>
      <c r="F396" s="1" t="s">
        <v>860</v>
      </c>
      <c r="G396" s="1" t="s">
        <v>11</v>
      </c>
      <c r="H396" t="b">
        <v>0</v>
      </c>
      <c r="I396" s="1" t="s">
        <v>15</v>
      </c>
      <c r="J396" s="2">
        <v>15977</v>
      </c>
      <c r="K396" s="1">
        <f>YEAR(Demographics_Info[[#This Row],[birthDate]])</f>
        <v>1943</v>
      </c>
      <c r="L396" s="1">
        <f>2024-Demographics_Info[[#This Row],[birthYear]]</f>
        <v>81</v>
      </c>
    </row>
    <row r="397" spans="1:12" x14ac:dyDescent="0.35">
      <c r="A397" s="1" t="s">
        <v>861</v>
      </c>
      <c r="B397">
        <v>6100</v>
      </c>
      <c r="C397" s="1" t="s">
        <v>11</v>
      </c>
      <c r="D397" s="1" t="s">
        <v>93</v>
      </c>
      <c r="E397" s="1" t="s">
        <v>511</v>
      </c>
      <c r="F397" s="1" t="s">
        <v>860</v>
      </c>
      <c r="G397" s="1" t="s">
        <v>11</v>
      </c>
      <c r="H397" t="b">
        <v>0</v>
      </c>
      <c r="I397" s="1" t="s">
        <v>15</v>
      </c>
      <c r="J397" s="2">
        <v>18629</v>
      </c>
      <c r="K397" s="1">
        <f>YEAR(Demographics_Info[[#This Row],[birthDate]])</f>
        <v>1951</v>
      </c>
      <c r="L397" s="1">
        <f>2024-Demographics_Info[[#This Row],[birthYear]]</f>
        <v>73</v>
      </c>
    </row>
    <row r="398" spans="1:12" x14ac:dyDescent="0.35">
      <c r="A398" s="1" t="s">
        <v>862</v>
      </c>
      <c r="B398">
        <v>6000</v>
      </c>
      <c r="C398" s="1" t="s">
        <v>161</v>
      </c>
      <c r="D398" s="1" t="s">
        <v>192</v>
      </c>
      <c r="E398" s="1" t="s">
        <v>193</v>
      </c>
      <c r="F398" s="1" t="s">
        <v>863</v>
      </c>
      <c r="G398" s="1" t="s">
        <v>161</v>
      </c>
      <c r="H398" t="b">
        <v>1</v>
      </c>
      <c r="I398" s="1" t="s">
        <v>15</v>
      </c>
      <c r="J398" s="2">
        <v>21601</v>
      </c>
      <c r="K398" s="1">
        <f>YEAR(Demographics_Info[[#This Row],[birthDate]])</f>
        <v>1959</v>
      </c>
      <c r="L398" s="1">
        <f>2024-Demographics_Info[[#This Row],[birthYear]]</f>
        <v>65</v>
      </c>
    </row>
    <row r="399" spans="1:12" x14ac:dyDescent="0.35">
      <c r="A399" s="1" t="s">
        <v>864</v>
      </c>
      <c r="B399">
        <v>6000</v>
      </c>
      <c r="C399" s="1" t="s">
        <v>269</v>
      </c>
      <c r="D399" s="1" t="s">
        <v>18</v>
      </c>
      <c r="E399" s="1" t="s">
        <v>222</v>
      </c>
      <c r="F399" s="1" t="s">
        <v>271</v>
      </c>
      <c r="G399" s="1" t="s">
        <v>269</v>
      </c>
      <c r="H399" t="b">
        <v>1</v>
      </c>
      <c r="I399" s="1" t="s">
        <v>15</v>
      </c>
      <c r="J399" s="2">
        <v>13892</v>
      </c>
      <c r="K399" s="1">
        <f>YEAR(Demographics_Info[[#This Row],[birthDate]])</f>
        <v>1938</v>
      </c>
      <c r="L399" s="1">
        <f>2024-Demographics_Info[[#This Row],[birthYear]]</f>
        <v>86</v>
      </c>
    </row>
    <row r="400" spans="1:12" x14ac:dyDescent="0.35">
      <c r="A400" s="1" t="s">
        <v>865</v>
      </c>
      <c r="B400">
        <v>6000</v>
      </c>
      <c r="C400" s="1" t="s">
        <v>11</v>
      </c>
      <c r="D400" s="1" t="s">
        <v>78</v>
      </c>
      <c r="E400" s="1" t="s">
        <v>866</v>
      </c>
      <c r="F400" s="1" t="s">
        <v>867</v>
      </c>
      <c r="G400" s="1" t="s">
        <v>11</v>
      </c>
      <c r="H400" t="b">
        <v>1</v>
      </c>
      <c r="I400" s="1" t="s">
        <v>15</v>
      </c>
      <c r="J400" s="2">
        <v>17947</v>
      </c>
      <c r="K400" s="1">
        <f>YEAR(Demographics_Info[[#This Row],[birthDate]])</f>
        <v>1949</v>
      </c>
      <c r="L400" s="1">
        <f>2024-Demographics_Info[[#This Row],[birthYear]]</f>
        <v>75</v>
      </c>
    </row>
    <row r="401" spans="1:12" x14ac:dyDescent="0.35">
      <c r="A401" s="1" t="s">
        <v>868</v>
      </c>
      <c r="B401">
        <v>6000</v>
      </c>
      <c r="C401" s="1" t="s">
        <v>22</v>
      </c>
      <c r="D401" s="1" t="s">
        <v>18</v>
      </c>
      <c r="E401" s="1" t="s">
        <v>869</v>
      </c>
      <c r="F401" s="1" t="s">
        <v>870</v>
      </c>
      <c r="G401" s="1" t="s">
        <v>22</v>
      </c>
      <c r="H401" t="b">
        <v>1</v>
      </c>
      <c r="I401" s="1" t="s">
        <v>15</v>
      </c>
      <c r="J401" s="2">
        <v>21788</v>
      </c>
      <c r="K401" s="1">
        <f>YEAR(Demographics_Info[[#This Row],[birthDate]])</f>
        <v>1959</v>
      </c>
      <c r="L401" s="1">
        <f>2024-Demographics_Info[[#This Row],[birthYear]]</f>
        <v>65</v>
      </c>
    </row>
    <row r="402" spans="1:12" x14ac:dyDescent="0.35">
      <c r="A402" s="1" t="s">
        <v>871</v>
      </c>
      <c r="B402">
        <v>6000</v>
      </c>
      <c r="C402" s="1" t="s">
        <v>11</v>
      </c>
      <c r="D402" s="1" t="s">
        <v>44</v>
      </c>
      <c r="E402" s="1" t="s">
        <v>45</v>
      </c>
      <c r="F402" s="1" t="s">
        <v>307</v>
      </c>
      <c r="G402" s="1" t="s">
        <v>11</v>
      </c>
      <c r="H402" t="b">
        <v>1</v>
      </c>
      <c r="I402" s="1" t="s">
        <v>15</v>
      </c>
      <c r="J402" s="2">
        <v>21186</v>
      </c>
      <c r="K402" s="1">
        <f>YEAR(Demographics_Info[[#This Row],[birthDate]])</f>
        <v>1958</v>
      </c>
      <c r="L402" s="1">
        <f>2024-Demographics_Info[[#This Row],[birthYear]]</f>
        <v>66</v>
      </c>
    </row>
    <row r="403" spans="1:12" x14ac:dyDescent="0.35">
      <c r="A403" s="1" t="s">
        <v>872</v>
      </c>
      <c r="B403">
        <v>6000</v>
      </c>
      <c r="C403" s="1" t="s">
        <v>43</v>
      </c>
      <c r="D403" s="1" t="s">
        <v>310</v>
      </c>
      <c r="E403" s="1" t="s">
        <v>311</v>
      </c>
      <c r="F403" s="1" t="s">
        <v>43</v>
      </c>
      <c r="G403" s="1" t="s">
        <v>43</v>
      </c>
      <c r="H403" t="b">
        <v>0</v>
      </c>
      <c r="I403" s="1" t="s">
        <v>15</v>
      </c>
      <c r="J403" s="2">
        <v>12725</v>
      </c>
      <c r="K403" s="1">
        <f>YEAR(Demographics_Info[[#This Row],[birthDate]])</f>
        <v>1934</v>
      </c>
      <c r="L403" s="1">
        <f>2024-Demographics_Info[[#This Row],[birthYear]]</f>
        <v>90</v>
      </c>
    </row>
    <row r="404" spans="1:12" x14ac:dyDescent="0.35">
      <c r="A404" s="1" t="s">
        <v>873</v>
      </c>
      <c r="B404">
        <v>6000</v>
      </c>
      <c r="C404" s="1" t="s">
        <v>29</v>
      </c>
      <c r="D404" s="1" t="s">
        <v>383</v>
      </c>
      <c r="E404" s="1" t="s">
        <v>839</v>
      </c>
      <c r="F404" s="1" t="s">
        <v>156</v>
      </c>
      <c r="G404" s="1" t="s">
        <v>29</v>
      </c>
      <c r="H404" t="b">
        <v>1</v>
      </c>
      <c r="I404" s="1" t="s">
        <v>15</v>
      </c>
      <c r="J404" s="2">
        <v>11253</v>
      </c>
      <c r="K404" s="1">
        <f>YEAR(Demographics_Info[[#This Row],[birthDate]])</f>
        <v>1930</v>
      </c>
      <c r="L404" s="1">
        <f>2024-Demographics_Info[[#This Row],[birthYear]]</f>
        <v>94</v>
      </c>
    </row>
    <row r="405" spans="1:12" x14ac:dyDescent="0.35">
      <c r="A405" s="1" t="s">
        <v>874</v>
      </c>
      <c r="B405">
        <v>6000</v>
      </c>
      <c r="C405" s="1" t="s">
        <v>29</v>
      </c>
      <c r="D405" s="1" t="s">
        <v>18</v>
      </c>
      <c r="E405" s="1" t="s">
        <v>472</v>
      </c>
      <c r="F405" s="1" t="s">
        <v>156</v>
      </c>
      <c r="G405" s="1" t="s">
        <v>29</v>
      </c>
      <c r="H405" t="b">
        <v>1</v>
      </c>
      <c r="I405" s="1" t="s">
        <v>15</v>
      </c>
      <c r="J405" s="2">
        <v>16987</v>
      </c>
      <c r="K405" s="1">
        <f>YEAR(Demographics_Info[[#This Row],[birthDate]])</f>
        <v>1946</v>
      </c>
      <c r="L405" s="1">
        <f>2024-Demographics_Info[[#This Row],[birthYear]]</f>
        <v>78</v>
      </c>
    </row>
    <row r="406" spans="1:12" x14ac:dyDescent="0.35">
      <c r="A406" s="1" t="s">
        <v>875</v>
      </c>
      <c r="B406">
        <v>6000</v>
      </c>
      <c r="C406" s="1" t="s">
        <v>22</v>
      </c>
      <c r="D406" s="1" t="s">
        <v>18</v>
      </c>
      <c r="E406" s="1" t="s">
        <v>730</v>
      </c>
      <c r="F406" s="1" t="s">
        <v>876</v>
      </c>
      <c r="G406" s="1" t="s">
        <v>22</v>
      </c>
      <c r="H406" t="b">
        <v>1</v>
      </c>
      <c r="I406" s="1" t="s">
        <v>15</v>
      </c>
      <c r="J406" s="2">
        <v>18811</v>
      </c>
      <c r="K406" s="1">
        <f>YEAR(Demographics_Info[[#This Row],[birthDate]])</f>
        <v>1951</v>
      </c>
      <c r="L406" s="1">
        <f>2024-Demographics_Info[[#This Row],[birthYear]]</f>
        <v>73</v>
      </c>
    </row>
    <row r="407" spans="1:12" x14ac:dyDescent="0.35">
      <c r="A407" s="1" t="s">
        <v>877</v>
      </c>
      <c r="B407">
        <v>6000</v>
      </c>
      <c r="C407" s="1" t="s">
        <v>11</v>
      </c>
      <c r="D407" s="1" t="s">
        <v>18</v>
      </c>
      <c r="E407" s="1" t="s">
        <v>878</v>
      </c>
      <c r="F407" s="1" t="s">
        <v>95</v>
      </c>
      <c r="G407" s="1" t="s">
        <v>11</v>
      </c>
      <c r="H407" t="b">
        <v>1</v>
      </c>
      <c r="I407" s="1" t="s">
        <v>15</v>
      </c>
      <c r="J407" s="2">
        <v>13766</v>
      </c>
      <c r="K407" s="1">
        <f>YEAR(Demographics_Info[[#This Row],[birthDate]])</f>
        <v>1937</v>
      </c>
      <c r="L407" s="1">
        <f>2024-Demographics_Info[[#This Row],[birthYear]]</f>
        <v>87</v>
      </c>
    </row>
    <row r="408" spans="1:12" x14ac:dyDescent="0.35">
      <c r="A408" s="1" t="s">
        <v>879</v>
      </c>
      <c r="B408">
        <v>5900</v>
      </c>
      <c r="C408" s="1" t="s">
        <v>269</v>
      </c>
      <c r="D408" s="1" t="s">
        <v>62</v>
      </c>
      <c r="E408" s="1" t="s">
        <v>376</v>
      </c>
      <c r="F408" s="1" t="s">
        <v>271</v>
      </c>
      <c r="G408" s="1" t="s">
        <v>269</v>
      </c>
      <c r="H408" t="b">
        <v>1</v>
      </c>
      <c r="I408" s="1" t="s">
        <v>15</v>
      </c>
      <c r="J408" s="2">
        <v>23012</v>
      </c>
      <c r="K408" s="1">
        <f>YEAR(Demographics_Info[[#This Row],[birthDate]])</f>
        <v>1963</v>
      </c>
      <c r="L408" s="1">
        <f>2024-Demographics_Info[[#This Row],[birthYear]]</f>
        <v>61</v>
      </c>
    </row>
    <row r="409" spans="1:12" x14ac:dyDescent="0.35">
      <c r="A409" s="1" t="s">
        <v>880</v>
      </c>
      <c r="B409">
        <v>5900</v>
      </c>
      <c r="C409" s="1" t="s">
        <v>43</v>
      </c>
      <c r="D409" s="1" t="s">
        <v>310</v>
      </c>
      <c r="E409" s="1" t="s">
        <v>311</v>
      </c>
      <c r="F409" s="1" t="s">
        <v>43</v>
      </c>
      <c r="G409" s="1" t="s">
        <v>43</v>
      </c>
      <c r="H409" t="b">
        <v>0</v>
      </c>
      <c r="I409" s="1" t="s">
        <v>15</v>
      </c>
      <c r="J409" s="2">
        <v>11049</v>
      </c>
      <c r="K409" s="1">
        <f>YEAR(Demographics_Info[[#This Row],[birthDate]])</f>
        <v>1930</v>
      </c>
      <c r="L409" s="1">
        <f>2024-Demographics_Info[[#This Row],[birthYear]]</f>
        <v>94</v>
      </c>
    </row>
    <row r="410" spans="1:12" x14ac:dyDescent="0.35">
      <c r="A410" s="1" t="s">
        <v>881</v>
      </c>
      <c r="B410">
        <v>5900</v>
      </c>
      <c r="C410" s="1" t="s">
        <v>29</v>
      </c>
      <c r="D410" s="1" t="s">
        <v>18</v>
      </c>
      <c r="E410" s="1" t="s">
        <v>882</v>
      </c>
      <c r="F410" s="1" t="s">
        <v>121</v>
      </c>
      <c r="G410" s="1" t="s">
        <v>29</v>
      </c>
      <c r="H410" t="b">
        <v>1</v>
      </c>
      <c r="I410" s="1" t="s">
        <v>15</v>
      </c>
      <c r="J410" s="2">
        <v>22394</v>
      </c>
      <c r="K410" s="1">
        <f>YEAR(Demographics_Info[[#This Row],[birthDate]])</f>
        <v>1961</v>
      </c>
      <c r="L410" s="1">
        <f>2024-Demographics_Info[[#This Row],[birthYear]]</f>
        <v>63</v>
      </c>
    </row>
    <row r="411" spans="1:12" x14ac:dyDescent="0.35">
      <c r="A411" s="1" t="s">
        <v>883</v>
      </c>
      <c r="B411">
        <v>5900</v>
      </c>
      <c r="C411" s="1" t="s">
        <v>29</v>
      </c>
      <c r="D411" s="1" t="s">
        <v>18</v>
      </c>
      <c r="E411" s="1" t="s">
        <v>472</v>
      </c>
      <c r="F411" s="1" t="s">
        <v>884</v>
      </c>
      <c r="G411" s="1" t="s">
        <v>29</v>
      </c>
      <c r="H411" t="b">
        <v>1</v>
      </c>
      <c r="I411" s="1" t="s">
        <v>15</v>
      </c>
      <c r="J411" s="2">
        <v>22201</v>
      </c>
      <c r="K411" s="1">
        <f>YEAR(Demographics_Info[[#This Row],[birthDate]])</f>
        <v>1960</v>
      </c>
      <c r="L411" s="1">
        <f>2024-Demographics_Info[[#This Row],[birthYear]]</f>
        <v>64</v>
      </c>
    </row>
    <row r="412" spans="1:12" x14ac:dyDescent="0.35">
      <c r="A412" s="1" t="s">
        <v>885</v>
      </c>
      <c r="B412">
        <v>5900</v>
      </c>
      <c r="C412" s="1" t="s">
        <v>61</v>
      </c>
      <c r="D412" s="1" t="s">
        <v>62</v>
      </c>
      <c r="E412" s="1" t="s">
        <v>144</v>
      </c>
      <c r="F412" s="1" t="s">
        <v>886</v>
      </c>
      <c r="G412" s="1" t="s">
        <v>61</v>
      </c>
      <c r="H412" t="b">
        <v>0</v>
      </c>
      <c r="I412" s="1" t="s">
        <v>15</v>
      </c>
      <c r="J412" s="2">
        <v>20835</v>
      </c>
      <c r="K412" s="1">
        <f>YEAR(Demographics_Info[[#This Row],[birthDate]])</f>
        <v>1957</v>
      </c>
      <c r="L412" s="1">
        <f>2024-Demographics_Info[[#This Row],[birthYear]]</f>
        <v>67</v>
      </c>
    </row>
    <row r="413" spans="1:12" x14ac:dyDescent="0.35">
      <c r="A413" s="1" t="s">
        <v>887</v>
      </c>
      <c r="B413">
        <v>5800</v>
      </c>
      <c r="C413" s="1" t="s">
        <v>29</v>
      </c>
      <c r="D413" s="1" t="s">
        <v>18</v>
      </c>
      <c r="E413" s="1" t="s">
        <v>120</v>
      </c>
      <c r="F413" s="1" t="s">
        <v>456</v>
      </c>
      <c r="G413" s="1" t="s">
        <v>29</v>
      </c>
      <c r="H413" t="b">
        <v>1</v>
      </c>
      <c r="I413" s="1" t="s">
        <v>15</v>
      </c>
      <c r="J413" s="2">
        <v>23740</v>
      </c>
      <c r="K413" s="1">
        <f>YEAR(Demographics_Info[[#This Row],[birthDate]])</f>
        <v>1964</v>
      </c>
      <c r="L413" s="1">
        <f>2024-Demographics_Info[[#This Row],[birthYear]]</f>
        <v>60</v>
      </c>
    </row>
    <row r="414" spans="1:12" x14ac:dyDescent="0.35">
      <c r="A414" s="1" t="s">
        <v>888</v>
      </c>
      <c r="B414">
        <v>5800</v>
      </c>
      <c r="C414" s="1" t="s">
        <v>206</v>
      </c>
      <c r="D414" s="1" t="s">
        <v>673</v>
      </c>
      <c r="E414" s="1" t="s">
        <v>889</v>
      </c>
      <c r="F414" s="1" t="s">
        <v>318</v>
      </c>
      <c r="G414" s="1" t="s">
        <v>206</v>
      </c>
      <c r="H414" t="b">
        <v>0</v>
      </c>
      <c r="I414" s="1" t="s">
        <v>15</v>
      </c>
      <c r="J414" s="2">
        <v>17465</v>
      </c>
      <c r="K414" s="1">
        <f>YEAR(Demographics_Info[[#This Row],[birthDate]])</f>
        <v>1947</v>
      </c>
      <c r="L414" s="1">
        <f>2024-Demographics_Info[[#This Row],[birthYear]]</f>
        <v>77</v>
      </c>
    </row>
    <row r="415" spans="1:12" x14ac:dyDescent="0.35">
      <c r="A415" s="1" t="s">
        <v>890</v>
      </c>
      <c r="B415">
        <v>5800</v>
      </c>
      <c r="C415" s="1" t="s">
        <v>206</v>
      </c>
      <c r="D415" s="1" t="s">
        <v>18</v>
      </c>
      <c r="E415" s="1" t="s">
        <v>472</v>
      </c>
      <c r="F415" s="1" t="s">
        <v>302</v>
      </c>
      <c r="G415" s="1" t="s">
        <v>206</v>
      </c>
      <c r="H415" t="b">
        <v>1</v>
      </c>
      <c r="I415" s="1" t="s">
        <v>15</v>
      </c>
      <c r="J415" s="2">
        <v>19204</v>
      </c>
      <c r="K415" s="1">
        <f>YEAR(Demographics_Info[[#This Row],[birthDate]])</f>
        <v>1952</v>
      </c>
      <c r="L415" s="1">
        <f>2024-Demographics_Info[[#This Row],[birthYear]]</f>
        <v>72</v>
      </c>
    </row>
    <row r="416" spans="1:12" x14ac:dyDescent="0.35">
      <c r="A416" s="1" t="s">
        <v>891</v>
      </c>
      <c r="B416">
        <v>5700</v>
      </c>
      <c r="C416" s="1" t="s">
        <v>161</v>
      </c>
      <c r="D416" s="1" t="s">
        <v>892</v>
      </c>
      <c r="E416" s="1" t="s">
        <v>893</v>
      </c>
      <c r="F416" s="1" t="s">
        <v>894</v>
      </c>
      <c r="G416" s="1" t="s">
        <v>161</v>
      </c>
      <c r="H416" t="b">
        <v>1</v>
      </c>
      <c r="I416" s="1" t="s">
        <v>15</v>
      </c>
      <c r="J416" s="2">
        <v>24371</v>
      </c>
      <c r="K416" s="1">
        <f>YEAR(Demographics_Info[[#This Row],[birthDate]])</f>
        <v>1966</v>
      </c>
      <c r="L416" s="1">
        <f>2024-Demographics_Info[[#This Row],[birthYear]]</f>
        <v>58</v>
      </c>
    </row>
    <row r="417" spans="1:12" x14ac:dyDescent="0.35">
      <c r="A417" s="1" t="s">
        <v>895</v>
      </c>
      <c r="B417">
        <v>5700</v>
      </c>
      <c r="C417" s="1" t="s">
        <v>206</v>
      </c>
      <c r="D417" s="1" t="s">
        <v>18</v>
      </c>
      <c r="E417" s="1" t="s">
        <v>559</v>
      </c>
      <c r="F417" s="1" t="s">
        <v>742</v>
      </c>
      <c r="G417" s="1" t="s">
        <v>206</v>
      </c>
      <c r="H417" t="b">
        <v>1</v>
      </c>
      <c r="I417" s="1" t="s">
        <v>15</v>
      </c>
      <c r="J417" s="2">
        <v>12677</v>
      </c>
      <c r="K417" s="1">
        <f>YEAR(Demographics_Info[[#This Row],[birthDate]])</f>
        <v>1934</v>
      </c>
      <c r="L417" s="1">
        <f>2024-Demographics_Info[[#This Row],[birthYear]]</f>
        <v>90</v>
      </c>
    </row>
    <row r="418" spans="1:12" x14ac:dyDescent="0.35">
      <c r="A418" s="1" t="s">
        <v>896</v>
      </c>
      <c r="B418">
        <v>5700</v>
      </c>
      <c r="C418" s="1" t="s">
        <v>172</v>
      </c>
      <c r="D418" s="1" t="s">
        <v>78</v>
      </c>
      <c r="E418" s="1" t="s">
        <v>897</v>
      </c>
      <c r="F418" s="1" t="s">
        <v>236</v>
      </c>
      <c r="G418" s="1" t="s">
        <v>172</v>
      </c>
      <c r="H418" t="b">
        <v>0</v>
      </c>
      <c r="I418" s="1" t="s">
        <v>15</v>
      </c>
      <c r="J418" s="2">
        <v>10959</v>
      </c>
      <c r="K418" s="1">
        <f>YEAR(Demographics_Info[[#This Row],[birthDate]])</f>
        <v>1930</v>
      </c>
      <c r="L418" s="1">
        <f>2024-Demographics_Info[[#This Row],[birthYear]]</f>
        <v>94</v>
      </c>
    </row>
    <row r="419" spans="1:12" x14ac:dyDescent="0.35">
      <c r="A419" s="1" t="s">
        <v>898</v>
      </c>
      <c r="B419">
        <v>5700</v>
      </c>
      <c r="C419" s="1" t="s">
        <v>269</v>
      </c>
      <c r="D419" s="1" t="s">
        <v>290</v>
      </c>
      <c r="E419" s="1" t="s">
        <v>291</v>
      </c>
      <c r="F419" s="1" t="s">
        <v>682</v>
      </c>
      <c r="G419" s="1" t="s">
        <v>269</v>
      </c>
      <c r="H419" t="b">
        <v>0</v>
      </c>
      <c r="I419" s="1" t="s">
        <v>15</v>
      </c>
      <c r="J419" s="2">
        <v>18845</v>
      </c>
      <c r="K419" s="1">
        <f>YEAR(Demographics_Info[[#This Row],[birthDate]])</f>
        <v>1951</v>
      </c>
      <c r="L419" s="1">
        <f>2024-Demographics_Info[[#This Row],[birthYear]]</f>
        <v>73</v>
      </c>
    </row>
    <row r="420" spans="1:12" x14ac:dyDescent="0.35">
      <c r="A420" s="1" t="s">
        <v>899</v>
      </c>
      <c r="B420">
        <v>5700</v>
      </c>
      <c r="C420" s="1" t="s">
        <v>335</v>
      </c>
      <c r="D420" s="1" t="s">
        <v>100</v>
      </c>
      <c r="E420" s="1" t="s">
        <v>900</v>
      </c>
      <c r="F420" s="1" t="s">
        <v>669</v>
      </c>
      <c r="G420" s="1" t="s">
        <v>335</v>
      </c>
      <c r="H420" t="b">
        <v>0</v>
      </c>
      <c r="I420" s="1" t="s">
        <v>15</v>
      </c>
      <c r="J420" s="2">
        <v>16788</v>
      </c>
      <c r="K420" s="1">
        <f>YEAR(Demographics_Info[[#This Row],[birthDate]])</f>
        <v>1945</v>
      </c>
      <c r="L420" s="1">
        <f>2024-Demographics_Info[[#This Row],[birthYear]]</f>
        <v>79</v>
      </c>
    </row>
    <row r="421" spans="1:12" x14ac:dyDescent="0.35">
      <c r="A421" s="1" t="s">
        <v>901</v>
      </c>
      <c r="B421">
        <v>5700</v>
      </c>
      <c r="C421" s="1" t="s">
        <v>29</v>
      </c>
      <c r="D421" s="1" t="s">
        <v>18</v>
      </c>
      <c r="E421" s="1" t="s">
        <v>36</v>
      </c>
      <c r="F421" s="1" t="s">
        <v>156</v>
      </c>
      <c r="G421" s="1" t="s">
        <v>29</v>
      </c>
      <c r="H421" t="b">
        <v>0</v>
      </c>
      <c r="I421" s="1" t="s">
        <v>15</v>
      </c>
      <c r="J421" s="2">
        <v>26239</v>
      </c>
      <c r="K421" s="1">
        <f>YEAR(Demographics_Info[[#This Row],[birthDate]])</f>
        <v>1971</v>
      </c>
      <c r="L421" s="1">
        <f>2024-Demographics_Info[[#This Row],[birthYear]]</f>
        <v>53</v>
      </c>
    </row>
    <row r="422" spans="1:12" x14ac:dyDescent="0.35">
      <c r="A422" s="1" t="s">
        <v>902</v>
      </c>
      <c r="B422">
        <v>5700</v>
      </c>
      <c r="C422" s="1" t="s">
        <v>29</v>
      </c>
      <c r="D422" s="1" t="s">
        <v>18</v>
      </c>
      <c r="E422" s="1" t="s">
        <v>903</v>
      </c>
      <c r="F422" s="1" t="s">
        <v>156</v>
      </c>
      <c r="G422" s="1" t="s">
        <v>29</v>
      </c>
      <c r="H422" t="b">
        <v>0</v>
      </c>
      <c r="I422" s="1" t="s">
        <v>15</v>
      </c>
      <c r="J422" s="2">
        <v>23468</v>
      </c>
      <c r="K422" s="1">
        <f>YEAR(Demographics_Info[[#This Row],[birthDate]])</f>
        <v>1964</v>
      </c>
      <c r="L422" s="1">
        <f>2024-Demographics_Info[[#This Row],[birthYear]]</f>
        <v>60</v>
      </c>
    </row>
    <row r="423" spans="1:12" x14ac:dyDescent="0.35">
      <c r="A423" s="1" t="s">
        <v>904</v>
      </c>
      <c r="B423">
        <v>5700</v>
      </c>
      <c r="C423" s="1" t="s">
        <v>29</v>
      </c>
      <c r="D423" s="1" t="s">
        <v>18</v>
      </c>
      <c r="E423" s="1" t="s">
        <v>36</v>
      </c>
      <c r="F423" s="1" t="s">
        <v>156</v>
      </c>
      <c r="G423" s="1" t="s">
        <v>29</v>
      </c>
      <c r="H423" t="b">
        <v>0</v>
      </c>
      <c r="I423" s="1" t="s">
        <v>15</v>
      </c>
      <c r="J423" s="2">
        <v>24331</v>
      </c>
      <c r="K423" s="1">
        <f>YEAR(Demographics_Info[[#This Row],[birthDate]])</f>
        <v>1966</v>
      </c>
      <c r="L423" s="1">
        <f>2024-Demographics_Info[[#This Row],[birthYear]]</f>
        <v>58</v>
      </c>
    </row>
    <row r="424" spans="1:12" x14ac:dyDescent="0.35">
      <c r="A424" s="1" t="s">
        <v>905</v>
      </c>
      <c r="B424">
        <v>5600</v>
      </c>
      <c r="C424" s="1" t="s">
        <v>172</v>
      </c>
      <c r="D424" s="1" t="s">
        <v>18</v>
      </c>
      <c r="E424" s="1" t="s">
        <v>342</v>
      </c>
      <c r="F424" s="1" t="s">
        <v>906</v>
      </c>
      <c r="G424" s="1" t="s">
        <v>172</v>
      </c>
      <c r="H424" t="b">
        <v>0</v>
      </c>
      <c r="I424" s="1" t="s">
        <v>15</v>
      </c>
      <c r="J424" s="2">
        <v>15802</v>
      </c>
      <c r="K424" s="1">
        <f>YEAR(Demographics_Info[[#This Row],[birthDate]])</f>
        <v>1943</v>
      </c>
      <c r="L424" s="1">
        <f>2024-Demographics_Info[[#This Row],[birthYear]]</f>
        <v>81</v>
      </c>
    </row>
    <row r="425" spans="1:12" x14ac:dyDescent="0.35">
      <c r="A425" s="1" t="s">
        <v>907</v>
      </c>
      <c r="B425">
        <v>5600</v>
      </c>
      <c r="C425" s="1" t="s">
        <v>99</v>
      </c>
      <c r="D425" s="1" t="s">
        <v>62</v>
      </c>
      <c r="E425" s="1" t="s">
        <v>144</v>
      </c>
      <c r="F425" s="1" t="s">
        <v>225</v>
      </c>
      <c r="G425" s="1" t="s">
        <v>99</v>
      </c>
      <c r="H425" t="b">
        <v>1</v>
      </c>
      <c r="I425" s="1" t="s">
        <v>15</v>
      </c>
      <c r="J425" s="2">
        <v>25903</v>
      </c>
      <c r="K425" s="1">
        <f>YEAR(Demographics_Info[[#This Row],[birthDate]])</f>
        <v>1970</v>
      </c>
      <c r="L425" s="1">
        <f>2024-Demographics_Info[[#This Row],[birthYear]]</f>
        <v>54</v>
      </c>
    </row>
    <row r="426" spans="1:12" x14ac:dyDescent="0.35">
      <c r="A426" s="1" t="s">
        <v>908</v>
      </c>
      <c r="B426">
        <v>5600</v>
      </c>
      <c r="C426" s="1" t="s">
        <v>17</v>
      </c>
      <c r="D426" s="1" t="s">
        <v>44</v>
      </c>
      <c r="E426" s="1" t="s">
        <v>169</v>
      </c>
      <c r="F426" s="1" t="s">
        <v>909</v>
      </c>
      <c r="G426" s="1" t="s">
        <v>17</v>
      </c>
      <c r="H426" t="b">
        <v>0</v>
      </c>
      <c r="I426" s="1" t="s">
        <v>15</v>
      </c>
      <c r="J426" s="2">
        <v>15405</v>
      </c>
      <c r="K426" s="1">
        <f>YEAR(Demographics_Info[[#This Row],[birthDate]])</f>
        <v>1942</v>
      </c>
      <c r="L426" s="1">
        <f>2024-Demographics_Info[[#This Row],[birthYear]]</f>
        <v>82</v>
      </c>
    </row>
    <row r="427" spans="1:12" x14ac:dyDescent="0.35">
      <c r="A427" s="1" t="s">
        <v>910</v>
      </c>
      <c r="B427">
        <v>5600</v>
      </c>
      <c r="C427" s="1" t="s">
        <v>29</v>
      </c>
      <c r="D427" s="1" t="s">
        <v>18</v>
      </c>
      <c r="E427" s="1" t="s">
        <v>911</v>
      </c>
      <c r="F427" s="1" t="s">
        <v>156</v>
      </c>
      <c r="G427" s="1" t="s">
        <v>29</v>
      </c>
      <c r="H427" t="b">
        <v>1</v>
      </c>
      <c r="I427" s="1" t="s">
        <v>15</v>
      </c>
      <c r="J427" s="2">
        <v>13043</v>
      </c>
      <c r="K427" s="1">
        <f>YEAR(Demographics_Info[[#This Row],[birthDate]])</f>
        <v>1935</v>
      </c>
      <c r="L427" s="1">
        <f>2024-Demographics_Info[[#This Row],[birthYear]]</f>
        <v>89</v>
      </c>
    </row>
    <row r="428" spans="1:12" x14ac:dyDescent="0.35">
      <c r="A428" s="1" t="s">
        <v>912</v>
      </c>
      <c r="B428">
        <v>5600</v>
      </c>
      <c r="C428" s="1" t="s">
        <v>206</v>
      </c>
      <c r="D428" s="1" t="s">
        <v>62</v>
      </c>
      <c r="E428" s="1" t="s">
        <v>144</v>
      </c>
      <c r="F428" s="1" t="s">
        <v>913</v>
      </c>
      <c r="G428" s="1" t="s">
        <v>206</v>
      </c>
      <c r="H428" t="b">
        <v>1</v>
      </c>
      <c r="I428" s="1" t="s">
        <v>15</v>
      </c>
      <c r="J428" s="2">
        <v>24473</v>
      </c>
      <c r="K428" s="1">
        <f>YEAR(Demographics_Info[[#This Row],[birthDate]])</f>
        <v>1967</v>
      </c>
      <c r="L428" s="1">
        <f>2024-Demographics_Info[[#This Row],[birthYear]]</f>
        <v>57</v>
      </c>
    </row>
    <row r="429" spans="1:12" x14ac:dyDescent="0.35">
      <c r="A429" s="1" t="s">
        <v>914</v>
      </c>
      <c r="B429">
        <v>5600</v>
      </c>
      <c r="C429" s="1" t="s">
        <v>29</v>
      </c>
      <c r="D429" s="1" t="s">
        <v>18</v>
      </c>
      <c r="E429" s="1" t="s">
        <v>915</v>
      </c>
      <c r="F429" s="1" t="s">
        <v>916</v>
      </c>
      <c r="G429" s="1" t="s">
        <v>29</v>
      </c>
      <c r="H429" t="b">
        <v>0</v>
      </c>
      <c r="I429" s="1" t="s">
        <v>50</v>
      </c>
      <c r="J429" s="2">
        <v>21192</v>
      </c>
      <c r="K429" s="1">
        <f>YEAR(Demographics_Info[[#This Row],[birthDate]])</f>
        <v>1958</v>
      </c>
      <c r="L429" s="1">
        <f>2024-Demographics_Info[[#This Row],[birthYear]]</f>
        <v>66</v>
      </c>
    </row>
    <row r="430" spans="1:12" x14ac:dyDescent="0.35">
      <c r="A430" s="1" t="s">
        <v>917</v>
      </c>
      <c r="B430">
        <v>5600</v>
      </c>
      <c r="C430" s="1" t="s">
        <v>224</v>
      </c>
      <c r="D430" s="1" t="s">
        <v>18</v>
      </c>
      <c r="E430" s="1" t="s">
        <v>342</v>
      </c>
      <c r="F430" s="1" t="s">
        <v>916</v>
      </c>
      <c r="G430" s="1" t="s">
        <v>224</v>
      </c>
      <c r="H430" t="b">
        <v>0</v>
      </c>
      <c r="I430" s="1" t="s">
        <v>15</v>
      </c>
      <c r="J430" s="2">
        <v>19628</v>
      </c>
      <c r="K430" s="1">
        <f>YEAR(Demographics_Info[[#This Row],[birthDate]])</f>
        <v>1953</v>
      </c>
      <c r="L430" s="1">
        <f>2024-Demographics_Info[[#This Row],[birthYear]]</f>
        <v>71</v>
      </c>
    </row>
    <row r="431" spans="1:12" x14ac:dyDescent="0.35">
      <c r="A431" s="1" t="s">
        <v>918</v>
      </c>
      <c r="B431">
        <v>5600</v>
      </c>
      <c r="C431" s="1" t="s">
        <v>116</v>
      </c>
      <c r="D431" s="1" t="s">
        <v>383</v>
      </c>
      <c r="E431" s="1" t="s">
        <v>839</v>
      </c>
      <c r="F431" s="1" t="s">
        <v>919</v>
      </c>
      <c r="G431" s="1" t="s">
        <v>116</v>
      </c>
      <c r="H431" t="b">
        <v>1</v>
      </c>
      <c r="I431" s="1" t="s">
        <v>15</v>
      </c>
      <c r="J431" s="2">
        <v>26238</v>
      </c>
      <c r="K431" s="1">
        <f>YEAR(Demographics_Info[[#This Row],[birthDate]])</f>
        <v>1971</v>
      </c>
      <c r="L431" s="1">
        <f>2024-Demographics_Info[[#This Row],[birthYear]]</f>
        <v>53</v>
      </c>
    </row>
    <row r="432" spans="1:12" x14ac:dyDescent="0.35">
      <c r="A432" s="1" t="s">
        <v>920</v>
      </c>
      <c r="B432">
        <v>5600</v>
      </c>
      <c r="C432" s="1" t="s">
        <v>206</v>
      </c>
      <c r="D432" s="1" t="s">
        <v>454</v>
      </c>
      <c r="E432" s="1" t="s">
        <v>455</v>
      </c>
      <c r="F432" s="1" t="s">
        <v>921</v>
      </c>
      <c r="G432" s="1" t="s">
        <v>206</v>
      </c>
      <c r="H432" t="b">
        <v>1</v>
      </c>
      <c r="I432" s="1" t="s">
        <v>15</v>
      </c>
      <c r="J432" s="2">
        <v>21116</v>
      </c>
      <c r="K432" s="1">
        <f>YEAR(Demographics_Info[[#This Row],[birthDate]])</f>
        <v>1957</v>
      </c>
      <c r="L432" s="1">
        <f>2024-Demographics_Info[[#This Row],[birthYear]]</f>
        <v>67</v>
      </c>
    </row>
    <row r="433" spans="1:12" x14ac:dyDescent="0.35">
      <c r="A433" s="1" t="s">
        <v>922</v>
      </c>
      <c r="B433">
        <v>5600</v>
      </c>
      <c r="C433" s="1" t="s">
        <v>17</v>
      </c>
      <c r="D433" s="1" t="s">
        <v>62</v>
      </c>
      <c r="E433" s="1" t="s">
        <v>470</v>
      </c>
      <c r="F433" s="1" t="s">
        <v>365</v>
      </c>
      <c r="G433" s="1" t="s">
        <v>17</v>
      </c>
      <c r="H433" t="b">
        <v>1</v>
      </c>
      <c r="I433" s="1" t="s">
        <v>15</v>
      </c>
      <c r="J433" s="2">
        <v>23377</v>
      </c>
      <c r="K433" s="1">
        <f>YEAR(Demographics_Info[[#This Row],[birthDate]])</f>
        <v>1964</v>
      </c>
      <c r="L433" s="1">
        <f>2024-Demographics_Info[[#This Row],[birthYear]]</f>
        <v>60</v>
      </c>
    </row>
    <row r="434" spans="1:12" x14ac:dyDescent="0.35">
      <c r="A434" s="1" t="s">
        <v>923</v>
      </c>
      <c r="B434">
        <v>5500</v>
      </c>
      <c r="C434" s="1" t="s">
        <v>224</v>
      </c>
      <c r="D434" s="1" t="s">
        <v>18</v>
      </c>
      <c r="E434" s="1" t="s">
        <v>924</v>
      </c>
      <c r="F434" s="1" t="s">
        <v>925</v>
      </c>
      <c r="G434" s="1" t="s">
        <v>224</v>
      </c>
      <c r="H434" t="b">
        <v>0</v>
      </c>
      <c r="I434" s="1" t="s">
        <v>15</v>
      </c>
      <c r="J434" s="2">
        <v>18078</v>
      </c>
      <c r="K434" s="1">
        <f>YEAR(Demographics_Info[[#This Row],[birthDate]])</f>
        <v>1949</v>
      </c>
      <c r="L434" s="1">
        <f>2024-Demographics_Info[[#This Row],[birthYear]]</f>
        <v>75</v>
      </c>
    </row>
    <row r="435" spans="1:12" x14ac:dyDescent="0.35">
      <c r="A435" s="1" t="s">
        <v>926</v>
      </c>
      <c r="B435">
        <v>5500</v>
      </c>
      <c r="C435" s="1" t="s">
        <v>35</v>
      </c>
      <c r="D435" s="1" t="s">
        <v>18</v>
      </c>
      <c r="E435" s="1" t="s">
        <v>927</v>
      </c>
      <c r="F435" s="1" t="s">
        <v>560</v>
      </c>
      <c r="G435" s="1" t="s">
        <v>35</v>
      </c>
      <c r="H435" t="b">
        <v>0</v>
      </c>
      <c r="I435" s="1" t="s">
        <v>15</v>
      </c>
      <c r="J435" s="2">
        <v>20922</v>
      </c>
      <c r="K435" s="1">
        <f>YEAR(Demographics_Info[[#This Row],[birthDate]])</f>
        <v>1957</v>
      </c>
      <c r="L435" s="1">
        <f>2024-Demographics_Info[[#This Row],[birthYear]]</f>
        <v>67</v>
      </c>
    </row>
    <row r="436" spans="1:12" x14ac:dyDescent="0.35">
      <c r="A436" s="1" t="s">
        <v>928</v>
      </c>
      <c r="B436">
        <v>5500</v>
      </c>
      <c r="C436" s="1" t="s">
        <v>22</v>
      </c>
      <c r="D436" s="1" t="s">
        <v>18</v>
      </c>
      <c r="E436" s="1" t="s">
        <v>487</v>
      </c>
      <c r="F436" s="1" t="s">
        <v>929</v>
      </c>
      <c r="G436" s="1" t="s">
        <v>22</v>
      </c>
      <c r="H436" t="b">
        <v>1</v>
      </c>
      <c r="I436" s="1" t="s">
        <v>15</v>
      </c>
      <c r="J436" s="2">
        <v>33091</v>
      </c>
      <c r="K436" s="1">
        <f>YEAR(Demographics_Info[[#This Row],[birthDate]])</f>
        <v>1990</v>
      </c>
      <c r="L436" s="1">
        <f>2024-Demographics_Info[[#This Row],[birthYear]]</f>
        <v>34</v>
      </c>
    </row>
    <row r="437" spans="1:12" x14ac:dyDescent="0.35">
      <c r="A437" s="1" t="s">
        <v>930</v>
      </c>
      <c r="B437">
        <v>5500</v>
      </c>
      <c r="C437" s="1" t="s">
        <v>22</v>
      </c>
      <c r="D437" s="1" t="s">
        <v>18</v>
      </c>
      <c r="E437" s="1" t="s">
        <v>487</v>
      </c>
      <c r="F437" s="1" t="s">
        <v>931</v>
      </c>
      <c r="G437" s="1" t="s">
        <v>22</v>
      </c>
      <c r="H437" t="b">
        <v>1</v>
      </c>
      <c r="I437" s="1" t="s">
        <v>15</v>
      </c>
      <c r="J437" s="2">
        <v>32395</v>
      </c>
      <c r="K437" s="1">
        <f>YEAR(Demographics_Info[[#This Row],[birthDate]])</f>
        <v>1988</v>
      </c>
      <c r="L437" s="1">
        <f>2024-Demographics_Info[[#This Row],[birthYear]]</f>
        <v>36</v>
      </c>
    </row>
    <row r="438" spans="1:12" x14ac:dyDescent="0.35">
      <c r="A438" s="1" t="s">
        <v>932</v>
      </c>
      <c r="B438">
        <v>5500</v>
      </c>
      <c r="C438" s="1" t="s">
        <v>147</v>
      </c>
      <c r="D438" s="1" t="s">
        <v>18</v>
      </c>
      <c r="E438" s="1" t="s">
        <v>933</v>
      </c>
      <c r="F438" s="1" t="s">
        <v>934</v>
      </c>
      <c r="G438" s="1" t="s">
        <v>147</v>
      </c>
      <c r="H438" t="b">
        <v>1</v>
      </c>
      <c r="I438" s="1" t="s">
        <v>15</v>
      </c>
      <c r="J438" s="2">
        <v>47218</v>
      </c>
      <c r="K438" s="1">
        <f>YEAR(Demographics_Info[[#This Row],[birthDate]])</f>
        <v>2029</v>
      </c>
      <c r="L438" s="1">
        <f>2024-Demographics_Info[[#This Row],[birthYear]]</f>
        <v>-5</v>
      </c>
    </row>
    <row r="439" spans="1:12" x14ac:dyDescent="0.35">
      <c r="A439" s="1" t="s">
        <v>935</v>
      </c>
      <c r="B439">
        <v>5500</v>
      </c>
      <c r="C439" s="1" t="s">
        <v>17</v>
      </c>
      <c r="D439" s="1" t="s">
        <v>391</v>
      </c>
      <c r="E439" s="1" t="s">
        <v>936</v>
      </c>
      <c r="F439" s="1" t="s">
        <v>244</v>
      </c>
      <c r="G439" s="1" t="s">
        <v>17</v>
      </c>
      <c r="H439" t="b">
        <v>0</v>
      </c>
      <c r="I439" s="1" t="s">
        <v>15</v>
      </c>
      <c r="J439" s="2">
        <v>16579</v>
      </c>
      <c r="K439" s="1">
        <f>YEAR(Demographics_Info[[#This Row],[birthDate]])</f>
        <v>1945</v>
      </c>
      <c r="L439" s="1">
        <f>2024-Demographics_Info[[#This Row],[birthYear]]</f>
        <v>79</v>
      </c>
    </row>
    <row r="440" spans="1:12" x14ac:dyDescent="0.35">
      <c r="A440" s="1" t="s">
        <v>937</v>
      </c>
      <c r="B440">
        <v>5500</v>
      </c>
      <c r="C440" s="1" t="s">
        <v>17</v>
      </c>
      <c r="D440" s="1" t="s">
        <v>18</v>
      </c>
      <c r="E440" s="1" t="s">
        <v>426</v>
      </c>
      <c r="F440" s="1" t="s">
        <v>938</v>
      </c>
      <c r="G440" s="1" t="s">
        <v>17</v>
      </c>
      <c r="H440" t="b">
        <v>0</v>
      </c>
      <c r="I440" s="1" t="s">
        <v>15</v>
      </c>
      <c r="J440" s="2">
        <v>23800</v>
      </c>
      <c r="K440" s="1">
        <f>YEAR(Demographics_Info[[#This Row],[birthDate]])</f>
        <v>1965</v>
      </c>
      <c r="L440" s="1">
        <f>2024-Demographics_Info[[#This Row],[birthYear]]</f>
        <v>59</v>
      </c>
    </row>
    <row r="441" spans="1:12" x14ac:dyDescent="0.35">
      <c r="A441" s="1" t="s">
        <v>939</v>
      </c>
      <c r="B441">
        <v>5500</v>
      </c>
      <c r="C441" s="1" t="s">
        <v>43</v>
      </c>
      <c r="D441" s="1" t="s">
        <v>78</v>
      </c>
      <c r="E441" s="1" t="s">
        <v>897</v>
      </c>
      <c r="F441" s="1" t="s">
        <v>43</v>
      </c>
      <c r="G441" s="1" t="s">
        <v>43</v>
      </c>
      <c r="H441" t="b">
        <v>0</v>
      </c>
      <c r="I441" s="1" t="s">
        <v>15</v>
      </c>
      <c r="J441" s="2">
        <v>10307</v>
      </c>
      <c r="K441" s="1">
        <f>YEAR(Demographics_Info[[#This Row],[birthDate]])</f>
        <v>1928</v>
      </c>
      <c r="L441" s="1">
        <f>2024-Demographics_Info[[#This Row],[birthYear]]</f>
        <v>96</v>
      </c>
    </row>
    <row r="442" spans="1:12" x14ac:dyDescent="0.35">
      <c r="A442" s="1" t="s">
        <v>940</v>
      </c>
      <c r="B442">
        <v>5500</v>
      </c>
      <c r="C442" s="1" t="s">
        <v>147</v>
      </c>
      <c r="D442" s="1" t="s">
        <v>62</v>
      </c>
      <c r="E442" s="1" t="s">
        <v>376</v>
      </c>
      <c r="F442" s="1" t="s">
        <v>204</v>
      </c>
      <c r="G442" s="1" t="s">
        <v>147</v>
      </c>
      <c r="H442" t="b">
        <v>1</v>
      </c>
      <c r="I442" s="1" t="s">
        <v>15</v>
      </c>
      <c r="J442" s="2">
        <v>20149</v>
      </c>
      <c r="K442" s="1">
        <f>YEAR(Demographics_Info[[#This Row],[birthDate]])</f>
        <v>1955</v>
      </c>
      <c r="L442" s="1">
        <f>2024-Demographics_Info[[#This Row],[birthYear]]</f>
        <v>69</v>
      </c>
    </row>
    <row r="443" spans="1:12" x14ac:dyDescent="0.35">
      <c r="A443" s="1" t="s">
        <v>941</v>
      </c>
      <c r="B443">
        <v>5500</v>
      </c>
      <c r="C443" s="1" t="s">
        <v>206</v>
      </c>
      <c r="D443" s="1" t="s">
        <v>93</v>
      </c>
      <c r="E443" s="1" t="s">
        <v>546</v>
      </c>
      <c r="F443" s="1" t="s">
        <v>302</v>
      </c>
      <c r="G443" s="1" t="s">
        <v>206</v>
      </c>
      <c r="H443" t="b">
        <v>1</v>
      </c>
      <c r="I443" s="1" t="s">
        <v>15</v>
      </c>
      <c r="J443" s="2">
        <v>15131</v>
      </c>
      <c r="K443" s="1">
        <f>YEAR(Demographics_Info[[#This Row],[birthDate]])</f>
        <v>1941</v>
      </c>
      <c r="L443" s="1">
        <f>2024-Demographics_Info[[#This Row],[birthYear]]</f>
        <v>83</v>
      </c>
    </row>
    <row r="444" spans="1:12" x14ac:dyDescent="0.35">
      <c r="A444" s="1" t="s">
        <v>942</v>
      </c>
      <c r="B444">
        <v>5500</v>
      </c>
      <c r="C444" s="1" t="s">
        <v>29</v>
      </c>
      <c r="D444" s="1" t="s">
        <v>93</v>
      </c>
      <c r="E444" s="1" t="s">
        <v>943</v>
      </c>
      <c r="F444" s="1" t="s">
        <v>302</v>
      </c>
      <c r="G444" s="1" t="s">
        <v>29</v>
      </c>
      <c r="H444" t="b">
        <v>0</v>
      </c>
      <c r="I444" s="1" t="s">
        <v>15</v>
      </c>
      <c r="J444" s="2">
        <v>23743</v>
      </c>
      <c r="K444" s="1">
        <f>YEAR(Demographics_Info[[#This Row],[birthDate]])</f>
        <v>1965</v>
      </c>
      <c r="L444" s="1">
        <f>2024-Demographics_Info[[#This Row],[birthYear]]</f>
        <v>59</v>
      </c>
    </row>
    <row r="445" spans="1:12" x14ac:dyDescent="0.35">
      <c r="A445" s="1" t="s">
        <v>944</v>
      </c>
      <c r="B445">
        <v>5500</v>
      </c>
      <c r="C445" s="1" t="s">
        <v>147</v>
      </c>
      <c r="D445" s="1" t="s">
        <v>18</v>
      </c>
      <c r="E445" s="1" t="s">
        <v>945</v>
      </c>
      <c r="F445" s="1" t="s">
        <v>659</v>
      </c>
      <c r="G445" s="1" t="s">
        <v>147</v>
      </c>
      <c r="H445" t="b">
        <v>1</v>
      </c>
      <c r="I445" s="1" t="s">
        <v>15</v>
      </c>
      <c r="J445" s="2">
        <v>20688</v>
      </c>
      <c r="K445" s="1">
        <f>YEAR(Demographics_Info[[#This Row],[birthDate]])</f>
        <v>1956</v>
      </c>
      <c r="L445" s="1">
        <f>2024-Demographics_Info[[#This Row],[birthYear]]</f>
        <v>68</v>
      </c>
    </row>
    <row r="446" spans="1:12" x14ac:dyDescent="0.35">
      <c r="A446" s="1" t="s">
        <v>946</v>
      </c>
      <c r="B446">
        <v>5500</v>
      </c>
      <c r="C446" s="1" t="s">
        <v>35</v>
      </c>
      <c r="D446" s="1" t="s">
        <v>18</v>
      </c>
      <c r="E446" s="1" t="s">
        <v>947</v>
      </c>
      <c r="F446" s="1" t="s">
        <v>560</v>
      </c>
      <c r="G446" s="1" t="s">
        <v>35</v>
      </c>
      <c r="H446" t="b">
        <v>0</v>
      </c>
      <c r="I446" s="1" t="s">
        <v>50</v>
      </c>
      <c r="J446" s="2">
        <v>16449</v>
      </c>
      <c r="K446" s="1">
        <f>YEAR(Demographics_Info[[#This Row],[birthDate]])</f>
        <v>1945</v>
      </c>
      <c r="L446" s="1">
        <f>2024-Demographics_Info[[#This Row],[birthYear]]</f>
        <v>79</v>
      </c>
    </row>
    <row r="447" spans="1:12" x14ac:dyDescent="0.35">
      <c r="A447" s="1" t="s">
        <v>948</v>
      </c>
      <c r="B447">
        <v>5500</v>
      </c>
      <c r="C447" s="1" t="s">
        <v>29</v>
      </c>
      <c r="D447" s="1" t="s">
        <v>18</v>
      </c>
      <c r="E447" s="1" t="s">
        <v>36</v>
      </c>
      <c r="F447" s="1" t="s">
        <v>121</v>
      </c>
      <c r="G447" s="1" t="s">
        <v>29</v>
      </c>
      <c r="H447" t="b">
        <v>1</v>
      </c>
      <c r="I447" s="1" t="s">
        <v>15</v>
      </c>
      <c r="J447" s="2">
        <v>16306</v>
      </c>
      <c r="K447" s="1">
        <f>YEAR(Demographics_Info[[#This Row],[birthDate]])</f>
        <v>1944</v>
      </c>
      <c r="L447" s="1">
        <f>2024-Demographics_Info[[#This Row],[birthYear]]</f>
        <v>80</v>
      </c>
    </row>
    <row r="448" spans="1:12" x14ac:dyDescent="0.35">
      <c r="A448" s="1" t="s">
        <v>949</v>
      </c>
      <c r="B448">
        <v>5500</v>
      </c>
      <c r="C448" s="1" t="s">
        <v>206</v>
      </c>
      <c r="D448" s="1" t="s">
        <v>391</v>
      </c>
      <c r="E448" s="1" t="s">
        <v>950</v>
      </c>
      <c r="F448" s="1" t="s">
        <v>951</v>
      </c>
      <c r="G448" s="1" t="s">
        <v>206</v>
      </c>
      <c r="H448" t="b">
        <v>1</v>
      </c>
      <c r="I448" s="1" t="s">
        <v>15</v>
      </c>
      <c r="J448" s="2">
        <v>15785</v>
      </c>
      <c r="K448" s="1">
        <f>YEAR(Demographics_Info[[#This Row],[birthDate]])</f>
        <v>1943</v>
      </c>
      <c r="L448" s="1">
        <f>2024-Demographics_Info[[#This Row],[birthYear]]</f>
        <v>81</v>
      </c>
    </row>
    <row r="449" spans="1:12" x14ac:dyDescent="0.35">
      <c r="A449" s="1" t="s">
        <v>952</v>
      </c>
      <c r="B449">
        <v>5500</v>
      </c>
      <c r="C449" s="1" t="s">
        <v>35</v>
      </c>
      <c r="D449" s="1" t="s">
        <v>18</v>
      </c>
      <c r="E449" s="1" t="s">
        <v>953</v>
      </c>
      <c r="F449" s="1" t="s">
        <v>560</v>
      </c>
      <c r="G449" s="1" t="s">
        <v>35</v>
      </c>
      <c r="H449" t="b">
        <v>0</v>
      </c>
      <c r="I449" s="1" t="s">
        <v>50</v>
      </c>
      <c r="J449" s="2">
        <v>15446</v>
      </c>
      <c r="K449" s="1">
        <f>YEAR(Demographics_Info[[#This Row],[birthDate]])</f>
        <v>1942</v>
      </c>
      <c r="L449" s="1">
        <f>2024-Demographics_Info[[#This Row],[birthYear]]</f>
        <v>82</v>
      </c>
    </row>
    <row r="450" spans="1:12" x14ac:dyDescent="0.35">
      <c r="A450" s="1" t="s">
        <v>954</v>
      </c>
      <c r="B450">
        <v>5500</v>
      </c>
      <c r="C450" s="1" t="s">
        <v>22</v>
      </c>
      <c r="D450" s="1" t="s">
        <v>162</v>
      </c>
      <c r="E450" s="1" t="s">
        <v>351</v>
      </c>
      <c r="F450" s="1" t="s">
        <v>419</v>
      </c>
      <c r="G450" s="1" t="s">
        <v>22</v>
      </c>
      <c r="H450" t="b">
        <v>1</v>
      </c>
      <c r="I450" s="1" t="s">
        <v>15</v>
      </c>
      <c r="J450" s="2">
        <v>20180</v>
      </c>
      <c r="K450" s="1">
        <f>YEAR(Demographics_Info[[#This Row],[birthDate]])</f>
        <v>1955</v>
      </c>
      <c r="L450" s="1">
        <f>2024-Demographics_Info[[#This Row],[birthYear]]</f>
        <v>69</v>
      </c>
    </row>
    <row r="451" spans="1:12" x14ac:dyDescent="0.35">
      <c r="A451" s="1" t="s">
        <v>955</v>
      </c>
      <c r="B451">
        <v>5500</v>
      </c>
      <c r="C451" s="1" t="s">
        <v>43</v>
      </c>
      <c r="D451" s="1" t="s">
        <v>62</v>
      </c>
      <c r="E451" s="1" t="s">
        <v>90</v>
      </c>
      <c r="F451" s="1" t="s">
        <v>921</v>
      </c>
      <c r="G451" s="1" t="s">
        <v>43</v>
      </c>
      <c r="H451" t="b">
        <v>1</v>
      </c>
      <c r="I451" s="1" t="s">
        <v>50</v>
      </c>
      <c r="J451" s="2">
        <v>24473</v>
      </c>
      <c r="K451" s="1">
        <f>YEAR(Demographics_Info[[#This Row],[birthDate]])</f>
        <v>1967</v>
      </c>
      <c r="L451" s="1">
        <f>2024-Demographics_Info[[#This Row],[birthYear]]</f>
        <v>57</v>
      </c>
    </row>
    <row r="452" spans="1:12" x14ac:dyDescent="0.35">
      <c r="A452" s="1" t="s">
        <v>956</v>
      </c>
      <c r="B452">
        <v>5400</v>
      </c>
      <c r="C452" s="1" t="s">
        <v>11</v>
      </c>
      <c r="D452" s="1" t="s">
        <v>391</v>
      </c>
      <c r="E452" s="1" t="s">
        <v>392</v>
      </c>
      <c r="F452" s="1" t="s">
        <v>97</v>
      </c>
      <c r="G452" s="1" t="s">
        <v>11</v>
      </c>
      <c r="H452" t="b">
        <v>1</v>
      </c>
      <c r="I452" s="1" t="s">
        <v>15</v>
      </c>
      <c r="J452" s="2">
        <v>16803</v>
      </c>
      <c r="K452" s="1">
        <f>YEAR(Demographics_Info[[#This Row],[birthDate]])</f>
        <v>1946</v>
      </c>
      <c r="L452" s="1">
        <f>2024-Demographics_Info[[#This Row],[birthYear]]</f>
        <v>78</v>
      </c>
    </row>
    <row r="453" spans="1:12" x14ac:dyDescent="0.35">
      <c r="A453" s="1" t="s">
        <v>957</v>
      </c>
      <c r="B453">
        <v>5400</v>
      </c>
      <c r="C453" s="1" t="s">
        <v>147</v>
      </c>
      <c r="D453" s="1" t="s">
        <v>44</v>
      </c>
      <c r="E453" s="1" t="s">
        <v>45</v>
      </c>
      <c r="F453" s="1" t="s">
        <v>323</v>
      </c>
      <c r="G453" s="1" t="s">
        <v>147</v>
      </c>
      <c r="H453" t="b">
        <v>0</v>
      </c>
      <c r="I453" s="1" t="s">
        <v>15</v>
      </c>
      <c r="J453" s="2">
        <v>15085</v>
      </c>
      <c r="K453" s="1">
        <f>YEAR(Demographics_Info[[#This Row],[birthDate]])</f>
        <v>1941</v>
      </c>
      <c r="L453" s="1">
        <f>2024-Demographics_Info[[#This Row],[birthYear]]</f>
        <v>83</v>
      </c>
    </row>
    <row r="454" spans="1:12" x14ac:dyDescent="0.35">
      <c r="A454" s="1" t="s">
        <v>958</v>
      </c>
      <c r="B454">
        <v>5400</v>
      </c>
      <c r="C454" s="1" t="s">
        <v>29</v>
      </c>
      <c r="D454" s="1" t="s">
        <v>18</v>
      </c>
      <c r="E454" s="1" t="s">
        <v>959</v>
      </c>
      <c r="F454" s="1" t="s">
        <v>960</v>
      </c>
      <c r="G454" s="1" t="s">
        <v>29</v>
      </c>
      <c r="H454" t="b">
        <v>0</v>
      </c>
      <c r="I454" s="1" t="s">
        <v>15</v>
      </c>
      <c r="J454" s="2">
        <v>29226</v>
      </c>
      <c r="K454" s="1">
        <f>YEAR(Demographics_Info[[#This Row],[birthDate]])</f>
        <v>1980</v>
      </c>
      <c r="L454" s="1">
        <f>2024-Demographics_Info[[#This Row],[birthYear]]</f>
        <v>44</v>
      </c>
    </row>
    <row r="455" spans="1:12" x14ac:dyDescent="0.35">
      <c r="A455" s="1" t="s">
        <v>961</v>
      </c>
      <c r="B455">
        <v>5400</v>
      </c>
      <c r="C455" s="1" t="s">
        <v>22</v>
      </c>
      <c r="D455" s="1" t="s">
        <v>322</v>
      </c>
      <c r="E455" s="1" t="s">
        <v>322</v>
      </c>
      <c r="F455" s="1" t="s">
        <v>876</v>
      </c>
      <c r="G455" s="1" t="s">
        <v>22</v>
      </c>
      <c r="H455" t="b">
        <v>1</v>
      </c>
      <c r="I455" s="1" t="s">
        <v>15</v>
      </c>
      <c r="J455" s="2">
        <v>20135</v>
      </c>
      <c r="K455" s="1">
        <f>YEAR(Demographics_Info[[#This Row],[birthDate]])</f>
        <v>1955</v>
      </c>
      <c r="L455" s="1">
        <f>2024-Demographics_Info[[#This Row],[birthYear]]</f>
        <v>69</v>
      </c>
    </row>
    <row r="456" spans="1:12" x14ac:dyDescent="0.35">
      <c r="A456" s="1" t="s">
        <v>962</v>
      </c>
      <c r="B456">
        <v>5400</v>
      </c>
      <c r="C456" s="1" t="s">
        <v>43</v>
      </c>
      <c r="D456" s="1" t="s">
        <v>62</v>
      </c>
      <c r="E456" s="1" t="s">
        <v>963</v>
      </c>
      <c r="F456" s="1" t="s">
        <v>964</v>
      </c>
      <c r="G456" s="1" t="s">
        <v>43</v>
      </c>
      <c r="H456" t="b">
        <v>1</v>
      </c>
      <c r="I456" s="1" t="s">
        <v>15</v>
      </c>
      <c r="J456" s="2">
        <v>23743</v>
      </c>
      <c r="K456" s="1">
        <f>YEAR(Demographics_Info[[#This Row],[birthDate]])</f>
        <v>1965</v>
      </c>
      <c r="L456" s="1">
        <f>2024-Demographics_Info[[#This Row],[birthYear]]</f>
        <v>59</v>
      </c>
    </row>
    <row r="457" spans="1:12" x14ac:dyDescent="0.35">
      <c r="A457" s="1" t="s">
        <v>965</v>
      </c>
      <c r="B457">
        <v>5400</v>
      </c>
      <c r="C457" s="1" t="s">
        <v>147</v>
      </c>
      <c r="D457" s="1" t="s">
        <v>100</v>
      </c>
      <c r="E457" s="1" t="s">
        <v>966</v>
      </c>
      <c r="F457" s="1" t="s">
        <v>967</v>
      </c>
      <c r="G457" s="1" t="s">
        <v>147</v>
      </c>
      <c r="H457" t="b">
        <v>1</v>
      </c>
      <c r="I457" s="1" t="s">
        <v>15</v>
      </c>
      <c r="J457" s="2">
        <v>16838</v>
      </c>
      <c r="K457" s="1">
        <f>YEAR(Demographics_Info[[#This Row],[birthDate]])</f>
        <v>1946</v>
      </c>
      <c r="L457" s="1">
        <f>2024-Demographics_Info[[#This Row],[birthYear]]</f>
        <v>78</v>
      </c>
    </row>
    <row r="458" spans="1:12" x14ac:dyDescent="0.35">
      <c r="A458" s="1" t="s">
        <v>968</v>
      </c>
      <c r="B458">
        <v>5400</v>
      </c>
      <c r="C458" s="1" t="s">
        <v>11</v>
      </c>
      <c r="D458" s="1" t="s">
        <v>391</v>
      </c>
      <c r="E458" s="1" t="s">
        <v>392</v>
      </c>
      <c r="F458" s="1" t="s">
        <v>97</v>
      </c>
      <c r="G458" s="1" t="s">
        <v>11</v>
      </c>
      <c r="H458" t="b">
        <v>0</v>
      </c>
      <c r="I458" s="1" t="s">
        <v>50</v>
      </c>
      <c r="J458" s="2">
        <v>18028</v>
      </c>
      <c r="K458" s="1">
        <f>YEAR(Demographics_Info[[#This Row],[birthDate]])</f>
        <v>1949</v>
      </c>
      <c r="L458" s="1">
        <f>2024-Demographics_Info[[#This Row],[birthYear]]</f>
        <v>75</v>
      </c>
    </row>
    <row r="459" spans="1:12" x14ac:dyDescent="0.35">
      <c r="A459" s="1" t="s">
        <v>969</v>
      </c>
      <c r="B459">
        <v>5400</v>
      </c>
      <c r="C459" s="1" t="s">
        <v>11</v>
      </c>
      <c r="D459" s="1" t="s">
        <v>93</v>
      </c>
      <c r="E459" s="1" t="s">
        <v>970</v>
      </c>
      <c r="F459" s="1" t="s">
        <v>971</v>
      </c>
      <c r="G459" s="1" t="s">
        <v>11</v>
      </c>
      <c r="H459" t="b">
        <v>0</v>
      </c>
      <c r="I459" s="1" t="s">
        <v>15</v>
      </c>
      <c r="J459" s="2">
        <v>19271</v>
      </c>
      <c r="K459" s="1">
        <f>YEAR(Demographics_Info[[#This Row],[birthDate]])</f>
        <v>1952</v>
      </c>
      <c r="L459" s="1">
        <f>2024-Demographics_Info[[#This Row],[birthYear]]</f>
        <v>72</v>
      </c>
    </row>
    <row r="460" spans="1:12" x14ac:dyDescent="0.35">
      <c r="A460" s="1" t="s">
        <v>972</v>
      </c>
      <c r="B460">
        <v>5400</v>
      </c>
      <c r="C460" s="1" t="s">
        <v>11</v>
      </c>
      <c r="D460" s="1" t="s">
        <v>93</v>
      </c>
      <c r="E460" s="1" t="s">
        <v>806</v>
      </c>
      <c r="F460" s="1" t="s">
        <v>971</v>
      </c>
      <c r="G460" s="1" t="s">
        <v>11</v>
      </c>
      <c r="H460" t="b">
        <v>0</v>
      </c>
      <c r="I460" s="1" t="s">
        <v>15</v>
      </c>
      <c r="J460" s="2">
        <v>23831</v>
      </c>
      <c r="K460" s="1">
        <f>YEAR(Demographics_Info[[#This Row],[birthDate]])</f>
        <v>1965</v>
      </c>
      <c r="L460" s="1">
        <f>2024-Demographics_Info[[#This Row],[birthYear]]</f>
        <v>59</v>
      </c>
    </row>
    <row r="461" spans="1:12" x14ac:dyDescent="0.35">
      <c r="A461" s="1" t="s">
        <v>973</v>
      </c>
      <c r="B461">
        <v>5400</v>
      </c>
      <c r="C461" s="1" t="s">
        <v>11</v>
      </c>
      <c r="D461" s="1" t="s">
        <v>123</v>
      </c>
      <c r="E461" s="1" t="s">
        <v>610</v>
      </c>
      <c r="F461" s="1" t="s">
        <v>971</v>
      </c>
      <c r="G461" s="1" t="s">
        <v>11</v>
      </c>
      <c r="H461" t="b">
        <v>0</v>
      </c>
      <c r="I461" s="1" t="s">
        <v>15</v>
      </c>
      <c r="J461" s="2">
        <v>23205</v>
      </c>
      <c r="K461" s="1">
        <f>YEAR(Demographics_Info[[#This Row],[birthDate]])</f>
        <v>1963</v>
      </c>
      <c r="L461" s="1">
        <f>2024-Demographics_Info[[#This Row],[birthYear]]</f>
        <v>61</v>
      </c>
    </row>
    <row r="462" spans="1:12" x14ac:dyDescent="0.35">
      <c r="A462" s="1" t="s">
        <v>974</v>
      </c>
      <c r="B462">
        <v>5400</v>
      </c>
      <c r="C462" s="1" t="s">
        <v>11</v>
      </c>
      <c r="D462" s="1" t="s">
        <v>123</v>
      </c>
      <c r="E462" s="1" t="s">
        <v>610</v>
      </c>
      <c r="F462" s="1" t="s">
        <v>971</v>
      </c>
      <c r="G462" s="1" t="s">
        <v>11</v>
      </c>
      <c r="H462" t="b">
        <v>0</v>
      </c>
      <c r="I462" s="1" t="s">
        <v>50</v>
      </c>
      <c r="J462" s="2">
        <v>18909</v>
      </c>
      <c r="K462" s="1">
        <f>YEAR(Demographics_Info[[#This Row],[birthDate]])</f>
        <v>1951</v>
      </c>
      <c r="L462" s="1">
        <f>2024-Demographics_Info[[#This Row],[birthYear]]</f>
        <v>73</v>
      </c>
    </row>
    <row r="463" spans="1:12" x14ac:dyDescent="0.35">
      <c r="A463" s="1" t="s">
        <v>975</v>
      </c>
      <c r="B463">
        <v>5300</v>
      </c>
      <c r="C463" s="1" t="s">
        <v>29</v>
      </c>
      <c r="D463" s="1" t="s">
        <v>18</v>
      </c>
      <c r="E463" s="1" t="s">
        <v>882</v>
      </c>
      <c r="F463" s="1" t="s">
        <v>884</v>
      </c>
      <c r="G463" s="1" t="s">
        <v>29</v>
      </c>
      <c r="H463" t="b">
        <v>1</v>
      </c>
      <c r="I463" s="1" t="s">
        <v>15</v>
      </c>
      <c r="J463" s="2">
        <v>26927</v>
      </c>
      <c r="K463" s="1">
        <f>YEAR(Demographics_Info[[#This Row],[birthDate]])</f>
        <v>1973</v>
      </c>
      <c r="L463" s="1">
        <f>2024-Demographics_Info[[#This Row],[birthYear]]</f>
        <v>51</v>
      </c>
    </row>
    <row r="464" spans="1:12" x14ac:dyDescent="0.35">
      <c r="A464" s="1" t="s">
        <v>976</v>
      </c>
      <c r="B464">
        <v>5300</v>
      </c>
      <c r="C464" s="1" t="s">
        <v>269</v>
      </c>
      <c r="D464" s="1" t="s">
        <v>18</v>
      </c>
      <c r="E464" s="1" t="s">
        <v>472</v>
      </c>
      <c r="F464" s="1" t="s">
        <v>271</v>
      </c>
      <c r="G464" s="1" t="s">
        <v>269</v>
      </c>
      <c r="H464" t="b">
        <v>1</v>
      </c>
      <c r="I464" s="1" t="s">
        <v>15</v>
      </c>
      <c r="J464" s="2">
        <v>21557</v>
      </c>
      <c r="K464" s="1">
        <f>YEAR(Demographics_Info[[#This Row],[birthDate]])</f>
        <v>1959</v>
      </c>
      <c r="L464" s="1">
        <f>2024-Demographics_Info[[#This Row],[birthYear]]</f>
        <v>65</v>
      </c>
    </row>
    <row r="465" spans="1:12" x14ac:dyDescent="0.35">
      <c r="A465" s="1" t="s">
        <v>977</v>
      </c>
      <c r="B465">
        <v>5300</v>
      </c>
      <c r="C465" s="1" t="s">
        <v>147</v>
      </c>
      <c r="D465" s="1" t="s">
        <v>978</v>
      </c>
      <c r="E465" s="1" t="s">
        <v>979</v>
      </c>
      <c r="F465" s="1" t="s">
        <v>980</v>
      </c>
      <c r="G465" s="1" t="s">
        <v>147</v>
      </c>
      <c r="H465" t="b">
        <v>1</v>
      </c>
      <c r="I465" s="1" t="s">
        <v>15</v>
      </c>
      <c r="J465" s="2">
        <v>22915</v>
      </c>
      <c r="K465" s="1">
        <f>YEAR(Demographics_Info[[#This Row],[birthDate]])</f>
        <v>1962</v>
      </c>
      <c r="L465" s="1">
        <f>2024-Demographics_Info[[#This Row],[birthYear]]</f>
        <v>62</v>
      </c>
    </row>
    <row r="466" spans="1:12" x14ac:dyDescent="0.35">
      <c r="A466" s="1" t="s">
        <v>981</v>
      </c>
      <c r="B466">
        <v>5300</v>
      </c>
      <c r="C466" s="1" t="s">
        <v>29</v>
      </c>
      <c r="D466" s="1" t="s">
        <v>18</v>
      </c>
      <c r="E466" s="1" t="s">
        <v>751</v>
      </c>
      <c r="F466" s="1" t="s">
        <v>218</v>
      </c>
      <c r="G466" s="1" t="s">
        <v>29</v>
      </c>
      <c r="H466" t="b">
        <v>0</v>
      </c>
      <c r="I466" s="1" t="s">
        <v>50</v>
      </c>
      <c r="J466" s="2">
        <v>23138</v>
      </c>
      <c r="K466" s="1">
        <f>YEAR(Demographics_Info[[#This Row],[birthDate]])</f>
        <v>1963</v>
      </c>
      <c r="L466" s="1">
        <f>2024-Demographics_Info[[#This Row],[birthYear]]</f>
        <v>61</v>
      </c>
    </row>
    <row r="467" spans="1:12" x14ac:dyDescent="0.35">
      <c r="A467" s="1" t="s">
        <v>982</v>
      </c>
      <c r="B467">
        <v>5300</v>
      </c>
      <c r="C467" s="1" t="s">
        <v>29</v>
      </c>
      <c r="D467" s="1" t="s">
        <v>18</v>
      </c>
      <c r="E467" s="1" t="s">
        <v>294</v>
      </c>
      <c r="F467" s="1" t="s">
        <v>527</v>
      </c>
      <c r="G467" s="1" t="s">
        <v>29</v>
      </c>
      <c r="H467" t="b">
        <v>1</v>
      </c>
      <c r="I467" s="1" t="s">
        <v>15</v>
      </c>
      <c r="J467" s="2">
        <v>21005</v>
      </c>
      <c r="K467" s="1">
        <f>YEAR(Demographics_Info[[#This Row],[birthDate]])</f>
        <v>1957</v>
      </c>
      <c r="L467" s="1">
        <f>2024-Demographics_Info[[#This Row],[birthYear]]</f>
        <v>67</v>
      </c>
    </row>
    <row r="468" spans="1:12" x14ac:dyDescent="0.35">
      <c r="A468" s="1" t="s">
        <v>983</v>
      </c>
      <c r="B468">
        <v>5300</v>
      </c>
      <c r="C468" s="1" t="s">
        <v>43</v>
      </c>
      <c r="D468" s="1" t="s">
        <v>173</v>
      </c>
      <c r="E468" s="1" t="s">
        <v>174</v>
      </c>
      <c r="F468" s="1" t="s">
        <v>615</v>
      </c>
      <c r="G468" s="1" t="s">
        <v>43</v>
      </c>
      <c r="H468" t="b">
        <v>0</v>
      </c>
      <c r="I468" s="1" t="s">
        <v>15</v>
      </c>
      <c r="J468" s="2">
        <v>16205</v>
      </c>
      <c r="K468" s="1">
        <f>YEAR(Demographics_Info[[#This Row],[birthDate]])</f>
        <v>1944</v>
      </c>
      <c r="L468" s="1">
        <f>2024-Demographics_Info[[#This Row],[birthYear]]</f>
        <v>80</v>
      </c>
    </row>
    <row r="469" spans="1:12" x14ac:dyDescent="0.35">
      <c r="A469" s="1" t="s">
        <v>984</v>
      </c>
      <c r="B469">
        <v>5300</v>
      </c>
      <c r="C469" s="1" t="s">
        <v>29</v>
      </c>
      <c r="D469" s="1" t="s">
        <v>18</v>
      </c>
      <c r="E469" s="1" t="s">
        <v>222</v>
      </c>
      <c r="F469" s="1" t="s">
        <v>916</v>
      </c>
      <c r="G469" s="1" t="s">
        <v>29</v>
      </c>
      <c r="H469" t="b">
        <v>0</v>
      </c>
      <c r="I469" s="1" t="s">
        <v>15</v>
      </c>
      <c r="J469" s="2">
        <v>18420</v>
      </c>
      <c r="K469" s="1">
        <f>YEAR(Demographics_Info[[#This Row],[birthDate]])</f>
        <v>1950</v>
      </c>
      <c r="L469" s="1">
        <f>2024-Demographics_Info[[#This Row],[birthYear]]</f>
        <v>74</v>
      </c>
    </row>
    <row r="470" spans="1:12" x14ac:dyDescent="0.35">
      <c r="A470" s="1" t="s">
        <v>985</v>
      </c>
      <c r="B470">
        <v>5300</v>
      </c>
      <c r="C470" s="1" t="s">
        <v>61</v>
      </c>
      <c r="D470" s="1" t="s">
        <v>18</v>
      </c>
      <c r="E470" s="1" t="s">
        <v>505</v>
      </c>
      <c r="F470" s="1" t="s">
        <v>666</v>
      </c>
      <c r="G470" s="1" t="s">
        <v>61</v>
      </c>
      <c r="H470" t="b">
        <v>1</v>
      </c>
      <c r="I470" s="1" t="s">
        <v>50</v>
      </c>
      <c r="J470" s="2">
        <v>15708</v>
      </c>
      <c r="K470" s="1">
        <f>YEAR(Demographics_Info[[#This Row],[birthDate]])</f>
        <v>1943</v>
      </c>
      <c r="L470" s="1">
        <f>2024-Demographics_Info[[#This Row],[birthYear]]</f>
        <v>81</v>
      </c>
    </row>
    <row r="471" spans="1:12" x14ac:dyDescent="0.35">
      <c r="A471" s="1" t="s">
        <v>986</v>
      </c>
      <c r="B471">
        <v>5300</v>
      </c>
      <c r="C471" s="1" t="s">
        <v>61</v>
      </c>
      <c r="D471" s="1" t="s">
        <v>18</v>
      </c>
      <c r="E471" s="1" t="s">
        <v>505</v>
      </c>
      <c r="F471" s="1" t="s">
        <v>666</v>
      </c>
      <c r="G471" s="1" t="s">
        <v>61</v>
      </c>
      <c r="H471" t="b">
        <v>1</v>
      </c>
      <c r="I471" s="1" t="s">
        <v>15</v>
      </c>
      <c r="J471" s="2">
        <v>13508</v>
      </c>
      <c r="K471" s="1">
        <f>YEAR(Demographics_Info[[#This Row],[birthDate]])</f>
        <v>1936</v>
      </c>
      <c r="L471" s="1">
        <f>2024-Demographics_Info[[#This Row],[birthYear]]</f>
        <v>88</v>
      </c>
    </row>
    <row r="472" spans="1:12" x14ac:dyDescent="0.35">
      <c r="A472" s="1" t="s">
        <v>987</v>
      </c>
      <c r="B472">
        <v>5300</v>
      </c>
      <c r="C472" s="1" t="s">
        <v>224</v>
      </c>
      <c r="D472" s="1" t="s">
        <v>18</v>
      </c>
      <c r="E472" s="1" t="s">
        <v>559</v>
      </c>
      <c r="F472" s="1" t="s">
        <v>988</v>
      </c>
      <c r="G472" s="1" t="s">
        <v>224</v>
      </c>
      <c r="H472" t="b">
        <v>0</v>
      </c>
      <c r="I472" s="1" t="s">
        <v>15</v>
      </c>
      <c r="J472" s="2">
        <v>16314</v>
      </c>
      <c r="K472" s="1">
        <f>YEAR(Demographics_Info[[#This Row],[birthDate]])</f>
        <v>1944</v>
      </c>
      <c r="L472" s="1">
        <f>2024-Demographics_Info[[#This Row],[birthYear]]</f>
        <v>80</v>
      </c>
    </row>
    <row r="473" spans="1:12" x14ac:dyDescent="0.35">
      <c r="A473" s="1" t="s">
        <v>989</v>
      </c>
      <c r="B473">
        <v>5300</v>
      </c>
      <c r="C473" s="1" t="s">
        <v>29</v>
      </c>
      <c r="D473" s="1" t="s">
        <v>18</v>
      </c>
      <c r="E473" s="1" t="s">
        <v>222</v>
      </c>
      <c r="F473" s="1" t="s">
        <v>990</v>
      </c>
      <c r="G473" s="1" t="s">
        <v>29</v>
      </c>
      <c r="H473" t="b">
        <v>1</v>
      </c>
      <c r="I473" s="1" t="s">
        <v>15</v>
      </c>
      <c r="J473" s="2">
        <v>22058</v>
      </c>
      <c r="K473" s="1">
        <f>YEAR(Demographics_Info[[#This Row],[birthDate]])</f>
        <v>1960</v>
      </c>
      <c r="L473" s="1">
        <f>2024-Demographics_Info[[#This Row],[birthYear]]</f>
        <v>64</v>
      </c>
    </row>
    <row r="474" spans="1:12" x14ac:dyDescent="0.35">
      <c r="A474" s="1" t="s">
        <v>991</v>
      </c>
      <c r="B474">
        <v>5300</v>
      </c>
      <c r="C474" s="1" t="s">
        <v>147</v>
      </c>
      <c r="D474" s="1" t="s">
        <v>18</v>
      </c>
      <c r="E474" s="1" t="s">
        <v>992</v>
      </c>
      <c r="F474" s="1" t="s">
        <v>619</v>
      </c>
      <c r="G474" s="1" t="s">
        <v>147</v>
      </c>
      <c r="H474" t="b">
        <v>1</v>
      </c>
      <c r="I474" s="1" t="s">
        <v>15</v>
      </c>
      <c r="J474" s="2">
        <v>15115</v>
      </c>
      <c r="K474" s="1">
        <f>YEAR(Demographics_Info[[#This Row],[birthDate]])</f>
        <v>1941</v>
      </c>
      <c r="L474" s="1">
        <f>2024-Demographics_Info[[#This Row],[birthYear]]</f>
        <v>83</v>
      </c>
    </row>
    <row r="475" spans="1:12" x14ac:dyDescent="0.35">
      <c r="A475" s="1" t="s">
        <v>993</v>
      </c>
      <c r="B475">
        <v>5300</v>
      </c>
      <c r="C475" s="1" t="s">
        <v>61</v>
      </c>
      <c r="D475" s="1" t="s">
        <v>93</v>
      </c>
      <c r="E475" s="1" t="s">
        <v>994</v>
      </c>
      <c r="F475" s="1" t="s">
        <v>995</v>
      </c>
      <c r="G475" s="1" t="s">
        <v>61</v>
      </c>
      <c r="H475" t="b">
        <v>1</v>
      </c>
      <c r="I475" s="1" t="s">
        <v>15</v>
      </c>
      <c r="J475" s="2">
        <v>16590</v>
      </c>
      <c r="K475" s="1">
        <f>YEAR(Demographics_Info[[#This Row],[birthDate]])</f>
        <v>1945</v>
      </c>
      <c r="L475" s="1">
        <f>2024-Demographics_Info[[#This Row],[birthYear]]</f>
        <v>79</v>
      </c>
    </row>
    <row r="476" spans="1:12" x14ac:dyDescent="0.35">
      <c r="A476" s="1" t="s">
        <v>996</v>
      </c>
      <c r="B476">
        <v>5300</v>
      </c>
      <c r="C476" s="1" t="s">
        <v>11</v>
      </c>
      <c r="D476" s="1" t="s">
        <v>180</v>
      </c>
      <c r="E476" s="1" t="s">
        <v>997</v>
      </c>
      <c r="F476" s="1" t="s">
        <v>95</v>
      </c>
      <c r="G476" s="1" t="s">
        <v>11</v>
      </c>
      <c r="H476" t="b">
        <v>1</v>
      </c>
      <c r="I476" s="1" t="s">
        <v>15</v>
      </c>
      <c r="J476" s="2">
        <v>20408</v>
      </c>
      <c r="K476" s="1">
        <f>YEAR(Demographics_Info[[#This Row],[birthDate]])</f>
        <v>1955</v>
      </c>
      <c r="L476" s="1">
        <f>2024-Demographics_Info[[#This Row],[birthYear]]</f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DB06-C9DB-4378-ADB4-609F0FF8DD76}">
  <dimension ref="A1:G476"/>
  <sheetViews>
    <sheetView workbookViewId="0">
      <selection activeCell="C4" sqref="C4"/>
    </sheetView>
  </sheetViews>
  <sheetFormatPr defaultRowHeight="14.5" x14ac:dyDescent="0.35"/>
  <cols>
    <col min="1" max="1" width="18.7265625" bestFit="1" customWidth="1"/>
    <col min="2" max="2" width="12.81640625" bestFit="1" customWidth="1"/>
    <col min="3" max="3" width="13.54296875" bestFit="1" customWidth="1"/>
    <col min="4" max="4" width="23.7265625" bestFit="1" customWidth="1"/>
    <col min="5" max="5" width="28.81640625" bestFit="1" customWidth="1"/>
    <col min="6" max="6" width="22.81640625" bestFit="1" customWidth="1"/>
    <col min="7" max="7" width="19.81640625" bestFit="1" customWidth="1"/>
  </cols>
  <sheetData>
    <row r="1" spans="1:7" x14ac:dyDescent="0.35">
      <c r="A1" t="s">
        <v>3</v>
      </c>
      <c r="B1" t="s">
        <v>998</v>
      </c>
      <c r="C1" t="s">
        <v>999</v>
      </c>
      <c r="D1" t="s">
        <v>1000</v>
      </c>
      <c r="E1" t="s">
        <v>1001</v>
      </c>
      <c r="F1" t="s">
        <v>1002</v>
      </c>
      <c r="G1" t="s">
        <v>1003</v>
      </c>
    </row>
    <row r="2" spans="1:7" x14ac:dyDescent="0.35">
      <c r="A2" s="1" t="s">
        <v>12</v>
      </c>
      <c r="B2">
        <v>110.05</v>
      </c>
      <c r="C2">
        <v>2715518274227</v>
      </c>
      <c r="D2">
        <v>82.5</v>
      </c>
      <c r="E2">
        <v>24.2</v>
      </c>
      <c r="F2">
        <v>60.7</v>
      </c>
      <c r="G2">
        <v>67059887</v>
      </c>
    </row>
    <row r="3" spans="1:7" x14ac:dyDescent="0.35">
      <c r="A3" s="1" t="s">
        <v>18</v>
      </c>
      <c r="B3">
        <v>117.24</v>
      </c>
      <c r="C3">
        <v>21427700000000</v>
      </c>
      <c r="D3">
        <v>78.5</v>
      </c>
      <c r="E3">
        <v>9.6</v>
      </c>
      <c r="F3">
        <v>36.6</v>
      </c>
      <c r="G3">
        <v>328239523</v>
      </c>
    </row>
    <row r="4" spans="1:7" x14ac:dyDescent="0.35">
      <c r="A4" s="1" t="s">
        <v>18</v>
      </c>
      <c r="B4">
        <v>117.24</v>
      </c>
      <c r="C4">
        <v>21427700000000</v>
      </c>
      <c r="D4">
        <v>78.5</v>
      </c>
      <c r="E4">
        <v>9.6</v>
      </c>
      <c r="F4">
        <v>36.6</v>
      </c>
      <c r="G4">
        <v>328239523</v>
      </c>
    </row>
    <row r="5" spans="1:7" x14ac:dyDescent="0.35">
      <c r="A5" s="1" t="s">
        <v>18</v>
      </c>
      <c r="B5">
        <v>117.24</v>
      </c>
      <c r="C5">
        <v>21427700000000</v>
      </c>
      <c r="D5">
        <v>78.5</v>
      </c>
      <c r="E5">
        <v>9.6</v>
      </c>
      <c r="F5">
        <v>36.6</v>
      </c>
      <c r="G5">
        <v>328239523</v>
      </c>
    </row>
    <row r="6" spans="1:7" x14ac:dyDescent="0.35">
      <c r="A6" s="1" t="s">
        <v>18</v>
      </c>
      <c r="B6">
        <v>117.24</v>
      </c>
      <c r="C6">
        <v>21427700000000</v>
      </c>
      <c r="D6">
        <v>78.5</v>
      </c>
      <c r="E6">
        <v>9.6</v>
      </c>
      <c r="F6">
        <v>36.6</v>
      </c>
      <c r="G6">
        <v>328239523</v>
      </c>
    </row>
    <row r="7" spans="1:7" x14ac:dyDescent="0.35">
      <c r="A7" s="1" t="s">
        <v>18</v>
      </c>
      <c r="B7">
        <v>117.24</v>
      </c>
      <c r="C7">
        <v>21427700000000</v>
      </c>
      <c r="D7">
        <v>78.5</v>
      </c>
      <c r="E7">
        <v>9.6</v>
      </c>
      <c r="F7">
        <v>36.6</v>
      </c>
      <c r="G7">
        <v>328239523</v>
      </c>
    </row>
    <row r="8" spans="1:7" x14ac:dyDescent="0.35">
      <c r="A8" s="1" t="s">
        <v>18</v>
      </c>
      <c r="B8">
        <v>117.24</v>
      </c>
      <c r="C8">
        <v>21427700000000</v>
      </c>
      <c r="D8">
        <v>78.5</v>
      </c>
      <c r="E8">
        <v>9.6</v>
      </c>
      <c r="F8">
        <v>36.6</v>
      </c>
      <c r="G8">
        <v>328239523</v>
      </c>
    </row>
    <row r="9" spans="1:7" x14ac:dyDescent="0.35">
      <c r="A9" s="1" t="s">
        <v>40</v>
      </c>
      <c r="B9">
        <v>141.54</v>
      </c>
      <c r="C9">
        <v>1258286717125</v>
      </c>
      <c r="D9">
        <v>75</v>
      </c>
      <c r="E9">
        <v>13.1</v>
      </c>
      <c r="F9">
        <v>55.1</v>
      </c>
      <c r="G9">
        <v>126014024</v>
      </c>
    </row>
    <row r="10" spans="1:7" x14ac:dyDescent="0.35">
      <c r="A10" s="1" t="s">
        <v>44</v>
      </c>
      <c r="B10">
        <v>180.44</v>
      </c>
      <c r="C10">
        <v>2611000000000</v>
      </c>
      <c r="D10">
        <v>69.400000000000006</v>
      </c>
      <c r="E10">
        <v>11.2</v>
      </c>
      <c r="F10">
        <v>49.7</v>
      </c>
      <c r="G10">
        <v>1366417754</v>
      </c>
    </row>
    <row r="11" spans="1:7" x14ac:dyDescent="0.35">
      <c r="A11" s="1" t="s">
        <v>18</v>
      </c>
      <c r="B11">
        <v>117.24</v>
      </c>
      <c r="C11">
        <v>21427700000000</v>
      </c>
      <c r="D11">
        <v>78.5</v>
      </c>
      <c r="E11">
        <v>9.6</v>
      </c>
      <c r="F11">
        <v>36.6</v>
      </c>
      <c r="G11">
        <v>328239523</v>
      </c>
    </row>
    <row r="12" spans="1:7" x14ac:dyDescent="0.35">
      <c r="A12" s="1" t="s">
        <v>12</v>
      </c>
      <c r="B12">
        <v>110.05</v>
      </c>
      <c r="C12">
        <v>2715518274227</v>
      </c>
      <c r="D12">
        <v>82.5</v>
      </c>
      <c r="E12">
        <v>24.2</v>
      </c>
      <c r="F12">
        <v>60.7</v>
      </c>
      <c r="G12">
        <v>67059887</v>
      </c>
    </row>
    <row r="13" spans="1:7" x14ac:dyDescent="0.35">
      <c r="A13" s="1" t="s">
        <v>18</v>
      </c>
      <c r="B13">
        <v>117.24</v>
      </c>
      <c r="C13">
        <v>21427700000000</v>
      </c>
      <c r="D13">
        <v>78.5</v>
      </c>
      <c r="E13">
        <v>9.6</v>
      </c>
      <c r="F13">
        <v>36.6</v>
      </c>
      <c r="G13">
        <v>328239523</v>
      </c>
    </row>
    <row r="14" spans="1:7" x14ac:dyDescent="0.35">
      <c r="A14" s="1" t="s">
        <v>55</v>
      </c>
      <c r="B14">
        <v>110.96</v>
      </c>
      <c r="C14">
        <v>1394116310769</v>
      </c>
      <c r="D14">
        <v>83.3</v>
      </c>
      <c r="E14">
        <v>14.2</v>
      </c>
      <c r="F14">
        <v>47</v>
      </c>
      <c r="G14">
        <v>47076781</v>
      </c>
    </row>
    <row r="15" spans="1:7" x14ac:dyDescent="0.35">
      <c r="A15" s="1" t="s">
        <v>18</v>
      </c>
      <c r="B15">
        <v>117.24</v>
      </c>
      <c r="C15">
        <v>21427700000000</v>
      </c>
      <c r="D15">
        <v>78.5</v>
      </c>
      <c r="E15">
        <v>9.6</v>
      </c>
      <c r="F15">
        <v>36.6</v>
      </c>
      <c r="G15">
        <v>328239523</v>
      </c>
    </row>
    <row r="16" spans="1:7" x14ac:dyDescent="0.35">
      <c r="A16" s="1" t="s">
        <v>62</v>
      </c>
      <c r="B16">
        <v>125.08</v>
      </c>
      <c r="C16">
        <v>19910000000000</v>
      </c>
      <c r="D16">
        <v>77</v>
      </c>
      <c r="E16">
        <v>9.4</v>
      </c>
      <c r="F16">
        <v>59.2</v>
      </c>
      <c r="G16">
        <v>1397715000</v>
      </c>
    </row>
    <row r="17" spans="1:7" x14ac:dyDescent="0.35">
      <c r="A17" s="1" t="s">
        <v>18</v>
      </c>
      <c r="B17">
        <v>117.24</v>
      </c>
      <c r="C17">
        <v>21427700000000</v>
      </c>
      <c r="D17">
        <v>78.5</v>
      </c>
      <c r="E17">
        <v>9.6</v>
      </c>
      <c r="F17">
        <v>36.6</v>
      </c>
      <c r="G17">
        <v>328239523</v>
      </c>
    </row>
    <row r="18" spans="1:7" x14ac:dyDescent="0.35">
      <c r="A18" s="1" t="s">
        <v>18</v>
      </c>
      <c r="B18">
        <v>117.24</v>
      </c>
      <c r="C18">
        <v>21427700000000</v>
      </c>
      <c r="D18">
        <v>78.5</v>
      </c>
      <c r="E18">
        <v>9.6</v>
      </c>
      <c r="F18">
        <v>36.6</v>
      </c>
      <c r="G18">
        <v>328239523</v>
      </c>
    </row>
    <row r="19" spans="1:7" x14ac:dyDescent="0.35">
      <c r="A19" s="1" t="s">
        <v>18</v>
      </c>
      <c r="B19">
        <v>117.24</v>
      </c>
      <c r="C19">
        <v>21427700000000</v>
      </c>
      <c r="D19">
        <v>78.5</v>
      </c>
      <c r="E19">
        <v>9.6</v>
      </c>
      <c r="F19">
        <v>36.6</v>
      </c>
      <c r="G19">
        <v>328239523</v>
      </c>
    </row>
    <row r="20" spans="1:7" x14ac:dyDescent="0.35">
      <c r="A20" s="1" t="s">
        <v>18</v>
      </c>
      <c r="B20">
        <v>117.24</v>
      </c>
      <c r="C20">
        <v>21427700000000</v>
      </c>
      <c r="D20">
        <v>78.5</v>
      </c>
      <c r="E20">
        <v>9.6</v>
      </c>
      <c r="F20">
        <v>36.6</v>
      </c>
      <c r="G20">
        <v>328239523</v>
      </c>
    </row>
    <row r="21" spans="1:7" x14ac:dyDescent="0.35">
      <c r="A21" s="1" t="s">
        <v>18</v>
      </c>
      <c r="B21">
        <v>117.24</v>
      </c>
      <c r="C21">
        <v>21427700000000</v>
      </c>
      <c r="D21">
        <v>78.5</v>
      </c>
      <c r="E21">
        <v>9.6</v>
      </c>
      <c r="F21">
        <v>36.6</v>
      </c>
      <c r="G21">
        <v>328239523</v>
      </c>
    </row>
    <row r="22" spans="1:7" x14ac:dyDescent="0.35">
      <c r="A22" s="1" t="s">
        <v>18</v>
      </c>
      <c r="B22">
        <v>117.24</v>
      </c>
      <c r="C22">
        <v>21427700000000</v>
      </c>
      <c r="D22">
        <v>78.5</v>
      </c>
      <c r="E22">
        <v>9.6</v>
      </c>
      <c r="F22">
        <v>36.6</v>
      </c>
      <c r="G22">
        <v>328239523</v>
      </c>
    </row>
    <row r="23" spans="1:7" x14ac:dyDescent="0.35">
      <c r="A23" s="1" t="s">
        <v>78</v>
      </c>
      <c r="B23">
        <v>116.76</v>
      </c>
      <c r="C23">
        <v>1736425629520</v>
      </c>
      <c r="D23">
        <v>81.900000000000006</v>
      </c>
      <c r="E23">
        <v>12.8</v>
      </c>
      <c r="F23">
        <v>24.5</v>
      </c>
      <c r="G23">
        <v>36991981</v>
      </c>
    </row>
    <row r="24" spans="1:7" x14ac:dyDescent="0.35">
      <c r="A24" s="1" t="s">
        <v>18</v>
      </c>
      <c r="B24">
        <v>117.24</v>
      </c>
      <c r="C24">
        <v>21427700000000</v>
      </c>
      <c r="D24">
        <v>78.5</v>
      </c>
      <c r="E24">
        <v>9.6</v>
      </c>
      <c r="F24">
        <v>36.6</v>
      </c>
      <c r="G24">
        <v>328239523</v>
      </c>
    </row>
    <row r="25" spans="1:7" x14ac:dyDescent="0.35">
      <c r="A25" s="1" t="s">
        <v>44</v>
      </c>
      <c r="B25">
        <v>180.44</v>
      </c>
      <c r="C25">
        <v>2611000000000</v>
      </c>
      <c r="D25">
        <v>69.400000000000006</v>
      </c>
      <c r="E25">
        <v>11.2</v>
      </c>
      <c r="F25">
        <v>49.7</v>
      </c>
      <c r="G25">
        <v>1366417754</v>
      </c>
    </row>
    <row r="26" spans="1:7" x14ac:dyDescent="0.35">
      <c r="A26" s="1" t="s">
        <v>18</v>
      </c>
      <c r="B26">
        <v>117.24</v>
      </c>
      <c r="C26">
        <v>21427700000000</v>
      </c>
      <c r="D26">
        <v>78.5</v>
      </c>
      <c r="E26">
        <v>9.6</v>
      </c>
      <c r="F26">
        <v>36.6</v>
      </c>
      <c r="G26">
        <v>328239523</v>
      </c>
    </row>
    <row r="27" spans="1:7" x14ac:dyDescent="0.35">
      <c r="A27" s="1" t="s">
        <v>62</v>
      </c>
      <c r="B27">
        <v>125.08</v>
      </c>
      <c r="C27">
        <v>19910000000000</v>
      </c>
      <c r="D27">
        <v>77</v>
      </c>
      <c r="E27">
        <v>9.4</v>
      </c>
      <c r="F27">
        <v>59.2</v>
      </c>
      <c r="G27">
        <v>1397715000</v>
      </c>
    </row>
    <row r="28" spans="1:7" x14ac:dyDescent="0.35">
      <c r="A28" s="1" t="s">
        <v>93</v>
      </c>
      <c r="B28">
        <v>112.85</v>
      </c>
      <c r="C28">
        <v>3845630030824</v>
      </c>
      <c r="D28">
        <v>80.900000000000006</v>
      </c>
      <c r="E28">
        <v>11.5</v>
      </c>
      <c r="F28">
        <v>48.8</v>
      </c>
      <c r="G28">
        <v>83132799</v>
      </c>
    </row>
    <row r="29" spans="1:7" x14ac:dyDescent="0.35">
      <c r="A29" s="1" t="s">
        <v>12</v>
      </c>
      <c r="B29">
        <v>110.05</v>
      </c>
      <c r="C29">
        <v>2715518274227</v>
      </c>
      <c r="D29">
        <v>82.5</v>
      </c>
      <c r="E29">
        <v>24.2</v>
      </c>
      <c r="F29">
        <v>60.7</v>
      </c>
      <c r="G29">
        <v>67059887</v>
      </c>
    </row>
    <row r="30" spans="1:7" x14ac:dyDescent="0.35">
      <c r="A30" s="1" t="s">
        <v>100</v>
      </c>
      <c r="B30">
        <v>99.55</v>
      </c>
      <c r="C30">
        <v>703082435360</v>
      </c>
      <c r="D30">
        <v>83.6</v>
      </c>
      <c r="E30">
        <v>10.1</v>
      </c>
      <c r="F30">
        <v>28.8</v>
      </c>
      <c r="G30">
        <v>8574832</v>
      </c>
    </row>
    <row r="31" spans="1:7" x14ac:dyDescent="0.35">
      <c r="A31" s="1" t="s">
        <v>104</v>
      </c>
      <c r="B31">
        <v>117.11</v>
      </c>
      <c r="C31">
        <v>529606710418</v>
      </c>
      <c r="D31">
        <v>81.599999999999994</v>
      </c>
      <c r="E31">
        <v>24</v>
      </c>
      <c r="F31">
        <v>55.4</v>
      </c>
      <c r="G31">
        <v>11484055</v>
      </c>
    </row>
    <row r="32" spans="1:7" x14ac:dyDescent="0.35">
      <c r="A32" s="1" t="s">
        <v>18</v>
      </c>
      <c r="B32">
        <v>117.24</v>
      </c>
      <c r="C32">
        <v>21427700000000</v>
      </c>
      <c r="D32">
        <v>78.5</v>
      </c>
      <c r="E32">
        <v>9.6</v>
      </c>
      <c r="F32">
        <v>36.6</v>
      </c>
      <c r="G32">
        <v>328239523</v>
      </c>
    </row>
    <row r="33" spans="1:7" x14ac:dyDescent="0.35">
      <c r="A33" s="1" t="s">
        <v>18</v>
      </c>
      <c r="B33">
        <v>117.24</v>
      </c>
      <c r="C33">
        <v>21427700000000</v>
      </c>
      <c r="D33">
        <v>78.5</v>
      </c>
      <c r="E33">
        <v>9.6</v>
      </c>
      <c r="F33">
        <v>36.6</v>
      </c>
      <c r="G33">
        <v>328239523</v>
      </c>
    </row>
    <row r="34" spans="1:7" x14ac:dyDescent="0.35">
      <c r="A34" s="1" t="s">
        <v>62</v>
      </c>
      <c r="B34">
        <v>125.08</v>
      </c>
      <c r="C34">
        <v>19910000000000</v>
      </c>
      <c r="D34">
        <v>77</v>
      </c>
      <c r="E34">
        <v>9.4</v>
      </c>
      <c r="F34">
        <v>59.2</v>
      </c>
      <c r="G34">
        <v>1397715000</v>
      </c>
    </row>
    <row r="35" spans="1:7" x14ac:dyDescent="0.35">
      <c r="A35" s="1" t="s">
        <v>18</v>
      </c>
      <c r="B35">
        <v>117.24</v>
      </c>
      <c r="C35">
        <v>21427700000000</v>
      </c>
      <c r="D35">
        <v>78.5</v>
      </c>
      <c r="E35">
        <v>9.6</v>
      </c>
      <c r="F35">
        <v>36.6</v>
      </c>
      <c r="G35">
        <v>328239523</v>
      </c>
    </row>
    <row r="36" spans="1:7" x14ac:dyDescent="0.35">
      <c r="A36" s="1" t="s">
        <v>18</v>
      </c>
      <c r="B36">
        <v>117.24</v>
      </c>
      <c r="C36">
        <v>21427700000000</v>
      </c>
      <c r="D36">
        <v>78.5</v>
      </c>
      <c r="E36">
        <v>9.6</v>
      </c>
      <c r="F36">
        <v>36.6</v>
      </c>
      <c r="G36">
        <v>328239523</v>
      </c>
    </row>
    <row r="37" spans="1:7" x14ac:dyDescent="0.35">
      <c r="A37" s="1" t="s">
        <v>123</v>
      </c>
      <c r="B37">
        <v>118.06</v>
      </c>
      <c r="C37">
        <v>446314739528</v>
      </c>
      <c r="D37">
        <v>81.599999999999994</v>
      </c>
      <c r="E37">
        <v>25.4</v>
      </c>
      <c r="F37">
        <v>51.4</v>
      </c>
      <c r="G37">
        <v>8877067</v>
      </c>
    </row>
    <row r="38" spans="1:7" x14ac:dyDescent="0.35">
      <c r="A38" s="1" t="s">
        <v>62</v>
      </c>
      <c r="B38">
        <v>125.08</v>
      </c>
      <c r="C38">
        <v>19910000000000</v>
      </c>
      <c r="D38">
        <v>77</v>
      </c>
      <c r="E38">
        <v>9.4</v>
      </c>
      <c r="F38">
        <v>59.2</v>
      </c>
      <c r="G38">
        <v>1397715000</v>
      </c>
    </row>
    <row r="39" spans="1:7" x14ac:dyDescent="0.35">
      <c r="A39" s="1" t="s">
        <v>130</v>
      </c>
      <c r="B39">
        <v>105.48</v>
      </c>
      <c r="C39">
        <v>5081769542380</v>
      </c>
      <c r="D39">
        <v>84.2</v>
      </c>
      <c r="E39">
        <v>11.9</v>
      </c>
      <c r="F39">
        <v>46.7</v>
      </c>
      <c r="G39">
        <v>126226568</v>
      </c>
    </row>
    <row r="40" spans="1:7" x14ac:dyDescent="0.35">
      <c r="A40" s="1" t="s">
        <v>134</v>
      </c>
      <c r="B40">
        <v>119.62</v>
      </c>
      <c r="C40">
        <v>2827113184696</v>
      </c>
      <c r="D40">
        <v>81.3</v>
      </c>
      <c r="E40">
        <v>25.5</v>
      </c>
      <c r="F40">
        <v>30.6</v>
      </c>
      <c r="G40">
        <v>66834405</v>
      </c>
    </row>
    <row r="41" spans="1:7" x14ac:dyDescent="0.35">
      <c r="A41" s="1" t="s">
        <v>18</v>
      </c>
      <c r="B41">
        <v>117.24</v>
      </c>
      <c r="C41">
        <v>21427700000000</v>
      </c>
      <c r="D41">
        <v>78.5</v>
      </c>
      <c r="E41">
        <v>9.6</v>
      </c>
      <c r="F41">
        <v>36.6</v>
      </c>
      <c r="G41">
        <v>328239523</v>
      </c>
    </row>
    <row r="42" spans="1:7" x14ac:dyDescent="0.35">
      <c r="A42" s="1" t="s">
        <v>18</v>
      </c>
      <c r="B42">
        <v>117.24</v>
      </c>
      <c r="C42">
        <v>21427700000000</v>
      </c>
      <c r="D42">
        <v>78.5</v>
      </c>
      <c r="E42">
        <v>9.6</v>
      </c>
      <c r="F42">
        <v>36.6</v>
      </c>
      <c r="G42">
        <v>328239523</v>
      </c>
    </row>
    <row r="43" spans="1:7" x14ac:dyDescent="0.35">
      <c r="A43" s="1" t="s">
        <v>100</v>
      </c>
      <c r="B43">
        <v>99.55</v>
      </c>
      <c r="C43">
        <v>703082435360</v>
      </c>
      <c r="D43">
        <v>83.6</v>
      </c>
      <c r="E43">
        <v>10.1</v>
      </c>
      <c r="F43">
        <v>28.8</v>
      </c>
      <c r="G43">
        <v>8574832</v>
      </c>
    </row>
    <row r="44" spans="1:7" x14ac:dyDescent="0.35">
      <c r="A44" s="1" t="s">
        <v>100</v>
      </c>
      <c r="B44">
        <v>99.55</v>
      </c>
      <c r="C44">
        <v>703082435360</v>
      </c>
      <c r="D44">
        <v>83.6</v>
      </c>
      <c r="E44">
        <v>10.1</v>
      </c>
      <c r="F44">
        <v>28.8</v>
      </c>
      <c r="G44">
        <v>8574832</v>
      </c>
    </row>
    <row r="45" spans="1:7" x14ac:dyDescent="0.35">
      <c r="A45" s="1" t="s">
        <v>62</v>
      </c>
      <c r="B45">
        <v>125.08</v>
      </c>
      <c r="C45">
        <v>19910000000000</v>
      </c>
      <c r="D45">
        <v>77</v>
      </c>
      <c r="E45">
        <v>9.4</v>
      </c>
      <c r="F45">
        <v>59.2</v>
      </c>
      <c r="G45">
        <v>1397715000</v>
      </c>
    </row>
    <row r="46" spans="1:7" x14ac:dyDescent="0.35">
      <c r="A46" s="1" t="s">
        <v>93</v>
      </c>
      <c r="B46">
        <v>112.85</v>
      </c>
      <c r="C46">
        <v>3845630030824</v>
      </c>
      <c r="D46">
        <v>80.900000000000006</v>
      </c>
      <c r="E46">
        <v>11.5</v>
      </c>
      <c r="F46">
        <v>48.8</v>
      </c>
      <c r="G46">
        <v>83132799</v>
      </c>
    </row>
    <row r="47" spans="1:7" x14ac:dyDescent="0.35">
      <c r="A47" s="1" t="s">
        <v>18</v>
      </c>
      <c r="B47">
        <v>117.24</v>
      </c>
      <c r="C47">
        <v>21427700000000</v>
      </c>
      <c r="D47">
        <v>78.5</v>
      </c>
      <c r="E47">
        <v>9.6</v>
      </c>
      <c r="F47">
        <v>36.6</v>
      </c>
      <c r="G47">
        <v>328239523</v>
      </c>
    </row>
    <row r="48" spans="1:7" x14ac:dyDescent="0.35">
      <c r="A48" s="1" t="s">
        <v>18</v>
      </c>
      <c r="B48">
        <v>117.24</v>
      </c>
      <c r="C48">
        <v>21427700000000</v>
      </c>
      <c r="D48">
        <v>78.5</v>
      </c>
      <c r="E48">
        <v>9.6</v>
      </c>
      <c r="F48">
        <v>36.6</v>
      </c>
      <c r="G48">
        <v>328239523</v>
      </c>
    </row>
    <row r="49" spans="1:7" x14ac:dyDescent="0.35">
      <c r="A49" s="1" t="s">
        <v>18</v>
      </c>
      <c r="B49">
        <v>117.24</v>
      </c>
      <c r="C49">
        <v>21427700000000</v>
      </c>
      <c r="D49">
        <v>78.5</v>
      </c>
      <c r="E49">
        <v>9.6</v>
      </c>
      <c r="F49">
        <v>36.6</v>
      </c>
      <c r="G49">
        <v>328239523</v>
      </c>
    </row>
    <row r="50" spans="1:7" x14ac:dyDescent="0.35">
      <c r="A50" s="1" t="s">
        <v>93</v>
      </c>
      <c r="B50">
        <v>112.85</v>
      </c>
      <c r="C50">
        <v>3845630030824</v>
      </c>
      <c r="D50">
        <v>80.900000000000006</v>
      </c>
      <c r="E50">
        <v>11.5</v>
      </c>
      <c r="F50">
        <v>48.8</v>
      </c>
      <c r="G50">
        <v>83132799</v>
      </c>
    </row>
    <row r="51" spans="1:7" x14ac:dyDescent="0.35">
      <c r="A51" s="1" t="s">
        <v>162</v>
      </c>
      <c r="B51">
        <v>119.8</v>
      </c>
      <c r="C51">
        <v>1392680589329</v>
      </c>
      <c r="D51">
        <v>82.7</v>
      </c>
      <c r="E51">
        <v>23</v>
      </c>
      <c r="F51">
        <v>47.4</v>
      </c>
      <c r="G51">
        <v>25766605</v>
      </c>
    </row>
    <row r="52" spans="1:7" x14ac:dyDescent="0.35">
      <c r="A52" s="1" t="s">
        <v>62</v>
      </c>
      <c r="B52">
        <v>125.08</v>
      </c>
      <c r="C52">
        <v>19910000000000</v>
      </c>
      <c r="D52">
        <v>77</v>
      </c>
      <c r="E52">
        <v>9.4</v>
      </c>
      <c r="F52">
        <v>59.2</v>
      </c>
      <c r="G52">
        <v>1397715000</v>
      </c>
    </row>
    <row r="53" spans="1:7" x14ac:dyDescent="0.35">
      <c r="A53" s="1" t="s">
        <v>40</v>
      </c>
      <c r="B53">
        <v>141.54</v>
      </c>
      <c r="C53">
        <v>1258286717125</v>
      </c>
      <c r="D53">
        <v>75</v>
      </c>
      <c r="E53">
        <v>13.1</v>
      </c>
      <c r="F53">
        <v>55.1</v>
      </c>
      <c r="G53">
        <v>126014024</v>
      </c>
    </row>
    <row r="54" spans="1:7" x14ac:dyDescent="0.35">
      <c r="A54" s="1" t="s">
        <v>44</v>
      </c>
      <c r="B54">
        <v>180.44</v>
      </c>
      <c r="C54">
        <v>2611000000000</v>
      </c>
      <c r="D54">
        <v>69.400000000000006</v>
      </c>
      <c r="E54">
        <v>11.2</v>
      </c>
      <c r="F54">
        <v>49.7</v>
      </c>
      <c r="G54">
        <v>1366417754</v>
      </c>
    </row>
    <row r="55" spans="1:7" x14ac:dyDescent="0.35">
      <c r="A55" s="1" t="s">
        <v>173</v>
      </c>
      <c r="B55">
        <v>151.18</v>
      </c>
      <c r="C55">
        <v>1119190780753</v>
      </c>
      <c r="D55">
        <v>71.5</v>
      </c>
      <c r="E55">
        <v>10.199999999999999</v>
      </c>
      <c r="F55">
        <v>30.1</v>
      </c>
      <c r="G55">
        <v>270203917</v>
      </c>
    </row>
    <row r="56" spans="1:7" x14ac:dyDescent="0.35">
      <c r="A56" s="1" t="s">
        <v>18</v>
      </c>
      <c r="B56">
        <v>117.24</v>
      </c>
      <c r="C56">
        <v>21427700000000</v>
      </c>
      <c r="D56">
        <v>78.5</v>
      </c>
      <c r="E56">
        <v>9.6</v>
      </c>
      <c r="F56">
        <v>36.6</v>
      </c>
      <c r="G56">
        <v>328239523</v>
      </c>
    </row>
    <row r="57" spans="1:7" x14ac:dyDescent="0.35">
      <c r="A57" s="1" t="s">
        <v>180</v>
      </c>
      <c r="B57">
        <v>114.52</v>
      </c>
      <c r="C57">
        <v>421142267938</v>
      </c>
      <c r="D57">
        <v>77.8</v>
      </c>
      <c r="E57">
        <v>0.1</v>
      </c>
      <c r="F57">
        <v>15.9</v>
      </c>
      <c r="G57">
        <v>9770529</v>
      </c>
    </row>
    <row r="58" spans="1:7" x14ac:dyDescent="0.35">
      <c r="A58" s="1" t="s">
        <v>93</v>
      </c>
      <c r="B58">
        <v>112.85</v>
      </c>
      <c r="C58">
        <v>3845630030824</v>
      </c>
      <c r="D58">
        <v>80.900000000000006</v>
      </c>
      <c r="E58">
        <v>11.5</v>
      </c>
      <c r="F58">
        <v>48.8</v>
      </c>
      <c r="G58">
        <v>83132799</v>
      </c>
    </row>
    <row r="59" spans="1:7" x14ac:dyDescent="0.35">
      <c r="A59" s="1" t="s">
        <v>18</v>
      </c>
      <c r="B59">
        <v>117.24</v>
      </c>
      <c r="C59">
        <v>21427700000000</v>
      </c>
      <c r="D59">
        <v>78.5</v>
      </c>
      <c r="E59">
        <v>9.6</v>
      </c>
      <c r="F59">
        <v>36.6</v>
      </c>
      <c r="G59">
        <v>328239523</v>
      </c>
    </row>
    <row r="60" spans="1:7" x14ac:dyDescent="0.35">
      <c r="A60" s="1" t="s">
        <v>173</v>
      </c>
      <c r="B60">
        <v>151.18</v>
      </c>
      <c r="C60">
        <v>1119190780753</v>
      </c>
      <c r="D60">
        <v>71.5</v>
      </c>
      <c r="E60">
        <v>10.199999999999999</v>
      </c>
      <c r="F60">
        <v>30.1</v>
      </c>
      <c r="G60">
        <v>270203917</v>
      </c>
    </row>
    <row r="61" spans="1:7" x14ac:dyDescent="0.35">
      <c r="A61" s="1" t="s">
        <v>192</v>
      </c>
      <c r="B61">
        <v>180.75</v>
      </c>
      <c r="C61">
        <v>1699876578871</v>
      </c>
      <c r="D61">
        <v>72.7</v>
      </c>
      <c r="E61">
        <v>11.4</v>
      </c>
      <c r="F61">
        <v>46.2</v>
      </c>
      <c r="G61">
        <v>144373535</v>
      </c>
    </row>
    <row r="62" spans="1:7" x14ac:dyDescent="0.35">
      <c r="A62" s="1" t="s">
        <v>62</v>
      </c>
      <c r="B62">
        <v>125.08</v>
      </c>
      <c r="C62">
        <v>19910000000000</v>
      </c>
      <c r="D62">
        <v>77</v>
      </c>
      <c r="E62">
        <v>9.4</v>
      </c>
      <c r="F62">
        <v>59.2</v>
      </c>
      <c r="G62">
        <v>1397715000</v>
      </c>
    </row>
    <row r="63" spans="1:7" x14ac:dyDescent="0.35">
      <c r="A63" s="1" t="s">
        <v>62</v>
      </c>
      <c r="B63">
        <v>125.08</v>
      </c>
      <c r="C63">
        <v>19910000000000</v>
      </c>
      <c r="D63">
        <v>77</v>
      </c>
      <c r="E63">
        <v>9.4</v>
      </c>
      <c r="F63">
        <v>59.2</v>
      </c>
      <c r="G63">
        <v>1397715000</v>
      </c>
    </row>
    <row r="64" spans="1:7" x14ac:dyDescent="0.35">
      <c r="A64" s="1" t="s">
        <v>200</v>
      </c>
      <c r="B64">
        <v>131.91</v>
      </c>
      <c r="C64">
        <v>282318159745</v>
      </c>
      <c r="D64">
        <v>80</v>
      </c>
      <c r="E64">
        <v>18.2</v>
      </c>
      <c r="F64">
        <v>34</v>
      </c>
      <c r="G64">
        <v>18952038</v>
      </c>
    </row>
    <row r="65" spans="1:7" x14ac:dyDescent="0.35">
      <c r="A65" s="1" t="s">
        <v>173</v>
      </c>
      <c r="B65">
        <v>151.18</v>
      </c>
      <c r="C65">
        <v>1119190780753</v>
      </c>
      <c r="D65">
        <v>71.5</v>
      </c>
      <c r="E65">
        <v>10.199999999999999</v>
      </c>
      <c r="F65">
        <v>30.1</v>
      </c>
      <c r="G65">
        <v>270203917</v>
      </c>
    </row>
    <row r="66" spans="1:7" x14ac:dyDescent="0.35">
      <c r="A66" s="1" t="s">
        <v>134</v>
      </c>
      <c r="B66">
        <v>119.62</v>
      </c>
      <c r="C66">
        <v>2827113184696</v>
      </c>
      <c r="D66">
        <v>81.3</v>
      </c>
      <c r="E66">
        <v>25.5</v>
      </c>
      <c r="F66">
        <v>30.6</v>
      </c>
      <c r="G66">
        <v>66834405</v>
      </c>
    </row>
    <row r="67" spans="1:7" x14ac:dyDescent="0.35">
      <c r="A67" s="1" t="s">
        <v>44</v>
      </c>
      <c r="B67">
        <v>180.44</v>
      </c>
      <c r="C67">
        <v>2611000000000</v>
      </c>
      <c r="D67">
        <v>69.400000000000006</v>
      </c>
      <c r="E67">
        <v>11.2</v>
      </c>
      <c r="F67">
        <v>49.7</v>
      </c>
      <c r="G67">
        <v>1366417754</v>
      </c>
    </row>
    <row r="68" spans="1:7" x14ac:dyDescent="0.35">
      <c r="A68" s="1" t="s">
        <v>130</v>
      </c>
      <c r="B68">
        <v>105.48</v>
      </c>
      <c r="C68">
        <v>5081769542380</v>
      </c>
      <c r="D68">
        <v>84.2</v>
      </c>
      <c r="E68">
        <v>11.9</v>
      </c>
      <c r="F68">
        <v>46.7</v>
      </c>
      <c r="G68">
        <v>126226568</v>
      </c>
    </row>
    <row r="69" spans="1:7" x14ac:dyDescent="0.35">
      <c r="A69" s="1" t="s">
        <v>192</v>
      </c>
      <c r="B69">
        <v>180.75</v>
      </c>
      <c r="C69">
        <v>1699876578871</v>
      </c>
      <c r="D69">
        <v>72.7</v>
      </c>
      <c r="E69">
        <v>11.4</v>
      </c>
      <c r="F69">
        <v>46.2</v>
      </c>
      <c r="G69">
        <v>144373535</v>
      </c>
    </row>
    <row r="70" spans="1:7" x14ac:dyDescent="0.35">
      <c r="A70" s="1" t="s">
        <v>12</v>
      </c>
      <c r="B70">
        <v>110.05</v>
      </c>
      <c r="C70">
        <v>2715518274227</v>
      </c>
      <c r="D70">
        <v>82.5</v>
      </c>
      <c r="E70">
        <v>24.2</v>
      </c>
      <c r="F70">
        <v>60.7</v>
      </c>
      <c r="G70">
        <v>67059887</v>
      </c>
    </row>
    <row r="71" spans="1:7" x14ac:dyDescent="0.35">
      <c r="A71" s="1" t="s">
        <v>18</v>
      </c>
      <c r="B71">
        <v>117.24</v>
      </c>
      <c r="C71">
        <v>21427700000000</v>
      </c>
      <c r="D71">
        <v>78.5</v>
      </c>
      <c r="E71">
        <v>9.6</v>
      </c>
      <c r="F71">
        <v>36.6</v>
      </c>
      <c r="G71">
        <v>328239523</v>
      </c>
    </row>
    <row r="72" spans="1:7" x14ac:dyDescent="0.35">
      <c r="A72" s="1" t="s">
        <v>192</v>
      </c>
      <c r="B72">
        <v>180.75</v>
      </c>
      <c r="C72">
        <v>1699876578871</v>
      </c>
      <c r="D72">
        <v>72.7</v>
      </c>
      <c r="E72">
        <v>11.4</v>
      </c>
      <c r="F72">
        <v>46.2</v>
      </c>
      <c r="G72">
        <v>144373535</v>
      </c>
    </row>
    <row r="73" spans="1:7" x14ac:dyDescent="0.35">
      <c r="A73" s="1" t="s">
        <v>18</v>
      </c>
      <c r="B73">
        <v>117.24</v>
      </c>
      <c r="C73">
        <v>21427700000000</v>
      </c>
      <c r="D73">
        <v>78.5</v>
      </c>
      <c r="E73">
        <v>9.6</v>
      </c>
      <c r="F73">
        <v>36.6</v>
      </c>
      <c r="G73">
        <v>328239523</v>
      </c>
    </row>
    <row r="74" spans="1:7" x14ac:dyDescent="0.35">
      <c r="A74" s="1" t="s">
        <v>62</v>
      </c>
      <c r="B74">
        <v>125.08</v>
      </c>
      <c r="C74">
        <v>19910000000000</v>
      </c>
      <c r="D74">
        <v>77</v>
      </c>
      <c r="E74">
        <v>9.4</v>
      </c>
      <c r="F74">
        <v>59.2</v>
      </c>
      <c r="G74">
        <v>1397715000</v>
      </c>
    </row>
    <row r="75" spans="1:7" x14ac:dyDescent="0.35">
      <c r="A75" s="1" t="s">
        <v>18</v>
      </c>
      <c r="B75">
        <v>117.24</v>
      </c>
      <c r="C75">
        <v>21427700000000</v>
      </c>
      <c r="D75">
        <v>78.5</v>
      </c>
      <c r="E75">
        <v>9.6</v>
      </c>
      <c r="F75">
        <v>36.6</v>
      </c>
      <c r="G75">
        <v>328239523</v>
      </c>
    </row>
    <row r="76" spans="1:7" x14ac:dyDescent="0.35">
      <c r="A76" s="1" t="s">
        <v>18</v>
      </c>
      <c r="B76">
        <v>117.24</v>
      </c>
      <c r="C76">
        <v>21427700000000</v>
      </c>
      <c r="D76">
        <v>78.5</v>
      </c>
      <c r="E76">
        <v>9.6</v>
      </c>
      <c r="F76">
        <v>36.6</v>
      </c>
      <c r="G76">
        <v>328239523</v>
      </c>
    </row>
    <row r="77" spans="1:7" x14ac:dyDescent="0.35">
      <c r="A77" s="1" t="s">
        <v>130</v>
      </c>
      <c r="B77">
        <v>105.48</v>
      </c>
      <c r="C77">
        <v>5081769542380</v>
      </c>
      <c r="D77">
        <v>84.2</v>
      </c>
      <c r="E77">
        <v>11.9</v>
      </c>
      <c r="F77">
        <v>46.7</v>
      </c>
      <c r="G77">
        <v>126226568</v>
      </c>
    </row>
    <row r="78" spans="1:7" x14ac:dyDescent="0.35">
      <c r="A78" s="1" t="s">
        <v>192</v>
      </c>
      <c r="B78">
        <v>180.75</v>
      </c>
      <c r="C78">
        <v>1699876578871</v>
      </c>
      <c r="D78">
        <v>72.7</v>
      </c>
      <c r="E78">
        <v>11.4</v>
      </c>
      <c r="F78">
        <v>46.2</v>
      </c>
      <c r="G78">
        <v>144373535</v>
      </c>
    </row>
    <row r="79" spans="1:7" x14ac:dyDescent="0.35">
      <c r="A79" s="1" t="s">
        <v>192</v>
      </c>
      <c r="B79">
        <v>180.75</v>
      </c>
      <c r="C79">
        <v>1699876578871</v>
      </c>
      <c r="D79">
        <v>72.7</v>
      </c>
      <c r="E79">
        <v>11.4</v>
      </c>
      <c r="F79">
        <v>46.2</v>
      </c>
      <c r="G79">
        <v>144373535</v>
      </c>
    </row>
    <row r="80" spans="1:7" x14ac:dyDescent="0.35">
      <c r="A80" s="1" t="s">
        <v>18</v>
      </c>
      <c r="B80">
        <v>117.24</v>
      </c>
      <c r="C80">
        <v>21427700000000</v>
      </c>
      <c r="D80">
        <v>78.5</v>
      </c>
      <c r="E80">
        <v>9.6</v>
      </c>
      <c r="F80">
        <v>36.6</v>
      </c>
      <c r="G80">
        <v>328239523</v>
      </c>
    </row>
    <row r="81" spans="1:7" x14ac:dyDescent="0.35">
      <c r="A81" s="1" t="s">
        <v>162</v>
      </c>
      <c r="B81">
        <v>119.8</v>
      </c>
      <c r="C81">
        <v>1392680589329</v>
      </c>
      <c r="D81">
        <v>82.7</v>
      </c>
      <c r="E81">
        <v>23</v>
      </c>
      <c r="F81">
        <v>47.4</v>
      </c>
      <c r="G81">
        <v>25766605</v>
      </c>
    </row>
    <row r="82" spans="1:7" x14ac:dyDescent="0.35">
      <c r="A82" s="1" t="s">
        <v>18</v>
      </c>
      <c r="B82">
        <v>117.24</v>
      </c>
      <c r="C82">
        <v>21427700000000</v>
      </c>
      <c r="D82">
        <v>78.5</v>
      </c>
      <c r="E82">
        <v>9.6</v>
      </c>
      <c r="F82">
        <v>36.6</v>
      </c>
      <c r="G82">
        <v>328239523</v>
      </c>
    </row>
    <row r="83" spans="1:7" x14ac:dyDescent="0.35">
      <c r="A83" s="1" t="s">
        <v>62</v>
      </c>
      <c r="B83">
        <v>125.08</v>
      </c>
      <c r="C83">
        <v>19910000000000</v>
      </c>
      <c r="D83">
        <v>77</v>
      </c>
      <c r="E83">
        <v>9.4</v>
      </c>
      <c r="F83">
        <v>59.2</v>
      </c>
      <c r="G83">
        <v>1397715000</v>
      </c>
    </row>
    <row r="84" spans="1:7" x14ac:dyDescent="0.35">
      <c r="A84" s="1" t="s">
        <v>62</v>
      </c>
      <c r="B84">
        <v>125.08</v>
      </c>
      <c r="C84">
        <v>19910000000000</v>
      </c>
      <c r="D84">
        <v>77</v>
      </c>
      <c r="E84">
        <v>9.4</v>
      </c>
      <c r="F84">
        <v>59.2</v>
      </c>
      <c r="G84">
        <v>1397715000</v>
      </c>
    </row>
    <row r="85" spans="1:7" x14ac:dyDescent="0.35">
      <c r="A85" s="1" t="s">
        <v>62</v>
      </c>
      <c r="B85">
        <v>125.08</v>
      </c>
      <c r="C85">
        <v>19910000000000</v>
      </c>
      <c r="D85">
        <v>77</v>
      </c>
      <c r="E85">
        <v>9.4</v>
      </c>
      <c r="F85">
        <v>59.2</v>
      </c>
      <c r="G85">
        <v>1397715000</v>
      </c>
    </row>
    <row r="86" spans="1:7" x14ac:dyDescent="0.35">
      <c r="A86" s="1" t="s">
        <v>62</v>
      </c>
      <c r="B86">
        <v>125.08</v>
      </c>
      <c r="C86">
        <v>19910000000000</v>
      </c>
      <c r="D86">
        <v>77</v>
      </c>
      <c r="E86">
        <v>9.4</v>
      </c>
      <c r="F86">
        <v>59.2</v>
      </c>
      <c r="G86">
        <v>1397715000</v>
      </c>
    </row>
    <row r="87" spans="1:7" x14ac:dyDescent="0.35">
      <c r="A87" s="1" t="s">
        <v>18</v>
      </c>
      <c r="B87">
        <v>117.24</v>
      </c>
      <c r="C87">
        <v>21427700000000</v>
      </c>
      <c r="D87">
        <v>78.5</v>
      </c>
      <c r="E87">
        <v>9.6</v>
      </c>
      <c r="F87">
        <v>36.6</v>
      </c>
      <c r="G87">
        <v>328239523</v>
      </c>
    </row>
    <row r="88" spans="1:7" x14ac:dyDescent="0.35">
      <c r="A88" s="1" t="s">
        <v>18</v>
      </c>
      <c r="B88">
        <v>117.24</v>
      </c>
      <c r="C88">
        <v>21427700000000</v>
      </c>
      <c r="D88">
        <v>78.5</v>
      </c>
      <c r="E88">
        <v>9.6</v>
      </c>
      <c r="F88">
        <v>36.6</v>
      </c>
      <c r="G88">
        <v>328239523</v>
      </c>
    </row>
    <row r="89" spans="1:7" x14ac:dyDescent="0.35">
      <c r="A89" s="1" t="s">
        <v>192</v>
      </c>
      <c r="B89">
        <v>180.75</v>
      </c>
      <c r="C89">
        <v>1699876578871</v>
      </c>
      <c r="D89">
        <v>72.7</v>
      </c>
      <c r="E89">
        <v>11.4</v>
      </c>
      <c r="F89">
        <v>46.2</v>
      </c>
      <c r="G89">
        <v>144373535</v>
      </c>
    </row>
    <row r="90" spans="1:7" x14ac:dyDescent="0.35">
      <c r="A90" s="1" t="s">
        <v>18</v>
      </c>
      <c r="B90">
        <v>117.24</v>
      </c>
      <c r="C90">
        <v>21427700000000</v>
      </c>
      <c r="D90">
        <v>78.5</v>
      </c>
      <c r="E90">
        <v>9.6</v>
      </c>
      <c r="F90">
        <v>36.6</v>
      </c>
      <c r="G90">
        <v>328239523</v>
      </c>
    </row>
    <row r="91" spans="1:7" x14ac:dyDescent="0.35">
      <c r="A91" s="1" t="s">
        <v>134</v>
      </c>
      <c r="B91">
        <v>119.62</v>
      </c>
      <c r="C91">
        <v>2827113184696</v>
      </c>
      <c r="D91">
        <v>81.3</v>
      </c>
      <c r="E91">
        <v>25.5</v>
      </c>
      <c r="F91">
        <v>30.6</v>
      </c>
      <c r="G91">
        <v>66834405</v>
      </c>
    </row>
    <row r="92" spans="1:7" x14ac:dyDescent="0.35">
      <c r="A92" s="1" t="s">
        <v>18</v>
      </c>
      <c r="B92">
        <v>117.24</v>
      </c>
      <c r="C92">
        <v>21427700000000</v>
      </c>
      <c r="D92">
        <v>78.5</v>
      </c>
      <c r="E92">
        <v>9.6</v>
      </c>
      <c r="F92">
        <v>36.6</v>
      </c>
      <c r="G92">
        <v>328239523</v>
      </c>
    </row>
    <row r="93" spans="1:7" x14ac:dyDescent="0.35">
      <c r="A93" s="1" t="s">
        <v>18</v>
      </c>
      <c r="B93">
        <v>117.24</v>
      </c>
      <c r="C93">
        <v>21427700000000</v>
      </c>
      <c r="D93">
        <v>78.5</v>
      </c>
      <c r="E93">
        <v>9.6</v>
      </c>
      <c r="F93">
        <v>36.6</v>
      </c>
      <c r="G93">
        <v>328239523</v>
      </c>
    </row>
    <row r="94" spans="1:7" x14ac:dyDescent="0.35">
      <c r="A94" s="1" t="s">
        <v>44</v>
      </c>
      <c r="B94">
        <v>180.44</v>
      </c>
      <c r="C94">
        <v>2611000000000</v>
      </c>
      <c r="D94">
        <v>69.400000000000006</v>
      </c>
      <c r="E94">
        <v>11.2</v>
      </c>
      <c r="F94">
        <v>49.7</v>
      </c>
      <c r="G94">
        <v>1366417754</v>
      </c>
    </row>
    <row r="95" spans="1:7" x14ac:dyDescent="0.35">
      <c r="A95" s="1" t="s">
        <v>18</v>
      </c>
      <c r="B95">
        <v>117.24</v>
      </c>
      <c r="C95">
        <v>21427700000000</v>
      </c>
      <c r="D95">
        <v>78.5</v>
      </c>
      <c r="E95">
        <v>9.6</v>
      </c>
      <c r="F95">
        <v>36.6</v>
      </c>
      <c r="G95">
        <v>328239523</v>
      </c>
    </row>
    <row r="96" spans="1:7" x14ac:dyDescent="0.35">
      <c r="A96" s="1" t="s">
        <v>18</v>
      </c>
      <c r="B96">
        <v>117.24</v>
      </c>
      <c r="C96">
        <v>21427700000000</v>
      </c>
      <c r="D96">
        <v>78.5</v>
      </c>
      <c r="E96">
        <v>9.6</v>
      </c>
      <c r="F96">
        <v>36.6</v>
      </c>
      <c r="G96">
        <v>328239523</v>
      </c>
    </row>
    <row r="97" spans="1:7" x14ac:dyDescent="0.35">
      <c r="A97" s="1" t="s">
        <v>18</v>
      </c>
      <c r="B97">
        <v>117.24</v>
      </c>
      <c r="C97">
        <v>21427700000000</v>
      </c>
      <c r="D97">
        <v>78.5</v>
      </c>
      <c r="E97">
        <v>9.6</v>
      </c>
      <c r="F97">
        <v>36.6</v>
      </c>
      <c r="G97">
        <v>328239523</v>
      </c>
    </row>
    <row r="98" spans="1:7" x14ac:dyDescent="0.35">
      <c r="A98" s="1" t="s">
        <v>100</v>
      </c>
      <c r="B98">
        <v>99.55</v>
      </c>
      <c r="C98">
        <v>703082435360</v>
      </c>
      <c r="D98">
        <v>83.6</v>
      </c>
      <c r="E98">
        <v>10.1</v>
      </c>
      <c r="F98">
        <v>28.8</v>
      </c>
      <c r="G98">
        <v>8574832</v>
      </c>
    </row>
    <row r="99" spans="1:7" x14ac:dyDescent="0.35">
      <c r="A99" s="1" t="s">
        <v>93</v>
      </c>
      <c r="B99">
        <v>112.85</v>
      </c>
      <c r="C99">
        <v>3845630030824</v>
      </c>
      <c r="D99">
        <v>80.900000000000006</v>
      </c>
      <c r="E99">
        <v>11.5</v>
      </c>
      <c r="F99">
        <v>48.8</v>
      </c>
      <c r="G99">
        <v>83132799</v>
      </c>
    </row>
    <row r="100" spans="1:7" x14ac:dyDescent="0.35">
      <c r="A100" s="1" t="s">
        <v>284</v>
      </c>
      <c r="B100">
        <v>116.48</v>
      </c>
      <c r="C100">
        <v>246489245495</v>
      </c>
      <c r="D100">
        <v>79</v>
      </c>
      <c r="E100">
        <v>14.9</v>
      </c>
      <c r="F100">
        <v>46.1</v>
      </c>
      <c r="G100">
        <v>10669709</v>
      </c>
    </row>
    <row r="101" spans="1:7" x14ac:dyDescent="0.35">
      <c r="A101" s="1" t="s">
        <v>62</v>
      </c>
      <c r="B101">
        <v>125.08</v>
      </c>
      <c r="C101">
        <v>19910000000000</v>
      </c>
      <c r="D101">
        <v>77</v>
      </c>
      <c r="E101">
        <v>9.4</v>
      </c>
      <c r="F101">
        <v>59.2</v>
      </c>
      <c r="G101">
        <v>1397715000</v>
      </c>
    </row>
    <row r="102" spans="1:7" x14ac:dyDescent="0.35">
      <c r="A102" s="1" t="s">
        <v>290</v>
      </c>
      <c r="B102">
        <v>110.51</v>
      </c>
      <c r="C102">
        <v>530832908738</v>
      </c>
      <c r="D102">
        <v>82.5</v>
      </c>
      <c r="E102">
        <v>27.9</v>
      </c>
      <c r="F102">
        <v>49.1</v>
      </c>
      <c r="G102">
        <v>10285453</v>
      </c>
    </row>
    <row r="103" spans="1:7" x14ac:dyDescent="0.35">
      <c r="A103" s="1" t="s">
        <v>18</v>
      </c>
      <c r="B103">
        <v>117.24</v>
      </c>
      <c r="C103">
        <v>21427700000000</v>
      </c>
      <c r="D103">
        <v>78.5</v>
      </c>
      <c r="E103">
        <v>9.6</v>
      </c>
      <c r="F103">
        <v>36.6</v>
      </c>
      <c r="G103">
        <v>328239523</v>
      </c>
    </row>
    <row r="104" spans="1:7" x14ac:dyDescent="0.35">
      <c r="A104" s="1" t="s">
        <v>100</v>
      </c>
      <c r="B104">
        <v>99.55</v>
      </c>
      <c r="C104">
        <v>703082435360</v>
      </c>
      <c r="D104">
        <v>83.6</v>
      </c>
      <c r="E104">
        <v>10.1</v>
      </c>
      <c r="F104">
        <v>28.8</v>
      </c>
      <c r="G104">
        <v>8574832</v>
      </c>
    </row>
    <row r="105" spans="1:7" x14ac:dyDescent="0.35">
      <c r="A105" s="1" t="s">
        <v>62</v>
      </c>
      <c r="B105">
        <v>125.08</v>
      </c>
      <c r="C105">
        <v>19910000000000</v>
      </c>
      <c r="D105">
        <v>77</v>
      </c>
      <c r="E105">
        <v>9.4</v>
      </c>
      <c r="F105">
        <v>59.2</v>
      </c>
      <c r="G105">
        <v>1397715000</v>
      </c>
    </row>
    <row r="106" spans="1:7" x14ac:dyDescent="0.35">
      <c r="A106" s="1" t="s">
        <v>100</v>
      </c>
      <c r="B106">
        <v>99.55</v>
      </c>
      <c r="C106">
        <v>703082435360</v>
      </c>
      <c r="D106">
        <v>83.6</v>
      </c>
      <c r="E106">
        <v>10.1</v>
      </c>
      <c r="F106">
        <v>28.8</v>
      </c>
      <c r="G106">
        <v>8574832</v>
      </c>
    </row>
    <row r="107" spans="1:7" x14ac:dyDescent="0.35">
      <c r="A107" s="1" t="s">
        <v>44</v>
      </c>
      <c r="B107">
        <v>180.44</v>
      </c>
      <c r="C107">
        <v>2611000000000</v>
      </c>
      <c r="D107">
        <v>69.400000000000006</v>
      </c>
      <c r="E107">
        <v>11.2</v>
      </c>
      <c r="F107">
        <v>49.7</v>
      </c>
      <c r="G107">
        <v>1366417754</v>
      </c>
    </row>
    <row r="108" spans="1:7" x14ac:dyDescent="0.35">
      <c r="A108" s="1" t="s">
        <v>18</v>
      </c>
      <c r="B108">
        <v>117.24</v>
      </c>
      <c r="C108">
        <v>21427700000000</v>
      </c>
      <c r="D108">
        <v>78.5</v>
      </c>
      <c r="E108">
        <v>9.6</v>
      </c>
      <c r="F108">
        <v>36.6</v>
      </c>
      <c r="G108">
        <v>328239523</v>
      </c>
    </row>
    <row r="109" spans="1:7" x14ac:dyDescent="0.35">
      <c r="A109" s="1" t="s">
        <v>44</v>
      </c>
      <c r="B109">
        <v>180.44</v>
      </c>
      <c r="C109">
        <v>2611000000000</v>
      </c>
      <c r="D109">
        <v>69.400000000000006</v>
      </c>
      <c r="E109">
        <v>11.2</v>
      </c>
      <c r="F109">
        <v>49.7</v>
      </c>
      <c r="G109">
        <v>1366417754</v>
      </c>
    </row>
    <row r="110" spans="1:7" x14ac:dyDescent="0.35">
      <c r="A110" s="1" t="s">
        <v>62</v>
      </c>
      <c r="B110">
        <v>125.08</v>
      </c>
      <c r="C110">
        <v>19910000000000</v>
      </c>
      <c r="D110">
        <v>77</v>
      </c>
      <c r="E110">
        <v>9.4</v>
      </c>
      <c r="F110">
        <v>59.2</v>
      </c>
      <c r="G110">
        <v>1397715000</v>
      </c>
    </row>
    <row r="111" spans="1:7" x14ac:dyDescent="0.35">
      <c r="A111" s="1" t="s">
        <v>310</v>
      </c>
      <c r="B111">
        <v>113.27</v>
      </c>
      <c r="C111">
        <v>543649976166</v>
      </c>
      <c r="D111">
        <v>76.900000000000006</v>
      </c>
      <c r="E111">
        <v>14.9</v>
      </c>
      <c r="F111">
        <v>29.5</v>
      </c>
      <c r="G111">
        <v>69625582</v>
      </c>
    </row>
    <row r="112" spans="1:7" x14ac:dyDescent="0.35">
      <c r="A112" s="1" t="s">
        <v>18</v>
      </c>
      <c r="B112">
        <v>117.24</v>
      </c>
      <c r="C112">
        <v>21427700000000</v>
      </c>
      <c r="D112">
        <v>78.5</v>
      </c>
      <c r="E112">
        <v>9.6</v>
      </c>
      <c r="F112">
        <v>36.6</v>
      </c>
      <c r="G112">
        <v>328239523</v>
      </c>
    </row>
    <row r="113" spans="1:7" x14ac:dyDescent="0.35">
      <c r="A113" s="1" t="s">
        <v>310</v>
      </c>
      <c r="B113">
        <v>113.27</v>
      </c>
      <c r="C113">
        <v>543649976166</v>
      </c>
      <c r="D113">
        <v>76.900000000000006</v>
      </c>
      <c r="E113">
        <v>14.9</v>
      </c>
      <c r="F113">
        <v>29.5</v>
      </c>
      <c r="G113">
        <v>69625582</v>
      </c>
    </row>
    <row r="114" spans="1:7" x14ac:dyDescent="0.35">
      <c r="A114" s="1" t="s">
        <v>134</v>
      </c>
      <c r="B114">
        <v>119.62</v>
      </c>
      <c r="C114">
        <v>2827113184696</v>
      </c>
      <c r="D114">
        <v>81.3</v>
      </c>
      <c r="E114">
        <v>25.5</v>
      </c>
      <c r="F114">
        <v>30.6</v>
      </c>
      <c r="G114">
        <v>66834405</v>
      </c>
    </row>
    <row r="115" spans="1:7" x14ac:dyDescent="0.35">
      <c r="A115" s="1" t="s">
        <v>62</v>
      </c>
      <c r="B115">
        <v>125.08</v>
      </c>
      <c r="C115">
        <v>19910000000000</v>
      </c>
      <c r="D115">
        <v>77</v>
      </c>
      <c r="E115">
        <v>9.4</v>
      </c>
      <c r="F115">
        <v>59.2</v>
      </c>
      <c r="G115">
        <v>1397715000</v>
      </c>
    </row>
    <row r="116" spans="1:7" x14ac:dyDescent="0.35">
      <c r="A116" s="1" t="s">
        <v>62</v>
      </c>
      <c r="B116">
        <v>125.08</v>
      </c>
      <c r="C116">
        <v>19910000000000</v>
      </c>
      <c r="D116">
        <v>77</v>
      </c>
      <c r="E116">
        <v>9.4</v>
      </c>
      <c r="F116">
        <v>59.2</v>
      </c>
      <c r="G116">
        <v>1397715000</v>
      </c>
    </row>
    <row r="117" spans="1:7" x14ac:dyDescent="0.35">
      <c r="A117" s="1" t="s">
        <v>322</v>
      </c>
      <c r="B117">
        <v>114.41</v>
      </c>
      <c r="C117">
        <v>372062527489</v>
      </c>
      <c r="D117">
        <v>83.1</v>
      </c>
      <c r="E117">
        <v>13.1</v>
      </c>
      <c r="F117">
        <v>21</v>
      </c>
      <c r="G117">
        <v>5703569</v>
      </c>
    </row>
    <row r="118" spans="1:7" x14ac:dyDescent="0.35">
      <c r="A118" s="1" t="s">
        <v>44</v>
      </c>
      <c r="B118">
        <v>180.44</v>
      </c>
      <c r="C118">
        <v>2611000000000</v>
      </c>
      <c r="D118">
        <v>69.400000000000006</v>
      </c>
      <c r="E118">
        <v>11.2</v>
      </c>
      <c r="F118">
        <v>49.7</v>
      </c>
      <c r="G118">
        <v>1366417754</v>
      </c>
    </row>
    <row r="119" spans="1:7" x14ac:dyDescent="0.35">
      <c r="A119" s="1" t="s">
        <v>327</v>
      </c>
      <c r="B119">
        <v>267.51</v>
      </c>
      <c r="C119">
        <v>448120428859</v>
      </c>
      <c r="D119">
        <v>54.3</v>
      </c>
      <c r="E119">
        <v>1.5</v>
      </c>
      <c r="F119">
        <v>34.799999999999997</v>
      </c>
      <c r="G119">
        <v>200963599</v>
      </c>
    </row>
    <row r="120" spans="1:7" x14ac:dyDescent="0.35">
      <c r="A120" s="1" t="s">
        <v>134</v>
      </c>
      <c r="B120">
        <v>119.62</v>
      </c>
      <c r="C120">
        <v>2827113184696</v>
      </c>
      <c r="D120">
        <v>81.3</v>
      </c>
      <c r="E120">
        <v>25.5</v>
      </c>
      <c r="F120">
        <v>30.6</v>
      </c>
      <c r="G120">
        <v>66834405</v>
      </c>
    </row>
    <row r="121" spans="1:7" x14ac:dyDescent="0.35">
      <c r="A121" s="1" t="s">
        <v>62</v>
      </c>
      <c r="B121">
        <v>125.08</v>
      </c>
      <c r="C121">
        <v>19910000000000</v>
      </c>
      <c r="D121">
        <v>77</v>
      </c>
      <c r="E121">
        <v>9.4</v>
      </c>
      <c r="F121">
        <v>59.2</v>
      </c>
      <c r="G121">
        <v>1397715000</v>
      </c>
    </row>
    <row r="122" spans="1:7" x14ac:dyDescent="0.35">
      <c r="A122" s="1" t="s">
        <v>134</v>
      </c>
      <c r="B122">
        <v>119.62</v>
      </c>
      <c r="C122">
        <v>2827113184696</v>
      </c>
      <c r="D122">
        <v>81.3</v>
      </c>
      <c r="E122">
        <v>25.5</v>
      </c>
      <c r="F122">
        <v>30.6</v>
      </c>
      <c r="G122">
        <v>66834405</v>
      </c>
    </row>
    <row r="123" spans="1:7" x14ac:dyDescent="0.35">
      <c r="A123" s="1" t="s">
        <v>18</v>
      </c>
      <c r="B123">
        <v>117.24</v>
      </c>
      <c r="C123">
        <v>21427700000000</v>
      </c>
      <c r="D123">
        <v>78.5</v>
      </c>
      <c r="E123">
        <v>9.6</v>
      </c>
      <c r="F123">
        <v>36.6</v>
      </c>
      <c r="G123">
        <v>328239523</v>
      </c>
    </row>
    <row r="124" spans="1:7" x14ac:dyDescent="0.35">
      <c r="A124" s="1" t="s">
        <v>18</v>
      </c>
      <c r="B124">
        <v>117.24</v>
      </c>
      <c r="C124">
        <v>21427700000000</v>
      </c>
      <c r="D124">
        <v>78.5</v>
      </c>
      <c r="E124">
        <v>9.6</v>
      </c>
      <c r="F124">
        <v>36.6</v>
      </c>
      <c r="G124">
        <v>328239523</v>
      </c>
    </row>
    <row r="125" spans="1:7" x14ac:dyDescent="0.35">
      <c r="A125" s="1" t="s">
        <v>18</v>
      </c>
      <c r="B125">
        <v>117.24</v>
      </c>
      <c r="C125">
        <v>21427700000000</v>
      </c>
      <c r="D125">
        <v>78.5</v>
      </c>
      <c r="E125">
        <v>9.6</v>
      </c>
      <c r="F125">
        <v>36.6</v>
      </c>
      <c r="G125">
        <v>328239523</v>
      </c>
    </row>
    <row r="126" spans="1:7" x14ac:dyDescent="0.35">
      <c r="A126" s="1" t="s">
        <v>18</v>
      </c>
      <c r="B126">
        <v>117.24</v>
      </c>
      <c r="C126">
        <v>21427700000000</v>
      </c>
      <c r="D126">
        <v>78.5</v>
      </c>
      <c r="E126">
        <v>9.6</v>
      </c>
      <c r="F126">
        <v>36.6</v>
      </c>
      <c r="G126">
        <v>328239523</v>
      </c>
    </row>
    <row r="127" spans="1:7" x14ac:dyDescent="0.35">
      <c r="A127" s="1" t="s">
        <v>62</v>
      </c>
      <c r="B127">
        <v>125.08</v>
      </c>
      <c r="C127">
        <v>19910000000000</v>
      </c>
      <c r="D127">
        <v>77</v>
      </c>
      <c r="E127">
        <v>9.4</v>
      </c>
      <c r="F127">
        <v>59.2</v>
      </c>
      <c r="G127">
        <v>1397715000</v>
      </c>
    </row>
    <row r="128" spans="1:7" x14ac:dyDescent="0.35">
      <c r="A128" s="1" t="s">
        <v>162</v>
      </c>
      <c r="B128">
        <v>119.8</v>
      </c>
      <c r="C128">
        <v>1392680589329</v>
      </c>
      <c r="D128">
        <v>82.7</v>
      </c>
      <c r="E128">
        <v>23</v>
      </c>
      <c r="F128">
        <v>47.4</v>
      </c>
      <c r="G128">
        <v>25766605</v>
      </c>
    </row>
    <row r="129" spans="1:7" x14ac:dyDescent="0.35">
      <c r="A129" s="1" t="s">
        <v>44</v>
      </c>
      <c r="B129">
        <v>180.44</v>
      </c>
      <c r="C129">
        <v>2611000000000</v>
      </c>
      <c r="D129">
        <v>69.400000000000006</v>
      </c>
      <c r="E129">
        <v>11.2</v>
      </c>
      <c r="F129">
        <v>49.7</v>
      </c>
      <c r="G129">
        <v>1366417754</v>
      </c>
    </row>
    <row r="130" spans="1:7" x14ac:dyDescent="0.35">
      <c r="A130" s="1" t="s">
        <v>18</v>
      </c>
      <c r="B130">
        <v>117.24</v>
      </c>
      <c r="C130">
        <v>21427700000000</v>
      </c>
      <c r="D130">
        <v>78.5</v>
      </c>
      <c r="E130">
        <v>9.6</v>
      </c>
      <c r="F130">
        <v>36.6</v>
      </c>
      <c r="G130">
        <v>328239523</v>
      </c>
    </row>
    <row r="131" spans="1:7" x14ac:dyDescent="0.35">
      <c r="A131" s="1" t="s">
        <v>134</v>
      </c>
      <c r="B131">
        <v>119.62</v>
      </c>
      <c r="C131">
        <v>2827113184696</v>
      </c>
      <c r="D131">
        <v>81.3</v>
      </c>
      <c r="E131">
        <v>25.5</v>
      </c>
      <c r="F131">
        <v>30.6</v>
      </c>
      <c r="G131">
        <v>66834405</v>
      </c>
    </row>
    <row r="132" spans="1:7" x14ac:dyDescent="0.35">
      <c r="A132" s="1" t="s">
        <v>310</v>
      </c>
      <c r="B132">
        <v>113.27</v>
      </c>
      <c r="C132">
        <v>543649976166</v>
      </c>
      <c r="D132">
        <v>76.900000000000006</v>
      </c>
      <c r="E132">
        <v>14.9</v>
      </c>
      <c r="F132">
        <v>29.5</v>
      </c>
      <c r="G132">
        <v>69625582</v>
      </c>
    </row>
    <row r="133" spans="1:7" x14ac:dyDescent="0.35">
      <c r="A133" s="1" t="s">
        <v>62</v>
      </c>
      <c r="B133">
        <v>125.08</v>
      </c>
      <c r="C133">
        <v>19910000000000</v>
      </c>
      <c r="D133">
        <v>77</v>
      </c>
      <c r="E133">
        <v>9.4</v>
      </c>
      <c r="F133">
        <v>59.2</v>
      </c>
      <c r="G133">
        <v>1397715000</v>
      </c>
    </row>
    <row r="134" spans="1:7" x14ac:dyDescent="0.35">
      <c r="A134" s="1" t="s">
        <v>62</v>
      </c>
      <c r="B134">
        <v>125.08</v>
      </c>
      <c r="C134">
        <v>19910000000000</v>
      </c>
      <c r="D134">
        <v>77</v>
      </c>
      <c r="E134">
        <v>9.4</v>
      </c>
      <c r="F134">
        <v>59.2</v>
      </c>
      <c r="G134">
        <v>1397715000</v>
      </c>
    </row>
    <row r="135" spans="1:7" x14ac:dyDescent="0.35">
      <c r="A135" s="1" t="s">
        <v>18</v>
      </c>
      <c r="B135">
        <v>117.24</v>
      </c>
      <c r="C135">
        <v>21427700000000</v>
      </c>
      <c r="D135">
        <v>78.5</v>
      </c>
      <c r="E135">
        <v>9.6</v>
      </c>
      <c r="F135">
        <v>36.6</v>
      </c>
      <c r="G135">
        <v>328239523</v>
      </c>
    </row>
    <row r="136" spans="1:7" x14ac:dyDescent="0.35">
      <c r="A136" s="1" t="s">
        <v>18</v>
      </c>
      <c r="B136">
        <v>117.24</v>
      </c>
      <c r="C136">
        <v>21427700000000</v>
      </c>
      <c r="D136">
        <v>78.5</v>
      </c>
      <c r="E136">
        <v>9.6</v>
      </c>
      <c r="F136">
        <v>36.6</v>
      </c>
      <c r="G136">
        <v>328239523</v>
      </c>
    </row>
    <row r="137" spans="1:7" x14ac:dyDescent="0.35">
      <c r="A137" s="1" t="s">
        <v>18</v>
      </c>
      <c r="B137">
        <v>117.24</v>
      </c>
      <c r="C137">
        <v>21427700000000</v>
      </c>
      <c r="D137">
        <v>78.5</v>
      </c>
      <c r="E137">
        <v>9.6</v>
      </c>
      <c r="F137">
        <v>36.6</v>
      </c>
      <c r="G137">
        <v>328239523</v>
      </c>
    </row>
    <row r="138" spans="1:7" x14ac:dyDescent="0.35">
      <c r="A138" s="1" t="s">
        <v>180</v>
      </c>
      <c r="B138">
        <v>114.52</v>
      </c>
      <c r="C138">
        <v>421142267938</v>
      </c>
      <c r="D138">
        <v>77.8</v>
      </c>
      <c r="E138">
        <v>0.1</v>
      </c>
      <c r="F138">
        <v>15.9</v>
      </c>
      <c r="G138">
        <v>9770529</v>
      </c>
    </row>
    <row r="139" spans="1:7" x14ac:dyDescent="0.35">
      <c r="A139" s="1" t="s">
        <v>93</v>
      </c>
      <c r="B139">
        <v>112.85</v>
      </c>
      <c r="C139">
        <v>3845630030824</v>
      </c>
      <c r="D139">
        <v>80.900000000000006</v>
      </c>
      <c r="E139">
        <v>11.5</v>
      </c>
      <c r="F139">
        <v>48.8</v>
      </c>
      <c r="G139">
        <v>83132799</v>
      </c>
    </row>
    <row r="140" spans="1:7" x14ac:dyDescent="0.35">
      <c r="A140" s="1" t="s">
        <v>93</v>
      </c>
      <c r="B140">
        <v>112.85</v>
      </c>
      <c r="C140">
        <v>3845630030824</v>
      </c>
      <c r="D140">
        <v>80.900000000000006</v>
      </c>
      <c r="E140">
        <v>11.5</v>
      </c>
      <c r="F140">
        <v>48.8</v>
      </c>
      <c r="G140">
        <v>83132799</v>
      </c>
    </row>
    <row r="141" spans="1:7" x14ac:dyDescent="0.35">
      <c r="A141" s="1" t="s">
        <v>62</v>
      </c>
      <c r="B141">
        <v>125.08</v>
      </c>
      <c r="C141">
        <v>19910000000000</v>
      </c>
      <c r="D141">
        <v>77</v>
      </c>
      <c r="E141">
        <v>9.4</v>
      </c>
      <c r="F141">
        <v>59.2</v>
      </c>
      <c r="G141">
        <v>1397715000</v>
      </c>
    </row>
    <row r="142" spans="1:7" x14ac:dyDescent="0.35">
      <c r="A142" s="1" t="s">
        <v>18</v>
      </c>
      <c r="B142">
        <v>117.24</v>
      </c>
      <c r="C142">
        <v>21427700000000</v>
      </c>
      <c r="D142">
        <v>78.5</v>
      </c>
      <c r="E142">
        <v>9.6</v>
      </c>
      <c r="F142">
        <v>36.6</v>
      </c>
      <c r="G142">
        <v>328239523</v>
      </c>
    </row>
    <row r="143" spans="1:7" x14ac:dyDescent="0.35">
      <c r="A143" s="1" t="s">
        <v>18</v>
      </c>
      <c r="B143">
        <v>117.24</v>
      </c>
      <c r="C143">
        <v>21427700000000</v>
      </c>
      <c r="D143">
        <v>78.5</v>
      </c>
      <c r="E143">
        <v>9.6</v>
      </c>
      <c r="F143">
        <v>36.6</v>
      </c>
      <c r="G143">
        <v>328239523</v>
      </c>
    </row>
    <row r="144" spans="1:7" x14ac:dyDescent="0.35">
      <c r="A144" s="1" t="s">
        <v>383</v>
      </c>
      <c r="B144">
        <v>108.15</v>
      </c>
      <c r="C144">
        <v>395098666122</v>
      </c>
      <c r="D144">
        <v>82.8</v>
      </c>
      <c r="E144">
        <v>23.1</v>
      </c>
      <c r="F144">
        <v>25.3</v>
      </c>
      <c r="G144">
        <v>9053300</v>
      </c>
    </row>
    <row r="145" spans="1:7" x14ac:dyDescent="0.35">
      <c r="A145" s="1" t="s">
        <v>162</v>
      </c>
      <c r="B145">
        <v>119.8</v>
      </c>
      <c r="C145">
        <v>1392680589329</v>
      </c>
      <c r="D145">
        <v>82.7</v>
      </c>
      <c r="E145">
        <v>23</v>
      </c>
      <c r="F145">
        <v>47.4</v>
      </c>
      <c r="G145">
        <v>25766605</v>
      </c>
    </row>
    <row r="146" spans="1:7" x14ac:dyDescent="0.35">
      <c r="A146" s="1" t="s">
        <v>100</v>
      </c>
      <c r="B146">
        <v>99.55</v>
      </c>
      <c r="C146">
        <v>703082435360</v>
      </c>
      <c r="D146">
        <v>83.6</v>
      </c>
      <c r="E146">
        <v>10.1</v>
      </c>
      <c r="F146">
        <v>28.8</v>
      </c>
      <c r="G146">
        <v>8574832</v>
      </c>
    </row>
    <row r="147" spans="1:7" x14ac:dyDescent="0.35">
      <c r="A147" s="1" t="s">
        <v>391</v>
      </c>
      <c r="B147">
        <v>110.62</v>
      </c>
      <c r="C147">
        <v>2001244392042</v>
      </c>
      <c r="D147">
        <v>82.9</v>
      </c>
      <c r="E147">
        <v>24.3</v>
      </c>
      <c r="F147">
        <v>59.1</v>
      </c>
      <c r="G147">
        <v>60297396</v>
      </c>
    </row>
    <row r="148" spans="1:7" x14ac:dyDescent="0.35">
      <c r="A148" s="1" t="s">
        <v>394</v>
      </c>
      <c r="B148">
        <v>158.93</v>
      </c>
      <c r="C148">
        <v>351431649241</v>
      </c>
      <c r="D148">
        <v>63.9</v>
      </c>
      <c r="E148">
        <v>27.5</v>
      </c>
      <c r="F148">
        <v>29.2</v>
      </c>
      <c r="G148">
        <v>58558270</v>
      </c>
    </row>
    <row r="149" spans="1:7" x14ac:dyDescent="0.35">
      <c r="A149" s="1" t="s">
        <v>62</v>
      </c>
      <c r="B149">
        <v>125.08</v>
      </c>
      <c r="C149">
        <v>19910000000000</v>
      </c>
      <c r="D149">
        <v>77</v>
      </c>
      <c r="E149">
        <v>9.4</v>
      </c>
      <c r="F149">
        <v>59.2</v>
      </c>
      <c r="G149">
        <v>1397715000</v>
      </c>
    </row>
    <row r="150" spans="1:7" x14ac:dyDescent="0.35">
      <c r="A150" s="1" t="s">
        <v>18</v>
      </c>
      <c r="B150">
        <v>117.24</v>
      </c>
      <c r="C150">
        <v>21427700000000</v>
      </c>
      <c r="D150">
        <v>78.5</v>
      </c>
      <c r="E150">
        <v>9.6</v>
      </c>
      <c r="F150">
        <v>36.6</v>
      </c>
      <c r="G150">
        <v>328239523</v>
      </c>
    </row>
    <row r="151" spans="1:7" x14ac:dyDescent="0.35">
      <c r="A151" s="1" t="s">
        <v>18</v>
      </c>
      <c r="B151">
        <v>117.24</v>
      </c>
      <c r="C151">
        <v>21427700000000</v>
      </c>
      <c r="D151">
        <v>78.5</v>
      </c>
      <c r="E151">
        <v>9.6</v>
      </c>
      <c r="F151">
        <v>36.6</v>
      </c>
      <c r="G151">
        <v>328239523</v>
      </c>
    </row>
    <row r="152" spans="1:7" x14ac:dyDescent="0.35">
      <c r="A152" s="1" t="s">
        <v>40</v>
      </c>
      <c r="B152">
        <v>141.54</v>
      </c>
      <c r="C152">
        <v>1258286717125</v>
      </c>
      <c r="D152">
        <v>75</v>
      </c>
      <c r="E152">
        <v>13.1</v>
      </c>
      <c r="F152">
        <v>55.1</v>
      </c>
      <c r="G152">
        <v>126014024</v>
      </c>
    </row>
    <row r="153" spans="1:7" x14ac:dyDescent="0.35">
      <c r="A153" s="1" t="s">
        <v>18</v>
      </c>
      <c r="B153">
        <v>117.24</v>
      </c>
      <c r="C153">
        <v>21427700000000</v>
      </c>
      <c r="D153">
        <v>78.5</v>
      </c>
      <c r="E153">
        <v>9.6</v>
      </c>
      <c r="F153">
        <v>36.6</v>
      </c>
      <c r="G153">
        <v>328239523</v>
      </c>
    </row>
    <row r="154" spans="1:7" x14ac:dyDescent="0.35">
      <c r="A154" s="1" t="s">
        <v>18</v>
      </c>
      <c r="B154">
        <v>117.24</v>
      </c>
      <c r="C154">
        <v>21427700000000</v>
      </c>
      <c r="D154">
        <v>78.5</v>
      </c>
      <c r="E154">
        <v>9.6</v>
      </c>
      <c r="F154">
        <v>36.6</v>
      </c>
      <c r="G154">
        <v>328239523</v>
      </c>
    </row>
    <row r="155" spans="1:7" x14ac:dyDescent="0.35">
      <c r="A155" s="1" t="s">
        <v>409</v>
      </c>
      <c r="B155">
        <v>167.4</v>
      </c>
      <c r="C155">
        <v>1839758040766</v>
      </c>
      <c r="D155">
        <v>75.7</v>
      </c>
      <c r="E155">
        <v>14.2</v>
      </c>
      <c r="F155">
        <v>65.099999999999994</v>
      </c>
      <c r="G155">
        <v>212559417</v>
      </c>
    </row>
    <row r="156" spans="1:7" x14ac:dyDescent="0.35">
      <c r="A156" s="1" t="s">
        <v>192</v>
      </c>
      <c r="B156">
        <v>180.75</v>
      </c>
      <c r="C156">
        <v>1699876578871</v>
      </c>
      <c r="D156">
        <v>72.7</v>
      </c>
      <c r="E156">
        <v>11.4</v>
      </c>
      <c r="F156">
        <v>46.2</v>
      </c>
      <c r="G156">
        <v>144373535</v>
      </c>
    </row>
    <row r="157" spans="1:7" x14ac:dyDescent="0.35">
      <c r="A157" s="1" t="s">
        <v>62</v>
      </c>
      <c r="B157">
        <v>125.08</v>
      </c>
      <c r="C157">
        <v>19910000000000</v>
      </c>
      <c r="D157">
        <v>77</v>
      </c>
      <c r="E157">
        <v>9.4</v>
      </c>
      <c r="F157">
        <v>59.2</v>
      </c>
      <c r="G157">
        <v>1397715000</v>
      </c>
    </row>
    <row r="158" spans="1:7" x14ac:dyDescent="0.35">
      <c r="A158" s="1" t="s">
        <v>180</v>
      </c>
      <c r="B158">
        <v>114.52</v>
      </c>
      <c r="C158">
        <v>421142267938</v>
      </c>
      <c r="D158">
        <v>77.8</v>
      </c>
      <c r="E158">
        <v>0.1</v>
      </c>
      <c r="F158">
        <v>15.9</v>
      </c>
      <c r="G158">
        <v>9770529</v>
      </c>
    </row>
    <row r="159" spans="1:7" x14ac:dyDescent="0.35">
      <c r="A159" s="1" t="s">
        <v>18</v>
      </c>
      <c r="B159">
        <v>117.24</v>
      </c>
      <c r="C159">
        <v>21427700000000</v>
      </c>
      <c r="D159">
        <v>78.5</v>
      </c>
      <c r="E159">
        <v>9.6</v>
      </c>
      <c r="F159">
        <v>36.6</v>
      </c>
      <c r="G159">
        <v>328239523</v>
      </c>
    </row>
    <row r="160" spans="1:7" x14ac:dyDescent="0.35">
      <c r="A160" s="1" t="s">
        <v>162</v>
      </c>
      <c r="B160">
        <v>119.8</v>
      </c>
      <c r="C160">
        <v>1392680589329</v>
      </c>
      <c r="D160">
        <v>82.7</v>
      </c>
      <c r="E160">
        <v>23</v>
      </c>
      <c r="F160">
        <v>47.4</v>
      </c>
      <c r="G160">
        <v>25766605</v>
      </c>
    </row>
    <row r="161" spans="1:7" x14ac:dyDescent="0.35">
      <c r="A161" s="1" t="s">
        <v>18</v>
      </c>
      <c r="B161">
        <v>117.24</v>
      </c>
      <c r="C161">
        <v>21427700000000</v>
      </c>
      <c r="D161">
        <v>78.5</v>
      </c>
      <c r="E161">
        <v>9.6</v>
      </c>
      <c r="F161">
        <v>36.6</v>
      </c>
      <c r="G161">
        <v>328239523</v>
      </c>
    </row>
    <row r="162" spans="1:7" x14ac:dyDescent="0.35">
      <c r="A162" s="1" t="s">
        <v>18</v>
      </c>
      <c r="B162">
        <v>117.24</v>
      </c>
      <c r="C162">
        <v>21427700000000</v>
      </c>
      <c r="D162">
        <v>78.5</v>
      </c>
      <c r="E162">
        <v>9.6</v>
      </c>
      <c r="F162">
        <v>36.6</v>
      </c>
      <c r="G162">
        <v>328239523</v>
      </c>
    </row>
    <row r="163" spans="1:7" x14ac:dyDescent="0.35">
      <c r="A163" s="1" t="s">
        <v>18</v>
      </c>
      <c r="B163">
        <v>117.24</v>
      </c>
      <c r="C163">
        <v>21427700000000</v>
      </c>
      <c r="D163">
        <v>78.5</v>
      </c>
      <c r="E163">
        <v>9.6</v>
      </c>
      <c r="F163">
        <v>36.6</v>
      </c>
      <c r="G163">
        <v>328239523</v>
      </c>
    </row>
    <row r="164" spans="1:7" x14ac:dyDescent="0.35">
      <c r="A164" s="1" t="s">
        <v>192</v>
      </c>
      <c r="B164">
        <v>180.75</v>
      </c>
      <c r="C164">
        <v>1699876578871</v>
      </c>
      <c r="D164">
        <v>72.7</v>
      </c>
      <c r="E164">
        <v>11.4</v>
      </c>
      <c r="F164">
        <v>46.2</v>
      </c>
      <c r="G164">
        <v>144373535</v>
      </c>
    </row>
    <row r="165" spans="1:7" x14ac:dyDescent="0.35">
      <c r="A165" s="1" t="s">
        <v>322</v>
      </c>
      <c r="B165">
        <v>114.41</v>
      </c>
      <c r="C165">
        <v>372062527489</v>
      </c>
      <c r="D165">
        <v>83.1</v>
      </c>
      <c r="E165">
        <v>13.1</v>
      </c>
      <c r="F165">
        <v>21</v>
      </c>
      <c r="G165">
        <v>5703569</v>
      </c>
    </row>
    <row r="166" spans="1:7" x14ac:dyDescent="0.35">
      <c r="A166" s="1" t="s">
        <v>93</v>
      </c>
      <c r="B166">
        <v>112.85</v>
      </c>
      <c r="C166">
        <v>3845630030824</v>
      </c>
      <c r="D166">
        <v>80.900000000000006</v>
      </c>
      <c r="E166">
        <v>11.5</v>
      </c>
      <c r="F166">
        <v>48.8</v>
      </c>
      <c r="G166">
        <v>83132799</v>
      </c>
    </row>
    <row r="167" spans="1:7" x14ac:dyDescent="0.35">
      <c r="A167" s="1" t="s">
        <v>18</v>
      </c>
      <c r="B167">
        <v>117.24</v>
      </c>
      <c r="C167">
        <v>21427700000000</v>
      </c>
      <c r="D167">
        <v>78.5</v>
      </c>
      <c r="E167">
        <v>9.6</v>
      </c>
      <c r="F167">
        <v>36.6</v>
      </c>
      <c r="G167">
        <v>328239523</v>
      </c>
    </row>
    <row r="168" spans="1:7" x14ac:dyDescent="0.35">
      <c r="A168" s="1" t="s">
        <v>162</v>
      </c>
      <c r="B168">
        <v>119.8</v>
      </c>
      <c r="C168">
        <v>1392680589329</v>
      </c>
      <c r="D168">
        <v>82.7</v>
      </c>
      <c r="E168">
        <v>23</v>
      </c>
      <c r="F168">
        <v>47.4</v>
      </c>
      <c r="G168">
        <v>25766605</v>
      </c>
    </row>
    <row r="169" spans="1:7" x14ac:dyDescent="0.35">
      <c r="A169" s="1" t="s">
        <v>435</v>
      </c>
      <c r="B169">
        <v>121.46</v>
      </c>
      <c r="C169">
        <v>364701517788</v>
      </c>
      <c r="D169">
        <v>76</v>
      </c>
      <c r="E169">
        <v>12</v>
      </c>
      <c r="F169">
        <v>38.700000000000003</v>
      </c>
      <c r="G169">
        <v>32447385</v>
      </c>
    </row>
    <row r="170" spans="1:7" x14ac:dyDescent="0.35">
      <c r="A170" s="1" t="s">
        <v>62</v>
      </c>
      <c r="B170">
        <v>125.08</v>
      </c>
      <c r="C170">
        <v>19910000000000</v>
      </c>
      <c r="D170">
        <v>77</v>
      </c>
      <c r="E170">
        <v>9.4</v>
      </c>
      <c r="F170">
        <v>59.2</v>
      </c>
      <c r="G170">
        <v>1397715000</v>
      </c>
    </row>
    <row r="171" spans="1:7" x14ac:dyDescent="0.35">
      <c r="A171" s="1" t="s">
        <v>18</v>
      </c>
      <c r="B171">
        <v>117.24</v>
      </c>
      <c r="C171">
        <v>21427700000000</v>
      </c>
      <c r="D171">
        <v>78.5</v>
      </c>
      <c r="E171">
        <v>9.6</v>
      </c>
      <c r="F171">
        <v>36.6</v>
      </c>
      <c r="G171">
        <v>328239523</v>
      </c>
    </row>
    <row r="172" spans="1:7" x14ac:dyDescent="0.35">
      <c r="A172" s="1" t="s">
        <v>62</v>
      </c>
      <c r="B172">
        <v>125.08</v>
      </c>
      <c r="C172">
        <v>19910000000000</v>
      </c>
      <c r="D172">
        <v>77</v>
      </c>
      <c r="E172">
        <v>9.4</v>
      </c>
      <c r="F172">
        <v>59.2</v>
      </c>
      <c r="G172">
        <v>1397715000</v>
      </c>
    </row>
    <row r="173" spans="1:7" x14ac:dyDescent="0.35">
      <c r="A173" s="1" t="s">
        <v>180</v>
      </c>
      <c r="B173">
        <v>114.52</v>
      </c>
      <c r="C173">
        <v>421142267938</v>
      </c>
      <c r="D173">
        <v>77.8</v>
      </c>
      <c r="E173">
        <v>0.1</v>
      </c>
      <c r="F173">
        <v>15.9</v>
      </c>
      <c r="G173">
        <v>9770529</v>
      </c>
    </row>
    <row r="174" spans="1:7" x14ac:dyDescent="0.35">
      <c r="A174" s="1" t="s">
        <v>100</v>
      </c>
      <c r="B174">
        <v>99.55</v>
      </c>
      <c r="C174">
        <v>703082435360</v>
      </c>
      <c r="D174">
        <v>83.6</v>
      </c>
      <c r="E174">
        <v>10.1</v>
      </c>
      <c r="F174">
        <v>28.8</v>
      </c>
      <c r="G174">
        <v>8574832</v>
      </c>
    </row>
    <row r="175" spans="1:7" x14ac:dyDescent="0.35">
      <c r="A175" s="1" t="s">
        <v>12</v>
      </c>
      <c r="B175">
        <v>110.05</v>
      </c>
      <c r="C175">
        <v>2715518274227</v>
      </c>
      <c r="D175">
        <v>82.5</v>
      </c>
      <c r="E175">
        <v>24.2</v>
      </c>
      <c r="F175">
        <v>60.7</v>
      </c>
      <c r="G175">
        <v>67059887</v>
      </c>
    </row>
    <row r="176" spans="1:7" x14ac:dyDescent="0.35">
      <c r="A176" s="1" t="s">
        <v>12</v>
      </c>
      <c r="B176">
        <v>110.05</v>
      </c>
      <c r="C176">
        <v>2715518274227</v>
      </c>
      <c r="D176">
        <v>82.5</v>
      </c>
      <c r="E176">
        <v>24.2</v>
      </c>
      <c r="F176">
        <v>60.7</v>
      </c>
      <c r="G176">
        <v>67059887</v>
      </c>
    </row>
    <row r="177" spans="1:7" x14ac:dyDescent="0.35">
      <c r="A177" s="1" t="s">
        <v>12</v>
      </c>
      <c r="B177">
        <v>110.05</v>
      </c>
      <c r="C177">
        <v>2715518274227</v>
      </c>
      <c r="D177">
        <v>82.5</v>
      </c>
      <c r="E177">
        <v>24.2</v>
      </c>
      <c r="F177">
        <v>60.7</v>
      </c>
      <c r="G177">
        <v>67059887</v>
      </c>
    </row>
    <row r="178" spans="1:7" x14ac:dyDescent="0.35">
      <c r="A178" s="1" t="s">
        <v>290</v>
      </c>
      <c r="B178">
        <v>110.51</v>
      </c>
      <c r="C178">
        <v>530832908738</v>
      </c>
      <c r="D178">
        <v>82.5</v>
      </c>
      <c r="E178">
        <v>27.9</v>
      </c>
      <c r="F178">
        <v>49.1</v>
      </c>
      <c r="G178">
        <v>10285453</v>
      </c>
    </row>
    <row r="179" spans="1:7" x14ac:dyDescent="0.35">
      <c r="A179" s="1" t="s">
        <v>192</v>
      </c>
      <c r="B179">
        <v>180.75</v>
      </c>
      <c r="C179">
        <v>1699876578871</v>
      </c>
      <c r="D179">
        <v>72.7</v>
      </c>
      <c r="E179">
        <v>11.4</v>
      </c>
      <c r="F179">
        <v>46.2</v>
      </c>
      <c r="G179">
        <v>144373535</v>
      </c>
    </row>
    <row r="180" spans="1:7" x14ac:dyDescent="0.35">
      <c r="A180" s="1" t="s">
        <v>454</v>
      </c>
      <c r="B180">
        <v>115.16</v>
      </c>
      <c r="C180">
        <v>2029000000000</v>
      </c>
      <c r="D180">
        <v>82.6</v>
      </c>
      <c r="E180">
        <v>15.6</v>
      </c>
      <c r="F180">
        <v>33.200000000000003</v>
      </c>
      <c r="G180">
        <v>51709098</v>
      </c>
    </row>
    <row r="181" spans="1:7" x14ac:dyDescent="0.35">
      <c r="A181" s="1" t="s">
        <v>62</v>
      </c>
      <c r="B181">
        <v>125.08</v>
      </c>
      <c r="C181">
        <v>19910000000000</v>
      </c>
      <c r="D181">
        <v>77</v>
      </c>
      <c r="E181">
        <v>9.4</v>
      </c>
      <c r="F181">
        <v>59.2</v>
      </c>
      <c r="G181">
        <v>1397715000</v>
      </c>
    </row>
    <row r="182" spans="1:7" x14ac:dyDescent="0.35">
      <c r="A182" s="1" t="s">
        <v>93</v>
      </c>
      <c r="B182">
        <v>112.85</v>
      </c>
      <c r="C182">
        <v>3845630030824</v>
      </c>
      <c r="D182">
        <v>80.900000000000006</v>
      </c>
      <c r="E182">
        <v>11.5</v>
      </c>
      <c r="F182">
        <v>48.8</v>
      </c>
      <c r="G182">
        <v>83132799</v>
      </c>
    </row>
    <row r="183" spans="1:7" x14ac:dyDescent="0.35">
      <c r="A183" s="1" t="s">
        <v>62</v>
      </c>
      <c r="B183">
        <v>125.08</v>
      </c>
      <c r="C183">
        <v>19910000000000</v>
      </c>
      <c r="D183">
        <v>77</v>
      </c>
      <c r="E183">
        <v>9.4</v>
      </c>
      <c r="F183">
        <v>59.2</v>
      </c>
      <c r="G183">
        <v>1397715000</v>
      </c>
    </row>
    <row r="184" spans="1:7" x14ac:dyDescent="0.35">
      <c r="A184" s="1" t="s">
        <v>18</v>
      </c>
      <c r="B184">
        <v>117.24</v>
      </c>
      <c r="C184">
        <v>21427700000000</v>
      </c>
      <c r="D184">
        <v>78.5</v>
      </c>
      <c r="E184">
        <v>9.6</v>
      </c>
      <c r="F184">
        <v>36.6</v>
      </c>
      <c r="G184">
        <v>328239523</v>
      </c>
    </row>
    <row r="185" spans="1:7" x14ac:dyDescent="0.35">
      <c r="A185" s="1" t="s">
        <v>62</v>
      </c>
      <c r="B185">
        <v>125.08</v>
      </c>
      <c r="C185">
        <v>19910000000000</v>
      </c>
      <c r="D185">
        <v>77</v>
      </c>
      <c r="E185">
        <v>9.4</v>
      </c>
      <c r="F185">
        <v>59.2</v>
      </c>
      <c r="G185">
        <v>1397715000</v>
      </c>
    </row>
    <row r="186" spans="1:7" x14ac:dyDescent="0.35">
      <c r="A186" s="1" t="s">
        <v>62</v>
      </c>
      <c r="B186">
        <v>125.08</v>
      </c>
      <c r="C186">
        <v>19910000000000</v>
      </c>
      <c r="D186">
        <v>77</v>
      </c>
      <c r="E186">
        <v>9.4</v>
      </c>
      <c r="F186">
        <v>59.2</v>
      </c>
      <c r="G186">
        <v>1397715000</v>
      </c>
    </row>
    <row r="187" spans="1:7" x14ac:dyDescent="0.35">
      <c r="A187" s="1" t="s">
        <v>18</v>
      </c>
      <c r="B187">
        <v>117.24</v>
      </c>
      <c r="C187">
        <v>21427700000000</v>
      </c>
      <c r="D187">
        <v>78.5</v>
      </c>
      <c r="E187">
        <v>9.6</v>
      </c>
      <c r="F187">
        <v>36.6</v>
      </c>
      <c r="G187">
        <v>328239523</v>
      </c>
    </row>
    <row r="188" spans="1:7" x14ac:dyDescent="0.35">
      <c r="A188" s="1" t="s">
        <v>18</v>
      </c>
      <c r="B188">
        <v>117.24</v>
      </c>
      <c r="C188">
        <v>21427700000000</v>
      </c>
      <c r="D188">
        <v>78.5</v>
      </c>
      <c r="E188">
        <v>9.6</v>
      </c>
      <c r="F188">
        <v>36.6</v>
      </c>
      <c r="G188">
        <v>328239523</v>
      </c>
    </row>
    <row r="189" spans="1:7" x14ac:dyDescent="0.35">
      <c r="A189" s="1" t="s">
        <v>18</v>
      </c>
      <c r="B189">
        <v>117.24</v>
      </c>
      <c r="C189">
        <v>21427700000000</v>
      </c>
      <c r="D189">
        <v>78.5</v>
      </c>
      <c r="E189">
        <v>9.6</v>
      </c>
      <c r="F189">
        <v>36.6</v>
      </c>
      <c r="G189">
        <v>328239523</v>
      </c>
    </row>
    <row r="190" spans="1:7" x14ac:dyDescent="0.35">
      <c r="A190" s="1" t="s">
        <v>18</v>
      </c>
      <c r="B190">
        <v>117.24</v>
      </c>
      <c r="C190">
        <v>21427700000000</v>
      </c>
      <c r="D190">
        <v>78.5</v>
      </c>
      <c r="E190">
        <v>9.6</v>
      </c>
      <c r="F190">
        <v>36.6</v>
      </c>
      <c r="G190">
        <v>328239523</v>
      </c>
    </row>
    <row r="191" spans="1:7" x14ac:dyDescent="0.35">
      <c r="A191" s="1" t="s">
        <v>12</v>
      </c>
      <c r="B191">
        <v>110.05</v>
      </c>
      <c r="C191">
        <v>2715518274227</v>
      </c>
      <c r="D191">
        <v>82.5</v>
      </c>
      <c r="E191">
        <v>24.2</v>
      </c>
      <c r="F191">
        <v>60.7</v>
      </c>
      <c r="G191">
        <v>67059887</v>
      </c>
    </row>
    <row r="192" spans="1:7" x14ac:dyDescent="0.35">
      <c r="A192" s="1" t="s">
        <v>78</v>
      </c>
      <c r="B192">
        <v>116.76</v>
      </c>
      <c r="C192">
        <v>1736425629520</v>
      </c>
      <c r="D192">
        <v>81.900000000000006</v>
      </c>
      <c r="E192">
        <v>12.8</v>
      </c>
      <c r="F192">
        <v>24.5</v>
      </c>
      <c r="G192">
        <v>36991981</v>
      </c>
    </row>
    <row r="193" spans="1:7" x14ac:dyDescent="0.35">
      <c r="A193" s="1" t="s">
        <v>100</v>
      </c>
      <c r="B193">
        <v>99.55</v>
      </c>
      <c r="C193">
        <v>703082435360</v>
      </c>
      <c r="D193">
        <v>83.6</v>
      </c>
      <c r="E193">
        <v>10.1</v>
      </c>
      <c r="F193">
        <v>28.8</v>
      </c>
      <c r="G193">
        <v>8574832</v>
      </c>
    </row>
    <row r="194" spans="1:7" x14ac:dyDescent="0.35">
      <c r="A194" s="1" t="s">
        <v>62</v>
      </c>
      <c r="B194">
        <v>125.08</v>
      </c>
      <c r="C194">
        <v>19910000000000</v>
      </c>
      <c r="D194">
        <v>77</v>
      </c>
      <c r="E194">
        <v>9.4</v>
      </c>
      <c r="F194">
        <v>59.2</v>
      </c>
      <c r="G194">
        <v>1397715000</v>
      </c>
    </row>
    <row r="195" spans="1:7" x14ac:dyDescent="0.35">
      <c r="A195" s="1" t="s">
        <v>18</v>
      </c>
      <c r="B195">
        <v>117.24</v>
      </c>
      <c r="C195">
        <v>21427700000000</v>
      </c>
      <c r="D195">
        <v>78.5</v>
      </c>
      <c r="E195">
        <v>9.6</v>
      </c>
      <c r="F195">
        <v>36.6</v>
      </c>
      <c r="G195">
        <v>328239523</v>
      </c>
    </row>
    <row r="196" spans="1:7" x14ac:dyDescent="0.35">
      <c r="A196" s="1" t="s">
        <v>134</v>
      </c>
      <c r="B196">
        <v>119.62</v>
      </c>
      <c r="C196">
        <v>2827113184696</v>
      </c>
      <c r="D196">
        <v>81.3</v>
      </c>
      <c r="E196">
        <v>25.5</v>
      </c>
      <c r="F196">
        <v>30.6</v>
      </c>
      <c r="G196">
        <v>66834405</v>
      </c>
    </row>
    <row r="197" spans="1:7" x14ac:dyDescent="0.35">
      <c r="A197" s="1" t="s">
        <v>192</v>
      </c>
      <c r="B197">
        <v>180.75</v>
      </c>
      <c r="C197">
        <v>1699876578871</v>
      </c>
      <c r="D197">
        <v>72.7</v>
      </c>
      <c r="E197">
        <v>11.4</v>
      </c>
      <c r="F197">
        <v>46.2</v>
      </c>
      <c r="G197">
        <v>144373535</v>
      </c>
    </row>
    <row r="198" spans="1:7" x14ac:dyDescent="0.35">
      <c r="A198" s="1" t="s">
        <v>290</v>
      </c>
      <c r="B198">
        <v>110.51</v>
      </c>
      <c r="C198">
        <v>530832908738</v>
      </c>
      <c r="D198">
        <v>82.5</v>
      </c>
      <c r="E198">
        <v>27.9</v>
      </c>
      <c r="F198">
        <v>49.1</v>
      </c>
      <c r="G198">
        <v>10285453</v>
      </c>
    </row>
    <row r="199" spans="1:7" x14ac:dyDescent="0.35">
      <c r="A199" s="1" t="s">
        <v>284</v>
      </c>
      <c r="B199">
        <v>116.48</v>
      </c>
      <c r="C199">
        <v>246489245495</v>
      </c>
      <c r="D199">
        <v>79</v>
      </c>
      <c r="E199">
        <v>14.9</v>
      </c>
      <c r="F199">
        <v>46.1</v>
      </c>
      <c r="G199">
        <v>10669709</v>
      </c>
    </row>
    <row r="200" spans="1:7" x14ac:dyDescent="0.35">
      <c r="A200" s="1" t="s">
        <v>18</v>
      </c>
      <c r="B200">
        <v>117.24</v>
      </c>
      <c r="C200">
        <v>21427700000000</v>
      </c>
      <c r="D200">
        <v>78.5</v>
      </c>
      <c r="E200">
        <v>9.6</v>
      </c>
      <c r="F200">
        <v>36.6</v>
      </c>
      <c r="G200">
        <v>328239523</v>
      </c>
    </row>
    <row r="201" spans="1:7" x14ac:dyDescent="0.35">
      <c r="A201" s="1" t="s">
        <v>44</v>
      </c>
      <c r="B201">
        <v>180.44</v>
      </c>
      <c r="C201">
        <v>2611000000000</v>
      </c>
      <c r="D201">
        <v>69.400000000000006</v>
      </c>
      <c r="E201">
        <v>11.2</v>
      </c>
      <c r="F201">
        <v>49.7</v>
      </c>
      <c r="G201">
        <v>1366417754</v>
      </c>
    </row>
    <row r="202" spans="1:7" x14ac:dyDescent="0.35">
      <c r="A202" s="1" t="s">
        <v>18</v>
      </c>
      <c r="B202">
        <v>117.24</v>
      </c>
      <c r="C202">
        <v>21427700000000</v>
      </c>
      <c r="D202">
        <v>78.5</v>
      </c>
      <c r="E202">
        <v>9.6</v>
      </c>
      <c r="F202">
        <v>36.6</v>
      </c>
      <c r="G202">
        <v>328239523</v>
      </c>
    </row>
    <row r="203" spans="1:7" x14ac:dyDescent="0.35">
      <c r="A203" s="1" t="s">
        <v>18</v>
      </c>
      <c r="B203">
        <v>117.24</v>
      </c>
      <c r="C203">
        <v>21427700000000</v>
      </c>
      <c r="D203">
        <v>78.5</v>
      </c>
      <c r="E203">
        <v>9.6</v>
      </c>
      <c r="F203">
        <v>36.6</v>
      </c>
      <c r="G203">
        <v>328239523</v>
      </c>
    </row>
    <row r="204" spans="1:7" x14ac:dyDescent="0.35">
      <c r="A204" s="1" t="s">
        <v>18</v>
      </c>
      <c r="B204">
        <v>117.24</v>
      </c>
      <c r="C204">
        <v>21427700000000</v>
      </c>
      <c r="D204">
        <v>78.5</v>
      </c>
      <c r="E204">
        <v>9.6</v>
      </c>
      <c r="F204">
        <v>36.6</v>
      </c>
      <c r="G204">
        <v>328239523</v>
      </c>
    </row>
    <row r="205" spans="1:7" x14ac:dyDescent="0.35">
      <c r="A205" s="1" t="s">
        <v>100</v>
      </c>
      <c r="B205">
        <v>99.55</v>
      </c>
      <c r="C205">
        <v>703082435360</v>
      </c>
      <c r="D205">
        <v>83.6</v>
      </c>
      <c r="E205">
        <v>10.1</v>
      </c>
      <c r="F205">
        <v>28.8</v>
      </c>
      <c r="G205">
        <v>8574832</v>
      </c>
    </row>
    <row r="206" spans="1:7" x14ac:dyDescent="0.35">
      <c r="A206" s="1" t="s">
        <v>93</v>
      </c>
      <c r="B206">
        <v>112.85</v>
      </c>
      <c r="C206">
        <v>3845630030824</v>
      </c>
      <c r="D206">
        <v>80.900000000000006</v>
      </c>
      <c r="E206">
        <v>11.5</v>
      </c>
      <c r="F206">
        <v>48.8</v>
      </c>
      <c r="G206">
        <v>83132799</v>
      </c>
    </row>
    <row r="207" spans="1:7" x14ac:dyDescent="0.35">
      <c r="A207" s="1" t="s">
        <v>78</v>
      </c>
      <c r="B207">
        <v>116.76</v>
      </c>
      <c r="C207">
        <v>1736425629520</v>
      </c>
      <c r="D207">
        <v>81.900000000000006</v>
      </c>
      <c r="E207">
        <v>12.8</v>
      </c>
      <c r="F207">
        <v>24.5</v>
      </c>
      <c r="G207">
        <v>36991981</v>
      </c>
    </row>
    <row r="208" spans="1:7" x14ac:dyDescent="0.35">
      <c r="A208" s="1" t="s">
        <v>62</v>
      </c>
      <c r="B208">
        <v>125.08</v>
      </c>
      <c r="C208">
        <v>19910000000000</v>
      </c>
      <c r="D208">
        <v>77</v>
      </c>
      <c r="E208">
        <v>9.4</v>
      </c>
      <c r="F208">
        <v>59.2</v>
      </c>
      <c r="G208">
        <v>1397715000</v>
      </c>
    </row>
    <row r="209" spans="1:7" x14ac:dyDescent="0.35">
      <c r="A209" s="1" t="s">
        <v>134</v>
      </c>
      <c r="B209">
        <v>119.62</v>
      </c>
      <c r="C209">
        <v>2827113184696</v>
      </c>
      <c r="D209">
        <v>81.3</v>
      </c>
      <c r="E209">
        <v>25.5</v>
      </c>
      <c r="F209">
        <v>30.6</v>
      </c>
      <c r="G209">
        <v>66834405</v>
      </c>
    </row>
    <row r="210" spans="1:7" x14ac:dyDescent="0.35">
      <c r="A210" s="1" t="s">
        <v>134</v>
      </c>
      <c r="B210">
        <v>119.62</v>
      </c>
      <c r="C210">
        <v>2827113184696</v>
      </c>
      <c r="D210">
        <v>81.3</v>
      </c>
      <c r="E210">
        <v>25.5</v>
      </c>
      <c r="F210">
        <v>30.6</v>
      </c>
      <c r="G210">
        <v>66834405</v>
      </c>
    </row>
    <row r="211" spans="1:7" x14ac:dyDescent="0.35">
      <c r="A211" s="1" t="s">
        <v>134</v>
      </c>
      <c r="B211">
        <v>119.62</v>
      </c>
      <c r="C211">
        <v>2827113184696</v>
      </c>
      <c r="D211">
        <v>81.3</v>
      </c>
      <c r="E211">
        <v>25.5</v>
      </c>
      <c r="F211">
        <v>30.6</v>
      </c>
      <c r="G211">
        <v>66834405</v>
      </c>
    </row>
    <row r="212" spans="1:7" x14ac:dyDescent="0.35">
      <c r="A212" s="1" t="s">
        <v>192</v>
      </c>
      <c r="B212">
        <v>180.75</v>
      </c>
      <c r="C212">
        <v>1699876578871</v>
      </c>
      <c r="D212">
        <v>72.7</v>
      </c>
      <c r="E212">
        <v>11.4</v>
      </c>
      <c r="F212">
        <v>46.2</v>
      </c>
      <c r="G212">
        <v>144373535</v>
      </c>
    </row>
    <row r="213" spans="1:7" x14ac:dyDescent="0.35">
      <c r="A213" s="1" t="s">
        <v>18</v>
      </c>
      <c r="B213">
        <v>117.24</v>
      </c>
      <c r="C213">
        <v>21427700000000</v>
      </c>
      <c r="D213">
        <v>78.5</v>
      </c>
      <c r="E213">
        <v>9.6</v>
      </c>
      <c r="F213">
        <v>36.6</v>
      </c>
      <c r="G213">
        <v>328239523</v>
      </c>
    </row>
    <row r="214" spans="1:7" x14ac:dyDescent="0.35">
      <c r="A214" s="1" t="s">
        <v>62</v>
      </c>
      <c r="B214">
        <v>125.08</v>
      </c>
      <c r="C214">
        <v>19910000000000</v>
      </c>
      <c r="D214">
        <v>77</v>
      </c>
      <c r="E214">
        <v>9.4</v>
      </c>
      <c r="F214">
        <v>59.2</v>
      </c>
      <c r="G214">
        <v>1397715000</v>
      </c>
    </row>
    <row r="215" spans="1:7" x14ac:dyDescent="0.35">
      <c r="A215" s="1" t="s">
        <v>18</v>
      </c>
      <c r="B215">
        <v>117.24</v>
      </c>
      <c r="C215">
        <v>21427700000000</v>
      </c>
      <c r="D215">
        <v>78.5</v>
      </c>
      <c r="E215">
        <v>9.6</v>
      </c>
      <c r="F215">
        <v>36.6</v>
      </c>
      <c r="G215">
        <v>328239523</v>
      </c>
    </row>
    <row r="216" spans="1:7" x14ac:dyDescent="0.35">
      <c r="A216" s="1" t="s">
        <v>18</v>
      </c>
      <c r="B216">
        <v>117.24</v>
      </c>
      <c r="C216">
        <v>21427700000000</v>
      </c>
      <c r="D216">
        <v>78.5</v>
      </c>
      <c r="E216">
        <v>9.6</v>
      </c>
      <c r="F216">
        <v>36.6</v>
      </c>
      <c r="G216">
        <v>328239523</v>
      </c>
    </row>
    <row r="217" spans="1:7" x14ac:dyDescent="0.35">
      <c r="A217" s="1" t="s">
        <v>62</v>
      </c>
      <c r="B217">
        <v>125.08</v>
      </c>
      <c r="C217">
        <v>19910000000000</v>
      </c>
      <c r="D217">
        <v>77</v>
      </c>
      <c r="E217">
        <v>9.4</v>
      </c>
      <c r="F217">
        <v>59.2</v>
      </c>
      <c r="G217">
        <v>1397715000</v>
      </c>
    </row>
    <row r="218" spans="1:7" x14ac:dyDescent="0.35">
      <c r="A218" s="1" t="s">
        <v>134</v>
      </c>
      <c r="B218">
        <v>119.62</v>
      </c>
      <c r="C218">
        <v>2827113184696</v>
      </c>
      <c r="D218">
        <v>81.3</v>
      </c>
      <c r="E218">
        <v>25.5</v>
      </c>
      <c r="F218">
        <v>30.6</v>
      </c>
      <c r="G218">
        <v>66834405</v>
      </c>
    </row>
    <row r="219" spans="1:7" x14ac:dyDescent="0.35">
      <c r="A219" s="1" t="s">
        <v>62</v>
      </c>
      <c r="B219">
        <v>125.08</v>
      </c>
      <c r="C219">
        <v>19910000000000</v>
      </c>
      <c r="D219">
        <v>77</v>
      </c>
      <c r="E219">
        <v>9.4</v>
      </c>
      <c r="F219">
        <v>59.2</v>
      </c>
      <c r="G219">
        <v>1397715000</v>
      </c>
    </row>
    <row r="220" spans="1:7" x14ac:dyDescent="0.35">
      <c r="A220" s="1" t="s">
        <v>93</v>
      </c>
      <c r="B220">
        <v>112.85</v>
      </c>
      <c r="C220">
        <v>3845630030824</v>
      </c>
      <c r="D220">
        <v>80.900000000000006</v>
      </c>
      <c r="E220">
        <v>11.5</v>
      </c>
      <c r="F220">
        <v>48.8</v>
      </c>
      <c r="G220">
        <v>83132799</v>
      </c>
    </row>
    <row r="221" spans="1:7" x14ac:dyDescent="0.35">
      <c r="A221" s="1" t="s">
        <v>18</v>
      </c>
      <c r="B221">
        <v>117.24</v>
      </c>
      <c r="C221">
        <v>21427700000000</v>
      </c>
      <c r="D221">
        <v>78.5</v>
      </c>
      <c r="E221">
        <v>9.6</v>
      </c>
      <c r="F221">
        <v>36.6</v>
      </c>
      <c r="G221">
        <v>328239523</v>
      </c>
    </row>
    <row r="222" spans="1:7" x14ac:dyDescent="0.35">
      <c r="A222" s="1" t="s">
        <v>541</v>
      </c>
      <c r="B222">
        <v>114.24</v>
      </c>
      <c r="C222">
        <v>206928765544</v>
      </c>
      <c r="D222">
        <v>81.900000000000006</v>
      </c>
      <c r="E222">
        <v>29</v>
      </c>
      <c r="F222">
        <v>34.6</v>
      </c>
      <c r="G222">
        <v>4841000</v>
      </c>
    </row>
    <row r="223" spans="1:7" x14ac:dyDescent="0.35">
      <c r="A223" s="1" t="s">
        <v>44</v>
      </c>
      <c r="B223">
        <v>180.44</v>
      </c>
      <c r="C223">
        <v>2611000000000</v>
      </c>
      <c r="D223">
        <v>69.400000000000006</v>
      </c>
      <c r="E223">
        <v>11.2</v>
      </c>
      <c r="F223">
        <v>49.7</v>
      </c>
      <c r="G223">
        <v>1366417754</v>
      </c>
    </row>
    <row r="224" spans="1:7" x14ac:dyDescent="0.35">
      <c r="A224" s="1" t="s">
        <v>93</v>
      </c>
      <c r="B224">
        <v>112.85</v>
      </c>
      <c r="C224">
        <v>3845630030824</v>
      </c>
      <c r="D224">
        <v>80.900000000000006</v>
      </c>
      <c r="E224">
        <v>11.5</v>
      </c>
      <c r="F224">
        <v>48.8</v>
      </c>
      <c r="G224">
        <v>83132799</v>
      </c>
    </row>
    <row r="225" spans="1:7" x14ac:dyDescent="0.35">
      <c r="A225" s="1" t="s">
        <v>100</v>
      </c>
      <c r="B225">
        <v>99.55</v>
      </c>
      <c r="C225">
        <v>703082435360</v>
      </c>
      <c r="D225">
        <v>83.6</v>
      </c>
      <c r="E225">
        <v>10.1</v>
      </c>
      <c r="F225">
        <v>28.8</v>
      </c>
      <c r="G225">
        <v>8574832</v>
      </c>
    </row>
    <row r="226" spans="1:7" x14ac:dyDescent="0.35">
      <c r="A226" s="1" t="s">
        <v>550</v>
      </c>
      <c r="B226">
        <v>129.61000000000001</v>
      </c>
      <c r="C226">
        <v>376795508680</v>
      </c>
      <c r="D226">
        <v>71.099999999999994</v>
      </c>
      <c r="E226">
        <v>14</v>
      </c>
      <c r="F226">
        <v>43.1</v>
      </c>
      <c r="G226">
        <v>108116615</v>
      </c>
    </row>
    <row r="227" spans="1:7" x14ac:dyDescent="0.35">
      <c r="A227" s="1" t="s">
        <v>18</v>
      </c>
      <c r="B227">
        <v>117.24</v>
      </c>
      <c r="C227">
        <v>21427700000000</v>
      </c>
      <c r="D227">
        <v>78.5</v>
      </c>
      <c r="E227">
        <v>9.6</v>
      </c>
      <c r="F227">
        <v>36.6</v>
      </c>
      <c r="G227">
        <v>328239523</v>
      </c>
    </row>
    <row r="228" spans="1:7" x14ac:dyDescent="0.35">
      <c r="A228" s="1" t="s">
        <v>18</v>
      </c>
      <c r="B228">
        <v>117.24</v>
      </c>
      <c r="C228">
        <v>21427700000000</v>
      </c>
      <c r="D228">
        <v>78.5</v>
      </c>
      <c r="E228">
        <v>9.6</v>
      </c>
      <c r="F228">
        <v>36.6</v>
      </c>
      <c r="G228">
        <v>328239523</v>
      </c>
    </row>
    <row r="229" spans="1:7" x14ac:dyDescent="0.35">
      <c r="A229" s="1" t="s">
        <v>18</v>
      </c>
      <c r="B229">
        <v>117.24</v>
      </c>
      <c r="C229">
        <v>21427700000000</v>
      </c>
      <c r="D229">
        <v>78.5</v>
      </c>
      <c r="E229">
        <v>9.6</v>
      </c>
      <c r="F229">
        <v>36.6</v>
      </c>
      <c r="G229">
        <v>328239523</v>
      </c>
    </row>
    <row r="230" spans="1:7" x14ac:dyDescent="0.35">
      <c r="A230" s="1" t="s">
        <v>62</v>
      </c>
      <c r="B230">
        <v>125.08</v>
      </c>
      <c r="C230">
        <v>19910000000000</v>
      </c>
      <c r="D230">
        <v>77</v>
      </c>
      <c r="E230">
        <v>9.4</v>
      </c>
      <c r="F230">
        <v>59.2</v>
      </c>
      <c r="G230">
        <v>1397715000</v>
      </c>
    </row>
    <row r="231" spans="1:7" x14ac:dyDescent="0.35">
      <c r="A231" s="1" t="s">
        <v>18</v>
      </c>
      <c r="B231">
        <v>117.24</v>
      </c>
      <c r="C231">
        <v>21427700000000</v>
      </c>
      <c r="D231">
        <v>78.5</v>
      </c>
      <c r="E231">
        <v>9.6</v>
      </c>
      <c r="F231">
        <v>36.6</v>
      </c>
      <c r="G231">
        <v>328239523</v>
      </c>
    </row>
    <row r="232" spans="1:7" x14ac:dyDescent="0.35">
      <c r="A232" s="1" t="s">
        <v>394</v>
      </c>
      <c r="B232">
        <v>158.93</v>
      </c>
      <c r="C232">
        <v>351431649241</v>
      </c>
      <c r="D232">
        <v>63.9</v>
      </c>
      <c r="E232">
        <v>27.5</v>
      </c>
      <c r="F232">
        <v>29.2</v>
      </c>
      <c r="G232">
        <v>58558270</v>
      </c>
    </row>
    <row r="233" spans="1:7" x14ac:dyDescent="0.35">
      <c r="A233" s="1" t="s">
        <v>162</v>
      </c>
      <c r="B233">
        <v>119.8</v>
      </c>
      <c r="C233">
        <v>1392680589329</v>
      </c>
      <c r="D233">
        <v>82.7</v>
      </c>
      <c r="E233">
        <v>23</v>
      </c>
      <c r="F233">
        <v>47.4</v>
      </c>
      <c r="G233">
        <v>25766605</v>
      </c>
    </row>
    <row r="234" spans="1:7" x14ac:dyDescent="0.35">
      <c r="A234" s="1" t="s">
        <v>62</v>
      </c>
      <c r="B234">
        <v>125.08</v>
      </c>
      <c r="C234">
        <v>19910000000000</v>
      </c>
      <c r="D234">
        <v>77</v>
      </c>
      <c r="E234">
        <v>9.4</v>
      </c>
      <c r="F234">
        <v>59.2</v>
      </c>
      <c r="G234">
        <v>1397715000</v>
      </c>
    </row>
    <row r="235" spans="1:7" x14ac:dyDescent="0.35">
      <c r="A235" s="1" t="s">
        <v>18</v>
      </c>
      <c r="B235">
        <v>117.24</v>
      </c>
      <c r="C235">
        <v>21427700000000</v>
      </c>
      <c r="D235">
        <v>78.5</v>
      </c>
      <c r="E235">
        <v>9.6</v>
      </c>
      <c r="F235">
        <v>36.6</v>
      </c>
      <c r="G235">
        <v>328239523</v>
      </c>
    </row>
    <row r="236" spans="1:7" x14ac:dyDescent="0.35">
      <c r="A236" s="1" t="s">
        <v>192</v>
      </c>
      <c r="B236">
        <v>180.75</v>
      </c>
      <c r="C236">
        <v>1699876578871</v>
      </c>
      <c r="D236">
        <v>72.7</v>
      </c>
      <c r="E236">
        <v>11.4</v>
      </c>
      <c r="F236">
        <v>46.2</v>
      </c>
      <c r="G236">
        <v>144373535</v>
      </c>
    </row>
    <row r="237" spans="1:7" x14ac:dyDescent="0.35">
      <c r="A237" s="1" t="s">
        <v>327</v>
      </c>
      <c r="B237">
        <v>267.51</v>
      </c>
      <c r="C237">
        <v>448120428859</v>
      </c>
      <c r="D237">
        <v>54.3</v>
      </c>
      <c r="E237">
        <v>1.5</v>
      </c>
      <c r="F237">
        <v>34.799999999999997</v>
      </c>
      <c r="G237">
        <v>200963599</v>
      </c>
    </row>
    <row r="238" spans="1:7" x14ac:dyDescent="0.35">
      <c r="A238" s="1" t="s">
        <v>18</v>
      </c>
      <c r="B238">
        <v>117.24</v>
      </c>
      <c r="C238">
        <v>21427700000000</v>
      </c>
      <c r="D238">
        <v>78.5</v>
      </c>
      <c r="E238">
        <v>9.6</v>
      </c>
      <c r="F238">
        <v>36.6</v>
      </c>
      <c r="G238">
        <v>328239523</v>
      </c>
    </row>
    <row r="239" spans="1:7" x14ac:dyDescent="0.35">
      <c r="A239" s="1" t="s">
        <v>44</v>
      </c>
      <c r="B239">
        <v>180.44</v>
      </c>
      <c r="C239">
        <v>2611000000000</v>
      </c>
      <c r="D239">
        <v>69.400000000000006</v>
      </c>
      <c r="E239">
        <v>11.2</v>
      </c>
      <c r="F239">
        <v>49.7</v>
      </c>
      <c r="G239">
        <v>1366417754</v>
      </c>
    </row>
    <row r="240" spans="1:7" x14ac:dyDescent="0.35">
      <c r="A240" s="1" t="s">
        <v>62</v>
      </c>
      <c r="B240">
        <v>125.08</v>
      </c>
      <c r="C240">
        <v>19910000000000</v>
      </c>
      <c r="D240">
        <v>77</v>
      </c>
      <c r="E240">
        <v>9.4</v>
      </c>
      <c r="F240">
        <v>59.2</v>
      </c>
      <c r="G240">
        <v>1397715000</v>
      </c>
    </row>
    <row r="241" spans="1:7" x14ac:dyDescent="0.35">
      <c r="A241" s="1" t="s">
        <v>62</v>
      </c>
      <c r="B241">
        <v>125.08</v>
      </c>
      <c r="C241">
        <v>19910000000000</v>
      </c>
      <c r="D241">
        <v>77</v>
      </c>
      <c r="E241">
        <v>9.4</v>
      </c>
      <c r="F241">
        <v>59.2</v>
      </c>
      <c r="G241">
        <v>1397715000</v>
      </c>
    </row>
    <row r="242" spans="1:7" x14ac:dyDescent="0.35">
      <c r="A242" s="1" t="s">
        <v>12</v>
      </c>
      <c r="B242">
        <v>110.05</v>
      </c>
      <c r="C242">
        <v>2715518274227</v>
      </c>
      <c r="D242">
        <v>82.5</v>
      </c>
      <c r="E242">
        <v>24.2</v>
      </c>
      <c r="F242">
        <v>60.7</v>
      </c>
      <c r="G242">
        <v>67059887</v>
      </c>
    </row>
    <row r="243" spans="1:7" x14ac:dyDescent="0.35">
      <c r="A243" s="1" t="s">
        <v>12</v>
      </c>
      <c r="B243">
        <v>110.05</v>
      </c>
      <c r="C243">
        <v>2715518274227</v>
      </c>
      <c r="D243">
        <v>82.5</v>
      </c>
      <c r="E243">
        <v>24.2</v>
      </c>
      <c r="F243">
        <v>60.7</v>
      </c>
      <c r="G243">
        <v>67059887</v>
      </c>
    </row>
    <row r="244" spans="1:7" x14ac:dyDescent="0.35">
      <c r="A244" s="1" t="s">
        <v>18</v>
      </c>
      <c r="B244">
        <v>117.24</v>
      </c>
      <c r="C244">
        <v>21427700000000</v>
      </c>
      <c r="D244">
        <v>78.5</v>
      </c>
      <c r="E244">
        <v>9.6</v>
      </c>
      <c r="F244">
        <v>36.6</v>
      </c>
      <c r="G244">
        <v>328239523</v>
      </c>
    </row>
    <row r="245" spans="1:7" x14ac:dyDescent="0.35">
      <c r="A245" s="1" t="s">
        <v>12</v>
      </c>
      <c r="B245">
        <v>110.05</v>
      </c>
      <c r="C245">
        <v>2715518274227</v>
      </c>
      <c r="D245">
        <v>82.5</v>
      </c>
      <c r="E245">
        <v>24.2</v>
      </c>
      <c r="F245">
        <v>60.7</v>
      </c>
      <c r="G245">
        <v>67059887</v>
      </c>
    </row>
    <row r="246" spans="1:7" x14ac:dyDescent="0.35">
      <c r="A246" s="1" t="s">
        <v>100</v>
      </c>
      <c r="B246">
        <v>99.55</v>
      </c>
      <c r="C246">
        <v>703082435360</v>
      </c>
      <c r="D246">
        <v>83.6</v>
      </c>
      <c r="E246">
        <v>10.1</v>
      </c>
      <c r="F246">
        <v>28.8</v>
      </c>
      <c r="G246">
        <v>8574832</v>
      </c>
    </row>
    <row r="247" spans="1:7" x14ac:dyDescent="0.35">
      <c r="A247" s="1" t="s">
        <v>18</v>
      </c>
      <c r="B247">
        <v>117.24</v>
      </c>
      <c r="C247">
        <v>21427700000000</v>
      </c>
      <c r="D247">
        <v>78.5</v>
      </c>
      <c r="E247">
        <v>9.6</v>
      </c>
      <c r="F247">
        <v>36.6</v>
      </c>
      <c r="G247">
        <v>328239523</v>
      </c>
    </row>
    <row r="248" spans="1:7" x14ac:dyDescent="0.35">
      <c r="A248" s="1" t="s">
        <v>192</v>
      </c>
      <c r="B248">
        <v>180.75</v>
      </c>
      <c r="C248">
        <v>1699876578871</v>
      </c>
      <c r="D248">
        <v>72.7</v>
      </c>
      <c r="E248">
        <v>11.4</v>
      </c>
      <c r="F248">
        <v>46.2</v>
      </c>
      <c r="G248">
        <v>144373535</v>
      </c>
    </row>
    <row r="249" spans="1:7" x14ac:dyDescent="0.35">
      <c r="A249" s="1" t="s">
        <v>18</v>
      </c>
      <c r="B249">
        <v>117.24</v>
      </c>
      <c r="C249">
        <v>21427700000000</v>
      </c>
      <c r="D249">
        <v>78.5</v>
      </c>
      <c r="E249">
        <v>9.6</v>
      </c>
      <c r="F249">
        <v>36.6</v>
      </c>
      <c r="G249">
        <v>328239523</v>
      </c>
    </row>
    <row r="250" spans="1:7" x14ac:dyDescent="0.35">
      <c r="A250" s="1" t="s">
        <v>18</v>
      </c>
      <c r="B250">
        <v>117.24</v>
      </c>
      <c r="C250">
        <v>21427700000000</v>
      </c>
      <c r="D250">
        <v>78.5</v>
      </c>
      <c r="E250">
        <v>9.6</v>
      </c>
      <c r="F250">
        <v>36.6</v>
      </c>
      <c r="G250">
        <v>328239523</v>
      </c>
    </row>
    <row r="251" spans="1:7" x14ac:dyDescent="0.35">
      <c r="A251" s="1" t="s">
        <v>18</v>
      </c>
      <c r="B251">
        <v>117.24</v>
      </c>
      <c r="C251">
        <v>21427700000000</v>
      </c>
      <c r="D251">
        <v>78.5</v>
      </c>
      <c r="E251">
        <v>9.6</v>
      </c>
      <c r="F251">
        <v>36.6</v>
      </c>
      <c r="G251">
        <v>328239523</v>
      </c>
    </row>
    <row r="252" spans="1:7" x14ac:dyDescent="0.35">
      <c r="A252" s="1" t="s">
        <v>284</v>
      </c>
      <c r="B252">
        <v>116.48</v>
      </c>
      <c r="C252">
        <v>246489245495</v>
      </c>
      <c r="D252">
        <v>79</v>
      </c>
      <c r="E252">
        <v>14.9</v>
      </c>
      <c r="F252">
        <v>46.1</v>
      </c>
      <c r="G252">
        <v>10669709</v>
      </c>
    </row>
    <row r="253" spans="1:7" x14ac:dyDescent="0.35">
      <c r="A253" s="1" t="s">
        <v>18</v>
      </c>
      <c r="B253">
        <v>117.24</v>
      </c>
      <c r="C253">
        <v>21427700000000</v>
      </c>
      <c r="D253">
        <v>78.5</v>
      </c>
      <c r="E253">
        <v>9.6</v>
      </c>
      <c r="F253">
        <v>36.6</v>
      </c>
      <c r="G253">
        <v>328239523</v>
      </c>
    </row>
    <row r="254" spans="1:7" x14ac:dyDescent="0.35">
      <c r="A254" s="1" t="s">
        <v>62</v>
      </c>
      <c r="B254">
        <v>125.08</v>
      </c>
      <c r="C254">
        <v>19910000000000</v>
      </c>
      <c r="D254">
        <v>77</v>
      </c>
      <c r="E254">
        <v>9.4</v>
      </c>
      <c r="F254">
        <v>59.2</v>
      </c>
      <c r="G254">
        <v>1397715000</v>
      </c>
    </row>
    <row r="255" spans="1:7" x14ac:dyDescent="0.35">
      <c r="A255" s="1" t="s">
        <v>18</v>
      </c>
      <c r="B255">
        <v>117.24</v>
      </c>
      <c r="C255">
        <v>21427700000000</v>
      </c>
      <c r="D255">
        <v>78.5</v>
      </c>
      <c r="E255">
        <v>9.6</v>
      </c>
      <c r="F255">
        <v>36.6</v>
      </c>
      <c r="G255">
        <v>328239523</v>
      </c>
    </row>
    <row r="256" spans="1:7" x14ac:dyDescent="0.35">
      <c r="A256" s="1" t="s">
        <v>454</v>
      </c>
      <c r="B256">
        <v>115.16</v>
      </c>
      <c r="C256">
        <v>2029000000000</v>
      </c>
      <c r="D256">
        <v>82.6</v>
      </c>
      <c r="E256">
        <v>15.6</v>
      </c>
      <c r="F256">
        <v>33.200000000000003</v>
      </c>
      <c r="G256">
        <v>51709098</v>
      </c>
    </row>
    <row r="257" spans="1:7" x14ac:dyDescent="0.35">
      <c r="A257" s="1" t="s">
        <v>18</v>
      </c>
      <c r="B257">
        <v>117.24</v>
      </c>
      <c r="C257">
        <v>21427700000000</v>
      </c>
      <c r="D257">
        <v>78.5</v>
      </c>
      <c r="E257">
        <v>9.6</v>
      </c>
      <c r="F257">
        <v>36.6</v>
      </c>
      <c r="G257">
        <v>328239523</v>
      </c>
    </row>
    <row r="258" spans="1:7" x14ac:dyDescent="0.35">
      <c r="A258" s="1" t="s">
        <v>18</v>
      </c>
      <c r="B258">
        <v>117.24</v>
      </c>
      <c r="C258">
        <v>21427700000000</v>
      </c>
      <c r="D258">
        <v>78.5</v>
      </c>
      <c r="E258">
        <v>9.6</v>
      </c>
      <c r="F258">
        <v>36.6</v>
      </c>
      <c r="G258">
        <v>328239523</v>
      </c>
    </row>
    <row r="259" spans="1:7" x14ac:dyDescent="0.35">
      <c r="A259" s="1" t="s">
        <v>192</v>
      </c>
      <c r="B259">
        <v>180.75</v>
      </c>
      <c r="C259">
        <v>1699876578871</v>
      </c>
      <c r="D259">
        <v>72.7</v>
      </c>
      <c r="E259">
        <v>11.4</v>
      </c>
      <c r="F259">
        <v>46.2</v>
      </c>
      <c r="G259">
        <v>144373535</v>
      </c>
    </row>
    <row r="260" spans="1:7" x14ac:dyDescent="0.35">
      <c r="A260" s="1" t="s">
        <v>123</v>
      </c>
      <c r="B260">
        <v>118.06</v>
      </c>
      <c r="C260">
        <v>446314739528</v>
      </c>
      <c r="D260">
        <v>81.599999999999994</v>
      </c>
      <c r="E260">
        <v>25.4</v>
      </c>
      <c r="F260">
        <v>51.4</v>
      </c>
      <c r="G260">
        <v>8877067</v>
      </c>
    </row>
    <row r="261" spans="1:7" x14ac:dyDescent="0.35">
      <c r="A261" s="1" t="s">
        <v>18</v>
      </c>
      <c r="B261">
        <v>117.24</v>
      </c>
      <c r="C261">
        <v>21427700000000</v>
      </c>
      <c r="D261">
        <v>78.5</v>
      </c>
      <c r="E261">
        <v>9.6</v>
      </c>
      <c r="F261">
        <v>36.6</v>
      </c>
      <c r="G261">
        <v>328239523</v>
      </c>
    </row>
    <row r="262" spans="1:7" x14ac:dyDescent="0.35">
      <c r="A262" s="1" t="s">
        <v>62</v>
      </c>
      <c r="B262">
        <v>125.08</v>
      </c>
      <c r="C262">
        <v>19910000000000</v>
      </c>
      <c r="D262">
        <v>77</v>
      </c>
      <c r="E262">
        <v>9.4</v>
      </c>
      <c r="F262">
        <v>59.2</v>
      </c>
      <c r="G262">
        <v>1397715000</v>
      </c>
    </row>
    <row r="263" spans="1:7" x14ac:dyDescent="0.35">
      <c r="A263" s="1" t="s">
        <v>62</v>
      </c>
      <c r="B263">
        <v>125.08</v>
      </c>
      <c r="C263">
        <v>19910000000000</v>
      </c>
      <c r="D263">
        <v>77</v>
      </c>
      <c r="E263">
        <v>9.4</v>
      </c>
      <c r="F263">
        <v>59.2</v>
      </c>
      <c r="G263">
        <v>1397715000</v>
      </c>
    </row>
    <row r="264" spans="1:7" x14ac:dyDescent="0.35">
      <c r="A264" s="1" t="s">
        <v>62</v>
      </c>
      <c r="B264">
        <v>125.08</v>
      </c>
      <c r="C264">
        <v>19910000000000</v>
      </c>
      <c r="D264">
        <v>77</v>
      </c>
      <c r="E264">
        <v>9.4</v>
      </c>
      <c r="F264">
        <v>59.2</v>
      </c>
      <c r="G264">
        <v>1397715000</v>
      </c>
    </row>
    <row r="265" spans="1:7" x14ac:dyDescent="0.35">
      <c r="A265" s="1" t="s">
        <v>12</v>
      </c>
      <c r="B265">
        <v>110.05</v>
      </c>
      <c r="C265">
        <v>2715518274227</v>
      </c>
      <c r="D265">
        <v>82.5</v>
      </c>
      <c r="E265">
        <v>24.2</v>
      </c>
      <c r="F265">
        <v>60.7</v>
      </c>
      <c r="G265">
        <v>67059887</v>
      </c>
    </row>
    <row r="266" spans="1:7" x14ac:dyDescent="0.35">
      <c r="A266" s="1" t="s">
        <v>12</v>
      </c>
      <c r="B266">
        <v>110.05</v>
      </c>
      <c r="C266">
        <v>2715518274227</v>
      </c>
      <c r="D266">
        <v>82.5</v>
      </c>
      <c r="E266">
        <v>24.2</v>
      </c>
      <c r="F266">
        <v>60.7</v>
      </c>
      <c r="G266">
        <v>67059887</v>
      </c>
    </row>
    <row r="267" spans="1:7" x14ac:dyDescent="0.35">
      <c r="A267" s="1" t="s">
        <v>18</v>
      </c>
      <c r="B267">
        <v>117.24</v>
      </c>
      <c r="C267">
        <v>21427700000000</v>
      </c>
      <c r="D267">
        <v>78.5</v>
      </c>
      <c r="E267">
        <v>9.6</v>
      </c>
      <c r="F267">
        <v>36.6</v>
      </c>
      <c r="G267">
        <v>328239523</v>
      </c>
    </row>
    <row r="268" spans="1:7" x14ac:dyDescent="0.35">
      <c r="A268" s="1" t="s">
        <v>62</v>
      </c>
      <c r="B268">
        <v>125.08</v>
      </c>
      <c r="C268">
        <v>19910000000000</v>
      </c>
      <c r="D268">
        <v>77</v>
      </c>
      <c r="E268">
        <v>9.4</v>
      </c>
      <c r="F268">
        <v>59.2</v>
      </c>
      <c r="G268">
        <v>1397715000</v>
      </c>
    </row>
    <row r="269" spans="1:7" x14ac:dyDescent="0.35">
      <c r="A269" s="1" t="s">
        <v>62</v>
      </c>
      <c r="B269">
        <v>125.08</v>
      </c>
      <c r="C269">
        <v>19910000000000</v>
      </c>
      <c r="D269">
        <v>77</v>
      </c>
      <c r="E269">
        <v>9.4</v>
      </c>
      <c r="F269">
        <v>59.2</v>
      </c>
      <c r="G269">
        <v>1397715000</v>
      </c>
    </row>
    <row r="270" spans="1:7" x14ac:dyDescent="0.35">
      <c r="A270" s="1" t="s">
        <v>18</v>
      </c>
      <c r="B270">
        <v>117.24</v>
      </c>
      <c r="C270">
        <v>21427700000000</v>
      </c>
      <c r="D270">
        <v>78.5</v>
      </c>
      <c r="E270">
        <v>9.6</v>
      </c>
      <c r="F270">
        <v>36.6</v>
      </c>
      <c r="G270">
        <v>328239523</v>
      </c>
    </row>
    <row r="271" spans="1:7" x14ac:dyDescent="0.35">
      <c r="A271" s="1" t="s">
        <v>18</v>
      </c>
      <c r="B271">
        <v>117.24</v>
      </c>
      <c r="C271">
        <v>21427700000000</v>
      </c>
      <c r="D271">
        <v>78.5</v>
      </c>
      <c r="E271">
        <v>9.6</v>
      </c>
      <c r="F271">
        <v>36.6</v>
      </c>
      <c r="G271">
        <v>328239523</v>
      </c>
    </row>
    <row r="272" spans="1:7" x14ac:dyDescent="0.35">
      <c r="A272" s="1" t="s">
        <v>630</v>
      </c>
      <c r="B272">
        <v>120.27</v>
      </c>
      <c r="C272">
        <v>403336363636</v>
      </c>
      <c r="D272">
        <v>82.8</v>
      </c>
      <c r="E272">
        <v>23.9</v>
      </c>
      <c r="F272">
        <v>36.200000000000003</v>
      </c>
      <c r="G272">
        <v>5347896</v>
      </c>
    </row>
    <row r="273" spans="1:7" x14ac:dyDescent="0.35">
      <c r="A273" s="1" t="s">
        <v>62</v>
      </c>
      <c r="B273">
        <v>125.08</v>
      </c>
      <c r="C273">
        <v>19910000000000</v>
      </c>
      <c r="D273">
        <v>77</v>
      </c>
      <c r="E273">
        <v>9.4</v>
      </c>
      <c r="F273">
        <v>59.2</v>
      </c>
      <c r="G273">
        <v>1397715000</v>
      </c>
    </row>
    <row r="274" spans="1:7" x14ac:dyDescent="0.35">
      <c r="A274" s="1" t="s">
        <v>44</v>
      </c>
      <c r="B274">
        <v>180.44</v>
      </c>
      <c r="C274">
        <v>2611000000000</v>
      </c>
      <c r="D274">
        <v>69.400000000000006</v>
      </c>
      <c r="E274">
        <v>11.2</v>
      </c>
      <c r="F274">
        <v>49.7</v>
      </c>
      <c r="G274">
        <v>1366417754</v>
      </c>
    </row>
    <row r="275" spans="1:7" x14ac:dyDescent="0.35">
      <c r="A275" s="1" t="s">
        <v>134</v>
      </c>
      <c r="B275">
        <v>119.62</v>
      </c>
      <c r="C275">
        <v>2827113184696</v>
      </c>
      <c r="D275">
        <v>81.3</v>
      </c>
      <c r="E275">
        <v>25.5</v>
      </c>
      <c r="F275">
        <v>30.6</v>
      </c>
      <c r="G275">
        <v>66834405</v>
      </c>
    </row>
    <row r="276" spans="1:7" x14ac:dyDescent="0.35">
      <c r="A276" s="1" t="s">
        <v>18</v>
      </c>
      <c r="B276">
        <v>117.24</v>
      </c>
      <c r="C276">
        <v>21427700000000</v>
      </c>
      <c r="D276">
        <v>78.5</v>
      </c>
      <c r="E276">
        <v>9.6</v>
      </c>
      <c r="F276">
        <v>36.6</v>
      </c>
      <c r="G276">
        <v>328239523</v>
      </c>
    </row>
    <row r="277" spans="1:7" x14ac:dyDescent="0.35">
      <c r="A277" s="1" t="s">
        <v>322</v>
      </c>
      <c r="B277">
        <v>114.41</v>
      </c>
      <c r="C277">
        <v>372062527489</v>
      </c>
      <c r="D277">
        <v>83.1</v>
      </c>
      <c r="E277">
        <v>13.1</v>
      </c>
      <c r="F277">
        <v>21</v>
      </c>
      <c r="G277">
        <v>5703569</v>
      </c>
    </row>
    <row r="278" spans="1:7" x14ac:dyDescent="0.35">
      <c r="A278" s="1" t="s">
        <v>134</v>
      </c>
      <c r="B278">
        <v>119.62</v>
      </c>
      <c r="C278">
        <v>2827113184696</v>
      </c>
      <c r="D278">
        <v>81.3</v>
      </c>
      <c r="E278">
        <v>25.5</v>
      </c>
      <c r="F278">
        <v>30.6</v>
      </c>
      <c r="G278">
        <v>66834405</v>
      </c>
    </row>
    <row r="279" spans="1:7" x14ac:dyDescent="0.35">
      <c r="A279" s="1" t="s">
        <v>18</v>
      </c>
      <c r="B279">
        <v>117.24</v>
      </c>
      <c r="C279">
        <v>21427700000000</v>
      </c>
      <c r="D279">
        <v>78.5</v>
      </c>
      <c r="E279">
        <v>9.6</v>
      </c>
      <c r="F279">
        <v>36.6</v>
      </c>
      <c r="G279">
        <v>328239523</v>
      </c>
    </row>
    <row r="280" spans="1:7" x14ac:dyDescent="0.35">
      <c r="A280" s="1" t="s">
        <v>62</v>
      </c>
      <c r="B280">
        <v>125.08</v>
      </c>
      <c r="C280">
        <v>19910000000000</v>
      </c>
      <c r="D280">
        <v>77</v>
      </c>
      <c r="E280">
        <v>9.4</v>
      </c>
      <c r="F280">
        <v>59.2</v>
      </c>
      <c r="G280">
        <v>1397715000</v>
      </c>
    </row>
    <row r="281" spans="1:7" x14ac:dyDescent="0.35">
      <c r="A281" s="1" t="s">
        <v>18</v>
      </c>
      <c r="B281">
        <v>117.24</v>
      </c>
      <c r="C281">
        <v>21427700000000</v>
      </c>
      <c r="D281">
        <v>78.5</v>
      </c>
      <c r="E281">
        <v>9.6</v>
      </c>
      <c r="F281">
        <v>36.6</v>
      </c>
      <c r="G281">
        <v>328239523</v>
      </c>
    </row>
    <row r="282" spans="1:7" x14ac:dyDescent="0.35">
      <c r="A282" s="1" t="s">
        <v>18</v>
      </c>
      <c r="B282">
        <v>117.24</v>
      </c>
      <c r="C282">
        <v>21427700000000</v>
      </c>
      <c r="D282">
        <v>78.5</v>
      </c>
      <c r="E282">
        <v>9.6</v>
      </c>
      <c r="F282">
        <v>36.6</v>
      </c>
      <c r="G282">
        <v>328239523</v>
      </c>
    </row>
    <row r="283" spans="1:7" x14ac:dyDescent="0.35">
      <c r="A283" s="1" t="s">
        <v>62</v>
      </c>
      <c r="B283">
        <v>125.08</v>
      </c>
      <c r="C283">
        <v>19910000000000</v>
      </c>
      <c r="D283">
        <v>77</v>
      </c>
      <c r="E283">
        <v>9.4</v>
      </c>
      <c r="F283">
        <v>59.2</v>
      </c>
      <c r="G283">
        <v>1397715000</v>
      </c>
    </row>
    <row r="284" spans="1:7" x14ac:dyDescent="0.35">
      <c r="A284" s="1" t="s">
        <v>18</v>
      </c>
      <c r="B284">
        <v>117.24</v>
      </c>
      <c r="C284">
        <v>21427700000000</v>
      </c>
      <c r="D284">
        <v>78.5</v>
      </c>
      <c r="E284">
        <v>9.6</v>
      </c>
      <c r="F284">
        <v>36.6</v>
      </c>
      <c r="G284">
        <v>328239523</v>
      </c>
    </row>
    <row r="285" spans="1:7" x14ac:dyDescent="0.35">
      <c r="A285" s="1" t="s">
        <v>18</v>
      </c>
      <c r="B285">
        <v>117.24</v>
      </c>
      <c r="C285">
        <v>21427700000000</v>
      </c>
      <c r="D285">
        <v>78.5</v>
      </c>
      <c r="E285">
        <v>9.6</v>
      </c>
      <c r="F285">
        <v>36.6</v>
      </c>
      <c r="G285">
        <v>328239523</v>
      </c>
    </row>
    <row r="286" spans="1:7" x14ac:dyDescent="0.35">
      <c r="A286" s="1" t="s">
        <v>322</v>
      </c>
      <c r="B286">
        <v>114.41</v>
      </c>
      <c r="C286">
        <v>372062527489</v>
      </c>
      <c r="D286">
        <v>83.1</v>
      </c>
      <c r="E286">
        <v>13.1</v>
      </c>
      <c r="F286">
        <v>21</v>
      </c>
      <c r="G286">
        <v>5703569</v>
      </c>
    </row>
    <row r="287" spans="1:7" x14ac:dyDescent="0.35">
      <c r="A287" s="1" t="s">
        <v>18</v>
      </c>
      <c r="B287">
        <v>117.24</v>
      </c>
      <c r="C287">
        <v>21427700000000</v>
      </c>
      <c r="D287">
        <v>78.5</v>
      </c>
      <c r="E287">
        <v>9.6</v>
      </c>
      <c r="F287">
        <v>36.6</v>
      </c>
      <c r="G287">
        <v>328239523</v>
      </c>
    </row>
    <row r="288" spans="1:7" x14ac:dyDescent="0.35">
      <c r="A288" s="1" t="s">
        <v>134</v>
      </c>
      <c r="B288">
        <v>119.62</v>
      </c>
      <c r="C288">
        <v>2827113184696</v>
      </c>
      <c r="D288">
        <v>81.3</v>
      </c>
      <c r="E288">
        <v>25.5</v>
      </c>
      <c r="F288">
        <v>30.6</v>
      </c>
      <c r="G288">
        <v>66834405</v>
      </c>
    </row>
    <row r="289" spans="1:7" x14ac:dyDescent="0.35">
      <c r="A289" s="1" t="s">
        <v>62</v>
      </c>
      <c r="B289">
        <v>125.08</v>
      </c>
      <c r="C289">
        <v>19910000000000</v>
      </c>
      <c r="D289">
        <v>77</v>
      </c>
      <c r="E289">
        <v>9.4</v>
      </c>
      <c r="F289">
        <v>59.2</v>
      </c>
      <c r="G289">
        <v>1397715000</v>
      </c>
    </row>
    <row r="290" spans="1:7" x14ac:dyDescent="0.35">
      <c r="A290" s="1" t="s">
        <v>322</v>
      </c>
      <c r="B290">
        <v>114.41</v>
      </c>
      <c r="C290">
        <v>372062527489</v>
      </c>
      <c r="D290">
        <v>83.1</v>
      </c>
      <c r="E290">
        <v>13.1</v>
      </c>
      <c r="F290">
        <v>21</v>
      </c>
      <c r="G290">
        <v>5703569</v>
      </c>
    </row>
    <row r="291" spans="1:7" x14ac:dyDescent="0.35">
      <c r="A291" s="1" t="s">
        <v>18</v>
      </c>
      <c r="B291">
        <v>117.24</v>
      </c>
      <c r="C291">
        <v>21427700000000</v>
      </c>
      <c r="D291">
        <v>78.5</v>
      </c>
      <c r="E291">
        <v>9.6</v>
      </c>
      <c r="F291">
        <v>36.6</v>
      </c>
      <c r="G291">
        <v>328239523</v>
      </c>
    </row>
    <row r="292" spans="1:7" x14ac:dyDescent="0.35">
      <c r="A292" s="1" t="s">
        <v>661</v>
      </c>
      <c r="B292">
        <v>288.57</v>
      </c>
      <c r="C292">
        <v>303175127598</v>
      </c>
      <c r="D292">
        <v>71.8</v>
      </c>
      <c r="E292">
        <v>12.5</v>
      </c>
      <c r="F292">
        <v>44.4</v>
      </c>
      <c r="G292">
        <v>100388073</v>
      </c>
    </row>
    <row r="293" spans="1:7" x14ac:dyDescent="0.35">
      <c r="A293" s="1" t="s">
        <v>18</v>
      </c>
      <c r="B293">
        <v>117.24</v>
      </c>
      <c r="C293">
        <v>21427700000000</v>
      </c>
      <c r="D293">
        <v>78.5</v>
      </c>
      <c r="E293">
        <v>9.6</v>
      </c>
      <c r="F293">
        <v>36.6</v>
      </c>
      <c r="G293">
        <v>328239523</v>
      </c>
    </row>
    <row r="294" spans="1:7" x14ac:dyDescent="0.35">
      <c r="A294" s="1" t="s">
        <v>44</v>
      </c>
      <c r="B294">
        <v>180.44</v>
      </c>
      <c r="C294">
        <v>2611000000000</v>
      </c>
      <c r="D294">
        <v>69.400000000000006</v>
      </c>
      <c r="E294">
        <v>11.2</v>
      </c>
      <c r="F294">
        <v>49.7</v>
      </c>
      <c r="G294">
        <v>1366417754</v>
      </c>
    </row>
    <row r="295" spans="1:7" x14ac:dyDescent="0.35">
      <c r="A295" s="1" t="s">
        <v>192</v>
      </c>
      <c r="B295">
        <v>180.75</v>
      </c>
      <c r="C295">
        <v>1699876578871</v>
      </c>
      <c r="D295">
        <v>72.7</v>
      </c>
      <c r="E295">
        <v>11.4</v>
      </c>
      <c r="F295">
        <v>46.2</v>
      </c>
      <c r="G295">
        <v>144373535</v>
      </c>
    </row>
    <row r="296" spans="1:7" x14ac:dyDescent="0.35">
      <c r="A296" s="1" t="s">
        <v>673</v>
      </c>
      <c r="B296">
        <v>110.35</v>
      </c>
      <c r="C296">
        <v>348078018464</v>
      </c>
      <c r="D296">
        <v>81</v>
      </c>
      <c r="E296">
        <v>32.4</v>
      </c>
      <c r="F296">
        <v>23.8</v>
      </c>
      <c r="G296">
        <v>5818553</v>
      </c>
    </row>
    <row r="297" spans="1:7" x14ac:dyDescent="0.35">
      <c r="A297" s="1" t="s">
        <v>550</v>
      </c>
      <c r="B297">
        <v>129.61000000000001</v>
      </c>
      <c r="C297">
        <v>376795508680</v>
      </c>
      <c r="D297">
        <v>71.099999999999994</v>
      </c>
      <c r="E297">
        <v>14</v>
      </c>
      <c r="F297">
        <v>43.1</v>
      </c>
      <c r="G297">
        <v>108116615</v>
      </c>
    </row>
    <row r="298" spans="1:7" x14ac:dyDescent="0.35">
      <c r="A298" s="1" t="s">
        <v>62</v>
      </c>
      <c r="B298">
        <v>125.08</v>
      </c>
      <c r="C298">
        <v>19910000000000</v>
      </c>
      <c r="D298">
        <v>77</v>
      </c>
      <c r="E298">
        <v>9.4</v>
      </c>
      <c r="F298">
        <v>59.2</v>
      </c>
      <c r="G298">
        <v>1397715000</v>
      </c>
    </row>
    <row r="299" spans="1:7" x14ac:dyDescent="0.35">
      <c r="A299" s="1" t="s">
        <v>18</v>
      </c>
      <c r="B299">
        <v>117.24</v>
      </c>
      <c r="C299">
        <v>21427700000000</v>
      </c>
      <c r="D299">
        <v>78.5</v>
      </c>
      <c r="E299">
        <v>9.6</v>
      </c>
      <c r="F299">
        <v>36.6</v>
      </c>
      <c r="G299">
        <v>328239523</v>
      </c>
    </row>
    <row r="300" spans="1:7" x14ac:dyDescent="0.35">
      <c r="A300" s="1" t="s">
        <v>18</v>
      </c>
      <c r="B300">
        <v>117.24</v>
      </c>
      <c r="C300">
        <v>21427700000000</v>
      </c>
      <c r="D300">
        <v>78.5</v>
      </c>
      <c r="E300">
        <v>9.6</v>
      </c>
      <c r="F300">
        <v>36.6</v>
      </c>
      <c r="G300">
        <v>328239523</v>
      </c>
    </row>
    <row r="301" spans="1:7" x14ac:dyDescent="0.35">
      <c r="A301" s="1" t="s">
        <v>18</v>
      </c>
      <c r="B301">
        <v>117.24</v>
      </c>
      <c r="C301">
        <v>21427700000000</v>
      </c>
      <c r="D301">
        <v>78.5</v>
      </c>
      <c r="E301">
        <v>9.6</v>
      </c>
      <c r="F301">
        <v>36.6</v>
      </c>
      <c r="G301">
        <v>328239523</v>
      </c>
    </row>
    <row r="302" spans="1:7" x14ac:dyDescent="0.35">
      <c r="A302" s="1" t="s">
        <v>18</v>
      </c>
      <c r="B302">
        <v>117.24</v>
      </c>
      <c r="C302">
        <v>21427700000000</v>
      </c>
      <c r="D302">
        <v>78.5</v>
      </c>
      <c r="E302">
        <v>9.6</v>
      </c>
      <c r="F302">
        <v>36.6</v>
      </c>
      <c r="G302">
        <v>328239523</v>
      </c>
    </row>
    <row r="303" spans="1:7" x14ac:dyDescent="0.35">
      <c r="A303" s="1" t="s">
        <v>180</v>
      </c>
      <c r="B303">
        <v>114.52</v>
      </c>
      <c r="C303">
        <v>421142267938</v>
      </c>
      <c r="D303">
        <v>77.8</v>
      </c>
      <c r="E303">
        <v>0.1</v>
      </c>
      <c r="F303">
        <v>15.9</v>
      </c>
      <c r="G303">
        <v>9770529</v>
      </c>
    </row>
    <row r="304" spans="1:7" x14ac:dyDescent="0.35">
      <c r="A304" s="1" t="s">
        <v>130</v>
      </c>
      <c r="B304">
        <v>105.48</v>
      </c>
      <c r="C304">
        <v>5081769542380</v>
      </c>
      <c r="D304">
        <v>84.2</v>
      </c>
      <c r="E304">
        <v>11.9</v>
      </c>
      <c r="F304">
        <v>46.7</v>
      </c>
      <c r="G304">
        <v>126226568</v>
      </c>
    </row>
    <row r="305" spans="1:7" x14ac:dyDescent="0.35">
      <c r="A305" s="1" t="s">
        <v>62</v>
      </c>
      <c r="B305">
        <v>125.08</v>
      </c>
      <c r="C305">
        <v>19910000000000</v>
      </c>
      <c r="D305">
        <v>77</v>
      </c>
      <c r="E305">
        <v>9.4</v>
      </c>
      <c r="F305">
        <v>59.2</v>
      </c>
      <c r="G305">
        <v>1397715000</v>
      </c>
    </row>
    <row r="306" spans="1:7" x14ac:dyDescent="0.35">
      <c r="A306" s="1" t="s">
        <v>18</v>
      </c>
      <c r="B306">
        <v>117.24</v>
      </c>
      <c r="C306">
        <v>21427700000000</v>
      </c>
      <c r="D306">
        <v>78.5</v>
      </c>
      <c r="E306">
        <v>9.6</v>
      </c>
      <c r="F306">
        <v>36.6</v>
      </c>
      <c r="G306">
        <v>328239523</v>
      </c>
    </row>
    <row r="307" spans="1:7" x14ac:dyDescent="0.35">
      <c r="A307" s="1" t="s">
        <v>123</v>
      </c>
      <c r="B307">
        <v>118.06</v>
      </c>
      <c r="C307">
        <v>446314739528</v>
      </c>
      <c r="D307">
        <v>81.599999999999994</v>
      </c>
      <c r="E307">
        <v>25.4</v>
      </c>
      <c r="F307">
        <v>51.4</v>
      </c>
      <c r="G307">
        <v>8877067</v>
      </c>
    </row>
    <row r="308" spans="1:7" x14ac:dyDescent="0.35">
      <c r="A308" s="1" t="s">
        <v>18</v>
      </c>
      <c r="B308">
        <v>117.24</v>
      </c>
      <c r="C308">
        <v>21427700000000</v>
      </c>
      <c r="D308">
        <v>78.5</v>
      </c>
      <c r="E308">
        <v>9.6</v>
      </c>
      <c r="F308">
        <v>36.6</v>
      </c>
      <c r="G308">
        <v>328239523</v>
      </c>
    </row>
    <row r="309" spans="1:7" x14ac:dyDescent="0.35">
      <c r="A309" s="1" t="s">
        <v>62</v>
      </c>
      <c r="B309">
        <v>125.08</v>
      </c>
      <c r="C309">
        <v>19910000000000</v>
      </c>
      <c r="D309">
        <v>77</v>
      </c>
      <c r="E309">
        <v>9.4</v>
      </c>
      <c r="F309">
        <v>59.2</v>
      </c>
      <c r="G309">
        <v>1397715000</v>
      </c>
    </row>
    <row r="310" spans="1:7" x14ac:dyDescent="0.35">
      <c r="A310" s="1" t="s">
        <v>100</v>
      </c>
      <c r="B310">
        <v>99.55</v>
      </c>
      <c r="C310">
        <v>703082435360</v>
      </c>
      <c r="D310">
        <v>83.6</v>
      </c>
      <c r="E310">
        <v>10.1</v>
      </c>
      <c r="F310">
        <v>28.8</v>
      </c>
      <c r="G310">
        <v>8574832</v>
      </c>
    </row>
    <row r="311" spans="1:7" x14ac:dyDescent="0.35">
      <c r="A311" s="1" t="s">
        <v>322</v>
      </c>
      <c r="B311">
        <v>114.41</v>
      </c>
      <c r="C311">
        <v>372062527489</v>
      </c>
      <c r="D311">
        <v>83.1</v>
      </c>
      <c r="E311">
        <v>13.1</v>
      </c>
      <c r="F311">
        <v>21</v>
      </c>
      <c r="G311">
        <v>5703569</v>
      </c>
    </row>
    <row r="312" spans="1:7" x14ac:dyDescent="0.35">
      <c r="A312" s="1" t="s">
        <v>62</v>
      </c>
      <c r="B312">
        <v>125.08</v>
      </c>
      <c r="C312">
        <v>19910000000000</v>
      </c>
      <c r="D312">
        <v>77</v>
      </c>
      <c r="E312">
        <v>9.4</v>
      </c>
      <c r="F312">
        <v>59.2</v>
      </c>
      <c r="G312">
        <v>1397715000</v>
      </c>
    </row>
    <row r="313" spans="1:7" x14ac:dyDescent="0.35">
      <c r="A313" s="1" t="s">
        <v>18</v>
      </c>
      <c r="B313">
        <v>117.24</v>
      </c>
      <c r="C313">
        <v>21427700000000</v>
      </c>
      <c r="D313">
        <v>78.5</v>
      </c>
      <c r="E313">
        <v>9.6</v>
      </c>
      <c r="F313">
        <v>36.6</v>
      </c>
      <c r="G313">
        <v>328239523</v>
      </c>
    </row>
    <row r="314" spans="1:7" x14ac:dyDescent="0.35">
      <c r="A314" s="1" t="s">
        <v>134</v>
      </c>
      <c r="B314">
        <v>119.62</v>
      </c>
      <c r="C314">
        <v>2827113184696</v>
      </c>
      <c r="D314">
        <v>81.3</v>
      </c>
      <c r="E314">
        <v>25.5</v>
      </c>
      <c r="F314">
        <v>30.6</v>
      </c>
      <c r="G314">
        <v>66834405</v>
      </c>
    </row>
    <row r="315" spans="1:7" x14ac:dyDescent="0.35">
      <c r="A315" s="1" t="s">
        <v>134</v>
      </c>
      <c r="B315">
        <v>119.62</v>
      </c>
      <c r="C315">
        <v>2827113184696</v>
      </c>
      <c r="D315">
        <v>81.3</v>
      </c>
      <c r="E315">
        <v>25.5</v>
      </c>
      <c r="F315">
        <v>30.6</v>
      </c>
      <c r="G315">
        <v>66834405</v>
      </c>
    </row>
    <row r="316" spans="1:7" x14ac:dyDescent="0.35">
      <c r="A316" s="1" t="s">
        <v>18</v>
      </c>
      <c r="B316">
        <v>117.24</v>
      </c>
      <c r="C316">
        <v>21427700000000</v>
      </c>
      <c r="D316">
        <v>78.5</v>
      </c>
      <c r="E316">
        <v>9.6</v>
      </c>
      <c r="F316">
        <v>36.6</v>
      </c>
      <c r="G316">
        <v>328239523</v>
      </c>
    </row>
    <row r="317" spans="1:7" x14ac:dyDescent="0.35">
      <c r="A317" s="1" t="s">
        <v>44</v>
      </c>
      <c r="B317">
        <v>180.44</v>
      </c>
      <c r="C317">
        <v>2611000000000</v>
      </c>
      <c r="D317">
        <v>69.400000000000006</v>
      </c>
      <c r="E317">
        <v>11.2</v>
      </c>
      <c r="F317">
        <v>49.7</v>
      </c>
      <c r="G317">
        <v>1366417754</v>
      </c>
    </row>
    <row r="318" spans="1:7" x14ac:dyDescent="0.35">
      <c r="A318" s="1" t="s">
        <v>18</v>
      </c>
      <c r="B318">
        <v>117.24</v>
      </c>
      <c r="C318">
        <v>21427700000000</v>
      </c>
      <c r="D318">
        <v>78.5</v>
      </c>
      <c r="E318">
        <v>9.6</v>
      </c>
      <c r="F318">
        <v>36.6</v>
      </c>
      <c r="G318">
        <v>328239523</v>
      </c>
    </row>
    <row r="319" spans="1:7" x14ac:dyDescent="0.35">
      <c r="A319" s="1" t="s">
        <v>44</v>
      </c>
      <c r="B319">
        <v>180.44</v>
      </c>
      <c r="C319">
        <v>2611000000000</v>
      </c>
      <c r="D319">
        <v>69.400000000000006</v>
      </c>
      <c r="E319">
        <v>11.2</v>
      </c>
      <c r="F319">
        <v>49.7</v>
      </c>
      <c r="G319">
        <v>1366417754</v>
      </c>
    </row>
    <row r="320" spans="1:7" x14ac:dyDescent="0.35">
      <c r="A320" s="1" t="s">
        <v>44</v>
      </c>
      <c r="B320">
        <v>180.44</v>
      </c>
      <c r="C320">
        <v>2611000000000</v>
      </c>
      <c r="D320">
        <v>69.400000000000006</v>
      </c>
      <c r="E320">
        <v>11.2</v>
      </c>
      <c r="F320">
        <v>49.7</v>
      </c>
      <c r="G320">
        <v>1366417754</v>
      </c>
    </row>
    <row r="321" spans="1:7" x14ac:dyDescent="0.35">
      <c r="A321" s="1" t="s">
        <v>18</v>
      </c>
      <c r="B321">
        <v>117.24</v>
      </c>
      <c r="C321">
        <v>21427700000000</v>
      </c>
      <c r="D321">
        <v>78.5</v>
      </c>
      <c r="E321">
        <v>9.6</v>
      </c>
      <c r="F321">
        <v>36.6</v>
      </c>
      <c r="G321">
        <v>328239523</v>
      </c>
    </row>
    <row r="322" spans="1:7" x14ac:dyDescent="0.35">
      <c r="A322" s="1" t="s">
        <v>18</v>
      </c>
      <c r="B322">
        <v>117.24</v>
      </c>
      <c r="C322">
        <v>21427700000000</v>
      </c>
      <c r="D322">
        <v>78.5</v>
      </c>
      <c r="E322">
        <v>9.6</v>
      </c>
      <c r="F322">
        <v>36.6</v>
      </c>
      <c r="G322">
        <v>328239523</v>
      </c>
    </row>
    <row r="323" spans="1:7" x14ac:dyDescent="0.35">
      <c r="A323" s="1" t="s">
        <v>18</v>
      </c>
      <c r="B323">
        <v>117.24</v>
      </c>
      <c r="C323">
        <v>21427700000000</v>
      </c>
      <c r="D323">
        <v>78.5</v>
      </c>
      <c r="E323">
        <v>9.6</v>
      </c>
      <c r="F323">
        <v>36.6</v>
      </c>
      <c r="G323">
        <v>328239523</v>
      </c>
    </row>
    <row r="324" spans="1:7" x14ac:dyDescent="0.35">
      <c r="A324" s="1" t="s">
        <v>18</v>
      </c>
      <c r="B324">
        <v>117.24</v>
      </c>
      <c r="C324">
        <v>21427700000000</v>
      </c>
      <c r="D324">
        <v>78.5</v>
      </c>
      <c r="E324">
        <v>9.6</v>
      </c>
      <c r="F324">
        <v>36.6</v>
      </c>
      <c r="G324">
        <v>328239523</v>
      </c>
    </row>
    <row r="325" spans="1:7" x14ac:dyDescent="0.35">
      <c r="A325" s="1" t="s">
        <v>18</v>
      </c>
      <c r="B325">
        <v>117.24</v>
      </c>
      <c r="C325">
        <v>21427700000000</v>
      </c>
      <c r="D325">
        <v>78.5</v>
      </c>
      <c r="E325">
        <v>9.6</v>
      </c>
      <c r="F325">
        <v>36.6</v>
      </c>
      <c r="G325">
        <v>328239523</v>
      </c>
    </row>
    <row r="326" spans="1:7" x14ac:dyDescent="0.35">
      <c r="A326" s="1" t="s">
        <v>18</v>
      </c>
      <c r="B326">
        <v>117.24</v>
      </c>
      <c r="C326">
        <v>21427700000000</v>
      </c>
      <c r="D326">
        <v>78.5</v>
      </c>
      <c r="E326">
        <v>9.6</v>
      </c>
      <c r="F326">
        <v>36.6</v>
      </c>
      <c r="G326">
        <v>328239523</v>
      </c>
    </row>
    <row r="327" spans="1:7" x14ac:dyDescent="0.35">
      <c r="A327" s="1" t="s">
        <v>62</v>
      </c>
      <c r="B327">
        <v>125.08</v>
      </c>
      <c r="C327">
        <v>19910000000000</v>
      </c>
      <c r="D327">
        <v>77</v>
      </c>
      <c r="E327">
        <v>9.4</v>
      </c>
      <c r="F327">
        <v>59.2</v>
      </c>
      <c r="G327">
        <v>1397715000</v>
      </c>
    </row>
    <row r="328" spans="1:7" x14ac:dyDescent="0.35">
      <c r="A328" s="1" t="s">
        <v>18</v>
      </c>
      <c r="B328">
        <v>117.24</v>
      </c>
      <c r="C328">
        <v>21427700000000</v>
      </c>
      <c r="D328">
        <v>78.5</v>
      </c>
      <c r="E328">
        <v>9.6</v>
      </c>
      <c r="F328">
        <v>36.6</v>
      </c>
      <c r="G328">
        <v>328239523</v>
      </c>
    </row>
    <row r="329" spans="1:7" x14ac:dyDescent="0.35">
      <c r="A329" s="1" t="s">
        <v>55</v>
      </c>
      <c r="B329">
        <v>110.96</v>
      </c>
      <c r="C329">
        <v>1394116310769</v>
      </c>
      <c r="D329">
        <v>83.3</v>
      </c>
      <c r="E329">
        <v>14.2</v>
      </c>
      <c r="F329">
        <v>47</v>
      </c>
      <c r="G329">
        <v>47076781</v>
      </c>
    </row>
    <row r="330" spans="1:7" x14ac:dyDescent="0.35">
      <c r="A330" s="1" t="s">
        <v>18</v>
      </c>
      <c r="B330">
        <v>117.24</v>
      </c>
      <c r="C330">
        <v>21427700000000</v>
      </c>
      <c r="D330">
        <v>78.5</v>
      </c>
      <c r="E330">
        <v>9.6</v>
      </c>
      <c r="F330">
        <v>36.6</v>
      </c>
      <c r="G330">
        <v>328239523</v>
      </c>
    </row>
    <row r="331" spans="1:7" x14ac:dyDescent="0.35">
      <c r="A331" s="1" t="s">
        <v>18</v>
      </c>
      <c r="B331">
        <v>117.24</v>
      </c>
      <c r="C331">
        <v>21427700000000</v>
      </c>
      <c r="D331">
        <v>78.5</v>
      </c>
      <c r="E331">
        <v>9.6</v>
      </c>
      <c r="F331">
        <v>36.6</v>
      </c>
      <c r="G331">
        <v>328239523</v>
      </c>
    </row>
    <row r="332" spans="1:7" x14ac:dyDescent="0.35">
      <c r="A332" s="1" t="s">
        <v>391</v>
      </c>
      <c r="B332">
        <v>110.62</v>
      </c>
      <c r="C332">
        <v>2001244392042</v>
      </c>
      <c r="D332">
        <v>82.9</v>
      </c>
      <c r="E332">
        <v>24.3</v>
      </c>
      <c r="F332">
        <v>59.1</v>
      </c>
      <c r="G332">
        <v>60297396</v>
      </c>
    </row>
    <row r="333" spans="1:7" x14ac:dyDescent="0.35">
      <c r="A333" s="1" t="s">
        <v>134</v>
      </c>
      <c r="B333">
        <v>119.62</v>
      </c>
      <c r="C333">
        <v>2827113184696</v>
      </c>
      <c r="D333">
        <v>81.3</v>
      </c>
      <c r="E333">
        <v>25.5</v>
      </c>
      <c r="F333">
        <v>30.6</v>
      </c>
      <c r="G333">
        <v>66834405</v>
      </c>
    </row>
    <row r="334" spans="1:7" x14ac:dyDescent="0.35">
      <c r="A334" s="1" t="s">
        <v>18</v>
      </c>
      <c r="B334">
        <v>117.24</v>
      </c>
      <c r="C334">
        <v>21427700000000</v>
      </c>
      <c r="D334">
        <v>78.5</v>
      </c>
      <c r="E334">
        <v>9.6</v>
      </c>
      <c r="F334">
        <v>36.6</v>
      </c>
      <c r="G334">
        <v>328239523</v>
      </c>
    </row>
    <row r="335" spans="1:7" x14ac:dyDescent="0.35">
      <c r="A335" s="1" t="s">
        <v>18</v>
      </c>
      <c r="B335">
        <v>117.24</v>
      </c>
      <c r="C335">
        <v>21427700000000</v>
      </c>
      <c r="D335">
        <v>78.5</v>
      </c>
      <c r="E335">
        <v>9.6</v>
      </c>
      <c r="F335">
        <v>36.6</v>
      </c>
      <c r="G335">
        <v>328239523</v>
      </c>
    </row>
    <row r="336" spans="1:7" x14ac:dyDescent="0.35">
      <c r="A336" s="1" t="s">
        <v>18</v>
      </c>
      <c r="B336">
        <v>117.24</v>
      </c>
      <c r="C336">
        <v>21427700000000</v>
      </c>
      <c r="D336">
        <v>78.5</v>
      </c>
      <c r="E336">
        <v>9.6</v>
      </c>
      <c r="F336">
        <v>36.6</v>
      </c>
      <c r="G336">
        <v>328239523</v>
      </c>
    </row>
    <row r="337" spans="1:7" x14ac:dyDescent="0.35">
      <c r="A337" s="1" t="s">
        <v>18</v>
      </c>
      <c r="B337">
        <v>117.24</v>
      </c>
      <c r="C337">
        <v>21427700000000</v>
      </c>
      <c r="D337">
        <v>78.5</v>
      </c>
      <c r="E337">
        <v>9.6</v>
      </c>
      <c r="F337">
        <v>36.6</v>
      </c>
      <c r="G337">
        <v>328239523</v>
      </c>
    </row>
    <row r="338" spans="1:7" x14ac:dyDescent="0.35">
      <c r="A338" s="1" t="s">
        <v>18</v>
      </c>
      <c r="B338">
        <v>117.24</v>
      </c>
      <c r="C338">
        <v>21427700000000</v>
      </c>
      <c r="D338">
        <v>78.5</v>
      </c>
      <c r="E338">
        <v>9.6</v>
      </c>
      <c r="F338">
        <v>36.6</v>
      </c>
      <c r="G338">
        <v>328239523</v>
      </c>
    </row>
    <row r="339" spans="1:7" x14ac:dyDescent="0.35">
      <c r="A339" s="1" t="s">
        <v>18</v>
      </c>
      <c r="B339">
        <v>117.24</v>
      </c>
      <c r="C339">
        <v>21427700000000</v>
      </c>
      <c r="D339">
        <v>78.5</v>
      </c>
      <c r="E339">
        <v>9.6</v>
      </c>
      <c r="F339">
        <v>36.6</v>
      </c>
      <c r="G339">
        <v>328239523</v>
      </c>
    </row>
    <row r="340" spans="1:7" x14ac:dyDescent="0.35">
      <c r="A340" s="1" t="s">
        <v>18</v>
      </c>
      <c r="B340">
        <v>117.24</v>
      </c>
      <c r="C340">
        <v>21427700000000</v>
      </c>
      <c r="D340">
        <v>78.5</v>
      </c>
      <c r="E340">
        <v>9.6</v>
      </c>
      <c r="F340">
        <v>36.6</v>
      </c>
      <c r="G340">
        <v>328239523</v>
      </c>
    </row>
    <row r="341" spans="1:7" x14ac:dyDescent="0.35">
      <c r="A341" s="1" t="s">
        <v>192</v>
      </c>
      <c r="B341">
        <v>180.75</v>
      </c>
      <c r="C341">
        <v>1699876578871</v>
      </c>
      <c r="D341">
        <v>72.7</v>
      </c>
      <c r="E341">
        <v>11.4</v>
      </c>
      <c r="F341">
        <v>46.2</v>
      </c>
      <c r="G341">
        <v>144373535</v>
      </c>
    </row>
    <row r="342" spans="1:7" x14ac:dyDescent="0.35">
      <c r="A342" s="1" t="s">
        <v>62</v>
      </c>
      <c r="B342">
        <v>125.08</v>
      </c>
      <c r="C342">
        <v>19910000000000</v>
      </c>
      <c r="D342">
        <v>77</v>
      </c>
      <c r="E342">
        <v>9.4</v>
      </c>
      <c r="F342">
        <v>59.2</v>
      </c>
      <c r="G342">
        <v>1397715000</v>
      </c>
    </row>
    <row r="343" spans="1:7" x14ac:dyDescent="0.35">
      <c r="A343" s="1" t="s">
        <v>18</v>
      </c>
      <c r="B343">
        <v>117.24</v>
      </c>
      <c r="C343">
        <v>21427700000000</v>
      </c>
      <c r="D343">
        <v>78.5</v>
      </c>
      <c r="E343">
        <v>9.6</v>
      </c>
      <c r="F343">
        <v>36.6</v>
      </c>
      <c r="G343">
        <v>328239523</v>
      </c>
    </row>
    <row r="344" spans="1:7" x14ac:dyDescent="0.35">
      <c r="A344" s="1" t="s">
        <v>18</v>
      </c>
      <c r="B344">
        <v>117.24</v>
      </c>
      <c r="C344">
        <v>21427700000000</v>
      </c>
      <c r="D344">
        <v>78.5</v>
      </c>
      <c r="E344">
        <v>9.6</v>
      </c>
      <c r="F344">
        <v>36.6</v>
      </c>
      <c r="G344">
        <v>328239523</v>
      </c>
    </row>
    <row r="345" spans="1:7" x14ac:dyDescent="0.35">
      <c r="A345" s="1" t="s">
        <v>134</v>
      </c>
      <c r="B345">
        <v>119.62</v>
      </c>
      <c r="C345">
        <v>2827113184696</v>
      </c>
      <c r="D345">
        <v>81.3</v>
      </c>
      <c r="E345">
        <v>25.5</v>
      </c>
      <c r="F345">
        <v>30.6</v>
      </c>
      <c r="G345">
        <v>66834405</v>
      </c>
    </row>
    <row r="346" spans="1:7" x14ac:dyDescent="0.35">
      <c r="A346" s="1" t="s">
        <v>673</v>
      </c>
      <c r="B346">
        <v>110.35</v>
      </c>
      <c r="C346">
        <v>348078018464</v>
      </c>
      <c r="D346">
        <v>81</v>
      </c>
      <c r="E346">
        <v>32.4</v>
      </c>
      <c r="F346">
        <v>23.8</v>
      </c>
      <c r="G346">
        <v>5818553</v>
      </c>
    </row>
    <row r="347" spans="1:7" x14ac:dyDescent="0.35">
      <c r="A347" s="1" t="s">
        <v>673</v>
      </c>
      <c r="B347">
        <v>110.35</v>
      </c>
      <c r="C347">
        <v>348078018464</v>
      </c>
      <c r="D347">
        <v>81</v>
      </c>
      <c r="E347">
        <v>32.4</v>
      </c>
      <c r="F347">
        <v>23.8</v>
      </c>
      <c r="G347">
        <v>5818553</v>
      </c>
    </row>
    <row r="348" spans="1:7" x14ac:dyDescent="0.35">
      <c r="A348" s="1" t="s">
        <v>673</v>
      </c>
      <c r="B348">
        <v>110.35</v>
      </c>
      <c r="C348">
        <v>348078018464</v>
      </c>
      <c r="D348">
        <v>81</v>
      </c>
      <c r="E348">
        <v>32.4</v>
      </c>
      <c r="F348">
        <v>23.8</v>
      </c>
      <c r="G348">
        <v>5818553</v>
      </c>
    </row>
    <row r="349" spans="1:7" x14ac:dyDescent="0.35">
      <c r="A349" s="1" t="s">
        <v>391</v>
      </c>
      <c r="B349">
        <v>110.62</v>
      </c>
      <c r="C349">
        <v>2001244392042</v>
      </c>
      <c r="D349">
        <v>82.9</v>
      </c>
      <c r="E349">
        <v>24.3</v>
      </c>
      <c r="F349">
        <v>59.1</v>
      </c>
      <c r="G349">
        <v>60297396</v>
      </c>
    </row>
    <row r="350" spans="1:7" x14ac:dyDescent="0.35">
      <c r="A350" s="1" t="s">
        <v>62</v>
      </c>
      <c r="B350">
        <v>125.08</v>
      </c>
      <c r="C350">
        <v>19910000000000</v>
      </c>
      <c r="D350">
        <v>77</v>
      </c>
      <c r="E350">
        <v>9.4</v>
      </c>
      <c r="F350">
        <v>59.2</v>
      </c>
      <c r="G350">
        <v>1397715000</v>
      </c>
    </row>
    <row r="351" spans="1:7" x14ac:dyDescent="0.35">
      <c r="A351" s="1" t="s">
        <v>62</v>
      </c>
      <c r="B351">
        <v>125.08</v>
      </c>
      <c r="C351">
        <v>19910000000000</v>
      </c>
      <c r="D351">
        <v>77</v>
      </c>
      <c r="E351">
        <v>9.4</v>
      </c>
      <c r="F351">
        <v>59.2</v>
      </c>
      <c r="G351">
        <v>1397715000</v>
      </c>
    </row>
    <row r="352" spans="1:7" x14ac:dyDescent="0.35">
      <c r="A352" s="1" t="s">
        <v>100</v>
      </c>
      <c r="B352">
        <v>99.55</v>
      </c>
      <c r="C352">
        <v>703082435360</v>
      </c>
      <c r="D352">
        <v>83.6</v>
      </c>
      <c r="E352">
        <v>10.1</v>
      </c>
      <c r="F352">
        <v>28.8</v>
      </c>
      <c r="G352">
        <v>8574832</v>
      </c>
    </row>
    <row r="353" spans="1:7" x14ac:dyDescent="0.35">
      <c r="A353" s="1" t="s">
        <v>12</v>
      </c>
      <c r="B353">
        <v>110.05</v>
      </c>
      <c r="C353">
        <v>2715518274227</v>
      </c>
      <c r="D353">
        <v>82.5</v>
      </c>
      <c r="E353">
        <v>24.2</v>
      </c>
      <c r="F353">
        <v>60.7</v>
      </c>
      <c r="G353">
        <v>67059887</v>
      </c>
    </row>
    <row r="354" spans="1:7" x14ac:dyDescent="0.35">
      <c r="A354" s="1" t="s">
        <v>18</v>
      </c>
      <c r="B354">
        <v>117.24</v>
      </c>
      <c r="C354">
        <v>21427700000000</v>
      </c>
      <c r="D354">
        <v>78.5</v>
      </c>
      <c r="E354">
        <v>9.6</v>
      </c>
      <c r="F354">
        <v>36.6</v>
      </c>
      <c r="G354">
        <v>328239523</v>
      </c>
    </row>
    <row r="355" spans="1:7" x14ac:dyDescent="0.35">
      <c r="A355" s="1" t="s">
        <v>18</v>
      </c>
      <c r="B355">
        <v>117.24</v>
      </c>
      <c r="C355">
        <v>21427700000000</v>
      </c>
      <c r="D355">
        <v>78.5</v>
      </c>
      <c r="E355">
        <v>9.6</v>
      </c>
      <c r="F355">
        <v>36.6</v>
      </c>
      <c r="G355">
        <v>328239523</v>
      </c>
    </row>
    <row r="356" spans="1:7" x14ac:dyDescent="0.35">
      <c r="A356" s="1" t="s">
        <v>18</v>
      </c>
      <c r="B356">
        <v>117.24</v>
      </c>
      <c r="C356">
        <v>21427700000000</v>
      </c>
      <c r="D356">
        <v>78.5</v>
      </c>
      <c r="E356">
        <v>9.6</v>
      </c>
      <c r="F356">
        <v>36.6</v>
      </c>
      <c r="G356">
        <v>328239523</v>
      </c>
    </row>
    <row r="357" spans="1:7" x14ac:dyDescent="0.35">
      <c r="A357" s="1" t="s">
        <v>18</v>
      </c>
      <c r="B357">
        <v>117.24</v>
      </c>
      <c r="C357">
        <v>21427700000000</v>
      </c>
      <c r="D357">
        <v>78.5</v>
      </c>
      <c r="E357">
        <v>9.6</v>
      </c>
      <c r="F357">
        <v>36.6</v>
      </c>
      <c r="G357">
        <v>328239523</v>
      </c>
    </row>
    <row r="358" spans="1:7" x14ac:dyDescent="0.35">
      <c r="A358" s="1" t="s">
        <v>18</v>
      </c>
      <c r="B358">
        <v>117.24</v>
      </c>
      <c r="C358">
        <v>21427700000000</v>
      </c>
      <c r="D358">
        <v>78.5</v>
      </c>
      <c r="E358">
        <v>9.6</v>
      </c>
      <c r="F358">
        <v>36.6</v>
      </c>
      <c r="G358">
        <v>328239523</v>
      </c>
    </row>
    <row r="359" spans="1:7" x14ac:dyDescent="0.35">
      <c r="A359" s="1" t="s">
        <v>673</v>
      </c>
      <c r="B359">
        <v>110.35</v>
      </c>
      <c r="C359">
        <v>348078018464</v>
      </c>
      <c r="D359">
        <v>81</v>
      </c>
      <c r="E359">
        <v>32.4</v>
      </c>
      <c r="F359">
        <v>23.8</v>
      </c>
      <c r="G359">
        <v>5818553</v>
      </c>
    </row>
    <row r="360" spans="1:7" x14ac:dyDescent="0.35">
      <c r="A360" s="1" t="s">
        <v>18</v>
      </c>
      <c r="B360">
        <v>117.24</v>
      </c>
      <c r="C360">
        <v>21427700000000</v>
      </c>
      <c r="D360">
        <v>78.5</v>
      </c>
      <c r="E360">
        <v>9.6</v>
      </c>
      <c r="F360">
        <v>36.6</v>
      </c>
      <c r="G360">
        <v>328239523</v>
      </c>
    </row>
    <row r="361" spans="1:7" x14ac:dyDescent="0.35">
      <c r="A361" s="1" t="s">
        <v>62</v>
      </c>
      <c r="B361">
        <v>125.08</v>
      </c>
      <c r="C361">
        <v>19910000000000</v>
      </c>
      <c r="D361">
        <v>77</v>
      </c>
      <c r="E361">
        <v>9.4</v>
      </c>
      <c r="F361">
        <v>59.2</v>
      </c>
      <c r="G361">
        <v>1397715000</v>
      </c>
    </row>
    <row r="362" spans="1:7" x14ac:dyDescent="0.35">
      <c r="A362" s="1" t="s">
        <v>100</v>
      </c>
      <c r="B362">
        <v>99.55</v>
      </c>
      <c r="C362">
        <v>703082435360</v>
      </c>
      <c r="D362">
        <v>83.6</v>
      </c>
      <c r="E362">
        <v>10.1</v>
      </c>
      <c r="F362">
        <v>28.8</v>
      </c>
      <c r="G362">
        <v>8574832</v>
      </c>
    </row>
    <row r="363" spans="1:7" x14ac:dyDescent="0.35">
      <c r="A363" s="1" t="s">
        <v>18</v>
      </c>
      <c r="B363">
        <v>117.24</v>
      </c>
      <c r="C363">
        <v>21427700000000</v>
      </c>
      <c r="D363">
        <v>78.5</v>
      </c>
      <c r="E363">
        <v>9.6</v>
      </c>
      <c r="F363">
        <v>36.6</v>
      </c>
      <c r="G363">
        <v>328239523</v>
      </c>
    </row>
    <row r="364" spans="1:7" x14ac:dyDescent="0.35">
      <c r="A364" s="1" t="s">
        <v>18</v>
      </c>
      <c r="B364">
        <v>117.24</v>
      </c>
      <c r="C364">
        <v>21427700000000</v>
      </c>
      <c r="D364">
        <v>78.5</v>
      </c>
      <c r="E364">
        <v>9.6</v>
      </c>
      <c r="F364">
        <v>36.6</v>
      </c>
      <c r="G364">
        <v>328239523</v>
      </c>
    </row>
    <row r="365" spans="1:7" x14ac:dyDescent="0.35">
      <c r="A365" s="1" t="s">
        <v>18</v>
      </c>
      <c r="B365">
        <v>117.24</v>
      </c>
      <c r="C365">
        <v>21427700000000</v>
      </c>
      <c r="D365">
        <v>78.5</v>
      </c>
      <c r="E365">
        <v>9.6</v>
      </c>
      <c r="F365">
        <v>36.6</v>
      </c>
      <c r="G365">
        <v>328239523</v>
      </c>
    </row>
    <row r="366" spans="1:7" x14ac:dyDescent="0.35">
      <c r="A366" s="1" t="s">
        <v>18</v>
      </c>
      <c r="B366">
        <v>117.24</v>
      </c>
      <c r="C366">
        <v>21427700000000</v>
      </c>
      <c r="D366">
        <v>78.5</v>
      </c>
      <c r="E366">
        <v>9.6</v>
      </c>
      <c r="F366">
        <v>36.6</v>
      </c>
      <c r="G366">
        <v>328239523</v>
      </c>
    </row>
    <row r="367" spans="1:7" x14ac:dyDescent="0.35">
      <c r="A367" s="1" t="s">
        <v>18</v>
      </c>
      <c r="B367">
        <v>117.24</v>
      </c>
      <c r="C367">
        <v>21427700000000</v>
      </c>
      <c r="D367">
        <v>78.5</v>
      </c>
      <c r="E367">
        <v>9.6</v>
      </c>
      <c r="F367">
        <v>36.6</v>
      </c>
      <c r="G367">
        <v>328239523</v>
      </c>
    </row>
    <row r="368" spans="1:7" x14ac:dyDescent="0.35">
      <c r="A368" s="1" t="s">
        <v>93</v>
      </c>
      <c r="B368">
        <v>112.85</v>
      </c>
      <c r="C368">
        <v>3845630030824</v>
      </c>
      <c r="D368">
        <v>80.900000000000006</v>
      </c>
      <c r="E368">
        <v>11.5</v>
      </c>
      <c r="F368">
        <v>48.8</v>
      </c>
      <c r="G368">
        <v>83132799</v>
      </c>
    </row>
    <row r="369" spans="1:7" x14ac:dyDescent="0.35">
      <c r="A369" s="1" t="s">
        <v>18</v>
      </c>
      <c r="B369">
        <v>117.24</v>
      </c>
      <c r="C369">
        <v>21427700000000</v>
      </c>
      <c r="D369">
        <v>78.5</v>
      </c>
      <c r="E369">
        <v>9.6</v>
      </c>
      <c r="F369">
        <v>36.6</v>
      </c>
      <c r="G369">
        <v>328239523</v>
      </c>
    </row>
    <row r="370" spans="1:7" x14ac:dyDescent="0.35">
      <c r="A370" s="1" t="s">
        <v>18</v>
      </c>
      <c r="B370">
        <v>117.24</v>
      </c>
      <c r="C370">
        <v>21427700000000</v>
      </c>
      <c r="D370">
        <v>78.5</v>
      </c>
      <c r="E370">
        <v>9.6</v>
      </c>
      <c r="F370">
        <v>36.6</v>
      </c>
      <c r="G370">
        <v>328239523</v>
      </c>
    </row>
    <row r="371" spans="1:7" x14ac:dyDescent="0.35">
      <c r="A371" s="1" t="s">
        <v>18</v>
      </c>
      <c r="B371">
        <v>117.24</v>
      </c>
      <c r="C371">
        <v>21427700000000</v>
      </c>
      <c r="D371">
        <v>78.5</v>
      </c>
      <c r="E371">
        <v>9.6</v>
      </c>
      <c r="F371">
        <v>36.6</v>
      </c>
      <c r="G371">
        <v>328239523</v>
      </c>
    </row>
    <row r="372" spans="1:7" x14ac:dyDescent="0.35">
      <c r="A372" s="1" t="s">
        <v>134</v>
      </c>
      <c r="B372">
        <v>119.62</v>
      </c>
      <c r="C372">
        <v>2827113184696</v>
      </c>
      <c r="D372">
        <v>81.3</v>
      </c>
      <c r="E372">
        <v>25.5</v>
      </c>
      <c r="F372">
        <v>30.6</v>
      </c>
      <c r="G372">
        <v>66834405</v>
      </c>
    </row>
    <row r="373" spans="1:7" x14ac:dyDescent="0.35">
      <c r="A373" s="1" t="s">
        <v>100</v>
      </c>
      <c r="B373">
        <v>99.55</v>
      </c>
      <c r="C373">
        <v>703082435360</v>
      </c>
      <c r="D373">
        <v>83.6</v>
      </c>
      <c r="E373">
        <v>10.1</v>
      </c>
      <c r="F373">
        <v>28.8</v>
      </c>
      <c r="G373">
        <v>8574832</v>
      </c>
    </row>
    <row r="374" spans="1:7" x14ac:dyDescent="0.35">
      <c r="A374" s="1" t="s">
        <v>290</v>
      </c>
      <c r="B374">
        <v>110.51</v>
      </c>
      <c r="C374">
        <v>530832908738</v>
      </c>
      <c r="D374">
        <v>82.5</v>
      </c>
      <c r="E374">
        <v>27.9</v>
      </c>
      <c r="F374">
        <v>49.1</v>
      </c>
      <c r="G374">
        <v>10285453</v>
      </c>
    </row>
    <row r="375" spans="1:7" x14ac:dyDescent="0.35">
      <c r="A375" s="1" t="s">
        <v>18</v>
      </c>
      <c r="B375">
        <v>117.24</v>
      </c>
      <c r="C375">
        <v>21427700000000</v>
      </c>
      <c r="D375">
        <v>78.5</v>
      </c>
      <c r="E375">
        <v>9.6</v>
      </c>
      <c r="F375">
        <v>36.6</v>
      </c>
      <c r="G375">
        <v>328239523</v>
      </c>
    </row>
    <row r="376" spans="1:7" x14ac:dyDescent="0.35">
      <c r="A376" s="1" t="s">
        <v>18</v>
      </c>
      <c r="B376">
        <v>117.24</v>
      </c>
      <c r="C376">
        <v>21427700000000</v>
      </c>
      <c r="D376">
        <v>78.5</v>
      </c>
      <c r="E376">
        <v>9.6</v>
      </c>
      <c r="F376">
        <v>36.6</v>
      </c>
      <c r="G376">
        <v>328239523</v>
      </c>
    </row>
    <row r="377" spans="1:7" x14ac:dyDescent="0.35">
      <c r="A377" s="1" t="s">
        <v>62</v>
      </c>
      <c r="B377">
        <v>125.08</v>
      </c>
      <c r="C377">
        <v>19910000000000</v>
      </c>
      <c r="D377">
        <v>77</v>
      </c>
      <c r="E377">
        <v>9.4</v>
      </c>
      <c r="F377">
        <v>59.2</v>
      </c>
      <c r="G377">
        <v>1397715000</v>
      </c>
    </row>
    <row r="378" spans="1:7" x14ac:dyDescent="0.35">
      <c r="A378" s="1" t="s">
        <v>12</v>
      </c>
      <c r="B378">
        <v>110.05</v>
      </c>
      <c r="C378">
        <v>2715518274227</v>
      </c>
      <c r="D378">
        <v>82.5</v>
      </c>
      <c r="E378">
        <v>24.2</v>
      </c>
      <c r="F378">
        <v>60.7</v>
      </c>
      <c r="G378">
        <v>67059887</v>
      </c>
    </row>
    <row r="379" spans="1:7" x14ac:dyDescent="0.35">
      <c r="A379" s="1" t="s">
        <v>824</v>
      </c>
      <c r="B379">
        <v>140.94999999999999</v>
      </c>
      <c r="C379">
        <v>323802808108</v>
      </c>
      <c r="D379">
        <v>77.099999999999994</v>
      </c>
      <c r="E379">
        <v>14.4</v>
      </c>
      <c r="F379">
        <v>71.2</v>
      </c>
      <c r="G379">
        <v>50339443</v>
      </c>
    </row>
    <row r="380" spans="1:7" x14ac:dyDescent="0.35">
      <c r="A380" s="1" t="s">
        <v>18</v>
      </c>
      <c r="B380">
        <v>117.24</v>
      </c>
      <c r="C380">
        <v>21427700000000</v>
      </c>
      <c r="D380">
        <v>78.5</v>
      </c>
      <c r="E380">
        <v>9.6</v>
      </c>
      <c r="F380">
        <v>36.6</v>
      </c>
      <c r="G380">
        <v>328239523</v>
      </c>
    </row>
    <row r="381" spans="1:7" x14ac:dyDescent="0.35">
      <c r="A381" s="1" t="s">
        <v>134</v>
      </c>
      <c r="B381">
        <v>119.62</v>
      </c>
      <c r="C381">
        <v>2827113184696</v>
      </c>
      <c r="D381">
        <v>81.3</v>
      </c>
      <c r="E381">
        <v>25.5</v>
      </c>
      <c r="F381">
        <v>30.6</v>
      </c>
      <c r="G381">
        <v>66834405</v>
      </c>
    </row>
    <row r="382" spans="1:7" x14ac:dyDescent="0.35">
      <c r="A382" s="1" t="s">
        <v>62</v>
      </c>
      <c r="B382">
        <v>125.08</v>
      </c>
      <c r="C382">
        <v>19910000000000</v>
      </c>
      <c r="D382">
        <v>77</v>
      </c>
      <c r="E382">
        <v>9.4</v>
      </c>
      <c r="F382">
        <v>59.2</v>
      </c>
      <c r="G382">
        <v>1397715000</v>
      </c>
    </row>
    <row r="383" spans="1:7" x14ac:dyDescent="0.35">
      <c r="A383" s="1" t="s">
        <v>134</v>
      </c>
      <c r="B383">
        <v>119.62</v>
      </c>
      <c r="C383">
        <v>2827113184696</v>
      </c>
      <c r="D383">
        <v>81.3</v>
      </c>
      <c r="E383">
        <v>25.5</v>
      </c>
      <c r="F383">
        <v>30.6</v>
      </c>
      <c r="G383">
        <v>66834405</v>
      </c>
    </row>
    <row r="384" spans="1:7" x14ac:dyDescent="0.35">
      <c r="A384" s="1" t="s">
        <v>12</v>
      </c>
      <c r="B384">
        <v>110.05</v>
      </c>
      <c r="C384">
        <v>2715518274227</v>
      </c>
      <c r="D384">
        <v>82.5</v>
      </c>
      <c r="E384">
        <v>24.2</v>
      </c>
      <c r="F384">
        <v>60.7</v>
      </c>
      <c r="G384">
        <v>67059887</v>
      </c>
    </row>
    <row r="385" spans="1:7" x14ac:dyDescent="0.35">
      <c r="A385" s="1" t="s">
        <v>62</v>
      </c>
      <c r="B385">
        <v>125.08</v>
      </c>
      <c r="C385">
        <v>19910000000000</v>
      </c>
      <c r="D385">
        <v>77</v>
      </c>
      <c r="E385">
        <v>9.4</v>
      </c>
      <c r="F385">
        <v>59.2</v>
      </c>
      <c r="G385">
        <v>1397715000</v>
      </c>
    </row>
    <row r="386" spans="1:7" x14ac:dyDescent="0.35">
      <c r="A386" s="1" t="s">
        <v>383</v>
      </c>
      <c r="B386">
        <v>108.15</v>
      </c>
      <c r="C386">
        <v>395098666122</v>
      </c>
      <c r="D386">
        <v>82.8</v>
      </c>
      <c r="E386">
        <v>23.1</v>
      </c>
      <c r="F386">
        <v>25.3</v>
      </c>
      <c r="G386">
        <v>9053300</v>
      </c>
    </row>
    <row r="387" spans="1:7" x14ac:dyDescent="0.35">
      <c r="A387" s="1" t="s">
        <v>40</v>
      </c>
      <c r="B387">
        <v>141.54</v>
      </c>
      <c r="C387">
        <v>1258286717125</v>
      </c>
      <c r="D387">
        <v>75</v>
      </c>
      <c r="E387">
        <v>13.1</v>
      </c>
      <c r="F387">
        <v>55.1</v>
      </c>
      <c r="G387">
        <v>126014024</v>
      </c>
    </row>
    <row r="388" spans="1:7" x14ac:dyDescent="0.35">
      <c r="A388" s="1" t="s">
        <v>290</v>
      </c>
      <c r="B388">
        <v>110.51</v>
      </c>
      <c r="C388">
        <v>530832908738</v>
      </c>
      <c r="D388">
        <v>82.5</v>
      </c>
      <c r="E388">
        <v>27.9</v>
      </c>
      <c r="F388">
        <v>49.1</v>
      </c>
      <c r="G388">
        <v>10285453</v>
      </c>
    </row>
    <row r="389" spans="1:7" x14ac:dyDescent="0.35">
      <c r="A389" s="1" t="s">
        <v>845</v>
      </c>
      <c r="B389">
        <v>115.91</v>
      </c>
      <c r="C389">
        <v>909070395161</v>
      </c>
      <c r="D389">
        <v>81.8</v>
      </c>
      <c r="E389">
        <v>23</v>
      </c>
      <c r="F389">
        <v>41.2</v>
      </c>
      <c r="G389">
        <v>17332850</v>
      </c>
    </row>
    <row r="390" spans="1:7" x14ac:dyDescent="0.35">
      <c r="A390" s="1" t="s">
        <v>62</v>
      </c>
      <c r="B390">
        <v>125.08</v>
      </c>
      <c r="C390">
        <v>19910000000000</v>
      </c>
      <c r="D390">
        <v>77</v>
      </c>
      <c r="E390">
        <v>9.4</v>
      </c>
      <c r="F390">
        <v>59.2</v>
      </c>
      <c r="G390">
        <v>1397715000</v>
      </c>
    </row>
    <row r="391" spans="1:7" x14ac:dyDescent="0.35">
      <c r="A391" s="1" t="s">
        <v>62</v>
      </c>
      <c r="B391">
        <v>125.08</v>
      </c>
      <c r="C391">
        <v>19910000000000</v>
      </c>
      <c r="D391">
        <v>77</v>
      </c>
      <c r="E391">
        <v>9.4</v>
      </c>
      <c r="F391">
        <v>59.2</v>
      </c>
      <c r="G391">
        <v>1397715000</v>
      </c>
    </row>
    <row r="392" spans="1:7" x14ac:dyDescent="0.35">
      <c r="A392" s="1" t="s">
        <v>62</v>
      </c>
      <c r="B392">
        <v>125.08</v>
      </c>
      <c r="C392">
        <v>19910000000000</v>
      </c>
      <c r="D392">
        <v>77</v>
      </c>
      <c r="E392">
        <v>9.4</v>
      </c>
      <c r="F392">
        <v>59.2</v>
      </c>
      <c r="G392">
        <v>1397715000</v>
      </c>
    </row>
    <row r="393" spans="1:7" x14ac:dyDescent="0.35">
      <c r="A393" s="1" t="s">
        <v>854</v>
      </c>
      <c r="B393">
        <v>114.11</v>
      </c>
      <c r="C393">
        <v>592164400688</v>
      </c>
      <c r="D393">
        <v>77.599999999999994</v>
      </c>
      <c r="E393">
        <v>17.399999999999999</v>
      </c>
      <c r="F393">
        <v>40.799999999999997</v>
      </c>
      <c r="G393">
        <v>37970874</v>
      </c>
    </row>
    <row r="394" spans="1:7" x14ac:dyDescent="0.35">
      <c r="A394" s="1" t="s">
        <v>327</v>
      </c>
      <c r="B394">
        <v>267.51</v>
      </c>
      <c r="C394">
        <v>448120428859</v>
      </c>
      <c r="D394">
        <v>54.3</v>
      </c>
      <c r="E394">
        <v>1.5</v>
      </c>
      <c r="F394">
        <v>34.799999999999997</v>
      </c>
      <c r="G394">
        <v>200963599</v>
      </c>
    </row>
    <row r="395" spans="1:7" x14ac:dyDescent="0.35">
      <c r="A395" s="1" t="s">
        <v>18</v>
      </c>
      <c r="B395">
        <v>117.24</v>
      </c>
      <c r="C395">
        <v>21427700000000</v>
      </c>
      <c r="D395">
        <v>78.5</v>
      </c>
      <c r="E395">
        <v>9.6</v>
      </c>
      <c r="F395">
        <v>36.6</v>
      </c>
      <c r="G395">
        <v>328239523</v>
      </c>
    </row>
    <row r="396" spans="1:7" x14ac:dyDescent="0.35">
      <c r="A396" s="1" t="s">
        <v>93</v>
      </c>
      <c r="B396">
        <v>112.85</v>
      </c>
      <c r="C396">
        <v>3845630030824</v>
      </c>
      <c r="D396">
        <v>80.900000000000006</v>
      </c>
      <c r="E396">
        <v>11.5</v>
      </c>
      <c r="F396">
        <v>48.8</v>
      </c>
      <c r="G396">
        <v>83132799</v>
      </c>
    </row>
    <row r="397" spans="1:7" x14ac:dyDescent="0.35">
      <c r="A397" s="1" t="s">
        <v>93</v>
      </c>
      <c r="B397">
        <v>112.85</v>
      </c>
      <c r="C397">
        <v>3845630030824</v>
      </c>
      <c r="D397">
        <v>80.900000000000006</v>
      </c>
      <c r="E397">
        <v>11.5</v>
      </c>
      <c r="F397">
        <v>48.8</v>
      </c>
      <c r="G397">
        <v>83132799</v>
      </c>
    </row>
    <row r="398" spans="1:7" x14ac:dyDescent="0.35">
      <c r="A398" s="1" t="s">
        <v>192</v>
      </c>
      <c r="B398">
        <v>180.75</v>
      </c>
      <c r="C398">
        <v>1699876578871</v>
      </c>
      <c r="D398">
        <v>72.7</v>
      </c>
      <c r="E398">
        <v>11.4</v>
      </c>
      <c r="F398">
        <v>46.2</v>
      </c>
      <c r="G398">
        <v>144373535</v>
      </c>
    </row>
    <row r="399" spans="1:7" x14ac:dyDescent="0.35">
      <c r="A399" s="1" t="s">
        <v>18</v>
      </c>
      <c r="B399">
        <v>117.24</v>
      </c>
      <c r="C399">
        <v>21427700000000</v>
      </c>
      <c r="D399">
        <v>78.5</v>
      </c>
      <c r="E399">
        <v>9.6</v>
      </c>
      <c r="F399">
        <v>36.6</v>
      </c>
      <c r="G399">
        <v>328239523</v>
      </c>
    </row>
    <row r="400" spans="1:7" x14ac:dyDescent="0.35">
      <c r="A400" s="1" t="s">
        <v>78</v>
      </c>
      <c r="B400">
        <v>116.76</v>
      </c>
      <c r="C400">
        <v>1736425629520</v>
      </c>
      <c r="D400">
        <v>81.900000000000006</v>
      </c>
      <c r="E400">
        <v>12.8</v>
      </c>
      <c r="F400">
        <v>24.5</v>
      </c>
      <c r="G400">
        <v>36991981</v>
      </c>
    </row>
    <row r="401" spans="1:7" x14ac:dyDescent="0.35">
      <c r="A401" s="1" t="s">
        <v>18</v>
      </c>
      <c r="B401">
        <v>117.24</v>
      </c>
      <c r="C401">
        <v>21427700000000</v>
      </c>
      <c r="D401">
        <v>78.5</v>
      </c>
      <c r="E401">
        <v>9.6</v>
      </c>
      <c r="F401">
        <v>36.6</v>
      </c>
      <c r="G401">
        <v>328239523</v>
      </c>
    </row>
    <row r="402" spans="1:7" x14ac:dyDescent="0.35">
      <c r="A402" s="1" t="s">
        <v>44</v>
      </c>
      <c r="B402">
        <v>180.44</v>
      </c>
      <c r="C402">
        <v>2611000000000</v>
      </c>
      <c r="D402">
        <v>69.400000000000006</v>
      </c>
      <c r="E402">
        <v>11.2</v>
      </c>
      <c r="F402">
        <v>49.7</v>
      </c>
      <c r="G402">
        <v>1366417754</v>
      </c>
    </row>
    <row r="403" spans="1:7" x14ac:dyDescent="0.35">
      <c r="A403" s="1" t="s">
        <v>310</v>
      </c>
      <c r="B403">
        <v>113.27</v>
      </c>
      <c r="C403">
        <v>543649976166</v>
      </c>
      <c r="D403">
        <v>76.900000000000006</v>
      </c>
      <c r="E403">
        <v>14.9</v>
      </c>
      <c r="F403">
        <v>29.5</v>
      </c>
      <c r="G403">
        <v>69625582</v>
      </c>
    </row>
    <row r="404" spans="1:7" x14ac:dyDescent="0.35">
      <c r="A404" s="1" t="s">
        <v>383</v>
      </c>
      <c r="B404">
        <v>108.15</v>
      </c>
      <c r="C404">
        <v>395098666122</v>
      </c>
      <c r="D404">
        <v>82.8</v>
      </c>
      <c r="E404">
        <v>23.1</v>
      </c>
      <c r="F404">
        <v>25.3</v>
      </c>
      <c r="G404">
        <v>9053300</v>
      </c>
    </row>
    <row r="405" spans="1:7" x14ac:dyDescent="0.35">
      <c r="A405" s="1" t="s">
        <v>18</v>
      </c>
      <c r="B405">
        <v>117.24</v>
      </c>
      <c r="C405">
        <v>21427700000000</v>
      </c>
      <c r="D405">
        <v>78.5</v>
      </c>
      <c r="E405">
        <v>9.6</v>
      </c>
      <c r="F405">
        <v>36.6</v>
      </c>
      <c r="G405">
        <v>328239523</v>
      </c>
    </row>
    <row r="406" spans="1:7" x14ac:dyDescent="0.35">
      <c r="A406" s="1" t="s">
        <v>18</v>
      </c>
      <c r="B406">
        <v>117.24</v>
      </c>
      <c r="C406">
        <v>21427700000000</v>
      </c>
      <c r="D406">
        <v>78.5</v>
      </c>
      <c r="E406">
        <v>9.6</v>
      </c>
      <c r="F406">
        <v>36.6</v>
      </c>
      <c r="G406">
        <v>328239523</v>
      </c>
    </row>
    <row r="407" spans="1:7" x14ac:dyDescent="0.35">
      <c r="A407" s="1" t="s">
        <v>18</v>
      </c>
      <c r="B407">
        <v>117.24</v>
      </c>
      <c r="C407">
        <v>21427700000000</v>
      </c>
      <c r="D407">
        <v>78.5</v>
      </c>
      <c r="E407">
        <v>9.6</v>
      </c>
      <c r="F407">
        <v>36.6</v>
      </c>
      <c r="G407">
        <v>328239523</v>
      </c>
    </row>
    <row r="408" spans="1:7" x14ac:dyDescent="0.35">
      <c r="A408" s="1" t="s">
        <v>62</v>
      </c>
      <c r="B408">
        <v>125.08</v>
      </c>
      <c r="C408">
        <v>19910000000000</v>
      </c>
      <c r="D408">
        <v>77</v>
      </c>
      <c r="E408">
        <v>9.4</v>
      </c>
      <c r="F408">
        <v>59.2</v>
      </c>
      <c r="G408">
        <v>1397715000</v>
      </c>
    </row>
    <row r="409" spans="1:7" x14ac:dyDescent="0.35">
      <c r="A409" s="1" t="s">
        <v>310</v>
      </c>
      <c r="B409">
        <v>113.27</v>
      </c>
      <c r="C409">
        <v>543649976166</v>
      </c>
      <c r="D409">
        <v>76.900000000000006</v>
      </c>
      <c r="E409">
        <v>14.9</v>
      </c>
      <c r="F409">
        <v>29.5</v>
      </c>
      <c r="G409">
        <v>69625582</v>
      </c>
    </row>
    <row r="410" spans="1:7" x14ac:dyDescent="0.35">
      <c r="A410" s="1" t="s">
        <v>18</v>
      </c>
      <c r="B410">
        <v>117.24</v>
      </c>
      <c r="C410">
        <v>21427700000000</v>
      </c>
      <c r="D410">
        <v>78.5</v>
      </c>
      <c r="E410">
        <v>9.6</v>
      </c>
      <c r="F410">
        <v>36.6</v>
      </c>
      <c r="G410">
        <v>328239523</v>
      </c>
    </row>
    <row r="411" spans="1:7" x14ac:dyDescent="0.35">
      <c r="A411" s="1" t="s">
        <v>18</v>
      </c>
      <c r="B411">
        <v>117.24</v>
      </c>
      <c r="C411">
        <v>21427700000000</v>
      </c>
      <c r="D411">
        <v>78.5</v>
      </c>
      <c r="E411">
        <v>9.6</v>
      </c>
      <c r="F411">
        <v>36.6</v>
      </c>
      <c r="G411">
        <v>328239523</v>
      </c>
    </row>
    <row r="412" spans="1:7" x14ac:dyDescent="0.35">
      <c r="A412" s="1" t="s">
        <v>62</v>
      </c>
      <c r="B412">
        <v>125.08</v>
      </c>
      <c r="C412">
        <v>19910000000000</v>
      </c>
      <c r="D412">
        <v>77</v>
      </c>
      <c r="E412">
        <v>9.4</v>
      </c>
      <c r="F412">
        <v>59.2</v>
      </c>
      <c r="G412">
        <v>1397715000</v>
      </c>
    </row>
    <row r="413" spans="1:7" x14ac:dyDescent="0.35">
      <c r="A413" s="1" t="s">
        <v>18</v>
      </c>
      <c r="B413">
        <v>117.24</v>
      </c>
      <c r="C413">
        <v>21427700000000</v>
      </c>
      <c r="D413">
        <v>78.5</v>
      </c>
      <c r="E413">
        <v>9.6</v>
      </c>
      <c r="F413">
        <v>36.6</v>
      </c>
      <c r="G413">
        <v>328239523</v>
      </c>
    </row>
    <row r="414" spans="1:7" x14ac:dyDescent="0.35">
      <c r="A414" s="1" t="s">
        <v>673</v>
      </c>
      <c r="B414">
        <v>110.35</v>
      </c>
      <c r="C414">
        <v>348078018464</v>
      </c>
      <c r="D414">
        <v>81</v>
      </c>
      <c r="E414">
        <v>32.4</v>
      </c>
      <c r="F414">
        <v>23.8</v>
      </c>
      <c r="G414">
        <v>5818553</v>
      </c>
    </row>
    <row r="415" spans="1:7" x14ac:dyDescent="0.35">
      <c r="A415" s="1" t="s">
        <v>18</v>
      </c>
      <c r="B415">
        <v>117.24</v>
      </c>
      <c r="C415">
        <v>21427700000000</v>
      </c>
      <c r="D415">
        <v>78.5</v>
      </c>
      <c r="E415">
        <v>9.6</v>
      </c>
      <c r="F415">
        <v>36.6</v>
      </c>
      <c r="G415">
        <v>328239523</v>
      </c>
    </row>
    <row r="416" spans="1:7" x14ac:dyDescent="0.35">
      <c r="A416" s="1" t="s">
        <v>892</v>
      </c>
      <c r="B416">
        <v>281.66000000000003</v>
      </c>
      <c r="C416">
        <v>153781069118</v>
      </c>
      <c r="D416">
        <v>71.599999999999994</v>
      </c>
      <c r="E416">
        <v>20.100000000000001</v>
      </c>
      <c r="F416">
        <v>45.2</v>
      </c>
      <c r="G416">
        <v>44385155</v>
      </c>
    </row>
    <row r="417" spans="1:7" x14ac:dyDescent="0.35">
      <c r="A417" s="1" t="s">
        <v>18</v>
      </c>
      <c r="B417">
        <v>117.24</v>
      </c>
      <c r="C417">
        <v>21427700000000</v>
      </c>
      <c r="D417">
        <v>78.5</v>
      </c>
      <c r="E417">
        <v>9.6</v>
      </c>
      <c r="F417">
        <v>36.6</v>
      </c>
      <c r="G417">
        <v>328239523</v>
      </c>
    </row>
    <row r="418" spans="1:7" x14ac:dyDescent="0.35">
      <c r="A418" s="1" t="s">
        <v>78</v>
      </c>
      <c r="B418">
        <v>116.76</v>
      </c>
      <c r="C418">
        <v>1736425629520</v>
      </c>
      <c r="D418">
        <v>81.900000000000006</v>
      </c>
      <c r="E418">
        <v>12.8</v>
      </c>
      <c r="F418">
        <v>24.5</v>
      </c>
      <c r="G418">
        <v>36991981</v>
      </c>
    </row>
    <row r="419" spans="1:7" x14ac:dyDescent="0.35">
      <c r="A419" s="1" t="s">
        <v>290</v>
      </c>
      <c r="B419">
        <v>110.51</v>
      </c>
      <c r="C419">
        <v>530832908738</v>
      </c>
      <c r="D419">
        <v>82.5</v>
      </c>
      <c r="E419">
        <v>27.9</v>
      </c>
      <c r="F419">
        <v>49.1</v>
      </c>
      <c r="G419">
        <v>10285453</v>
      </c>
    </row>
    <row r="420" spans="1:7" x14ac:dyDescent="0.35">
      <c r="A420" s="1" t="s">
        <v>100</v>
      </c>
      <c r="B420">
        <v>99.55</v>
      </c>
      <c r="C420">
        <v>703082435360</v>
      </c>
      <c r="D420">
        <v>83.6</v>
      </c>
      <c r="E420">
        <v>10.1</v>
      </c>
      <c r="F420">
        <v>28.8</v>
      </c>
      <c r="G420">
        <v>8574832</v>
      </c>
    </row>
    <row r="421" spans="1:7" x14ac:dyDescent="0.35">
      <c r="A421" s="1" t="s">
        <v>18</v>
      </c>
      <c r="B421">
        <v>117.24</v>
      </c>
      <c r="C421">
        <v>21427700000000</v>
      </c>
      <c r="D421">
        <v>78.5</v>
      </c>
      <c r="E421">
        <v>9.6</v>
      </c>
      <c r="F421">
        <v>36.6</v>
      </c>
      <c r="G421">
        <v>328239523</v>
      </c>
    </row>
    <row r="422" spans="1:7" x14ac:dyDescent="0.35">
      <c r="A422" s="1" t="s">
        <v>18</v>
      </c>
      <c r="B422">
        <v>117.24</v>
      </c>
      <c r="C422">
        <v>21427700000000</v>
      </c>
      <c r="D422">
        <v>78.5</v>
      </c>
      <c r="E422">
        <v>9.6</v>
      </c>
      <c r="F422">
        <v>36.6</v>
      </c>
      <c r="G422">
        <v>328239523</v>
      </c>
    </row>
    <row r="423" spans="1:7" x14ac:dyDescent="0.35">
      <c r="A423" s="1" t="s">
        <v>18</v>
      </c>
      <c r="B423">
        <v>117.24</v>
      </c>
      <c r="C423">
        <v>21427700000000</v>
      </c>
      <c r="D423">
        <v>78.5</v>
      </c>
      <c r="E423">
        <v>9.6</v>
      </c>
      <c r="F423">
        <v>36.6</v>
      </c>
      <c r="G423">
        <v>328239523</v>
      </c>
    </row>
    <row r="424" spans="1:7" x14ac:dyDescent="0.35">
      <c r="A424" s="1" t="s">
        <v>18</v>
      </c>
      <c r="B424">
        <v>117.24</v>
      </c>
      <c r="C424">
        <v>21427700000000</v>
      </c>
      <c r="D424">
        <v>78.5</v>
      </c>
      <c r="E424">
        <v>9.6</v>
      </c>
      <c r="F424">
        <v>36.6</v>
      </c>
      <c r="G424">
        <v>328239523</v>
      </c>
    </row>
    <row r="425" spans="1:7" x14ac:dyDescent="0.35">
      <c r="A425" s="1" t="s">
        <v>62</v>
      </c>
      <c r="B425">
        <v>125.08</v>
      </c>
      <c r="C425">
        <v>19910000000000</v>
      </c>
      <c r="D425">
        <v>77</v>
      </c>
      <c r="E425">
        <v>9.4</v>
      </c>
      <c r="F425">
        <v>59.2</v>
      </c>
      <c r="G425">
        <v>1397715000</v>
      </c>
    </row>
    <row r="426" spans="1:7" x14ac:dyDescent="0.35">
      <c r="A426" s="1" t="s">
        <v>44</v>
      </c>
      <c r="B426">
        <v>180.44</v>
      </c>
      <c r="C426">
        <v>2611000000000</v>
      </c>
      <c r="D426">
        <v>69.400000000000006</v>
      </c>
      <c r="E426">
        <v>11.2</v>
      </c>
      <c r="F426">
        <v>49.7</v>
      </c>
      <c r="G426">
        <v>1366417754</v>
      </c>
    </row>
    <row r="427" spans="1:7" x14ac:dyDescent="0.35">
      <c r="A427" s="1" t="s">
        <v>18</v>
      </c>
      <c r="B427">
        <v>117.24</v>
      </c>
      <c r="C427">
        <v>21427700000000</v>
      </c>
      <c r="D427">
        <v>78.5</v>
      </c>
      <c r="E427">
        <v>9.6</v>
      </c>
      <c r="F427">
        <v>36.6</v>
      </c>
      <c r="G427">
        <v>328239523</v>
      </c>
    </row>
    <row r="428" spans="1:7" x14ac:dyDescent="0.35">
      <c r="A428" s="1" t="s">
        <v>62</v>
      </c>
      <c r="B428">
        <v>125.08</v>
      </c>
      <c r="C428">
        <v>19910000000000</v>
      </c>
      <c r="D428">
        <v>77</v>
      </c>
      <c r="E428">
        <v>9.4</v>
      </c>
      <c r="F428">
        <v>59.2</v>
      </c>
      <c r="G428">
        <v>1397715000</v>
      </c>
    </row>
    <row r="429" spans="1:7" x14ac:dyDescent="0.35">
      <c r="A429" s="1" t="s">
        <v>18</v>
      </c>
      <c r="B429">
        <v>117.24</v>
      </c>
      <c r="C429">
        <v>21427700000000</v>
      </c>
      <c r="D429">
        <v>78.5</v>
      </c>
      <c r="E429">
        <v>9.6</v>
      </c>
      <c r="F429">
        <v>36.6</v>
      </c>
      <c r="G429">
        <v>328239523</v>
      </c>
    </row>
    <row r="430" spans="1:7" x14ac:dyDescent="0.35">
      <c r="A430" s="1" t="s">
        <v>18</v>
      </c>
      <c r="B430">
        <v>117.24</v>
      </c>
      <c r="C430">
        <v>21427700000000</v>
      </c>
      <c r="D430">
        <v>78.5</v>
      </c>
      <c r="E430">
        <v>9.6</v>
      </c>
      <c r="F430">
        <v>36.6</v>
      </c>
      <c r="G430">
        <v>328239523</v>
      </c>
    </row>
    <row r="431" spans="1:7" x14ac:dyDescent="0.35">
      <c r="A431" s="1" t="s">
        <v>383</v>
      </c>
      <c r="B431">
        <v>108.15</v>
      </c>
      <c r="C431">
        <v>395098666122</v>
      </c>
      <c r="D431">
        <v>82.8</v>
      </c>
      <c r="E431">
        <v>23.1</v>
      </c>
      <c r="F431">
        <v>25.3</v>
      </c>
      <c r="G431">
        <v>9053300</v>
      </c>
    </row>
    <row r="432" spans="1:7" x14ac:dyDescent="0.35">
      <c r="A432" s="1" t="s">
        <v>454</v>
      </c>
      <c r="B432">
        <v>115.16</v>
      </c>
      <c r="C432">
        <v>2029000000000</v>
      </c>
      <c r="D432">
        <v>82.6</v>
      </c>
      <c r="E432">
        <v>15.6</v>
      </c>
      <c r="F432">
        <v>33.200000000000003</v>
      </c>
      <c r="G432">
        <v>51709098</v>
      </c>
    </row>
    <row r="433" spans="1:7" x14ac:dyDescent="0.35">
      <c r="A433" s="1" t="s">
        <v>62</v>
      </c>
      <c r="B433">
        <v>125.08</v>
      </c>
      <c r="C433">
        <v>19910000000000</v>
      </c>
      <c r="D433">
        <v>77</v>
      </c>
      <c r="E433">
        <v>9.4</v>
      </c>
      <c r="F433">
        <v>59.2</v>
      </c>
      <c r="G433">
        <v>1397715000</v>
      </c>
    </row>
    <row r="434" spans="1:7" x14ac:dyDescent="0.35">
      <c r="A434" s="1" t="s">
        <v>18</v>
      </c>
      <c r="B434">
        <v>117.24</v>
      </c>
      <c r="C434">
        <v>21427700000000</v>
      </c>
      <c r="D434">
        <v>78.5</v>
      </c>
      <c r="E434">
        <v>9.6</v>
      </c>
      <c r="F434">
        <v>36.6</v>
      </c>
      <c r="G434">
        <v>328239523</v>
      </c>
    </row>
    <row r="435" spans="1:7" x14ac:dyDescent="0.35">
      <c r="A435" s="1" t="s">
        <v>18</v>
      </c>
      <c r="B435">
        <v>117.24</v>
      </c>
      <c r="C435">
        <v>21427700000000</v>
      </c>
      <c r="D435">
        <v>78.5</v>
      </c>
      <c r="E435">
        <v>9.6</v>
      </c>
      <c r="F435">
        <v>36.6</v>
      </c>
      <c r="G435">
        <v>328239523</v>
      </c>
    </row>
    <row r="436" spans="1:7" x14ac:dyDescent="0.35">
      <c r="A436" s="1" t="s">
        <v>18</v>
      </c>
      <c r="B436">
        <v>117.24</v>
      </c>
      <c r="C436">
        <v>21427700000000</v>
      </c>
      <c r="D436">
        <v>78.5</v>
      </c>
      <c r="E436">
        <v>9.6</v>
      </c>
      <c r="F436">
        <v>36.6</v>
      </c>
      <c r="G436">
        <v>328239523</v>
      </c>
    </row>
    <row r="437" spans="1:7" x14ac:dyDescent="0.35">
      <c r="A437" s="1" t="s">
        <v>18</v>
      </c>
      <c r="B437">
        <v>117.24</v>
      </c>
      <c r="C437">
        <v>21427700000000</v>
      </c>
      <c r="D437">
        <v>78.5</v>
      </c>
      <c r="E437">
        <v>9.6</v>
      </c>
      <c r="F437">
        <v>36.6</v>
      </c>
      <c r="G437">
        <v>328239523</v>
      </c>
    </row>
    <row r="438" spans="1:7" x14ac:dyDescent="0.35">
      <c r="A438" s="1" t="s">
        <v>18</v>
      </c>
      <c r="B438">
        <v>117.24</v>
      </c>
      <c r="C438">
        <v>21427700000000</v>
      </c>
      <c r="D438">
        <v>78.5</v>
      </c>
      <c r="E438">
        <v>9.6</v>
      </c>
      <c r="F438">
        <v>36.6</v>
      </c>
      <c r="G438">
        <v>328239523</v>
      </c>
    </row>
    <row r="439" spans="1:7" x14ac:dyDescent="0.35">
      <c r="A439" s="1" t="s">
        <v>391</v>
      </c>
      <c r="B439">
        <v>110.62</v>
      </c>
      <c r="C439">
        <v>2001244392042</v>
      </c>
      <c r="D439">
        <v>82.9</v>
      </c>
      <c r="E439">
        <v>24.3</v>
      </c>
      <c r="F439">
        <v>59.1</v>
      </c>
      <c r="G439">
        <v>60297396</v>
      </c>
    </row>
    <row r="440" spans="1:7" x14ac:dyDescent="0.35">
      <c r="A440" s="1" t="s">
        <v>18</v>
      </c>
      <c r="B440">
        <v>117.24</v>
      </c>
      <c r="C440">
        <v>21427700000000</v>
      </c>
      <c r="D440">
        <v>78.5</v>
      </c>
      <c r="E440">
        <v>9.6</v>
      </c>
      <c r="F440">
        <v>36.6</v>
      </c>
      <c r="G440">
        <v>328239523</v>
      </c>
    </row>
    <row r="441" spans="1:7" x14ac:dyDescent="0.35">
      <c r="A441" s="1" t="s">
        <v>78</v>
      </c>
      <c r="B441">
        <v>116.76</v>
      </c>
      <c r="C441">
        <v>1736425629520</v>
      </c>
      <c r="D441">
        <v>81.900000000000006</v>
      </c>
      <c r="E441">
        <v>12.8</v>
      </c>
      <c r="F441">
        <v>24.5</v>
      </c>
      <c r="G441">
        <v>36991981</v>
      </c>
    </row>
    <row r="442" spans="1:7" x14ac:dyDescent="0.35">
      <c r="A442" s="1" t="s">
        <v>62</v>
      </c>
      <c r="B442">
        <v>125.08</v>
      </c>
      <c r="C442">
        <v>19910000000000</v>
      </c>
      <c r="D442">
        <v>77</v>
      </c>
      <c r="E442">
        <v>9.4</v>
      </c>
      <c r="F442">
        <v>59.2</v>
      </c>
      <c r="G442">
        <v>1397715000</v>
      </c>
    </row>
    <row r="443" spans="1:7" x14ac:dyDescent="0.35">
      <c r="A443" s="1" t="s">
        <v>93</v>
      </c>
      <c r="B443">
        <v>112.85</v>
      </c>
      <c r="C443">
        <v>3845630030824</v>
      </c>
      <c r="D443">
        <v>80.900000000000006</v>
      </c>
      <c r="E443">
        <v>11.5</v>
      </c>
      <c r="F443">
        <v>48.8</v>
      </c>
      <c r="G443">
        <v>83132799</v>
      </c>
    </row>
    <row r="444" spans="1:7" x14ac:dyDescent="0.35">
      <c r="A444" s="1" t="s">
        <v>93</v>
      </c>
      <c r="B444">
        <v>112.85</v>
      </c>
      <c r="C444">
        <v>3845630030824</v>
      </c>
      <c r="D444">
        <v>80.900000000000006</v>
      </c>
      <c r="E444">
        <v>11.5</v>
      </c>
      <c r="F444">
        <v>48.8</v>
      </c>
      <c r="G444">
        <v>83132799</v>
      </c>
    </row>
    <row r="445" spans="1:7" x14ac:dyDescent="0.35">
      <c r="A445" s="1" t="s">
        <v>18</v>
      </c>
      <c r="B445">
        <v>117.24</v>
      </c>
      <c r="C445">
        <v>21427700000000</v>
      </c>
      <c r="D445">
        <v>78.5</v>
      </c>
      <c r="E445">
        <v>9.6</v>
      </c>
      <c r="F445">
        <v>36.6</v>
      </c>
      <c r="G445">
        <v>328239523</v>
      </c>
    </row>
    <row r="446" spans="1:7" x14ac:dyDescent="0.35">
      <c r="A446" s="1" t="s">
        <v>18</v>
      </c>
      <c r="B446">
        <v>117.24</v>
      </c>
      <c r="C446">
        <v>21427700000000</v>
      </c>
      <c r="D446">
        <v>78.5</v>
      </c>
      <c r="E446">
        <v>9.6</v>
      </c>
      <c r="F446">
        <v>36.6</v>
      </c>
      <c r="G446">
        <v>328239523</v>
      </c>
    </row>
    <row r="447" spans="1:7" x14ac:dyDescent="0.35">
      <c r="A447" s="1" t="s">
        <v>18</v>
      </c>
      <c r="B447">
        <v>117.24</v>
      </c>
      <c r="C447">
        <v>21427700000000</v>
      </c>
      <c r="D447">
        <v>78.5</v>
      </c>
      <c r="E447">
        <v>9.6</v>
      </c>
      <c r="F447">
        <v>36.6</v>
      </c>
      <c r="G447">
        <v>328239523</v>
      </c>
    </row>
    <row r="448" spans="1:7" x14ac:dyDescent="0.35">
      <c r="A448" s="1" t="s">
        <v>391</v>
      </c>
      <c r="B448">
        <v>110.62</v>
      </c>
      <c r="C448">
        <v>2001244392042</v>
      </c>
      <c r="D448">
        <v>82.9</v>
      </c>
      <c r="E448">
        <v>24.3</v>
      </c>
      <c r="F448">
        <v>59.1</v>
      </c>
      <c r="G448">
        <v>60297396</v>
      </c>
    </row>
    <row r="449" spans="1:7" x14ac:dyDescent="0.35">
      <c r="A449" s="1" t="s">
        <v>18</v>
      </c>
      <c r="B449">
        <v>117.24</v>
      </c>
      <c r="C449">
        <v>21427700000000</v>
      </c>
      <c r="D449">
        <v>78.5</v>
      </c>
      <c r="E449">
        <v>9.6</v>
      </c>
      <c r="F449">
        <v>36.6</v>
      </c>
      <c r="G449">
        <v>328239523</v>
      </c>
    </row>
    <row r="450" spans="1:7" x14ac:dyDescent="0.35">
      <c r="A450" s="1" t="s">
        <v>162</v>
      </c>
      <c r="B450">
        <v>119.8</v>
      </c>
      <c r="C450">
        <v>1392680589329</v>
      </c>
      <c r="D450">
        <v>82.7</v>
      </c>
      <c r="E450">
        <v>23</v>
      </c>
      <c r="F450">
        <v>47.4</v>
      </c>
      <c r="G450">
        <v>25766605</v>
      </c>
    </row>
    <row r="451" spans="1:7" x14ac:dyDescent="0.35">
      <c r="A451" s="1" t="s">
        <v>62</v>
      </c>
      <c r="B451">
        <v>125.08</v>
      </c>
      <c r="C451">
        <v>19910000000000</v>
      </c>
      <c r="D451">
        <v>77</v>
      </c>
      <c r="E451">
        <v>9.4</v>
      </c>
      <c r="F451">
        <v>59.2</v>
      </c>
      <c r="G451">
        <v>1397715000</v>
      </c>
    </row>
    <row r="452" spans="1:7" x14ac:dyDescent="0.35">
      <c r="A452" s="1" t="s">
        <v>391</v>
      </c>
      <c r="B452">
        <v>110.62</v>
      </c>
      <c r="C452">
        <v>2001244392042</v>
      </c>
      <c r="D452">
        <v>82.9</v>
      </c>
      <c r="E452">
        <v>24.3</v>
      </c>
      <c r="F452">
        <v>59.1</v>
      </c>
      <c r="G452">
        <v>60297396</v>
      </c>
    </row>
    <row r="453" spans="1:7" x14ac:dyDescent="0.35">
      <c r="A453" s="1" t="s">
        <v>44</v>
      </c>
      <c r="B453">
        <v>180.44</v>
      </c>
      <c r="C453">
        <v>2611000000000</v>
      </c>
      <c r="D453">
        <v>69.400000000000006</v>
      </c>
      <c r="E453">
        <v>11.2</v>
      </c>
      <c r="F453">
        <v>49.7</v>
      </c>
      <c r="G453">
        <v>1366417754</v>
      </c>
    </row>
    <row r="454" spans="1:7" x14ac:dyDescent="0.35">
      <c r="A454" s="1" t="s">
        <v>18</v>
      </c>
      <c r="B454">
        <v>117.24</v>
      </c>
      <c r="C454">
        <v>21427700000000</v>
      </c>
      <c r="D454">
        <v>78.5</v>
      </c>
      <c r="E454">
        <v>9.6</v>
      </c>
      <c r="F454">
        <v>36.6</v>
      </c>
      <c r="G454">
        <v>328239523</v>
      </c>
    </row>
    <row r="455" spans="1:7" x14ac:dyDescent="0.35">
      <c r="A455" s="1" t="s">
        <v>322</v>
      </c>
      <c r="B455">
        <v>114.41</v>
      </c>
      <c r="C455">
        <v>372062527489</v>
      </c>
      <c r="D455">
        <v>83.1</v>
      </c>
      <c r="E455">
        <v>13.1</v>
      </c>
      <c r="F455">
        <v>21</v>
      </c>
      <c r="G455">
        <v>5703569</v>
      </c>
    </row>
    <row r="456" spans="1:7" x14ac:dyDescent="0.35">
      <c r="A456" s="1" t="s">
        <v>62</v>
      </c>
      <c r="B456">
        <v>125.08</v>
      </c>
      <c r="C456">
        <v>19910000000000</v>
      </c>
      <c r="D456">
        <v>77</v>
      </c>
      <c r="E456">
        <v>9.4</v>
      </c>
      <c r="F456">
        <v>59.2</v>
      </c>
      <c r="G456">
        <v>1397715000</v>
      </c>
    </row>
    <row r="457" spans="1:7" x14ac:dyDescent="0.35">
      <c r="A457" s="1" t="s">
        <v>100</v>
      </c>
      <c r="B457">
        <v>99.55</v>
      </c>
      <c r="C457">
        <v>703082435360</v>
      </c>
      <c r="D457">
        <v>83.6</v>
      </c>
      <c r="E457">
        <v>10.1</v>
      </c>
      <c r="F457">
        <v>28.8</v>
      </c>
      <c r="G457">
        <v>8574832</v>
      </c>
    </row>
    <row r="458" spans="1:7" x14ac:dyDescent="0.35">
      <c r="A458" s="1" t="s">
        <v>391</v>
      </c>
      <c r="B458">
        <v>110.62</v>
      </c>
      <c r="C458">
        <v>2001244392042</v>
      </c>
      <c r="D458">
        <v>82.9</v>
      </c>
      <c r="E458">
        <v>24.3</v>
      </c>
      <c r="F458">
        <v>59.1</v>
      </c>
      <c r="G458">
        <v>60297396</v>
      </c>
    </row>
    <row r="459" spans="1:7" x14ac:dyDescent="0.35">
      <c r="A459" s="1" t="s">
        <v>93</v>
      </c>
      <c r="B459">
        <v>112.85</v>
      </c>
      <c r="C459">
        <v>3845630030824</v>
      </c>
      <c r="D459">
        <v>80.900000000000006</v>
      </c>
      <c r="E459">
        <v>11.5</v>
      </c>
      <c r="F459">
        <v>48.8</v>
      </c>
      <c r="G459">
        <v>83132799</v>
      </c>
    </row>
    <row r="460" spans="1:7" x14ac:dyDescent="0.35">
      <c r="A460" s="1" t="s">
        <v>93</v>
      </c>
      <c r="B460">
        <v>112.85</v>
      </c>
      <c r="C460">
        <v>3845630030824</v>
      </c>
      <c r="D460">
        <v>80.900000000000006</v>
      </c>
      <c r="E460">
        <v>11.5</v>
      </c>
      <c r="F460">
        <v>48.8</v>
      </c>
      <c r="G460">
        <v>83132799</v>
      </c>
    </row>
    <row r="461" spans="1:7" x14ac:dyDescent="0.35">
      <c r="A461" s="1" t="s">
        <v>123</v>
      </c>
      <c r="B461">
        <v>118.06</v>
      </c>
      <c r="C461">
        <v>446314739528</v>
      </c>
      <c r="D461">
        <v>81.599999999999994</v>
      </c>
      <c r="E461">
        <v>25.4</v>
      </c>
      <c r="F461">
        <v>51.4</v>
      </c>
      <c r="G461">
        <v>8877067</v>
      </c>
    </row>
    <row r="462" spans="1:7" x14ac:dyDescent="0.35">
      <c r="A462" s="1" t="s">
        <v>123</v>
      </c>
      <c r="B462">
        <v>118.06</v>
      </c>
      <c r="C462">
        <v>446314739528</v>
      </c>
      <c r="D462">
        <v>81.599999999999994</v>
      </c>
      <c r="E462">
        <v>25.4</v>
      </c>
      <c r="F462">
        <v>51.4</v>
      </c>
      <c r="G462">
        <v>8877067</v>
      </c>
    </row>
    <row r="463" spans="1:7" x14ac:dyDescent="0.35">
      <c r="A463" s="1" t="s">
        <v>18</v>
      </c>
      <c r="B463">
        <v>117.24</v>
      </c>
      <c r="C463">
        <v>21427700000000</v>
      </c>
      <c r="D463">
        <v>78.5</v>
      </c>
      <c r="E463">
        <v>9.6</v>
      </c>
      <c r="F463">
        <v>36.6</v>
      </c>
      <c r="G463">
        <v>328239523</v>
      </c>
    </row>
    <row r="464" spans="1:7" x14ac:dyDescent="0.35">
      <c r="A464" s="1" t="s">
        <v>18</v>
      </c>
      <c r="B464">
        <v>117.24</v>
      </c>
      <c r="C464">
        <v>21427700000000</v>
      </c>
      <c r="D464">
        <v>78.5</v>
      </c>
      <c r="E464">
        <v>9.6</v>
      </c>
      <c r="F464">
        <v>36.6</v>
      </c>
      <c r="G464">
        <v>328239523</v>
      </c>
    </row>
    <row r="465" spans="1:7" x14ac:dyDescent="0.35">
      <c r="A465" s="1" t="s">
        <v>978</v>
      </c>
      <c r="B465">
        <v>234.44</v>
      </c>
      <c r="C465">
        <v>754411708203</v>
      </c>
      <c r="D465">
        <v>77.400000000000006</v>
      </c>
      <c r="E465">
        <v>17.899999999999999</v>
      </c>
      <c r="F465">
        <v>42.3</v>
      </c>
      <c r="G465">
        <v>83429615</v>
      </c>
    </row>
    <row r="466" spans="1:7" x14ac:dyDescent="0.35">
      <c r="A466" s="1" t="s">
        <v>18</v>
      </c>
      <c r="B466">
        <v>117.24</v>
      </c>
      <c r="C466">
        <v>21427700000000</v>
      </c>
      <c r="D466">
        <v>78.5</v>
      </c>
      <c r="E466">
        <v>9.6</v>
      </c>
      <c r="F466">
        <v>36.6</v>
      </c>
      <c r="G466">
        <v>328239523</v>
      </c>
    </row>
    <row r="467" spans="1:7" x14ac:dyDescent="0.35">
      <c r="A467" s="1" t="s">
        <v>18</v>
      </c>
      <c r="B467">
        <v>117.24</v>
      </c>
      <c r="C467">
        <v>21427700000000</v>
      </c>
      <c r="D467">
        <v>78.5</v>
      </c>
      <c r="E467">
        <v>9.6</v>
      </c>
      <c r="F467">
        <v>36.6</v>
      </c>
      <c r="G467">
        <v>328239523</v>
      </c>
    </row>
    <row r="468" spans="1:7" x14ac:dyDescent="0.35">
      <c r="A468" s="1" t="s">
        <v>173</v>
      </c>
      <c r="B468">
        <v>151.18</v>
      </c>
      <c r="C468">
        <v>1119190780753</v>
      </c>
      <c r="D468">
        <v>71.5</v>
      </c>
      <c r="E468">
        <v>10.199999999999999</v>
      </c>
      <c r="F468">
        <v>30.1</v>
      </c>
      <c r="G468">
        <v>270203917</v>
      </c>
    </row>
    <row r="469" spans="1:7" x14ac:dyDescent="0.35">
      <c r="A469" s="1" t="s">
        <v>18</v>
      </c>
      <c r="B469">
        <v>117.24</v>
      </c>
      <c r="C469">
        <v>21427700000000</v>
      </c>
      <c r="D469">
        <v>78.5</v>
      </c>
      <c r="E469">
        <v>9.6</v>
      </c>
      <c r="F469">
        <v>36.6</v>
      </c>
      <c r="G469">
        <v>328239523</v>
      </c>
    </row>
    <row r="470" spans="1:7" x14ac:dyDescent="0.35">
      <c r="A470" s="1" t="s">
        <v>18</v>
      </c>
      <c r="B470">
        <v>117.24</v>
      </c>
      <c r="C470">
        <v>21427700000000</v>
      </c>
      <c r="D470">
        <v>78.5</v>
      </c>
      <c r="E470">
        <v>9.6</v>
      </c>
      <c r="F470">
        <v>36.6</v>
      </c>
      <c r="G470">
        <v>328239523</v>
      </c>
    </row>
    <row r="471" spans="1:7" x14ac:dyDescent="0.35">
      <c r="A471" s="1" t="s">
        <v>18</v>
      </c>
      <c r="B471">
        <v>117.24</v>
      </c>
      <c r="C471">
        <v>21427700000000</v>
      </c>
      <c r="D471">
        <v>78.5</v>
      </c>
      <c r="E471">
        <v>9.6</v>
      </c>
      <c r="F471">
        <v>36.6</v>
      </c>
      <c r="G471">
        <v>328239523</v>
      </c>
    </row>
    <row r="472" spans="1:7" x14ac:dyDescent="0.35">
      <c r="A472" s="1" t="s">
        <v>18</v>
      </c>
      <c r="B472">
        <v>117.24</v>
      </c>
      <c r="C472">
        <v>21427700000000</v>
      </c>
      <c r="D472">
        <v>78.5</v>
      </c>
      <c r="E472">
        <v>9.6</v>
      </c>
      <c r="F472">
        <v>36.6</v>
      </c>
      <c r="G472">
        <v>328239523</v>
      </c>
    </row>
    <row r="473" spans="1:7" x14ac:dyDescent="0.35">
      <c r="A473" s="1" t="s">
        <v>18</v>
      </c>
      <c r="B473">
        <v>117.24</v>
      </c>
      <c r="C473">
        <v>21427700000000</v>
      </c>
      <c r="D473">
        <v>78.5</v>
      </c>
      <c r="E473">
        <v>9.6</v>
      </c>
      <c r="F473">
        <v>36.6</v>
      </c>
      <c r="G473">
        <v>328239523</v>
      </c>
    </row>
    <row r="474" spans="1:7" x14ac:dyDescent="0.35">
      <c r="A474" s="1" t="s">
        <v>18</v>
      </c>
      <c r="B474">
        <v>117.24</v>
      </c>
      <c r="C474">
        <v>21427700000000</v>
      </c>
      <c r="D474">
        <v>78.5</v>
      </c>
      <c r="E474">
        <v>9.6</v>
      </c>
      <c r="F474">
        <v>36.6</v>
      </c>
      <c r="G474">
        <v>328239523</v>
      </c>
    </row>
    <row r="475" spans="1:7" x14ac:dyDescent="0.35">
      <c r="A475" s="1" t="s">
        <v>93</v>
      </c>
      <c r="B475">
        <v>112.85</v>
      </c>
      <c r="C475">
        <v>3845630030824</v>
      </c>
      <c r="D475">
        <v>80.900000000000006</v>
      </c>
      <c r="E475">
        <v>11.5</v>
      </c>
      <c r="F475">
        <v>48.8</v>
      </c>
      <c r="G475">
        <v>83132799</v>
      </c>
    </row>
    <row r="476" spans="1:7" x14ac:dyDescent="0.35">
      <c r="A476" s="1" t="s">
        <v>180</v>
      </c>
      <c r="B476">
        <v>114.52</v>
      </c>
      <c r="C476">
        <v>421142267938</v>
      </c>
      <c r="D476">
        <v>77.8</v>
      </c>
      <c r="E476">
        <v>0.1</v>
      </c>
      <c r="F476">
        <v>15.9</v>
      </c>
      <c r="G476">
        <v>9770529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4D09-542A-438D-AA49-8CDB87F98A1B}">
  <dimension ref="A1:X476"/>
  <sheetViews>
    <sheetView tabSelected="1" workbookViewId="0">
      <selection activeCell="D10" sqref="D10"/>
    </sheetView>
  </sheetViews>
  <sheetFormatPr defaultRowHeight="14.5" x14ac:dyDescent="0.35"/>
  <cols>
    <col min="1" max="1" width="19.453125" bestFit="1" customWidth="1"/>
    <col min="2" max="2" width="16.1796875" bestFit="1" customWidth="1"/>
    <col min="3" max="3" width="15.81640625" bestFit="1" customWidth="1"/>
    <col min="4" max="5" width="18.7265625" bestFit="1" customWidth="1"/>
    <col min="6" max="6" width="32.1796875" bestFit="1" customWidth="1"/>
    <col min="7" max="7" width="23.7265625" bestFit="1" customWidth="1"/>
    <col min="8" max="8" width="10.81640625" bestFit="1" customWidth="1"/>
    <col min="9" max="9" width="8.81640625" bestFit="1" customWidth="1"/>
    <col min="10" max="10" width="11.1796875" bestFit="1" customWidth="1"/>
    <col min="11" max="11" width="25.453125" bestFit="1" customWidth="1"/>
    <col min="12" max="12" width="16.1796875" bestFit="1" customWidth="1"/>
    <col min="13" max="13" width="18.54296875" bestFit="1" customWidth="1"/>
    <col min="14" max="14" width="23.7265625" bestFit="1" customWidth="1"/>
    <col min="15" max="15" width="21.1796875" bestFit="1" customWidth="1"/>
    <col min="16" max="16" width="22.81640625" bestFit="1" customWidth="1"/>
    <col min="17" max="17" width="19.81640625" bestFit="1" customWidth="1"/>
    <col min="18" max="18" width="10.81640625" bestFit="1" customWidth="1"/>
    <col min="19" max="19" width="12.81640625" bestFit="1" customWidth="1"/>
    <col min="20" max="20" width="18.1796875" bestFit="1" customWidth="1"/>
    <col min="21" max="21" width="16.81640625" bestFit="1" customWidth="1"/>
    <col min="22" max="22" width="22.54296875" bestFit="1" customWidth="1"/>
    <col min="23" max="23" width="20.7265625" bestFit="1" customWidth="1"/>
    <col min="24" max="24" width="22.7265625" bestFit="1" customWidth="1"/>
  </cols>
  <sheetData>
    <row r="1" spans="1:24" x14ac:dyDescent="0.35">
      <c r="A1" t="s">
        <v>1004</v>
      </c>
      <c r="B1" t="s">
        <v>1005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1000</v>
      </c>
      <c r="L1" t="s">
        <v>998</v>
      </c>
      <c r="M1" t="s">
        <v>999</v>
      </c>
      <c r="N1" t="s">
        <v>1006</v>
      </c>
      <c r="O1" t="s">
        <v>1002</v>
      </c>
      <c r="P1" t="s">
        <v>1003</v>
      </c>
      <c r="Q1" t="s">
        <v>1007</v>
      </c>
      <c r="R1" t="s">
        <v>1008</v>
      </c>
      <c r="S1" t="s">
        <v>1009</v>
      </c>
      <c r="T1" t="s">
        <v>1805</v>
      </c>
      <c r="U1" t="s">
        <v>1010</v>
      </c>
      <c r="V1" s="23" t="s">
        <v>1813</v>
      </c>
      <c r="W1" t="s">
        <v>1812</v>
      </c>
      <c r="X1" t="s">
        <v>1829</v>
      </c>
    </row>
    <row r="2" spans="1:24" x14ac:dyDescent="0.35">
      <c r="A2" s="1" t="s">
        <v>1011</v>
      </c>
      <c r="B2" s="1" t="s">
        <v>1012</v>
      </c>
      <c r="C2" s="4">
        <v>211000000000</v>
      </c>
      <c r="D2" s="1" t="s">
        <v>12</v>
      </c>
      <c r="E2" s="1" t="s">
        <v>13</v>
      </c>
      <c r="F2" s="1" t="s">
        <v>14</v>
      </c>
      <c r="G2" s="1" t="s">
        <v>11</v>
      </c>
      <c r="H2" t="b">
        <v>0</v>
      </c>
      <c r="I2" s="1" t="s">
        <v>15</v>
      </c>
      <c r="J2" s="2">
        <v>17962</v>
      </c>
      <c r="K2">
        <v>82.5</v>
      </c>
      <c r="L2">
        <v>110.05</v>
      </c>
      <c r="M2" s="5">
        <v>2715518274227</v>
      </c>
      <c r="N2">
        <v>24.2</v>
      </c>
      <c r="O2">
        <v>60.7</v>
      </c>
      <c r="P2" s="3">
        <v>67059887</v>
      </c>
      <c r="Q2">
        <v>1949</v>
      </c>
      <c r="R2" s="1" t="s">
        <v>1759</v>
      </c>
      <c r="S2">
        <v>5</v>
      </c>
      <c r="T2" t="str">
        <f>IF(AND(billionaire_data_2[[#This Row],[selfMade]]=TRUE,billionaire_data_2[[#This Row],[age]]&lt;=50),"Yes","No")</f>
        <v>No</v>
      </c>
      <c r="U2" s="1">
        <v>75</v>
      </c>
      <c r="V2" s="1">
        <v>5</v>
      </c>
      <c r="W2">
        <f>IF(billionaire_data_2[[#This Row],[selfMade]]=TRUE,1,0)</f>
        <v>0</v>
      </c>
      <c r="X2" s="1" t="str">
        <f>IF(billionaire_data_2[[#This Row],[total_tax_rate_country]]&gt;=43,"High","Low")</f>
        <v>High</v>
      </c>
    </row>
    <row r="3" spans="1:24" x14ac:dyDescent="0.35">
      <c r="A3" s="1" t="s">
        <v>1013</v>
      </c>
      <c r="B3" s="1" t="s">
        <v>1014</v>
      </c>
      <c r="C3" s="4">
        <v>180000000000</v>
      </c>
      <c r="D3" s="1" t="s">
        <v>18</v>
      </c>
      <c r="E3" s="1" t="s">
        <v>19</v>
      </c>
      <c r="F3" s="1" t="s">
        <v>20</v>
      </c>
      <c r="G3" s="1" t="s">
        <v>17</v>
      </c>
      <c r="H3" t="b">
        <v>1</v>
      </c>
      <c r="I3" s="1" t="s">
        <v>15</v>
      </c>
      <c r="J3" s="2">
        <v>26112</v>
      </c>
      <c r="K3">
        <v>78.5</v>
      </c>
      <c r="L3">
        <v>117.24</v>
      </c>
      <c r="M3" s="5">
        <v>21427700000000</v>
      </c>
      <c r="N3">
        <v>9.6</v>
      </c>
      <c r="O3">
        <v>36.6</v>
      </c>
      <c r="P3" s="3">
        <v>328239523</v>
      </c>
      <c r="Q3">
        <v>1971</v>
      </c>
      <c r="R3" s="1" t="s">
        <v>1760</v>
      </c>
      <c r="S3">
        <v>28</v>
      </c>
      <c r="T3" t="str">
        <f>IF(AND(billionaire_data_2[[#This Row],[selfMade]]=TRUE,billionaire_data_2[[#This Row],[age]]&lt;=50),"Yes","No")</f>
        <v>No</v>
      </c>
      <c r="U3" s="1">
        <v>53</v>
      </c>
      <c r="V3" s="1">
        <v>1</v>
      </c>
      <c r="W3">
        <f>IF(billionaire_data_2[[#This Row],[selfMade]]=TRUE,1,0)</f>
        <v>1</v>
      </c>
      <c r="X3" s="1" t="str">
        <f>IF(billionaire_data_2[[#This Row],[total_tax_rate_country]]&gt;=43,"High","Low")</f>
        <v>Low</v>
      </c>
    </row>
    <row r="4" spans="1:24" x14ac:dyDescent="0.35">
      <c r="A4" s="1" t="s">
        <v>1015</v>
      </c>
      <c r="B4" s="1" t="s">
        <v>1016</v>
      </c>
      <c r="C4" s="4">
        <v>114000000000</v>
      </c>
      <c r="D4" s="1" t="s">
        <v>18</v>
      </c>
      <c r="E4" s="1" t="s">
        <v>23</v>
      </c>
      <c r="F4" s="1" t="s">
        <v>24</v>
      </c>
      <c r="G4" s="1" t="s">
        <v>22</v>
      </c>
      <c r="H4" t="b">
        <v>1</v>
      </c>
      <c r="I4" s="1" t="s">
        <v>15</v>
      </c>
      <c r="J4" s="2">
        <v>23388</v>
      </c>
      <c r="K4">
        <v>78.5</v>
      </c>
      <c r="L4">
        <v>117.24</v>
      </c>
      <c r="M4" s="5">
        <v>21427700000000</v>
      </c>
      <c r="N4">
        <v>9.6</v>
      </c>
      <c r="O4">
        <v>36.6</v>
      </c>
      <c r="P4" s="3">
        <v>328239523</v>
      </c>
      <c r="Q4">
        <v>1964</v>
      </c>
      <c r="R4" s="1" t="s">
        <v>1761</v>
      </c>
      <c r="S4">
        <v>12</v>
      </c>
      <c r="T4" t="str">
        <f>IF(AND(billionaire_data_2[[#This Row],[selfMade]]=TRUE,billionaire_data_2[[#This Row],[age]]&lt;=50),"Yes","No")</f>
        <v>No</v>
      </c>
      <c r="U4" s="1">
        <v>60</v>
      </c>
      <c r="V4" s="1">
        <v>17</v>
      </c>
      <c r="W4">
        <f>IF(billionaire_data_2[[#This Row],[selfMade]]=TRUE,1,0)</f>
        <v>1</v>
      </c>
      <c r="X4" s="1" t="str">
        <f>IF(billionaire_data_2[[#This Row],[total_tax_rate_country]]&gt;=43,"High","Low")</f>
        <v>Low</v>
      </c>
    </row>
    <row r="5" spans="1:24" x14ac:dyDescent="0.35">
      <c r="A5" s="1" t="s">
        <v>1017</v>
      </c>
      <c r="B5" s="1" t="s">
        <v>1018</v>
      </c>
      <c r="C5" s="4">
        <v>107000000000</v>
      </c>
      <c r="D5" s="1" t="s">
        <v>18</v>
      </c>
      <c r="E5" s="1" t="s">
        <v>26</v>
      </c>
      <c r="F5" s="1" t="s">
        <v>27</v>
      </c>
      <c r="G5" s="1" t="s">
        <v>22</v>
      </c>
      <c r="H5" t="b">
        <v>1</v>
      </c>
      <c r="I5" s="1" t="s">
        <v>15</v>
      </c>
      <c r="J5" s="2">
        <v>16301</v>
      </c>
      <c r="K5">
        <v>78.5</v>
      </c>
      <c r="L5">
        <v>117.24</v>
      </c>
      <c r="M5" s="5">
        <v>21427700000000</v>
      </c>
      <c r="N5">
        <v>9.6</v>
      </c>
      <c r="O5">
        <v>36.6</v>
      </c>
      <c r="P5" s="3">
        <v>328239523</v>
      </c>
      <c r="Q5">
        <v>1944</v>
      </c>
      <c r="R5" s="1" t="s">
        <v>1762</v>
      </c>
      <c r="S5">
        <v>17</v>
      </c>
      <c r="T5" t="str">
        <f>IF(AND(billionaire_data_2[[#This Row],[selfMade]]=TRUE,billionaire_data_2[[#This Row],[age]]&lt;=50),"Yes","No")</f>
        <v>No</v>
      </c>
      <c r="U5" s="1">
        <v>80</v>
      </c>
      <c r="V5" s="1">
        <v>17</v>
      </c>
      <c r="W5">
        <f>IF(billionaire_data_2[[#This Row],[selfMade]]=TRUE,1,0)</f>
        <v>1</v>
      </c>
      <c r="X5" s="1" t="str">
        <f>IF(billionaire_data_2[[#This Row],[total_tax_rate_country]]&gt;=43,"High","Low")</f>
        <v>Low</v>
      </c>
    </row>
    <row r="6" spans="1:24" x14ac:dyDescent="0.35">
      <c r="A6" s="1" t="s">
        <v>1019</v>
      </c>
      <c r="B6" s="1" t="s">
        <v>1020</v>
      </c>
      <c r="C6" s="4">
        <v>106000000000</v>
      </c>
      <c r="D6" s="1" t="s">
        <v>18</v>
      </c>
      <c r="E6" s="1" t="s">
        <v>30</v>
      </c>
      <c r="F6" s="1" t="s">
        <v>31</v>
      </c>
      <c r="G6" s="1" t="s">
        <v>29</v>
      </c>
      <c r="H6" t="b">
        <v>1</v>
      </c>
      <c r="I6" s="1" t="s">
        <v>15</v>
      </c>
      <c r="J6" s="2">
        <v>11200</v>
      </c>
      <c r="K6">
        <v>78.5</v>
      </c>
      <c r="L6">
        <v>117.24</v>
      </c>
      <c r="M6" s="5">
        <v>21427700000000</v>
      </c>
      <c r="N6">
        <v>9.6</v>
      </c>
      <c r="O6">
        <v>36.6</v>
      </c>
      <c r="P6" s="3">
        <v>328239523</v>
      </c>
      <c r="Q6">
        <v>1930</v>
      </c>
      <c r="R6" s="1" t="s">
        <v>1762</v>
      </c>
      <c r="S6">
        <v>30</v>
      </c>
      <c r="T6" t="str">
        <f>IF(AND(billionaire_data_2[[#This Row],[selfMade]]=TRUE,billionaire_data_2[[#This Row],[age]]&lt;=50),"Yes","No")</f>
        <v>No</v>
      </c>
      <c r="U6" s="1">
        <v>94</v>
      </c>
      <c r="V6" s="1">
        <v>6</v>
      </c>
      <c r="W6">
        <f>IF(billionaire_data_2[[#This Row],[selfMade]]=TRUE,1,0)</f>
        <v>1</v>
      </c>
      <c r="X6" s="1" t="str">
        <f>IF(billionaire_data_2[[#This Row],[total_tax_rate_country]]&gt;=43,"High","Low")</f>
        <v>Low</v>
      </c>
    </row>
    <row r="7" spans="1:24" x14ac:dyDescent="0.35">
      <c r="A7" s="1" t="s">
        <v>1021</v>
      </c>
      <c r="B7" s="1" t="s">
        <v>1022</v>
      </c>
      <c r="C7" s="4">
        <v>104000000000</v>
      </c>
      <c r="D7" s="1" t="s">
        <v>18</v>
      </c>
      <c r="E7" s="1" t="s">
        <v>23</v>
      </c>
      <c r="F7" s="1" t="s">
        <v>33</v>
      </c>
      <c r="G7" s="1" t="s">
        <v>22</v>
      </c>
      <c r="H7" t="b">
        <v>1</v>
      </c>
      <c r="I7" s="1" t="s">
        <v>15</v>
      </c>
      <c r="J7" s="2">
        <v>20390</v>
      </c>
      <c r="K7">
        <v>78.5</v>
      </c>
      <c r="L7">
        <v>117.24</v>
      </c>
      <c r="M7" s="5">
        <v>21427700000000</v>
      </c>
      <c r="N7">
        <v>9.6</v>
      </c>
      <c r="O7">
        <v>36.6</v>
      </c>
      <c r="P7" s="3">
        <v>328239523</v>
      </c>
      <c r="Q7">
        <v>1955</v>
      </c>
      <c r="R7" s="1" t="s">
        <v>1763</v>
      </c>
      <c r="S7">
        <v>28</v>
      </c>
      <c r="T7" t="str">
        <f>IF(AND(billionaire_data_2[[#This Row],[selfMade]]=TRUE,billionaire_data_2[[#This Row],[age]]&lt;=50),"Yes","No")</f>
        <v>No</v>
      </c>
      <c r="U7" s="1">
        <v>69</v>
      </c>
      <c r="V7" s="1">
        <v>17</v>
      </c>
      <c r="W7">
        <f>IF(billionaire_data_2[[#This Row],[selfMade]]=TRUE,1,0)</f>
        <v>1</v>
      </c>
      <c r="X7" s="1" t="str">
        <f>IF(billionaire_data_2[[#This Row],[total_tax_rate_country]]&gt;=43,"High","Low")</f>
        <v>Low</v>
      </c>
    </row>
    <row r="8" spans="1:24" x14ac:dyDescent="0.35">
      <c r="A8" s="1" t="s">
        <v>1023</v>
      </c>
      <c r="B8" s="1" t="s">
        <v>1024</v>
      </c>
      <c r="C8" s="4">
        <v>94500000000</v>
      </c>
      <c r="D8" s="1" t="s">
        <v>18</v>
      </c>
      <c r="E8" s="1" t="s">
        <v>36</v>
      </c>
      <c r="F8" s="1" t="s">
        <v>37</v>
      </c>
      <c r="G8" s="1" t="s">
        <v>35</v>
      </c>
      <c r="H8" t="b">
        <v>1</v>
      </c>
      <c r="I8" s="1" t="s">
        <v>15</v>
      </c>
      <c r="J8" s="2">
        <v>15386</v>
      </c>
      <c r="K8">
        <v>78.5</v>
      </c>
      <c r="L8">
        <v>117.24</v>
      </c>
      <c r="M8" s="5">
        <v>21427700000000</v>
      </c>
      <c r="N8">
        <v>9.6</v>
      </c>
      <c r="O8">
        <v>36.6</v>
      </c>
      <c r="P8" s="3">
        <v>328239523</v>
      </c>
      <c r="Q8">
        <v>1942</v>
      </c>
      <c r="R8" s="1" t="s">
        <v>1764</v>
      </c>
      <c r="S8">
        <v>14</v>
      </c>
      <c r="T8" t="str">
        <f>IF(AND(billionaire_data_2[[#This Row],[selfMade]]=TRUE,billionaire_data_2[[#This Row],[age]]&lt;=50),"Yes","No")</f>
        <v>No</v>
      </c>
      <c r="U8" s="1">
        <v>82</v>
      </c>
      <c r="V8" s="1">
        <v>12</v>
      </c>
      <c r="W8">
        <f>IF(billionaire_data_2[[#This Row],[selfMade]]=TRUE,1,0)</f>
        <v>1</v>
      </c>
      <c r="X8" s="1" t="str">
        <f>IF(billionaire_data_2[[#This Row],[total_tax_rate_country]]&gt;=43,"High","Low")</f>
        <v>Low</v>
      </c>
    </row>
    <row r="9" spans="1:24" x14ac:dyDescent="0.35">
      <c r="A9" s="1" t="s">
        <v>1025</v>
      </c>
      <c r="B9" s="1" t="s">
        <v>1026</v>
      </c>
      <c r="C9" s="4">
        <v>93000000000</v>
      </c>
      <c r="D9" s="1" t="s">
        <v>40</v>
      </c>
      <c r="E9" s="1" t="s">
        <v>41</v>
      </c>
      <c r="F9" s="1" t="s">
        <v>39</v>
      </c>
      <c r="G9" s="1" t="s">
        <v>39</v>
      </c>
      <c r="H9" t="b">
        <v>1</v>
      </c>
      <c r="I9" s="1" t="s">
        <v>15</v>
      </c>
      <c r="J9" s="2">
        <v>14638</v>
      </c>
      <c r="K9">
        <v>75</v>
      </c>
      <c r="L9">
        <v>141.54</v>
      </c>
      <c r="M9" s="5">
        <v>1258286717125</v>
      </c>
      <c r="N9">
        <v>13.1</v>
      </c>
      <c r="O9">
        <v>55.1</v>
      </c>
      <c r="P9" s="3">
        <v>126014024</v>
      </c>
      <c r="Q9">
        <v>1940</v>
      </c>
      <c r="R9" s="1" t="s">
        <v>1761</v>
      </c>
      <c r="S9">
        <v>28</v>
      </c>
      <c r="T9" t="str">
        <f>IF(AND(billionaire_data_2[[#This Row],[selfMade]]=TRUE,billionaire_data_2[[#This Row],[age]]&lt;=50),"Yes","No")</f>
        <v>No</v>
      </c>
      <c r="U9" s="1">
        <v>84</v>
      </c>
      <c r="V9" s="1">
        <v>18</v>
      </c>
      <c r="W9">
        <f>IF(billionaire_data_2[[#This Row],[selfMade]]=TRUE,1,0)</f>
        <v>1</v>
      </c>
      <c r="X9" s="1" t="str">
        <f>IF(billionaire_data_2[[#This Row],[total_tax_rate_country]]&gt;=43,"High","Low")</f>
        <v>High</v>
      </c>
    </row>
    <row r="10" spans="1:24" x14ac:dyDescent="0.35">
      <c r="A10" s="1" t="s">
        <v>1027</v>
      </c>
      <c r="B10" s="1" t="s">
        <v>1028</v>
      </c>
      <c r="C10" s="4">
        <v>83400000000</v>
      </c>
      <c r="D10" s="1" t="s">
        <v>44</v>
      </c>
      <c r="E10" s="1" t="s">
        <v>45</v>
      </c>
      <c r="F10" s="1" t="s">
        <v>43</v>
      </c>
      <c r="G10" s="1" t="s">
        <v>43</v>
      </c>
      <c r="H10" t="b">
        <v>0</v>
      </c>
      <c r="I10" s="1" t="s">
        <v>15</v>
      </c>
      <c r="J10" s="2">
        <v>20929</v>
      </c>
      <c r="K10">
        <v>69.400000000000006</v>
      </c>
      <c r="L10">
        <v>180.44</v>
      </c>
      <c r="M10" s="5">
        <v>2611000000000</v>
      </c>
      <c r="N10">
        <v>11.2</v>
      </c>
      <c r="O10">
        <v>49.7</v>
      </c>
      <c r="P10" s="3">
        <v>1366417754</v>
      </c>
      <c r="Q10">
        <v>1957</v>
      </c>
      <c r="R10" s="1" t="s">
        <v>1765</v>
      </c>
      <c r="S10">
        <v>19</v>
      </c>
      <c r="T10" t="str">
        <f>IF(AND(billionaire_data_2[[#This Row],[selfMade]]=TRUE,billionaire_data_2[[#This Row],[age]]&lt;=50),"Yes","No")</f>
        <v>No</v>
      </c>
      <c r="U10" s="1">
        <v>67</v>
      </c>
      <c r="V10" s="1">
        <v>3</v>
      </c>
      <c r="W10">
        <f>IF(billionaire_data_2[[#This Row],[selfMade]]=TRUE,1,0)</f>
        <v>0</v>
      </c>
      <c r="X10" s="1" t="str">
        <f>IF(billionaire_data_2[[#This Row],[total_tax_rate_country]]&gt;=43,"High","Low")</f>
        <v>High</v>
      </c>
    </row>
    <row r="11" spans="1:24" x14ac:dyDescent="0.35">
      <c r="A11" s="1" t="s">
        <v>1029</v>
      </c>
      <c r="B11" s="1" t="s">
        <v>1030</v>
      </c>
      <c r="C11" s="4">
        <v>80700000000</v>
      </c>
      <c r="D11" s="1" t="s">
        <v>18</v>
      </c>
      <c r="E11" s="1" t="s">
        <v>47</v>
      </c>
      <c r="F11" s="1" t="s">
        <v>33</v>
      </c>
      <c r="G11" s="1" t="s">
        <v>22</v>
      </c>
      <c r="H11" t="b">
        <v>1</v>
      </c>
      <c r="I11" s="1" t="s">
        <v>15</v>
      </c>
      <c r="J11" s="2">
        <v>20538</v>
      </c>
      <c r="K11">
        <v>78.5</v>
      </c>
      <c r="L11">
        <v>117.24</v>
      </c>
      <c r="M11" s="5">
        <v>21427700000000</v>
      </c>
      <c r="N11">
        <v>9.6</v>
      </c>
      <c r="O11">
        <v>36.6</v>
      </c>
      <c r="P11" s="3">
        <v>328239523</v>
      </c>
      <c r="Q11">
        <v>1956</v>
      </c>
      <c r="R11" s="1" t="s">
        <v>1759</v>
      </c>
      <c r="S11">
        <v>24</v>
      </c>
      <c r="T11" t="str">
        <f>IF(AND(billionaire_data_2[[#This Row],[selfMade]]=TRUE,billionaire_data_2[[#This Row],[age]]&lt;=50),"Yes","No")</f>
        <v>No</v>
      </c>
      <c r="U11" s="1">
        <v>68</v>
      </c>
      <c r="V11" s="1">
        <v>17</v>
      </c>
      <c r="W11">
        <f>IF(billionaire_data_2[[#This Row],[selfMade]]=TRUE,1,0)</f>
        <v>1</v>
      </c>
      <c r="X11" s="1" t="str">
        <f>IF(billionaire_data_2[[#This Row],[total_tax_rate_country]]&gt;=43,"High","Low")</f>
        <v>Low</v>
      </c>
    </row>
    <row r="12" spans="1:24" x14ac:dyDescent="0.35">
      <c r="A12" s="1" t="s">
        <v>1031</v>
      </c>
      <c r="B12" s="1" t="s">
        <v>1032</v>
      </c>
      <c r="C12" s="4">
        <v>80500000000</v>
      </c>
      <c r="D12" s="1" t="s">
        <v>12</v>
      </c>
      <c r="E12" s="1" t="s">
        <v>13</v>
      </c>
      <c r="F12" s="1" t="s">
        <v>49</v>
      </c>
      <c r="G12" s="1" t="s">
        <v>11</v>
      </c>
      <c r="H12" t="b">
        <v>0</v>
      </c>
      <c r="I12" s="1" t="s">
        <v>50</v>
      </c>
      <c r="J12" s="2">
        <v>19550</v>
      </c>
      <c r="K12">
        <v>82.5</v>
      </c>
      <c r="L12">
        <v>110.05</v>
      </c>
      <c r="M12" s="5">
        <v>2715518274227</v>
      </c>
      <c r="N12">
        <v>24.2</v>
      </c>
      <c r="O12">
        <v>60.7</v>
      </c>
      <c r="P12" s="3">
        <v>67059887</v>
      </c>
      <c r="Q12">
        <v>1953</v>
      </c>
      <c r="R12" s="1" t="s">
        <v>1766</v>
      </c>
      <c r="S12">
        <v>10</v>
      </c>
      <c r="T12" t="str">
        <f>IF(AND(billionaire_data_2[[#This Row],[selfMade]]=TRUE,billionaire_data_2[[#This Row],[age]]&lt;=50),"Yes","No")</f>
        <v>No</v>
      </c>
      <c r="U12" s="1">
        <v>71</v>
      </c>
      <c r="V12" s="1">
        <v>5</v>
      </c>
      <c r="W12">
        <f>IF(billionaire_data_2[[#This Row],[selfMade]]=TRUE,1,0)</f>
        <v>0</v>
      </c>
      <c r="X12" s="1" t="str">
        <f>IF(billionaire_data_2[[#This Row],[total_tax_rate_country]]&gt;=43,"High","Low")</f>
        <v>High</v>
      </c>
    </row>
    <row r="13" spans="1:24" x14ac:dyDescent="0.35">
      <c r="A13" s="1" t="s">
        <v>1033</v>
      </c>
      <c r="B13" s="1" t="s">
        <v>1018</v>
      </c>
      <c r="C13" s="4">
        <v>79200000000</v>
      </c>
      <c r="D13" s="1" t="s">
        <v>18</v>
      </c>
      <c r="E13" s="1" t="s">
        <v>52</v>
      </c>
      <c r="F13" s="1" t="s">
        <v>53</v>
      </c>
      <c r="G13" s="1" t="s">
        <v>22</v>
      </c>
      <c r="H13" t="b">
        <v>1</v>
      </c>
      <c r="I13" s="1" t="s">
        <v>15</v>
      </c>
      <c r="J13" s="2">
        <v>26749</v>
      </c>
      <c r="K13">
        <v>78.5</v>
      </c>
      <c r="L13">
        <v>117.24</v>
      </c>
      <c r="M13" s="5">
        <v>21427700000000</v>
      </c>
      <c r="N13">
        <v>9.6</v>
      </c>
      <c r="O13">
        <v>36.6</v>
      </c>
      <c r="P13" s="3">
        <v>328239523</v>
      </c>
      <c r="Q13">
        <v>1973</v>
      </c>
      <c r="R13" s="1" t="s">
        <v>1759</v>
      </c>
      <c r="S13">
        <v>26</v>
      </c>
      <c r="T13" t="str">
        <f>IF(AND(billionaire_data_2[[#This Row],[selfMade]]=TRUE,billionaire_data_2[[#This Row],[age]]&lt;=50),"Yes","No")</f>
        <v>No</v>
      </c>
      <c r="U13" s="1">
        <v>51</v>
      </c>
      <c r="V13" s="1">
        <v>17</v>
      </c>
      <c r="W13">
        <f>IF(billionaire_data_2[[#This Row],[selfMade]]=TRUE,1,0)</f>
        <v>1</v>
      </c>
      <c r="X13" s="1" t="str">
        <f>IF(billionaire_data_2[[#This Row],[total_tax_rate_country]]&gt;=43,"High","Low")</f>
        <v>Low</v>
      </c>
    </row>
    <row r="14" spans="1:24" x14ac:dyDescent="0.35">
      <c r="A14" s="1" t="s">
        <v>1034</v>
      </c>
      <c r="B14" s="1" t="s">
        <v>1035</v>
      </c>
      <c r="C14" s="4">
        <v>77300000000</v>
      </c>
      <c r="D14" s="1" t="s">
        <v>55</v>
      </c>
      <c r="E14" s="1" t="s">
        <v>56</v>
      </c>
      <c r="F14" s="1" t="s">
        <v>57</v>
      </c>
      <c r="G14" s="1" t="s">
        <v>11</v>
      </c>
      <c r="H14" t="b">
        <v>1</v>
      </c>
      <c r="I14" s="1" t="s">
        <v>15</v>
      </c>
      <c r="J14" s="2">
        <v>13237</v>
      </c>
      <c r="K14">
        <v>83.3</v>
      </c>
      <c r="L14">
        <v>110.96</v>
      </c>
      <c r="M14" s="5">
        <v>1394116310769</v>
      </c>
      <c r="N14">
        <v>14.2</v>
      </c>
      <c r="O14">
        <v>47</v>
      </c>
      <c r="P14" s="3">
        <v>47076781</v>
      </c>
      <c r="Q14">
        <v>1936</v>
      </c>
      <c r="R14" s="1" t="s">
        <v>1759</v>
      </c>
      <c r="S14">
        <v>28</v>
      </c>
      <c r="T14" t="str">
        <f>IF(AND(billionaire_data_2[[#This Row],[selfMade]]=TRUE,billionaire_data_2[[#This Row],[age]]&lt;=50),"Yes","No")</f>
        <v>No</v>
      </c>
      <c r="U14" s="1">
        <v>88</v>
      </c>
      <c r="V14" s="1">
        <v>5</v>
      </c>
      <c r="W14">
        <f>IF(billionaire_data_2[[#This Row],[selfMade]]=TRUE,1,0)</f>
        <v>1</v>
      </c>
      <c r="X14" s="1" t="str">
        <f>IF(billionaire_data_2[[#This Row],[total_tax_rate_country]]&gt;=43,"High","Low")</f>
        <v>High</v>
      </c>
    </row>
    <row r="15" spans="1:24" x14ac:dyDescent="0.35">
      <c r="A15" s="1" t="s">
        <v>1036</v>
      </c>
      <c r="B15" s="1" t="s">
        <v>1037</v>
      </c>
      <c r="C15" s="4">
        <v>76000000000</v>
      </c>
      <c r="D15" s="1" t="s">
        <v>18</v>
      </c>
      <c r="E15" s="1" t="s">
        <v>59</v>
      </c>
      <c r="F15" s="1" t="s">
        <v>53</v>
      </c>
      <c r="G15" s="1" t="s">
        <v>22</v>
      </c>
      <c r="H15" t="b">
        <v>1</v>
      </c>
      <c r="I15" s="1" t="s">
        <v>15</v>
      </c>
      <c r="J15" s="2">
        <v>26897</v>
      </c>
      <c r="K15">
        <v>78.5</v>
      </c>
      <c r="L15">
        <v>117.24</v>
      </c>
      <c r="M15" s="5">
        <v>21427700000000</v>
      </c>
      <c r="N15">
        <v>9.6</v>
      </c>
      <c r="O15">
        <v>36.6</v>
      </c>
      <c r="P15" s="3">
        <v>328239523</v>
      </c>
      <c r="Q15">
        <v>1973</v>
      </c>
      <c r="R15" s="1" t="s">
        <v>1762</v>
      </c>
      <c r="S15">
        <v>21</v>
      </c>
      <c r="T15" t="str">
        <f>IF(AND(billionaire_data_2[[#This Row],[selfMade]]=TRUE,billionaire_data_2[[#This Row],[age]]&lt;=50),"Yes","No")</f>
        <v>No</v>
      </c>
      <c r="U15" s="1">
        <v>51</v>
      </c>
      <c r="V15" s="1">
        <v>17</v>
      </c>
      <c r="W15">
        <f>IF(billionaire_data_2[[#This Row],[selfMade]]=TRUE,1,0)</f>
        <v>1</v>
      </c>
      <c r="X15" s="1" t="str">
        <f>IF(billionaire_data_2[[#This Row],[total_tax_rate_country]]&gt;=43,"High","Low")</f>
        <v>Low</v>
      </c>
    </row>
    <row r="16" spans="1:24" x14ac:dyDescent="0.35">
      <c r="A16" s="1" t="s">
        <v>1038</v>
      </c>
      <c r="B16" s="1" t="s">
        <v>1039</v>
      </c>
      <c r="C16" s="4">
        <v>68000000000</v>
      </c>
      <c r="D16" s="1" t="s">
        <v>62</v>
      </c>
      <c r="E16" s="1" t="s">
        <v>63</v>
      </c>
      <c r="F16" s="1" t="s">
        <v>64</v>
      </c>
      <c r="G16" s="1" t="s">
        <v>61</v>
      </c>
      <c r="H16" t="b">
        <v>1</v>
      </c>
      <c r="I16" s="1" t="s">
        <v>15</v>
      </c>
      <c r="J16" s="2">
        <v>20059</v>
      </c>
      <c r="K16">
        <v>77</v>
      </c>
      <c r="L16">
        <v>125.08</v>
      </c>
      <c r="M16" s="5">
        <v>19910000000000</v>
      </c>
      <c r="N16">
        <v>9.4</v>
      </c>
      <c r="O16">
        <v>59.2</v>
      </c>
      <c r="P16" s="3">
        <v>1397715000</v>
      </c>
      <c r="Q16">
        <v>1954</v>
      </c>
      <c r="R16" s="1" t="s">
        <v>1767</v>
      </c>
      <c r="S16">
        <v>1</v>
      </c>
      <c r="T16" t="str">
        <f>IF(AND(billionaire_data_2[[#This Row],[selfMade]]=TRUE,billionaire_data_2[[#This Row],[age]]&lt;=50),"Yes","No")</f>
        <v>No</v>
      </c>
      <c r="U16" s="1">
        <v>70</v>
      </c>
      <c r="V16" s="1">
        <v>7</v>
      </c>
      <c r="W16">
        <f>IF(billionaire_data_2[[#This Row],[selfMade]]=TRUE,1,0)</f>
        <v>1</v>
      </c>
      <c r="X16" s="1" t="str">
        <f>IF(billionaire_data_2[[#This Row],[total_tax_rate_country]]&gt;=43,"High","Low")</f>
        <v>High</v>
      </c>
    </row>
    <row r="17" spans="1:24" x14ac:dyDescent="0.35">
      <c r="A17" s="1" t="s">
        <v>1040</v>
      </c>
      <c r="B17" s="1" t="s">
        <v>1041</v>
      </c>
      <c r="C17" s="4">
        <v>64400000000</v>
      </c>
      <c r="D17" s="1" t="s">
        <v>18</v>
      </c>
      <c r="E17" s="1" t="s">
        <v>52</v>
      </c>
      <c r="F17" s="1" t="s">
        <v>66</v>
      </c>
      <c r="G17" s="1" t="s">
        <v>22</v>
      </c>
      <c r="H17" t="b">
        <v>1</v>
      </c>
      <c r="I17" s="1" t="s">
        <v>15</v>
      </c>
      <c r="J17" s="2">
        <v>30816</v>
      </c>
      <c r="K17">
        <v>78.5</v>
      </c>
      <c r="L17">
        <v>117.24</v>
      </c>
      <c r="M17" s="5">
        <v>21427700000000</v>
      </c>
      <c r="N17">
        <v>9.6</v>
      </c>
      <c r="O17">
        <v>36.6</v>
      </c>
      <c r="P17" s="3">
        <v>328239523</v>
      </c>
      <c r="Q17">
        <v>1984</v>
      </c>
      <c r="R17" s="1" t="s">
        <v>1768</v>
      </c>
      <c r="S17">
        <v>14</v>
      </c>
      <c r="T17" t="str">
        <f>IF(AND(billionaire_data_2[[#This Row],[selfMade]]=TRUE,billionaire_data_2[[#This Row],[age]]&lt;=50),"Yes","No")</f>
        <v>Yes</v>
      </c>
      <c r="U17" s="1">
        <v>40</v>
      </c>
      <c r="V17" s="1">
        <v>17</v>
      </c>
      <c r="W17">
        <f>IF(billionaire_data_2[[#This Row],[selfMade]]=TRUE,1,0)</f>
        <v>1</v>
      </c>
      <c r="X17" s="1" t="str">
        <f>IF(billionaire_data_2[[#This Row],[total_tax_rate_country]]&gt;=43,"High","Low")</f>
        <v>Low</v>
      </c>
    </row>
    <row r="18" spans="1:24" x14ac:dyDescent="0.35">
      <c r="A18" s="1" t="s">
        <v>1042</v>
      </c>
      <c r="B18" s="1" t="s">
        <v>1043</v>
      </c>
      <c r="C18" s="4">
        <v>59000000000</v>
      </c>
      <c r="D18" s="1" t="s">
        <v>18</v>
      </c>
      <c r="E18" s="1" t="s">
        <v>68</v>
      </c>
      <c r="F18" s="1" t="s">
        <v>69</v>
      </c>
      <c r="G18" s="1" t="s">
        <v>43</v>
      </c>
      <c r="H18" t="b">
        <v>0</v>
      </c>
      <c r="I18" s="1" t="s">
        <v>15</v>
      </c>
      <c r="J18" s="2">
        <v>13089</v>
      </c>
      <c r="K18">
        <v>78.5</v>
      </c>
      <c r="L18">
        <v>117.24</v>
      </c>
      <c r="M18" s="5">
        <v>21427700000000</v>
      </c>
      <c r="N18">
        <v>9.6</v>
      </c>
      <c r="O18">
        <v>36.6</v>
      </c>
      <c r="P18" s="3">
        <v>328239523</v>
      </c>
      <c r="Q18">
        <v>1935</v>
      </c>
      <c r="R18" s="1" t="s">
        <v>1769</v>
      </c>
      <c r="S18">
        <v>1</v>
      </c>
      <c r="T18" t="str">
        <f>IF(AND(billionaire_data_2[[#This Row],[selfMade]]=TRUE,billionaire_data_2[[#This Row],[age]]&lt;=50),"Yes","No")</f>
        <v>No</v>
      </c>
      <c r="U18" s="1">
        <v>89</v>
      </c>
      <c r="V18" s="1">
        <v>3</v>
      </c>
      <c r="W18">
        <f>IF(billionaire_data_2[[#This Row],[selfMade]]=TRUE,1,0)</f>
        <v>0</v>
      </c>
      <c r="X18" s="1" t="str">
        <f>IF(billionaire_data_2[[#This Row],[total_tax_rate_country]]&gt;=43,"High","Low")</f>
        <v>Low</v>
      </c>
    </row>
    <row r="19" spans="1:24" x14ac:dyDescent="0.35">
      <c r="A19" s="1" t="s">
        <v>1042</v>
      </c>
      <c r="B19" s="1" t="s">
        <v>1044</v>
      </c>
      <c r="C19" s="4">
        <v>59000000000</v>
      </c>
      <c r="D19" s="1" t="s">
        <v>18</v>
      </c>
      <c r="E19" s="1" t="s">
        <v>36</v>
      </c>
      <c r="F19" s="1" t="s">
        <v>69</v>
      </c>
      <c r="G19" s="1" t="s">
        <v>43</v>
      </c>
      <c r="H19" t="b">
        <v>0</v>
      </c>
      <c r="I19" s="1" t="s">
        <v>50</v>
      </c>
      <c r="J19" s="2">
        <v>22748</v>
      </c>
      <c r="K19">
        <v>78.5</v>
      </c>
      <c r="L19">
        <v>117.24</v>
      </c>
      <c r="M19" s="5">
        <v>21427700000000</v>
      </c>
      <c r="N19">
        <v>9.6</v>
      </c>
      <c r="O19">
        <v>36.6</v>
      </c>
      <c r="P19" s="3">
        <v>328239523</v>
      </c>
      <c r="Q19">
        <v>1962</v>
      </c>
      <c r="R19" s="1" t="s">
        <v>1765</v>
      </c>
      <c r="S19">
        <v>12</v>
      </c>
      <c r="T19" t="str">
        <f>IF(AND(billionaire_data_2[[#This Row],[selfMade]]=TRUE,billionaire_data_2[[#This Row],[age]]&lt;=50),"Yes","No")</f>
        <v>No</v>
      </c>
      <c r="U19" s="1">
        <v>62</v>
      </c>
      <c r="V19" s="1">
        <v>3</v>
      </c>
      <c r="W19">
        <f>IF(billionaire_data_2[[#This Row],[selfMade]]=TRUE,1,0)</f>
        <v>0</v>
      </c>
      <c r="X19" s="1" t="str">
        <f>IF(billionaire_data_2[[#This Row],[total_tax_rate_country]]&gt;=43,"High","Low")</f>
        <v>Low</v>
      </c>
    </row>
    <row r="20" spans="1:24" x14ac:dyDescent="0.35">
      <c r="A20" s="1" t="s">
        <v>1045</v>
      </c>
      <c r="B20" s="1" t="s">
        <v>1046</v>
      </c>
      <c r="C20" s="4">
        <v>58800000000</v>
      </c>
      <c r="D20" s="1" t="s">
        <v>18</v>
      </c>
      <c r="E20" s="1" t="s">
        <v>72</v>
      </c>
      <c r="F20" s="1" t="s">
        <v>73</v>
      </c>
      <c r="G20" s="1" t="s">
        <v>11</v>
      </c>
      <c r="H20" t="b">
        <v>0</v>
      </c>
      <c r="I20" s="1" t="s">
        <v>15</v>
      </c>
      <c r="J20" s="2">
        <v>17691</v>
      </c>
      <c r="K20">
        <v>78.5</v>
      </c>
      <c r="L20">
        <v>117.24</v>
      </c>
      <c r="M20" s="5">
        <v>21427700000000</v>
      </c>
      <c r="N20">
        <v>9.6</v>
      </c>
      <c r="O20">
        <v>36.6</v>
      </c>
      <c r="P20" s="3">
        <v>328239523</v>
      </c>
      <c r="Q20">
        <v>1948</v>
      </c>
      <c r="R20" s="1" t="s">
        <v>1760</v>
      </c>
      <c r="S20">
        <v>7</v>
      </c>
      <c r="T20" t="str">
        <f>IF(AND(billionaire_data_2[[#This Row],[selfMade]]=TRUE,billionaire_data_2[[#This Row],[age]]&lt;=50),"Yes","No")</f>
        <v>No</v>
      </c>
      <c r="U20" s="1">
        <v>76</v>
      </c>
      <c r="V20" s="1">
        <v>5</v>
      </c>
      <c r="W20">
        <f>IF(billionaire_data_2[[#This Row],[selfMade]]=TRUE,1,0)</f>
        <v>0</v>
      </c>
      <c r="X20" s="1" t="str">
        <f>IF(billionaire_data_2[[#This Row],[total_tax_rate_country]]&gt;=43,"High","Low")</f>
        <v>Low</v>
      </c>
    </row>
    <row r="21" spans="1:24" x14ac:dyDescent="0.35">
      <c r="A21" s="1" t="s">
        <v>1045</v>
      </c>
      <c r="B21" s="1" t="s">
        <v>1047</v>
      </c>
      <c r="C21" s="4">
        <v>57600000000</v>
      </c>
      <c r="D21" s="1" t="s">
        <v>18</v>
      </c>
      <c r="E21" s="1" t="s">
        <v>72</v>
      </c>
      <c r="F21" s="1" t="s">
        <v>73</v>
      </c>
      <c r="G21" s="1" t="s">
        <v>11</v>
      </c>
      <c r="H21" t="b">
        <v>0</v>
      </c>
      <c r="I21" s="1" t="s">
        <v>15</v>
      </c>
      <c r="J21" s="2">
        <v>16372</v>
      </c>
      <c r="K21">
        <v>78.5</v>
      </c>
      <c r="L21">
        <v>117.24</v>
      </c>
      <c r="M21" s="5">
        <v>21427700000000</v>
      </c>
      <c r="N21">
        <v>9.6</v>
      </c>
      <c r="O21">
        <v>36.6</v>
      </c>
      <c r="P21" s="3">
        <v>328239523</v>
      </c>
      <c r="Q21">
        <v>1944</v>
      </c>
      <c r="R21" s="1" t="s">
        <v>1763</v>
      </c>
      <c r="S21">
        <v>27</v>
      </c>
      <c r="T21" t="str">
        <f>IF(AND(billionaire_data_2[[#This Row],[selfMade]]=TRUE,billionaire_data_2[[#This Row],[age]]&lt;=50),"Yes","No")</f>
        <v>No</v>
      </c>
      <c r="U21" s="1">
        <v>80</v>
      </c>
      <c r="V21" s="1">
        <v>5</v>
      </c>
      <c r="W21">
        <f>IF(billionaire_data_2[[#This Row],[selfMade]]=TRUE,1,0)</f>
        <v>0</v>
      </c>
      <c r="X21" s="1" t="str">
        <f>IF(billionaire_data_2[[#This Row],[total_tax_rate_country]]&gt;=43,"High","Low")</f>
        <v>Low</v>
      </c>
    </row>
    <row r="22" spans="1:24" x14ac:dyDescent="0.35">
      <c r="A22" s="1" t="s">
        <v>1045</v>
      </c>
      <c r="B22" s="1" t="s">
        <v>1048</v>
      </c>
      <c r="C22" s="4">
        <v>56700000000</v>
      </c>
      <c r="D22" s="1" t="s">
        <v>18</v>
      </c>
      <c r="E22" s="1" t="s">
        <v>76</v>
      </c>
      <c r="F22" s="1" t="s">
        <v>73</v>
      </c>
      <c r="G22" s="1" t="s">
        <v>11</v>
      </c>
      <c r="H22" t="b">
        <v>0</v>
      </c>
      <c r="I22" s="1" t="s">
        <v>50</v>
      </c>
      <c r="J22" s="2">
        <v>18178</v>
      </c>
      <c r="K22">
        <v>78.5</v>
      </c>
      <c r="L22">
        <v>117.24</v>
      </c>
      <c r="M22" s="5">
        <v>21427700000000</v>
      </c>
      <c r="N22">
        <v>9.6</v>
      </c>
      <c r="O22">
        <v>36.6</v>
      </c>
      <c r="P22" s="3">
        <v>328239523</v>
      </c>
      <c r="Q22">
        <v>1949</v>
      </c>
      <c r="R22" s="1" t="s">
        <v>1763</v>
      </c>
      <c r="S22">
        <v>7</v>
      </c>
      <c r="T22" t="str">
        <f>IF(AND(billionaire_data_2[[#This Row],[selfMade]]=TRUE,billionaire_data_2[[#This Row],[age]]&lt;=50),"Yes","No")</f>
        <v>No</v>
      </c>
      <c r="U22" s="1">
        <v>75</v>
      </c>
      <c r="V22" s="1">
        <v>5</v>
      </c>
      <c r="W22">
        <f>IF(billionaire_data_2[[#This Row],[selfMade]]=TRUE,1,0)</f>
        <v>0</v>
      </c>
      <c r="X22" s="1" t="str">
        <f>IF(billionaire_data_2[[#This Row],[total_tax_rate_country]]&gt;=43,"High","Low")</f>
        <v>Low</v>
      </c>
    </row>
    <row r="23" spans="1:24" x14ac:dyDescent="0.35">
      <c r="A23" s="1" t="s">
        <v>1049</v>
      </c>
      <c r="B23" s="1" t="s">
        <v>1050</v>
      </c>
      <c r="C23" s="4">
        <v>54400000000</v>
      </c>
      <c r="D23" s="1" t="s">
        <v>78</v>
      </c>
      <c r="E23" s="1" t="s">
        <v>79</v>
      </c>
      <c r="F23" s="1" t="s">
        <v>80</v>
      </c>
      <c r="G23" s="1" t="s">
        <v>35</v>
      </c>
      <c r="H23" t="b">
        <v>0</v>
      </c>
      <c r="I23" s="1" t="s">
        <v>15</v>
      </c>
      <c r="J23" s="2">
        <v>20983</v>
      </c>
      <c r="K23">
        <v>81.900000000000006</v>
      </c>
      <c r="L23">
        <v>116.76</v>
      </c>
      <c r="M23" s="5">
        <v>1736425629520</v>
      </c>
      <c r="N23">
        <v>12.8</v>
      </c>
      <c r="O23">
        <v>24.5</v>
      </c>
      <c r="P23" s="3">
        <v>36991981</v>
      </c>
      <c r="Q23">
        <v>1957</v>
      </c>
      <c r="R23" s="1" t="s">
        <v>1760</v>
      </c>
      <c r="S23">
        <v>12</v>
      </c>
      <c r="T23" t="str">
        <f>IF(AND(billionaire_data_2[[#This Row],[selfMade]]=TRUE,billionaire_data_2[[#This Row],[age]]&lt;=50),"Yes","No")</f>
        <v>No</v>
      </c>
      <c r="U23" s="1">
        <v>67</v>
      </c>
      <c r="V23" s="1">
        <v>12</v>
      </c>
      <c r="W23">
        <f>IF(billionaire_data_2[[#This Row],[selfMade]]=TRUE,1,0)</f>
        <v>0</v>
      </c>
      <c r="X23" s="1" t="str">
        <f>IF(billionaire_data_2[[#This Row],[total_tax_rate_country]]&gt;=43,"High","Low")</f>
        <v>Low</v>
      </c>
    </row>
    <row r="24" spans="1:24" x14ac:dyDescent="0.35">
      <c r="A24" s="1" t="s">
        <v>1051</v>
      </c>
      <c r="B24" s="1" t="s">
        <v>1024</v>
      </c>
      <c r="C24" s="4">
        <v>50100000000</v>
      </c>
      <c r="D24" s="1" t="s">
        <v>18</v>
      </c>
      <c r="E24" s="1" t="s">
        <v>19</v>
      </c>
      <c r="F24" s="1" t="s">
        <v>82</v>
      </c>
      <c r="G24" s="1" t="s">
        <v>22</v>
      </c>
      <c r="H24" t="b">
        <v>1</v>
      </c>
      <c r="I24" s="1" t="s">
        <v>15</v>
      </c>
      <c r="J24" s="2">
        <v>23796</v>
      </c>
      <c r="K24">
        <v>78.5</v>
      </c>
      <c r="L24">
        <v>117.24</v>
      </c>
      <c r="M24" s="5">
        <v>21427700000000</v>
      </c>
      <c r="N24">
        <v>9.6</v>
      </c>
      <c r="O24">
        <v>36.6</v>
      </c>
      <c r="P24" s="3">
        <v>328239523</v>
      </c>
      <c r="Q24">
        <v>1965</v>
      </c>
      <c r="R24" s="1" t="s">
        <v>1764</v>
      </c>
      <c r="S24">
        <v>23</v>
      </c>
      <c r="T24" t="str">
        <f>IF(AND(billionaire_data_2[[#This Row],[selfMade]]=TRUE,billionaire_data_2[[#This Row],[age]]&lt;=50),"Yes","No")</f>
        <v>No</v>
      </c>
      <c r="U24" s="1">
        <v>59</v>
      </c>
      <c r="V24" s="1">
        <v>17</v>
      </c>
      <c r="W24">
        <f>IF(billionaire_data_2[[#This Row],[selfMade]]=TRUE,1,0)</f>
        <v>1</v>
      </c>
      <c r="X24" s="1" t="str">
        <f>IF(billionaire_data_2[[#This Row],[total_tax_rate_country]]&gt;=43,"High","Low")</f>
        <v>Low</v>
      </c>
    </row>
    <row r="25" spans="1:24" x14ac:dyDescent="0.35">
      <c r="A25" s="1" t="s">
        <v>1052</v>
      </c>
      <c r="B25" s="1" t="s">
        <v>1053</v>
      </c>
      <c r="C25" s="4">
        <v>47200000000</v>
      </c>
      <c r="D25" s="1" t="s">
        <v>44</v>
      </c>
      <c r="E25" s="1" t="s">
        <v>84</v>
      </c>
      <c r="F25" s="1" t="s">
        <v>85</v>
      </c>
      <c r="G25" s="1" t="s">
        <v>43</v>
      </c>
      <c r="H25" t="b">
        <v>1</v>
      </c>
      <c r="I25" s="1" t="s">
        <v>15</v>
      </c>
      <c r="J25" s="2">
        <v>22821</v>
      </c>
      <c r="K25">
        <v>69.400000000000006</v>
      </c>
      <c r="L25">
        <v>180.44</v>
      </c>
      <c r="M25" s="5">
        <v>2611000000000</v>
      </c>
      <c r="N25">
        <v>11.2</v>
      </c>
      <c r="O25">
        <v>49.7</v>
      </c>
      <c r="P25" s="3">
        <v>1366417754</v>
      </c>
      <c r="Q25">
        <v>1962</v>
      </c>
      <c r="R25" s="1" t="s">
        <v>1760</v>
      </c>
      <c r="S25">
        <v>24</v>
      </c>
      <c r="T25" t="str">
        <f>IF(AND(billionaire_data_2[[#This Row],[selfMade]]=TRUE,billionaire_data_2[[#This Row],[age]]&lt;=50),"Yes","No")</f>
        <v>No</v>
      </c>
      <c r="U25" s="1">
        <v>62</v>
      </c>
      <c r="V25" s="1">
        <v>3</v>
      </c>
      <c r="W25">
        <f>IF(billionaire_data_2[[#This Row],[selfMade]]=TRUE,1,0)</f>
        <v>1</v>
      </c>
      <c r="X25" s="1" t="str">
        <f>IF(billionaire_data_2[[#This Row],[total_tax_rate_country]]&gt;=43,"High","Low")</f>
        <v>High</v>
      </c>
    </row>
    <row r="26" spans="1:24" x14ac:dyDescent="0.35">
      <c r="A26" s="1" t="s">
        <v>1054</v>
      </c>
      <c r="B26" s="1" t="s">
        <v>1055</v>
      </c>
      <c r="C26" s="4">
        <v>45100000000</v>
      </c>
      <c r="D26" s="1" t="s">
        <v>18</v>
      </c>
      <c r="E26" s="1" t="s">
        <v>87</v>
      </c>
      <c r="F26" s="1" t="s">
        <v>88</v>
      </c>
      <c r="G26" s="1" t="s">
        <v>11</v>
      </c>
      <c r="H26" t="b">
        <v>1</v>
      </c>
      <c r="I26" s="1" t="s">
        <v>15</v>
      </c>
      <c r="J26" s="2">
        <v>13935</v>
      </c>
      <c r="K26">
        <v>78.5</v>
      </c>
      <c r="L26">
        <v>117.24</v>
      </c>
      <c r="M26" s="5">
        <v>21427700000000</v>
      </c>
      <c r="N26">
        <v>9.6</v>
      </c>
      <c r="O26">
        <v>36.6</v>
      </c>
      <c r="P26" s="3">
        <v>328239523</v>
      </c>
      <c r="Q26">
        <v>1938</v>
      </c>
      <c r="R26" s="1" t="s">
        <v>1764</v>
      </c>
      <c r="S26">
        <v>24</v>
      </c>
      <c r="T26" t="str">
        <f>IF(AND(billionaire_data_2[[#This Row],[selfMade]]=TRUE,billionaire_data_2[[#This Row],[age]]&lt;=50),"Yes","No")</f>
        <v>No</v>
      </c>
      <c r="U26" s="1">
        <v>86</v>
      </c>
      <c r="V26" s="1">
        <v>5</v>
      </c>
      <c r="W26">
        <f>IF(billionaire_data_2[[#This Row],[selfMade]]=TRUE,1,0)</f>
        <v>1</v>
      </c>
      <c r="X26" s="1" t="str">
        <f>IF(billionaire_data_2[[#This Row],[total_tax_rate_country]]&gt;=43,"High","Low")</f>
        <v>Low</v>
      </c>
    </row>
    <row r="27" spans="1:24" x14ac:dyDescent="0.35">
      <c r="A27" s="1" t="s">
        <v>1056</v>
      </c>
      <c r="B27" s="1" t="s">
        <v>1057</v>
      </c>
      <c r="C27" s="4">
        <v>45000000000</v>
      </c>
      <c r="D27" s="1" t="s">
        <v>62</v>
      </c>
      <c r="E27" s="1" t="s">
        <v>90</v>
      </c>
      <c r="F27" s="1" t="s">
        <v>91</v>
      </c>
      <c r="G27" s="1" t="s">
        <v>22</v>
      </c>
      <c r="H27" t="b">
        <v>1</v>
      </c>
      <c r="I27" s="1" t="s">
        <v>15</v>
      </c>
      <c r="J27" s="2">
        <v>30682</v>
      </c>
      <c r="K27">
        <v>77</v>
      </c>
      <c r="L27">
        <v>125.08</v>
      </c>
      <c r="M27" s="5">
        <v>19910000000000</v>
      </c>
      <c r="N27">
        <v>9.4</v>
      </c>
      <c r="O27">
        <v>59.2</v>
      </c>
      <c r="P27" s="3">
        <v>1397715000</v>
      </c>
      <c r="Q27">
        <v>1984</v>
      </c>
      <c r="R27" s="1" t="s">
        <v>1761</v>
      </c>
      <c r="S27">
        <v>1</v>
      </c>
      <c r="T27" t="str">
        <f>IF(AND(billionaire_data_2[[#This Row],[selfMade]]=TRUE,billionaire_data_2[[#This Row],[age]]&lt;=50),"Yes","No")</f>
        <v>Yes</v>
      </c>
      <c r="U27" s="1">
        <v>40</v>
      </c>
      <c r="V27" s="1">
        <v>17</v>
      </c>
      <c r="W27">
        <f>IF(billionaire_data_2[[#This Row],[selfMade]]=TRUE,1,0)</f>
        <v>1</v>
      </c>
      <c r="X27" s="1" t="str">
        <f>IF(billionaire_data_2[[#This Row],[total_tax_rate_country]]&gt;=43,"High","Low")</f>
        <v>High</v>
      </c>
    </row>
    <row r="28" spans="1:24" x14ac:dyDescent="0.35">
      <c r="A28" s="1" t="s">
        <v>1058</v>
      </c>
      <c r="B28" s="1" t="s">
        <v>1059</v>
      </c>
      <c r="C28" s="4">
        <v>42900000000</v>
      </c>
      <c r="D28" s="1" t="s">
        <v>93</v>
      </c>
      <c r="E28" s="1" t="s">
        <v>94</v>
      </c>
      <c r="F28" s="1" t="s">
        <v>95</v>
      </c>
      <c r="G28" s="1" t="s">
        <v>11</v>
      </c>
      <c r="H28" t="b">
        <v>0</v>
      </c>
      <c r="I28" s="1" t="s">
        <v>15</v>
      </c>
      <c r="J28" s="2">
        <v>14512</v>
      </c>
      <c r="K28">
        <v>80.900000000000006</v>
      </c>
      <c r="L28">
        <v>112.85</v>
      </c>
      <c r="M28" s="5">
        <v>3845630030824</v>
      </c>
      <c r="N28">
        <v>11.5</v>
      </c>
      <c r="O28">
        <v>48.8</v>
      </c>
      <c r="P28" s="3">
        <v>83132799</v>
      </c>
      <c r="Q28">
        <v>1939</v>
      </c>
      <c r="R28" s="1" t="s">
        <v>1770</v>
      </c>
      <c r="S28">
        <v>24</v>
      </c>
      <c r="T28" t="str">
        <f>IF(AND(billionaire_data_2[[#This Row],[selfMade]]=TRUE,billionaire_data_2[[#This Row],[age]]&lt;=50),"Yes","No")</f>
        <v>No</v>
      </c>
      <c r="U28" s="1">
        <v>85</v>
      </c>
      <c r="V28" s="1">
        <v>5</v>
      </c>
      <c r="W28">
        <f>IF(billionaire_data_2[[#This Row],[selfMade]]=TRUE,1,0)</f>
        <v>0</v>
      </c>
      <c r="X28" s="1" t="str">
        <f>IF(billionaire_data_2[[#This Row],[total_tax_rate_country]]&gt;=43,"High","Low")</f>
        <v>High</v>
      </c>
    </row>
    <row r="29" spans="1:24" x14ac:dyDescent="0.35">
      <c r="A29" s="1" t="s">
        <v>1060</v>
      </c>
      <c r="B29" s="1" t="s">
        <v>1061</v>
      </c>
      <c r="C29" s="4">
        <v>40100000000</v>
      </c>
      <c r="D29" s="1" t="s">
        <v>12</v>
      </c>
      <c r="E29" s="1" t="s">
        <v>13</v>
      </c>
      <c r="F29" s="1" t="s">
        <v>97</v>
      </c>
      <c r="G29" s="1" t="s">
        <v>11</v>
      </c>
      <c r="H29" t="b">
        <v>1</v>
      </c>
      <c r="I29" s="1" t="s">
        <v>15</v>
      </c>
      <c r="J29" s="2">
        <v>13383</v>
      </c>
      <c r="K29">
        <v>82.5</v>
      </c>
      <c r="L29">
        <v>110.05</v>
      </c>
      <c r="M29" s="5">
        <v>2715518274227</v>
      </c>
      <c r="N29">
        <v>24.2</v>
      </c>
      <c r="O29">
        <v>60.7</v>
      </c>
      <c r="P29" s="3">
        <v>67059887</v>
      </c>
      <c r="Q29">
        <v>1936</v>
      </c>
      <c r="R29" s="1" t="s">
        <v>1762</v>
      </c>
      <c r="S29">
        <v>21</v>
      </c>
      <c r="T29" t="str">
        <f>IF(AND(billionaire_data_2[[#This Row],[selfMade]]=TRUE,billionaire_data_2[[#This Row],[age]]&lt;=50),"Yes","No")</f>
        <v>No</v>
      </c>
      <c r="U29" s="1">
        <v>88</v>
      </c>
      <c r="V29" s="1">
        <v>5</v>
      </c>
      <c r="W29">
        <f>IF(billionaire_data_2[[#This Row],[selfMade]]=TRUE,1,0)</f>
        <v>1</v>
      </c>
      <c r="X29" s="1" t="str">
        <f>IF(billionaire_data_2[[#This Row],[total_tax_rate_country]]&gt;=43,"High","Low")</f>
        <v>High</v>
      </c>
    </row>
    <row r="30" spans="1:24" x14ac:dyDescent="0.35">
      <c r="A30" s="1" t="s">
        <v>1062</v>
      </c>
      <c r="B30" s="1" t="s">
        <v>1063</v>
      </c>
      <c r="C30" s="4">
        <v>39100000000</v>
      </c>
      <c r="D30" s="1" t="s">
        <v>100</v>
      </c>
      <c r="E30" s="1" t="s">
        <v>101</v>
      </c>
      <c r="F30" s="1" t="s">
        <v>102</v>
      </c>
      <c r="G30" s="1" t="s">
        <v>99</v>
      </c>
      <c r="H30" t="b">
        <v>0</v>
      </c>
      <c r="I30" s="1" t="s">
        <v>15</v>
      </c>
      <c r="J30" s="2">
        <v>13668</v>
      </c>
      <c r="K30">
        <v>83.6</v>
      </c>
      <c r="L30">
        <v>99.55</v>
      </c>
      <c r="M30" s="5">
        <v>703082435360</v>
      </c>
      <c r="N30">
        <v>10.1</v>
      </c>
      <c r="O30">
        <v>28.8</v>
      </c>
      <c r="P30" s="3">
        <v>8574832</v>
      </c>
      <c r="Q30">
        <v>1937</v>
      </c>
      <c r="R30" s="1" t="s">
        <v>1760</v>
      </c>
      <c r="S30">
        <v>2</v>
      </c>
      <c r="T30" t="str">
        <f>IF(AND(billionaire_data_2[[#This Row],[selfMade]]=TRUE,billionaire_data_2[[#This Row],[age]]&lt;=50),"Yes","No")</f>
        <v>No</v>
      </c>
      <c r="U30" s="1">
        <v>87</v>
      </c>
      <c r="V30" s="1">
        <v>10</v>
      </c>
      <c r="W30">
        <f>IF(billionaire_data_2[[#This Row],[selfMade]]=TRUE,1,0)</f>
        <v>0</v>
      </c>
      <c r="X30" s="1" t="str">
        <f>IF(billionaire_data_2[[#This Row],[total_tax_rate_country]]&gt;=43,"High","Low")</f>
        <v>Low</v>
      </c>
    </row>
    <row r="31" spans="1:24" x14ac:dyDescent="0.35">
      <c r="A31" s="1" t="s">
        <v>1064</v>
      </c>
      <c r="B31" s="1" t="s">
        <v>1065</v>
      </c>
      <c r="C31" s="4">
        <v>38900000000</v>
      </c>
      <c r="D31" s="1" t="s">
        <v>104</v>
      </c>
      <c r="E31" s="1" t="s">
        <v>105</v>
      </c>
      <c r="F31" s="1" t="s">
        <v>106</v>
      </c>
      <c r="G31" s="1" t="s">
        <v>61</v>
      </c>
      <c r="H31" t="b">
        <v>0</v>
      </c>
      <c r="I31" s="1" t="s">
        <v>15</v>
      </c>
      <c r="J31" s="2">
        <v>23641</v>
      </c>
      <c r="K31">
        <v>81.599999999999994</v>
      </c>
      <c r="L31">
        <v>117.11</v>
      </c>
      <c r="M31" s="5">
        <v>529606710418</v>
      </c>
      <c r="N31">
        <v>24</v>
      </c>
      <c r="O31">
        <v>55.4</v>
      </c>
      <c r="P31" s="3">
        <v>11484055</v>
      </c>
      <c r="Q31">
        <v>1964</v>
      </c>
      <c r="R31" s="1" t="s">
        <v>1770</v>
      </c>
      <c r="S31">
        <v>21</v>
      </c>
      <c r="T31" t="str">
        <f>IF(AND(billionaire_data_2[[#This Row],[selfMade]]=TRUE,billionaire_data_2[[#This Row],[age]]&lt;=50),"Yes","No")</f>
        <v>No</v>
      </c>
      <c r="U31" s="1">
        <v>60</v>
      </c>
      <c r="V31" s="1">
        <v>7</v>
      </c>
      <c r="W31">
        <f>IF(billionaire_data_2[[#This Row],[selfMade]]=TRUE,1,0)</f>
        <v>0</v>
      </c>
      <c r="X31" s="1" t="str">
        <f>IF(billionaire_data_2[[#This Row],[total_tax_rate_country]]&gt;=43,"High","Low")</f>
        <v>High</v>
      </c>
    </row>
    <row r="32" spans="1:24" x14ac:dyDescent="0.35">
      <c r="A32" s="1" t="s">
        <v>1066</v>
      </c>
      <c r="B32" s="1" t="s">
        <v>1067</v>
      </c>
      <c r="C32" s="4">
        <v>38300000000</v>
      </c>
      <c r="D32" s="1" t="s">
        <v>18</v>
      </c>
      <c r="E32" s="1" t="s">
        <v>108</v>
      </c>
      <c r="F32" s="1" t="s">
        <v>109</v>
      </c>
      <c r="G32" s="1" t="s">
        <v>61</v>
      </c>
      <c r="H32" t="b">
        <v>0</v>
      </c>
      <c r="I32" s="1" t="s">
        <v>50</v>
      </c>
      <c r="J32" s="2">
        <v>14528</v>
      </c>
      <c r="K32">
        <v>78.5</v>
      </c>
      <c r="L32">
        <v>117.24</v>
      </c>
      <c r="M32" s="5">
        <v>21427700000000</v>
      </c>
      <c r="N32">
        <v>9.6</v>
      </c>
      <c r="O32">
        <v>36.6</v>
      </c>
      <c r="P32" s="3">
        <v>328239523</v>
      </c>
      <c r="Q32">
        <v>1939</v>
      </c>
      <c r="R32" s="1" t="s">
        <v>1763</v>
      </c>
      <c r="S32">
        <v>10</v>
      </c>
      <c r="T32" t="str">
        <f>IF(AND(billionaire_data_2[[#This Row],[selfMade]]=TRUE,billionaire_data_2[[#This Row],[age]]&lt;=50),"Yes","No")</f>
        <v>No</v>
      </c>
      <c r="U32" s="1">
        <v>85</v>
      </c>
      <c r="V32" s="1">
        <v>7</v>
      </c>
      <c r="W32">
        <f>IF(billionaire_data_2[[#This Row],[selfMade]]=TRUE,1,0)</f>
        <v>0</v>
      </c>
      <c r="X32" s="1" t="str">
        <f>IF(billionaire_data_2[[#This Row],[total_tax_rate_country]]&gt;=43,"High","Low")</f>
        <v>Low</v>
      </c>
    </row>
    <row r="33" spans="1:24" x14ac:dyDescent="0.35">
      <c r="A33" s="1" t="s">
        <v>1066</v>
      </c>
      <c r="B33" s="1" t="s">
        <v>1068</v>
      </c>
      <c r="C33" s="4">
        <v>38300000000</v>
      </c>
      <c r="D33" s="1" t="s">
        <v>18</v>
      </c>
      <c r="E33" s="1" t="s">
        <v>111</v>
      </c>
      <c r="F33" s="1" t="s">
        <v>109</v>
      </c>
      <c r="G33" s="1" t="s">
        <v>61</v>
      </c>
      <c r="H33" t="b">
        <v>0</v>
      </c>
      <c r="I33" s="1" t="s">
        <v>15</v>
      </c>
      <c r="J33" s="2">
        <v>13072</v>
      </c>
      <c r="K33">
        <v>78.5</v>
      </c>
      <c r="L33">
        <v>117.24</v>
      </c>
      <c r="M33" s="5">
        <v>21427700000000</v>
      </c>
      <c r="N33">
        <v>9.6</v>
      </c>
      <c r="O33">
        <v>36.6</v>
      </c>
      <c r="P33" s="3">
        <v>328239523</v>
      </c>
      <c r="Q33">
        <v>1935</v>
      </c>
      <c r="R33" s="1" t="s">
        <v>1763</v>
      </c>
      <c r="S33">
        <v>15</v>
      </c>
      <c r="T33" t="str">
        <f>IF(AND(billionaire_data_2[[#This Row],[selfMade]]=TRUE,billionaire_data_2[[#This Row],[age]]&lt;=50),"Yes","No")</f>
        <v>No</v>
      </c>
      <c r="U33" s="1">
        <v>89</v>
      </c>
      <c r="V33" s="1">
        <v>7</v>
      </c>
      <c r="W33">
        <f>IF(billionaire_data_2[[#This Row],[selfMade]]=TRUE,1,0)</f>
        <v>0</v>
      </c>
      <c r="X33" s="1" t="str">
        <f>IF(billionaire_data_2[[#This Row],[total_tax_rate_country]]&gt;=43,"High","Low")</f>
        <v>Low</v>
      </c>
    </row>
    <row r="34" spans="1:24" x14ac:dyDescent="0.35">
      <c r="A34" s="1" t="s">
        <v>1069</v>
      </c>
      <c r="B34" s="1" t="s">
        <v>1070</v>
      </c>
      <c r="C34" s="4">
        <v>35300000000</v>
      </c>
      <c r="D34" s="1" t="s">
        <v>62</v>
      </c>
      <c r="E34" s="1" t="s">
        <v>113</v>
      </c>
      <c r="F34" s="1" t="s">
        <v>114</v>
      </c>
      <c r="G34" s="1" t="s">
        <v>22</v>
      </c>
      <c r="H34" t="b">
        <v>1</v>
      </c>
      <c r="I34" s="1" t="s">
        <v>15</v>
      </c>
      <c r="J34" s="2">
        <v>26235</v>
      </c>
      <c r="K34">
        <v>77</v>
      </c>
      <c r="L34">
        <v>125.08</v>
      </c>
      <c r="M34" s="5">
        <v>19910000000000</v>
      </c>
      <c r="N34">
        <v>9.4</v>
      </c>
      <c r="O34">
        <v>59.2</v>
      </c>
      <c r="P34" s="3">
        <v>1397715000</v>
      </c>
      <c r="Q34">
        <v>1971</v>
      </c>
      <c r="R34" s="1" t="s">
        <v>1763</v>
      </c>
      <c r="S34">
        <v>29</v>
      </c>
      <c r="T34" t="str">
        <f>IF(AND(billionaire_data_2[[#This Row],[selfMade]]=TRUE,billionaire_data_2[[#This Row],[age]]&lt;=50),"Yes","No")</f>
        <v>No</v>
      </c>
      <c r="U34" s="1">
        <v>53</v>
      </c>
      <c r="V34" s="1">
        <v>17</v>
      </c>
      <c r="W34">
        <f>IF(billionaire_data_2[[#This Row],[selfMade]]=TRUE,1,0)</f>
        <v>1</v>
      </c>
      <c r="X34" s="1" t="str">
        <f>IF(billionaire_data_2[[#This Row],[total_tax_rate_country]]&gt;=43,"High","Low")</f>
        <v>High</v>
      </c>
    </row>
    <row r="35" spans="1:24" x14ac:dyDescent="0.35">
      <c r="A35" s="1" t="s">
        <v>1071</v>
      </c>
      <c r="B35" s="1" t="s">
        <v>1072</v>
      </c>
      <c r="C35" s="4">
        <v>35000000000</v>
      </c>
      <c r="D35" s="1" t="s">
        <v>18</v>
      </c>
      <c r="E35" s="1" t="s">
        <v>120</v>
      </c>
      <c r="F35" s="1" t="s">
        <v>121</v>
      </c>
      <c r="G35" s="1" t="s">
        <v>29</v>
      </c>
      <c r="H35" t="b">
        <v>1</v>
      </c>
      <c r="I35" s="1" t="s">
        <v>15</v>
      </c>
      <c r="J35" s="2">
        <v>25126</v>
      </c>
      <c r="K35">
        <v>78.5</v>
      </c>
      <c r="L35">
        <v>117.24</v>
      </c>
      <c r="M35" s="5">
        <v>21427700000000</v>
      </c>
      <c r="N35">
        <v>9.6</v>
      </c>
      <c r="O35">
        <v>36.6</v>
      </c>
      <c r="P35" s="3">
        <v>328239523</v>
      </c>
      <c r="Q35">
        <v>1968</v>
      </c>
      <c r="R35" s="1" t="s">
        <v>1763</v>
      </c>
      <c r="S35">
        <v>15</v>
      </c>
      <c r="T35" t="str">
        <f>IF(AND(billionaire_data_2[[#This Row],[selfMade]]=TRUE,billionaire_data_2[[#This Row],[age]]&lt;=50),"Yes","No")</f>
        <v>No</v>
      </c>
      <c r="U35" s="1">
        <v>56</v>
      </c>
      <c r="V35" s="1">
        <v>6</v>
      </c>
      <c r="W35">
        <f>IF(billionaire_data_2[[#This Row],[selfMade]]=TRUE,1,0)</f>
        <v>1</v>
      </c>
      <c r="X35" s="1" t="str">
        <f>IF(billionaire_data_2[[#This Row],[total_tax_rate_country]]&gt;=43,"High","Low")</f>
        <v>Low</v>
      </c>
    </row>
    <row r="36" spans="1:24" x14ac:dyDescent="0.35">
      <c r="A36" s="1" t="s">
        <v>1073</v>
      </c>
      <c r="B36" s="1" t="s">
        <v>1074</v>
      </c>
      <c r="C36" s="4">
        <v>35000000000</v>
      </c>
      <c r="D36" s="1" t="s">
        <v>18</v>
      </c>
      <c r="E36" s="1" t="s">
        <v>117</v>
      </c>
      <c r="F36" s="1" t="s">
        <v>118</v>
      </c>
      <c r="G36" s="1" t="s">
        <v>116</v>
      </c>
      <c r="H36" t="b">
        <v>0</v>
      </c>
      <c r="I36" s="1" t="s">
        <v>50</v>
      </c>
      <c r="J36" s="2">
        <v>16720</v>
      </c>
      <c r="K36">
        <v>78.5</v>
      </c>
      <c r="L36">
        <v>117.24</v>
      </c>
      <c r="M36" s="5">
        <v>21427700000000</v>
      </c>
      <c r="N36">
        <v>9.6</v>
      </c>
      <c r="O36">
        <v>36.6</v>
      </c>
      <c r="P36" s="3">
        <v>328239523</v>
      </c>
      <c r="Q36">
        <v>1945</v>
      </c>
      <c r="R36" s="1" t="s">
        <v>1763</v>
      </c>
      <c r="S36">
        <v>10</v>
      </c>
      <c r="T36" t="str">
        <f>IF(AND(billionaire_data_2[[#This Row],[selfMade]]=TRUE,billionaire_data_2[[#This Row],[age]]&lt;=50),"Yes","No")</f>
        <v>No</v>
      </c>
      <c r="U36" s="1">
        <v>79</v>
      </c>
      <c r="V36" s="1">
        <v>8</v>
      </c>
      <c r="W36">
        <f>IF(billionaire_data_2[[#This Row],[selfMade]]=TRUE,1,0)</f>
        <v>0</v>
      </c>
      <c r="X36" s="1" t="str">
        <f>IF(billionaire_data_2[[#This Row],[total_tax_rate_country]]&gt;=43,"High","Low")</f>
        <v>Low</v>
      </c>
    </row>
    <row r="37" spans="1:24" x14ac:dyDescent="0.35">
      <c r="A37" s="1" t="s">
        <v>1075</v>
      </c>
      <c r="B37" s="1" t="s">
        <v>1041</v>
      </c>
      <c r="C37" s="4">
        <v>34700000000</v>
      </c>
      <c r="D37" s="1" t="s">
        <v>123</v>
      </c>
      <c r="E37" s="1" t="s">
        <v>124</v>
      </c>
      <c r="F37" s="1" t="s">
        <v>125</v>
      </c>
      <c r="G37" s="1" t="s">
        <v>61</v>
      </c>
      <c r="H37" t="b">
        <v>0</v>
      </c>
      <c r="I37" s="1" t="s">
        <v>15</v>
      </c>
      <c r="J37" s="2">
        <v>33731</v>
      </c>
      <c r="K37">
        <v>81.599999999999994</v>
      </c>
      <c r="L37">
        <v>118.06</v>
      </c>
      <c r="M37" s="5">
        <v>446314739528</v>
      </c>
      <c r="N37">
        <v>25.4</v>
      </c>
      <c r="O37">
        <v>51.4</v>
      </c>
      <c r="P37" s="3">
        <v>8877067</v>
      </c>
      <c r="Q37">
        <v>1992</v>
      </c>
      <c r="R37" s="1" t="s">
        <v>1768</v>
      </c>
      <c r="S37">
        <v>7</v>
      </c>
      <c r="T37" t="str">
        <f>IF(AND(billionaire_data_2[[#This Row],[selfMade]]=TRUE,billionaire_data_2[[#This Row],[age]]&lt;=50),"Yes","No")</f>
        <v>No</v>
      </c>
      <c r="U37" s="1">
        <v>32</v>
      </c>
      <c r="V37" s="1">
        <v>7</v>
      </c>
      <c r="W37">
        <f>IF(billionaire_data_2[[#This Row],[selfMade]]=TRUE,1,0)</f>
        <v>0</v>
      </c>
      <c r="X37" s="1" t="str">
        <f>IF(billionaire_data_2[[#This Row],[total_tax_rate_country]]&gt;=43,"High","Low")</f>
        <v>High</v>
      </c>
    </row>
    <row r="38" spans="1:24" x14ac:dyDescent="0.35">
      <c r="A38" s="1" t="s">
        <v>1076</v>
      </c>
      <c r="B38" s="1" t="s">
        <v>1077</v>
      </c>
      <c r="C38" s="4">
        <v>33400000000</v>
      </c>
      <c r="D38" s="1" t="s">
        <v>62</v>
      </c>
      <c r="E38" s="1" t="s">
        <v>127</v>
      </c>
      <c r="F38" s="1" t="s">
        <v>128</v>
      </c>
      <c r="G38" s="1" t="s">
        <v>17</v>
      </c>
      <c r="H38" t="b">
        <v>1</v>
      </c>
      <c r="I38" s="1" t="s">
        <v>15</v>
      </c>
      <c r="J38" s="2">
        <v>25204</v>
      </c>
      <c r="K38">
        <v>77</v>
      </c>
      <c r="L38">
        <v>125.08</v>
      </c>
      <c r="M38" s="5">
        <v>19910000000000</v>
      </c>
      <c r="N38">
        <v>9.4</v>
      </c>
      <c r="O38">
        <v>59.2</v>
      </c>
      <c r="P38" s="3">
        <v>1397715000</v>
      </c>
      <c r="Q38">
        <v>1969</v>
      </c>
      <c r="R38" s="1" t="s">
        <v>1761</v>
      </c>
      <c r="S38">
        <v>1</v>
      </c>
      <c r="T38" t="str">
        <f>IF(AND(billionaire_data_2[[#This Row],[selfMade]]=TRUE,billionaire_data_2[[#This Row],[age]]&lt;=50),"Yes","No")</f>
        <v>No</v>
      </c>
      <c r="U38" s="1">
        <v>55</v>
      </c>
      <c r="V38" s="1">
        <v>1</v>
      </c>
      <c r="W38">
        <f>IF(billionaire_data_2[[#This Row],[selfMade]]=TRUE,1,0)</f>
        <v>1</v>
      </c>
      <c r="X38" s="1" t="str">
        <f>IF(billionaire_data_2[[#This Row],[total_tax_rate_country]]&gt;=43,"High","Low")</f>
        <v>High</v>
      </c>
    </row>
    <row r="39" spans="1:24" x14ac:dyDescent="0.35">
      <c r="A39" s="1" t="s">
        <v>1078</v>
      </c>
      <c r="B39" s="1" t="s">
        <v>1079</v>
      </c>
      <c r="C39" s="4">
        <v>32600000000</v>
      </c>
      <c r="D39" s="1" t="s">
        <v>130</v>
      </c>
      <c r="E39" s="1" t="s">
        <v>131</v>
      </c>
      <c r="F39" s="1" t="s">
        <v>132</v>
      </c>
      <c r="G39" s="1" t="s">
        <v>11</v>
      </c>
      <c r="H39" t="b">
        <v>1</v>
      </c>
      <c r="I39" s="1" t="s">
        <v>15</v>
      </c>
      <c r="J39" s="2">
        <v>17936</v>
      </c>
      <c r="K39">
        <v>84.2</v>
      </c>
      <c r="L39">
        <v>105.48</v>
      </c>
      <c r="M39" s="5">
        <v>5081769542380</v>
      </c>
      <c r="N39">
        <v>11.9</v>
      </c>
      <c r="O39">
        <v>46.7</v>
      </c>
      <c r="P39" s="3">
        <v>126226568</v>
      </c>
      <c r="Q39">
        <v>1949</v>
      </c>
      <c r="R39" s="1" t="s">
        <v>1764</v>
      </c>
      <c r="S39">
        <v>7</v>
      </c>
      <c r="T39" t="str">
        <f>IF(AND(billionaire_data_2[[#This Row],[selfMade]]=TRUE,billionaire_data_2[[#This Row],[age]]&lt;=50),"Yes","No")</f>
        <v>No</v>
      </c>
      <c r="U39" s="1">
        <v>75</v>
      </c>
      <c r="V39" s="1">
        <v>5</v>
      </c>
      <c r="W39">
        <f>IF(billionaire_data_2[[#This Row],[selfMade]]=TRUE,1,0)</f>
        <v>1</v>
      </c>
      <c r="X39" s="1" t="str">
        <f>IF(billionaire_data_2[[#This Row],[total_tax_rate_country]]&gt;=43,"High","Low")</f>
        <v>High</v>
      </c>
    </row>
    <row r="40" spans="1:24" x14ac:dyDescent="0.35">
      <c r="A40" s="1" t="s">
        <v>1080</v>
      </c>
      <c r="B40" s="1" t="s">
        <v>1081</v>
      </c>
      <c r="C40" s="4">
        <v>32100000000</v>
      </c>
      <c r="D40" s="1" t="s">
        <v>134</v>
      </c>
      <c r="E40" s="1" t="s">
        <v>135</v>
      </c>
      <c r="F40" s="1" t="s">
        <v>136</v>
      </c>
      <c r="G40" s="1" t="s">
        <v>43</v>
      </c>
      <c r="H40" t="b">
        <v>1</v>
      </c>
      <c r="I40" s="1" t="s">
        <v>15</v>
      </c>
      <c r="J40" s="2">
        <v>20972</v>
      </c>
      <c r="K40">
        <v>81.3</v>
      </c>
      <c r="L40">
        <v>119.62</v>
      </c>
      <c r="M40" s="5">
        <v>2827113184696</v>
      </c>
      <c r="N40">
        <v>25.5</v>
      </c>
      <c r="O40">
        <v>30.6</v>
      </c>
      <c r="P40" s="3">
        <v>66834405</v>
      </c>
      <c r="Q40">
        <v>1957</v>
      </c>
      <c r="R40" s="1" t="s">
        <v>1760</v>
      </c>
      <c r="S40">
        <v>1</v>
      </c>
      <c r="T40" t="str">
        <f>IF(AND(billionaire_data_2[[#This Row],[selfMade]]=TRUE,billionaire_data_2[[#This Row],[age]]&lt;=50),"Yes","No")</f>
        <v>No</v>
      </c>
      <c r="U40" s="1">
        <v>67</v>
      </c>
      <c r="V40" s="1">
        <v>3</v>
      </c>
      <c r="W40">
        <f>IF(billionaire_data_2[[#This Row],[selfMade]]=TRUE,1,0)</f>
        <v>1</v>
      </c>
      <c r="X40" s="1" t="str">
        <f>IF(billionaire_data_2[[#This Row],[total_tax_rate_country]]&gt;=43,"High","Low")</f>
        <v>Low</v>
      </c>
    </row>
    <row r="41" spans="1:24" x14ac:dyDescent="0.35">
      <c r="A41" s="1" t="s">
        <v>1082</v>
      </c>
      <c r="B41" s="1" t="s">
        <v>1083</v>
      </c>
      <c r="C41" s="4">
        <v>31600000000</v>
      </c>
      <c r="D41" s="1" t="s">
        <v>18</v>
      </c>
      <c r="E41" s="1" t="s">
        <v>36</v>
      </c>
      <c r="F41" s="1" t="s">
        <v>138</v>
      </c>
      <c r="G41" s="1" t="s">
        <v>11</v>
      </c>
      <c r="H41" t="b">
        <v>0</v>
      </c>
      <c r="I41" s="1" t="s">
        <v>15</v>
      </c>
      <c r="J41" s="2">
        <v>17773</v>
      </c>
      <c r="K41">
        <v>78.5</v>
      </c>
      <c r="L41">
        <v>117.24</v>
      </c>
      <c r="M41" s="5">
        <v>21427700000000</v>
      </c>
      <c r="N41">
        <v>9.6</v>
      </c>
      <c r="O41">
        <v>36.6</v>
      </c>
      <c r="P41" s="3">
        <v>328239523</v>
      </c>
      <c r="Q41">
        <v>1948</v>
      </c>
      <c r="R41" s="1" t="s">
        <v>1762</v>
      </c>
      <c r="S41">
        <v>28</v>
      </c>
      <c r="T41" t="str">
        <f>IF(AND(billionaire_data_2[[#This Row],[selfMade]]=TRUE,billionaire_data_2[[#This Row],[age]]&lt;=50),"Yes","No")</f>
        <v>No</v>
      </c>
      <c r="U41" s="1">
        <v>76</v>
      </c>
      <c r="V41" s="1">
        <v>5</v>
      </c>
      <c r="W41">
        <f>IF(billionaire_data_2[[#This Row],[selfMade]]=TRUE,1,0)</f>
        <v>0</v>
      </c>
      <c r="X41" s="1" t="str">
        <f>IF(billionaire_data_2[[#This Row],[total_tax_rate_country]]&gt;=43,"High","Low")</f>
        <v>Low</v>
      </c>
    </row>
    <row r="42" spans="1:24" x14ac:dyDescent="0.35">
      <c r="A42" s="1" t="s">
        <v>1082</v>
      </c>
      <c r="B42" s="1" t="s">
        <v>1084</v>
      </c>
      <c r="C42" s="4">
        <v>31600000000</v>
      </c>
      <c r="D42" s="1" t="s">
        <v>18</v>
      </c>
      <c r="E42" s="1" t="s">
        <v>36</v>
      </c>
      <c r="F42" s="1" t="s">
        <v>138</v>
      </c>
      <c r="G42" s="1" t="s">
        <v>11</v>
      </c>
      <c r="H42" t="b">
        <v>0</v>
      </c>
      <c r="I42" s="1" t="s">
        <v>15</v>
      </c>
      <c r="J42" s="2">
        <v>18637</v>
      </c>
      <c r="K42">
        <v>78.5</v>
      </c>
      <c r="L42">
        <v>117.24</v>
      </c>
      <c r="M42" s="5">
        <v>21427700000000</v>
      </c>
      <c r="N42">
        <v>9.6</v>
      </c>
      <c r="O42">
        <v>36.6</v>
      </c>
      <c r="P42" s="3">
        <v>328239523</v>
      </c>
      <c r="Q42">
        <v>1951</v>
      </c>
      <c r="R42" s="1" t="s">
        <v>1761</v>
      </c>
      <c r="S42">
        <v>9</v>
      </c>
      <c r="T42" t="str">
        <f>IF(AND(billionaire_data_2[[#This Row],[selfMade]]=TRUE,billionaire_data_2[[#This Row],[age]]&lt;=50),"Yes","No")</f>
        <v>No</v>
      </c>
      <c r="U42" s="1">
        <v>73</v>
      </c>
      <c r="V42" s="1">
        <v>5</v>
      </c>
      <c r="W42">
        <f>IF(billionaire_data_2[[#This Row],[selfMade]]=TRUE,1,0)</f>
        <v>0</v>
      </c>
      <c r="X42" s="1" t="str">
        <f>IF(billionaire_data_2[[#This Row],[total_tax_rate_country]]&gt;=43,"High","Low")</f>
        <v>Low</v>
      </c>
    </row>
    <row r="43" spans="1:24" x14ac:dyDescent="0.35">
      <c r="A43" s="1" t="s">
        <v>1085</v>
      </c>
      <c r="B43" s="1" t="s">
        <v>1086</v>
      </c>
      <c r="C43" s="4">
        <v>31200000000</v>
      </c>
      <c r="D43" s="1" t="s">
        <v>100</v>
      </c>
      <c r="E43" s="1" t="s">
        <v>141</v>
      </c>
      <c r="F43" s="1" t="s">
        <v>102</v>
      </c>
      <c r="G43" s="1" t="s">
        <v>99</v>
      </c>
      <c r="H43" t="b">
        <v>1</v>
      </c>
      <c r="I43" s="1" t="s">
        <v>15</v>
      </c>
      <c r="J43" s="2">
        <v>14789</v>
      </c>
      <c r="K43">
        <v>83.6</v>
      </c>
      <c r="L43">
        <v>99.55</v>
      </c>
      <c r="M43" s="5">
        <v>703082435360</v>
      </c>
      <c r="N43">
        <v>10.1</v>
      </c>
      <c r="O43">
        <v>28.8</v>
      </c>
      <c r="P43" s="3">
        <v>8574832</v>
      </c>
      <c r="Q43">
        <v>1940</v>
      </c>
      <c r="R43" s="1" t="s">
        <v>1760</v>
      </c>
      <c r="S43">
        <v>27</v>
      </c>
      <c r="T43" t="str">
        <f>IF(AND(billionaire_data_2[[#This Row],[selfMade]]=TRUE,billionaire_data_2[[#This Row],[age]]&lt;=50),"Yes","No")</f>
        <v>No</v>
      </c>
      <c r="U43" s="1">
        <v>84</v>
      </c>
      <c r="V43" s="1">
        <v>10</v>
      </c>
      <c r="W43">
        <f>IF(billionaire_data_2[[#This Row],[selfMade]]=TRUE,1,0)</f>
        <v>1</v>
      </c>
      <c r="X43" s="1" t="str">
        <f>IF(billionaire_data_2[[#This Row],[total_tax_rate_country]]&gt;=43,"High","Low")</f>
        <v>Low</v>
      </c>
    </row>
    <row r="44" spans="1:24" x14ac:dyDescent="0.35">
      <c r="A44" s="1" t="s">
        <v>1087</v>
      </c>
      <c r="B44" s="1" t="s">
        <v>1088</v>
      </c>
      <c r="C44" s="4">
        <v>31200000000</v>
      </c>
      <c r="D44" s="1" t="s">
        <v>100</v>
      </c>
      <c r="E44" s="1" t="s">
        <v>141</v>
      </c>
      <c r="F44" s="1" t="s">
        <v>102</v>
      </c>
      <c r="G44" s="1" t="s">
        <v>99</v>
      </c>
      <c r="H44" t="b">
        <v>1</v>
      </c>
      <c r="I44" s="1" t="s">
        <v>50</v>
      </c>
      <c r="J44" s="2">
        <v>16522</v>
      </c>
      <c r="K44">
        <v>83.6</v>
      </c>
      <c r="L44">
        <v>99.55</v>
      </c>
      <c r="M44" s="5">
        <v>703082435360</v>
      </c>
      <c r="N44">
        <v>10.1</v>
      </c>
      <c r="O44">
        <v>28.8</v>
      </c>
      <c r="P44" s="3">
        <v>8574832</v>
      </c>
      <c r="Q44">
        <v>1945</v>
      </c>
      <c r="R44" s="1" t="s">
        <v>1759</v>
      </c>
      <c r="S44">
        <v>26</v>
      </c>
      <c r="T44" t="str">
        <f>IF(AND(billionaire_data_2[[#This Row],[selfMade]]=TRUE,billionaire_data_2[[#This Row],[age]]&lt;=50),"Yes","No")</f>
        <v>No</v>
      </c>
      <c r="U44" s="1">
        <v>79</v>
      </c>
      <c r="V44" s="1">
        <v>10</v>
      </c>
      <c r="W44">
        <f>IF(billionaire_data_2[[#This Row],[selfMade]]=TRUE,1,0)</f>
        <v>1</v>
      </c>
      <c r="X44" s="1" t="str">
        <f>IF(billionaire_data_2[[#This Row],[total_tax_rate_country]]&gt;=43,"High","Low")</f>
        <v>Low</v>
      </c>
    </row>
    <row r="45" spans="1:24" x14ac:dyDescent="0.35">
      <c r="A45" s="1" t="s">
        <v>1089</v>
      </c>
      <c r="B45" s="1" t="s">
        <v>1090</v>
      </c>
      <c r="C45" s="4">
        <v>30200000000</v>
      </c>
      <c r="D45" s="1" t="s">
        <v>62</v>
      </c>
      <c r="E45" s="1" t="s">
        <v>144</v>
      </c>
      <c r="F45" s="1" t="s">
        <v>145</v>
      </c>
      <c r="G45" s="1" t="s">
        <v>22</v>
      </c>
      <c r="H45" t="b">
        <v>1</v>
      </c>
      <c r="I45" s="1" t="s">
        <v>15</v>
      </c>
      <c r="J45" s="2">
        <v>29253</v>
      </c>
      <c r="K45">
        <v>77</v>
      </c>
      <c r="L45">
        <v>125.08</v>
      </c>
      <c r="M45" s="5">
        <v>19910000000000</v>
      </c>
      <c r="N45">
        <v>9.4</v>
      </c>
      <c r="O45">
        <v>59.2</v>
      </c>
      <c r="P45" s="3">
        <v>1397715000</v>
      </c>
      <c r="Q45">
        <v>1980</v>
      </c>
      <c r="R45" s="1" t="s">
        <v>1764</v>
      </c>
      <c r="S45">
        <v>2</v>
      </c>
      <c r="T45" t="str">
        <f>IF(AND(billionaire_data_2[[#This Row],[selfMade]]=TRUE,billionaire_data_2[[#This Row],[age]]&lt;=50),"Yes","No")</f>
        <v>Yes</v>
      </c>
      <c r="U45" s="1">
        <v>44</v>
      </c>
      <c r="V45" s="1">
        <v>17</v>
      </c>
      <c r="W45">
        <f>IF(billionaire_data_2[[#This Row],[selfMade]]=TRUE,1,0)</f>
        <v>1</v>
      </c>
      <c r="X45" s="1" t="str">
        <f>IF(billionaire_data_2[[#This Row],[total_tax_rate_country]]&gt;=43,"High","Low")</f>
        <v>High</v>
      </c>
    </row>
    <row r="46" spans="1:24" x14ac:dyDescent="0.35">
      <c r="A46" s="1" t="s">
        <v>1091</v>
      </c>
      <c r="B46" s="1" t="s">
        <v>1092</v>
      </c>
      <c r="C46" s="4">
        <v>29700000000</v>
      </c>
      <c r="D46" s="1" t="s">
        <v>93</v>
      </c>
      <c r="E46" s="1" t="s">
        <v>148</v>
      </c>
      <c r="F46" s="1" t="s">
        <v>149</v>
      </c>
      <c r="G46" s="1" t="s">
        <v>147</v>
      </c>
      <c r="H46" t="b">
        <v>1</v>
      </c>
      <c r="I46" s="1" t="s">
        <v>15</v>
      </c>
      <c r="J46" s="2">
        <v>12894</v>
      </c>
      <c r="K46">
        <v>80.900000000000006</v>
      </c>
      <c r="L46">
        <v>112.85</v>
      </c>
      <c r="M46" s="5">
        <v>3845630030824</v>
      </c>
      <c r="N46">
        <v>11.5</v>
      </c>
      <c r="O46">
        <v>48.8</v>
      </c>
      <c r="P46" s="3">
        <v>83132799</v>
      </c>
      <c r="Q46">
        <v>1935</v>
      </c>
      <c r="R46" s="1" t="s">
        <v>1765</v>
      </c>
      <c r="S46">
        <v>20</v>
      </c>
      <c r="T46" t="str">
        <f>IF(AND(billionaire_data_2[[#This Row],[selfMade]]=TRUE,billionaire_data_2[[#This Row],[age]]&lt;=50),"Yes","No")</f>
        <v>No</v>
      </c>
      <c r="U46" s="1">
        <v>89</v>
      </c>
      <c r="V46" s="1">
        <v>11</v>
      </c>
      <c r="W46">
        <f>IF(billionaire_data_2[[#This Row],[selfMade]]=TRUE,1,0)</f>
        <v>1</v>
      </c>
      <c r="X46" s="1" t="str">
        <f>IF(billionaire_data_2[[#This Row],[total_tax_rate_country]]&gt;=43,"High","Low")</f>
        <v>High</v>
      </c>
    </row>
    <row r="47" spans="1:24" x14ac:dyDescent="0.35">
      <c r="A47" s="1" t="s">
        <v>1093</v>
      </c>
      <c r="B47" s="1" t="s">
        <v>1016</v>
      </c>
      <c r="C47" s="4">
        <v>28500000000</v>
      </c>
      <c r="D47" s="1" t="s">
        <v>18</v>
      </c>
      <c r="E47" s="1" t="s">
        <v>151</v>
      </c>
      <c r="F47" s="1" t="s">
        <v>152</v>
      </c>
      <c r="G47" s="1" t="s">
        <v>29</v>
      </c>
      <c r="H47" t="b">
        <v>1</v>
      </c>
      <c r="I47" s="1" t="s">
        <v>15</v>
      </c>
      <c r="J47" s="2">
        <v>21383</v>
      </c>
      <c r="K47">
        <v>78.5</v>
      </c>
      <c r="L47">
        <v>117.24</v>
      </c>
      <c r="M47" s="5">
        <v>21427700000000</v>
      </c>
      <c r="N47">
        <v>9.6</v>
      </c>
      <c r="O47">
        <v>36.6</v>
      </c>
      <c r="P47" s="3">
        <v>328239523</v>
      </c>
      <c r="Q47">
        <v>1958</v>
      </c>
      <c r="R47" s="1" t="s">
        <v>1766</v>
      </c>
      <c r="S47">
        <v>17</v>
      </c>
      <c r="T47" t="str">
        <f>IF(AND(billionaire_data_2[[#This Row],[selfMade]]=TRUE,billionaire_data_2[[#This Row],[age]]&lt;=50),"Yes","No")</f>
        <v>No</v>
      </c>
      <c r="U47" s="1">
        <v>66</v>
      </c>
      <c r="V47" s="1">
        <v>6</v>
      </c>
      <c r="W47">
        <f>IF(billionaire_data_2[[#This Row],[selfMade]]=TRUE,1,0)</f>
        <v>1</v>
      </c>
      <c r="X47" s="1" t="str">
        <f>IF(billionaire_data_2[[#This Row],[total_tax_rate_country]]&gt;=43,"High","Low")</f>
        <v>Low</v>
      </c>
    </row>
    <row r="48" spans="1:24" x14ac:dyDescent="0.35">
      <c r="A48" s="1" t="s">
        <v>1094</v>
      </c>
      <c r="B48" s="1" t="s">
        <v>1046</v>
      </c>
      <c r="C48" s="4">
        <v>28100000000</v>
      </c>
      <c r="D48" s="1" t="s">
        <v>18</v>
      </c>
      <c r="E48" s="1" t="s">
        <v>154</v>
      </c>
      <c r="F48" s="1" t="s">
        <v>121</v>
      </c>
      <c r="G48" s="1" t="s">
        <v>29</v>
      </c>
      <c r="H48" t="b">
        <v>1</v>
      </c>
      <c r="I48" s="1" t="s">
        <v>15</v>
      </c>
      <c r="J48" s="2">
        <v>13995</v>
      </c>
      <c r="K48">
        <v>78.5</v>
      </c>
      <c r="L48">
        <v>117.24</v>
      </c>
      <c r="M48" s="5">
        <v>21427700000000</v>
      </c>
      <c r="N48">
        <v>9.6</v>
      </c>
      <c r="O48">
        <v>36.6</v>
      </c>
      <c r="P48" s="3">
        <v>328239523</v>
      </c>
      <c r="Q48">
        <v>1938</v>
      </c>
      <c r="R48" s="1" t="s">
        <v>1765</v>
      </c>
      <c r="S48">
        <v>25</v>
      </c>
      <c r="T48" t="str">
        <f>IF(AND(billionaire_data_2[[#This Row],[selfMade]]=TRUE,billionaire_data_2[[#This Row],[age]]&lt;=50),"Yes","No")</f>
        <v>No</v>
      </c>
      <c r="U48" s="1">
        <v>86</v>
      </c>
      <c r="V48" s="1">
        <v>6</v>
      </c>
      <c r="W48">
        <f>IF(billionaire_data_2[[#This Row],[selfMade]]=TRUE,1,0)</f>
        <v>1</v>
      </c>
      <c r="X48" s="1" t="str">
        <f>IF(billionaire_data_2[[#This Row],[total_tax_rate_country]]&gt;=43,"High","Low")</f>
        <v>Low</v>
      </c>
    </row>
    <row r="49" spans="1:24" x14ac:dyDescent="0.35">
      <c r="A49" s="1" t="s">
        <v>1095</v>
      </c>
      <c r="B49" s="1" t="s">
        <v>1096</v>
      </c>
      <c r="C49" s="4">
        <v>27800000000</v>
      </c>
      <c r="D49" s="1" t="s">
        <v>18</v>
      </c>
      <c r="E49" s="1" t="s">
        <v>36</v>
      </c>
      <c r="F49" s="1" t="s">
        <v>156</v>
      </c>
      <c r="G49" s="1" t="s">
        <v>29</v>
      </c>
      <c r="H49" t="b">
        <v>1</v>
      </c>
      <c r="I49" s="1" t="s">
        <v>15</v>
      </c>
      <c r="J49" s="2">
        <v>17212</v>
      </c>
      <c r="K49">
        <v>78.5</v>
      </c>
      <c r="L49">
        <v>117.24</v>
      </c>
      <c r="M49" s="5">
        <v>21427700000000</v>
      </c>
      <c r="N49">
        <v>9.6</v>
      </c>
      <c r="O49">
        <v>36.6</v>
      </c>
      <c r="P49" s="3">
        <v>328239523</v>
      </c>
      <c r="Q49">
        <v>1947</v>
      </c>
      <c r="R49" s="1" t="s">
        <v>1764</v>
      </c>
      <c r="S49">
        <v>14</v>
      </c>
      <c r="T49" t="str">
        <f>IF(AND(billionaire_data_2[[#This Row],[selfMade]]=TRUE,billionaire_data_2[[#This Row],[age]]&lt;=50),"Yes","No")</f>
        <v>No</v>
      </c>
      <c r="U49" s="1">
        <v>77</v>
      </c>
      <c r="V49" s="1">
        <v>6</v>
      </c>
      <c r="W49">
        <f>IF(billionaire_data_2[[#This Row],[selfMade]]=TRUE,1,0)</f>
        <v>1</v>
      </c>
      <c r="X49" s="1" t="str">
        <f>IF(billionaire_data_2[[#This Row],[total_tax_rate_country]]&gt;=43,"High","Low")</f>
        <v>Low</v>
      </c>
    </row>
    <row r="50" spans="1:24" x14ac:dyDescent="0.35">
      <c r="A50" s="1" t="s">
        <v>1097</v>
      </c>
      <c r="B50" s="1" t="s">
        <v>1098</v>
      </c>
      <c r="C50" s="4">
        <v>27400000000</v>
      </c>
      <c r="D50" s="1" t="s">
        <v>93</v>
      </c>
      <c r="E50" s="1" t="s">
        <v>158</v>
      </c>
      <c r="F50" s="1" t="s">
        <v>159</v>
      </c>
      <c r="G50" s="1" t="s">
        <v>17</v>
      </c>
      <c r="H50" t="b">
        <v>0</v>
      </c>
      <c r="I50" s="1" t="s">
        <v>50</v>
      </c>
      <c r="J50" s="2">
        <v>22764</v>
      </c>
      <c r="K50">
        <v>80.900000000000006</v>
      </c>
      <c r="L50">
        <v>112.85</v>
      </c>
      <c r="M50" s="5">
        <v>3845630030824</v>
      </c>
      <c r="N50">
        <v>11.5</v>
      </c>
      <c r="O50">
        <v>48.8</v>
      </c>
      <c r="P50" s="3">
        <v>83132799</v>
      </c>
      <c r="Q50">
        <v>1962</v>
      </c>
      <c r="R50" s="1" t="s">
        <v>1765</v>
      </c>
      <c r="S50">
        <v>28</v>
      </c>
      <c r="T50" t="str">
        <f>IF(AND(billionaire_data_2[[#This Row],[selfMade]]=TRUE,billionaire_data_2[[#This Row],[age]]&lt;=50),"Yes","No")</f>
        <v>No</v>
      </c>
      <c r="U50" s="1">
        <v>62</v>
      </c>
      <c r="V50" s="1">
        <v>1</v>
      </c>
      <c r="W50">
        <f>IF(billionaire_data_2[[#This Row],[selfMade]]=TRUE,1,0)</f>
        <v>0</v>
      </c>
      <c r="X50" s="1" t="str">
        <f>IF(billionaire_data_2[[#This Row],[total_tax_rate_country]]&gt;=43,"High","Low")</f>
        <v>High</v>
      </c>
    </row>
    <row r="51" spans="1:24" x14ac:dyDescent="0.35">
      <c r="A51" s="1" t="s">
        <v>1099</v>
      </c>
      <c r="B51" s="1" t="s">
        <v>1100</v>
      </c>
      <c r="C51" s="4">
        <v>27000000000</v>
      </c>
      <c r="D51" s="1" t="s">
        <v>162</v>
      </c>
      <c r="E51" s="1" t="s">
        <v>163</v>
      </c>
      <c r="F51" s="1" t="s">
        <v>164</v>
      </c>
      <c r="G51" s="1" t="s">
        <v>161</v>
      </c>
      <c r="H51" t="b">
        <v>0</v>
      </c>
      <c r="I51" s="1" t="s">
        <v>50</v>
      </c>
      <c r="J51" s="2">
        <v>19764</v>
      </c>
      <c r="K51">
        <v>82.7</v>
      </c>
      <c r="L51">
        <v>119.8</v>
      </c>
      <c r="M51" s="5">
        <v>1392680589329</v>
      </c>
      <c r="N51">
        <v>23</v>
      </c>
      <c r="O51">
        <v>47.4</v>
      </c>
      <c r="P51" s="3">
        <v>25766605</v>
      </c>
      <c r="Q51">
        <v>1954</v>
      </c>
      <c r="R51" s="1" t="s">
        <v>1764</v>
      </c>
      <c r="S51">
        <v>9</v>
      </c>
      <c r="T51" t="str">
        <f>IF(AND(billionaire_data_2[[#This Row],[selfMade]]=TRUE,billionaire_data_2[[#This Row],[age]]&lt;=50),"Yes","No")</f>
        <v>No</v>
      </c>
      <c r="U51" s="1">
        <v>70</v>
      </c>
      <c r="V51" s="1">
        <v>13</v>
      </c>
      <c r="W51">
        <f>IF(billionaire_data_2[[#This Row],[selfMade]]=TRUE,1,0)</f>
        <v>0</v>
      </c>
      <c r="X51" s="1" t="str">
        <f>IF(billionaire_data_2[[#This Row],[total_tax_rate_country]]&gt;=43,"High","Low")</f>
        <v>High</v>
      </c>
    </row>
    <row r="52" spans="1:24" x14ac:dyDescent="0.35">
      <c r="A52" s="1" t="s">
        <v>1101</v>
      </c>
      <c r="B52" s="1" t="s">
        <v>1102</v>
      </c>
      <c r="C52" s="4">
        <v>26700000000</v>
      </c>
      <c r="D52" s="1" t="s">
        <v>62</v>
      </c>
      <c r="E52" s="1" t="s">
        <v>63</v>
      </c>
      <c r="F52" s="1" t="s">
        <v>166</v>
      </c>
      <c r="G52" s="1" t="s">
        <v>22</v>
      </c>
      <c r="H52" t="b">
        <v>1</v>
      </c>
      <c r="I52" s="1" t="s">
        <v>15</v>
      </c>
      <c r="J52" s="2">
        <v>26207</v>
      </c>
      <c r="K52">
        <v>77</v>
      </c>
      <c r="L52">
        <v>125.08</v>
      </c>
      <c r="M52" s="5">
        <v>19910000000000</v>
      </c>
      <c r="N52">
        <v>9.4</v>
      </c>
      <c r="O52">
        <v>59.2</v>
      </c>
      <c r="P52" s="3">
        <v>1397715000</v>
      </c>
      <c r="Q52">
        <v>1971</v>
      </c>
      <c r="R52" s="1" t="s">
        <v>1763</v>
      </c>
      <c r="S52">
        <v>1</v>
      </c>
      <c r="T52" t="str">
        <f>IF(AND(billionaire_data_2[[#This Row],[selfMade]]=TRUE,billionaire_data_2[[#This Row],[age]]&lt;=50),"Yes","No")</f>
        <v>No</v>
      </c>
      <c r="U52" s="1">
        <v>53</v>
      </c>
      <c r="V52" s="1">
        <v>17</v>
      </c>
      <c r="W52">
        <f>IF(billionaire_data_2[[#This Row],[selfMade]]=TRUE,1,0)</f>
        <v>1</v>
      </c>
      <c r="X52" s="1" t="str">
        <f>IF(billionaire_data_2[[#This Row],[total_tax_rate_country]]&gt;=43,"High","Low")</f>
        <v>High</v>
      </c>
    </row>
    <row r="53" spans="1:24" x14ac:dyDescent="0.35">
      <c r="A53" s="1" t="s">
        <v>1103</v>
      </c>
      <c r="B53" s="1" t="s">
        <v>1104</v>
      </c>
      <c r="C53" s="4">
        <v>26600000000</v>
      </c>
      <c r="D53" s="1" t="s">
        <v>40</v>
      </c>
      <c r="E53" s="1" t="s">
        <v>41</v>
      </c>
      <c r="F53" s="1" t="s">
        <v>164</v>
      </c>
      <c r="G53" s="1" t="s">
        <v>161</v>
      </c>
      <c r="H53" t="b">
        <v>0</v>
      </c>
      <c r="I53" s="1" t="s">
        <v>15</v>
      </c>
      <c r="J53" s="2">
        <v>19658</v>
      </c>
      <c r="K53">
        <v>75</v>
      </c>
      <c r="L53">
        <v>141.54</v>
      </c>
      <c r="M53" s="5">
        <v>1258286717125</v>
      </c>
      <c r="N53">
        <v>13.1</v>
      </c>
      <c r="O53">
        <v>55.1</v>
      </c>
      <c r="P53" s="3">
        <v>126014024</v>
      </c>
      <c r="Q53">
        <v>1953</v>
      </c>
      <c r="R53" s="1" t="s">
        <v>1763</v>
      </c>
      <c r="S53">
        <v>26</v>
      </c>
      <c r="T53" t="str">
        <f>IF(AND(billionaire_data_2[[#This Row],[selfMade]]=TRUE,billionaire_data_2[[#This Row],[age]]&lt;=50),"Yes","No")</f>
        <v>No</v>
      </c>
      <c r="U53" s="1">
        <v>71</v>
      </c>
      <c r="V53" s="1">
        <v>13</v>
      </c>
      <c r="W53">
        <f>IF(billionaire_data_2[[#This Row],[selfMade]]=TRUE,1,0)</f>
        <v>0</v>
      </c>
      <c r="X53" s="1" t="str">
        <f>IF(billionaire_data_2[[#This Row],[total_tax_rate_country]]&gt;=43,"High","Low")</f>
        <v>High</v>
      </c>
    </row>
    <row r="54" spans="1:24" x14ac:dyDescent="0.35">
      <c r="A54" s="1" t="s">
        <v>1105</v>
      </c>
      <c r="B54" s="1" t="s">
        <v>1106</v>
      </c>
      <c r="C54" s="4">
        <v>25600000000</v>
      </c>
      <c r="D54" s="1" t="s">
        <v>44</v>
      </c>
      <c r="E54" s="1" t="s">
        <v>169</v>
      </c>
      <c r="F54" s="1" t="s">
        <v>170</v>
      </c>
      <c r="G54" s="1" t="s">
        <v>22</v>
      </c>
      <c r="H54" t="b">
        <v>1</v>
      </c>
      <c r="I54" s="1" t="s">
        <v>15</v>
      </c>
      <c r="J54" s="2">
        <v>16636</v>
      </c>
      <c r="K54">
        <v>69.400000000000006</v>
      </c>
      <c r="L54">
        <v>180.44</v>
      </c>
      <c r="M54" s="5">
        <v>2611000000000</v>
      </c>
      <c r="N54">
        <v>11.2</v>
      </c>
      <c r="O54">
        <v>49.7</v>
      </c>
      <c r="P54" s="3">
        <v>1366417754</v>
      </c>
      <c r="Q54">
        <v>1945</v>
      </c>
      <c r="R54" s="1" t="s">
        <v>1766</v>
      </c>
      <c r="S54">
        <v>18</v>
      </c>
      <c r="T54" t="str">
        <f>IF(AND(billionaire_data_2[[#This Row],[selfMade]]=TRUE,billionaire_data_2[[#This Row],[age]]&lt;=50),"Yes","No")</f>
        <v>No</v>
      </c>
      <c r="U54" s="1">
        <v>79</v>
      </c>
      <c r="V54" s="1">
        <v>17</v>
      </c>
      <c r="W54">
        <f>IF(billionaire_data_2[[#This Row],[selfMade]]=TRUE,1,0)</f>
        <v>1</v>
      </c>
      <c r="X54" s="1" t="str">
        <f>IF(billionaire_data_2[[#This Row],[total_tax_rate_country]]&gt;=43,"High","Low")</f>
        <v>High</v>
      </c>
    </row>
    <row r="55" spans="1:24" x14ac:dyDescent="0.35">
      <c r="A55" s="1" t="s">
        <v>1107</v>
      </c>
      <c r="B55" s="1" t="s">
        <v>1108</v>
      </c>
      <c r="C55" s="4">
        <v>25500000000</v>
      </c>
      <c r="D55" s="1" t="s">
        <v>173</v>
      </c>
      <c r="E55" s="1" t="s">
        <v>174</v>
      </c>
      <c r="F55" s="1" t="s">
        <v>175</v>
      </c>
      <c r="G55" s="1" t="s">
        <v>172</v>
      </c>
      <c r="H55" t="b">
        <v>1</v>
      </c>
      <c r="I55" s="1" t="s">
        <v>15</v>
      </c>
      <c r="J55" s="2">
        <v>17640</v>
      </c>
      <c r="K55">
        <v>71.5</v>
      </c>
      <c r="L55">
        <v>151.18</v>
      </c>
      <c r="M55" s="5">
        <v>1119190780753</v>
      </c>
      <c r="N55">
        <v>10.199999999999999</v>
      </c>
      <c r="O55">
        <v>30.1</v>
      </c>
      <c r="P55" s="3">
        <v>270203917</v>
      </c>
      <c r="Q55">
        <v>1948</v>
      </c>
      <c r="R55" s="1" t="s">
        <v>1765</v>
      </c>
      <c r="S55">
        <v>17</v>
      </c>
      <c r="T55" t="str">
        <f>IF(AND(billionaire_data_2[[#This Row],[selfMade]]=TRUE,billionaire_data_2[[#This Row],[age]]&lt;=50),"Yes","No")</f>
        <v>No</v>
      </c>
      <c r="U55" s="1">
        <v>76</v>
      </c>
      <c r="V55" s="1">
        <v>4</v>
      </c>
      <c r="W55">
        <f>IF(billionaire_data_2[[#This Row],[selfMade]]=TRUE,1,0)</f>
        <v>1</v>
      </c>
      <c r="X55" s="1" t="str">
        <f>IF(billionaire_data_2[[#This Row],[total_tax_rate_country]]&gt;=43,"High","Low")</f>
        <v>Low</v>
      </c>
    </row>
    <row r="56" spans="1:24" x14ac:dyDescent="0.35">
      <c r="A56" s="1" t="s">
        <v>1109</v>
      </c>
      <c r="B56" s="1" t="s">
        <v>1110</v>
      </c>
      <c r="C56" s="4">
        <v>25300000000</v>
      </c>
      <c r="D56" s="1" t="s">
        <v>18</v>
      </c>
      <c r="E56" s="1" t="s">
        <v>177</v>
      </c>
      <c r="F56" s="1" t="s">
        <v>178</v>
      </c>
      <c r="G56" s="1" t="s">
        <v>29</v>
      </c>
      <c r="H56" t="b">
        <v>1</v>
      </c>
      <c r="I56" s="1" t="s">
        <v>15</v>
      </c>
      <c r="J56" s="2">
        <v>16345</v>
      </c>
      <c r="K56">
        <v>78.5</v>
      </c>
      <c r="L56">
        <v>117.24</v>
      </c>
      <c r="M56" s="5">
        <v>21427700000000</v>
      </c>
      <c r="N56">
        <v>9.6</v>
      </c>
      <c r="O56">
        <v>36.6</v>
      </c>
      <c r="P56" s="3">
        <v>328239523</v>
      </c>
      <c r="Q56">
        <v>1944</v>
      </c>
      <c r="R56" s="1" t="s">
        <v>1770</v>
      </c>
      <c r="S56">
        <v>30</v>
      </c>
      <c r="T56" t="str">
        <f>IF(AND(billionaire_data_2[[#This Row],[selfMade]]=TRUE,billionaire_data_2[[#This Row],[age]]&lt;=50),"Yes","No")</f>
        <v>No</v>
      </c>
      <c r="U56" s="1">
        <v>80</v>
      </c>
      <c r="V56" s="1">
        <v>6</v>
      </c>
      <c r="W56">
        <f>IF(billionaire_data_2[[#This Row],[selfMade]]=TRUE,1,0)</f>
        <v>1</v>
      </c>
      <c r="X56" s="1" t="str">
        <f>IF(billionaire_data_2[[#This Row],[total_tax_rate_country]]&gt;=43,"High","Low")</f>
        <v>Low</v>
      </c>
    </row>
    <row r="57" spans="1:24" x14ac:dyDescent="0.35">
      <c r="A57" s="1" t="s">
        <v>1111</v>
      </c>
      <c r="B57" s="1" t="s">
        <v>1112</v>
      </c>
      <c r="C57" s="4">
        <v>25200000000</v>
      </c>
      <c r="D57" s="1" t="s">
        <v>180</v>
      </c>
      <c r="E57" s="1" t="s">
        <v>181</v>
      </c>
      <c r="F57" s="1" t="s">
        <v>182</v>
      </c>
      <c r="G57" s="1" t="s">
        <v>161</v>
      </c>
      <c r="H57" t="b">
        <v>1</v>
      </c>
      <c r="I57" s="1" t="s">
        <v>15</v>
      </c>
      <c r="J57" s="2">
        <v>26366</v>
      </c>
      <c r="K57">
        <v>77.8</v>
      </c>
      <c r="L57">
        <v>114.52</v>
      </c>
      <c r="M57" s="5">
        <v>421142267938</v>
      </c>
      <c r="N57">
        <v>0.1</v>
      </c>
      <c r="O57">
        <v>15.9</v>
      </c>
      <c r="P57" s="3">
        <v>9770529</v>
      </c>
      <c r="Q57">
        <v>1972</v>
      </c>
      <c r="R57" s="1" t="s">
        <v>1759</v>
      </c>
      <c r="S57">
        <v>8</v>
      </c>
      <c r="T57" t="str">
        <f>IF(AND(billionaire_data_2[[#This Row],[selfMade]]=TRUE,billionaire_data_2[[#This Row],[age]]&lt;=50),"Yes","No")</f>
        <v>No</v>
      </c>
      <c r="U57" s="1">
        <v>52</v>
      </c>
      <c r="V57" s="1">
        <v>13</v>
      </c>
      <c r="W57">
        <f>IF(billionaire_data_2[[#This Row],[selfMade]]=TRUE,1,0)</f>
        <v>1</v>
      </c>
      <c r="X57" s="1" t="str">
        <f>IF(billionaire_data_2[[#This Row],[total_tax_rate_country]]&gt;=43,"High","Low")</f>
        <v>Low</v>
      </c>
    </row>
    <row r="58" spans="1:24" x14ac:dyDescent="0.35">
      <c r="A58" s="1" t="s">
        <v>1113</v>
      </c>
      <c r="B58" s="1" t="s">
        <v>1114</v>
      </c>
      <c r="C58" s="4">
        <v>24600000000</v>
      </c>
      <c r="D58" s="1" t="s">
        <v>93</v>
      </c>
      <c r="E58" s="1" t="s">
        <v>184</v>
      </c>
      <c r="F58" s="1" t="s">
        <v>185</v>
      </c>
      <c r="G58" s="1" t="s">
        <v>17</v>
      </c>
      <c r="H58" t="b">
        <v>0</v>
      </c>
      <c r="I58" s="1" t="s">
        <v>15</v>
      </c>
      <c r="J58" s="2">
        <v>24236</v>
      </c>
      <c r="K58">
        <v>80.900000000000006</v>
      </c>
      <c r="L58">
        <v>112.85</v>
      </c>
      <c r="M58" s="5">
        <v>3845630030824</v>
      </c>
      <c r="N58">
        <v>11.5</v>
      </c>
      <c r="O58">
        <v>48.8</v>
      </c>
      <c r="P58" s="3">
        <v>83132799</v>
      </c>
      <c r="Q58">
        <v>1966</v>
      </c>
      <c r="R58" s="1" t="s">
        <v>1768</v>
      </c>
      <c r="S58">
        <v>9</v>
      </c>
      <c r="T58" t="str">
        <f>IF(AND(billionaire_data_2[[#This Row],[selfMade]]=TRUE,billionaire_data_2[[#This Row],[age]]&lt;=50),"Yes","No")</f>
        <v>No</v>
      </c>
      <c r="U58" s="1">
        <v>58</v>
      </c>
      <c r="V58" s="1">
        <v>1</v>
      </c>
      <c r="W58">
        <f>IF(billionaire_data_2[[#This Row],[selfMade]]=TRUE,1,0)</f>
        <v>0</v>
      </c>
      <c r="X58" s="1" t="str">
        <f>IF(billionaire_data_2[[#This Row],[total_tax_rate_country]]&gt;=43,"High","Low")</f>
        <v>High</v>
      </c>
    </row>
    <row r="59" spans="1:24" x14ac:dyDescent="0.35">
      <c r="A59" s="1" t="s">
        <v>1115</v>
      </c>
      <c r="B59" s="1" t="s">
        <v>1116</v>
      </c>
      <c r="C59" s="4">
        <v>24400000000</v>
      </c>
      <c r="D59" s="1" t="s">
        <v>18</v>
      </c>
      <c r="E59" s="1" t="s">
        <v>187</v>
      </c>
      <c r="F59" s="1" t="s">
        <v>24</v>
      </c>
      <c r="G59" s="1" t="s">
        <v>22</v>
      </c>
      <c r="H59" t="b">
        <v>0</v>
      </c>
      <c r="I59" s="1" t="s">
        <v>50</v>
      </c>
      <c r="J59" s="2">
        <v>25665</v>
      </c>
      <c r="K59">
        <v>78.5</v>
      </c>
      <c r="L59">
        <v>117.24</v>
      </c>
      <c r="M59" s="5">
        <v>21427700000000</v>
      </c>
      <c r="N59">
        <v>9.6</v>
      </c>
      <c r="O59">
        <v>36.6</v>
      </c>
      <c r="P59" s="3">
        <v>328239523</v>
      </c>
      <c r="Q59">
        <v>1970</v>
      </c>
      <c r="R59" s="1" t="s">
        <v>1765</v>
      </c>
      <c r="S59">
        <v>7</v>
      </c>
      <c r="T59" t="str">
        <f>IF(AND(billionaire_data_2[[#This Row],[selfMade]]=TRUE,billionaire_data_2[[#This Row],[age]]&lt;=50),"Yes","No")</f>
        <v>No</v>
      </c>
      <c r="U59" s="1">
        <v>54</v>
      </c>
      <c r="V59" s="1">
        <v>17</v>
      </c>
      <c r="W59">
        <f>IF(billionaire_data_2[[#This Row],[selfMade]]=TRUE,1,0)</f>
        <v>0</v>
      </c>
      <c r="X59" s="1" t="str">
        <f>IF(billionaire_data_2[[#This Row],[total_tax_rate_country]]&gt;=43,"High","Low")</f>
        <v>Low</v>
      </c>
    </row>
    <row r="60" spans="1:24" x14ac:dyDescent="0.35">
      <c r="A60" s="1" t="s">
        <v>1117</v>
      </c>
      <c r="B60" s="1" t="s">
        <v>1118</v>
      </c>
      <c r="C60" s="4">
        <v>24200000000</v>
      </c>
      <c r="D60" s="1" t="s">
        <v>173</v>
      </c>
      <c r="E60" s="1" t="s">
        <v>189</v>
      </c>
      <c r="F60" s="1" t="s">
        <v>190</v>
      </c>
      <c r="G60" s="1" t="s">
        <v>29</v>
      </c>
      <c r="H60" t="b">
        <v>0</v>
      </c>
      <c r="I60" s="1" t="s">
        <v>15</v>
      </c>
      <c r="J60" s="2">
        <v>14977</v>
      </c>
      <c r="K60">
        <v>71.5</v>
      </c>
      <c r="L60">
        <v>151.18</v>
      </c>
      <c r="M60" s="5">
        <v>1119190780753</v>
      </c>
      <c r="N60">
        <v>10.199999999999999</v>
      </c>
      <c r="O60">
        <v>30.1</v>
      </c>
      <c r="P60" s="3">
        <v>270203917</v>
      </c>
      <c r="Q60">
        <v>1941</v>
      </c>
      <c r="R60" s="1" t="s">
        <v>1761</v>
      </c>
      <c r="S60">
        <v>1</v>
      </c>
      <c r="T60" t="str">
        <f>IF(AND(billionaire_data_2[[#This Row],[selfMade]]=TRUE,billionaire_data_2[[#This Row],[age]]&lt;=50),"Yes","No")</f>
        <v>No</v>
      </c>
      <c r="U60" s="1">
        <v>83</v>
      </c>
      <c r="V60" s="1">
        <v>6</v>
      </c>
      <c r="W60">
        <f>IF(billionaire_data_2[[#This Row],[selfMade]]=TRUE,1,0)</f>
        <v>0</v>
      </c>
      <c r="X60" s="1" t="str">
        <f>IF(billionaire_data_2[[#This Row],[total_tax_rate_country]]&gt;=43,"High","Low")</f>
        <v>Low</v>
      </c>
    </row>
    <row r="61" spans="1:24" x14ac:dyDescent="0.35">
      <c r="A61" s="1" t="s">
        <v>1119</v>
      </c>
      <c r="B61" s="1" t="s">
        <v>1120</v>
      </c>
      <c r="C61" s="4">
        <v>23700000000</v>
      </c>
      <c r="D61" s="1" t="s">
        <v>192</v>
      </c>
      <c r="E61" s="1" t="s">
        <v>193</v>
      </c>
      <c r="F61" s="1" t="s">
        <v>194</v>
      </c>
      <c r="G61" s="1" t="s">
        <v>161</v>
      </c>
      <c r="H61" t="b">
        <v>1</v>
      </c>
      <c r="I61" s="1" t="s">
        <v>15</v>
      </c>
      <c r="J61" s="2">
        <v>22284</v>
      </c>
      <c r="K61">
        <v>72.7</v>
      </c>
      <c r="L61">
        <v>180.75</v>
      </c>
      <c r="M61" s="5">
        <v>1699876578871</v>
      </c>
      <c r="N61">
        <v>11.4</v>
      </c>
      <c r="O61">
        <v>46.2</v>
      </c>
      <c r="P61" s="3">
        <v>144373535</v>
      </c>
      <c r="Q61">
        <v>1961</v>
      </c>
      <c r="R61" s="1" t="s">
        <v>1761</v>
      </c>
      <c r="S61">
        <v>3</v>
      </c>
      <c r="T61" t="str">
        <f>IF(AND(billionaire_data_2[[#This Row],[selfMade]]=TRUE,billionaire_data_2[[#This Row],[age]]&lt;=50),"Yes","No")</f>
        <v>No</v>
      </c>
      <c r="U61" s="1">
        <v>63</v>
      </c>
      <c r="V61" s="1">
        <v>13</v>
      </c>
      <c r="W61">
        <f>IF(billionaire_data_2[[#This Row],[selfMade]]=TRUE,1,0)</f>
        <v>1</v>
      </c>
      <c r="X61" s="1" t="str">
        <f>IF(billionaire_data_2[[#This Row],[total_tax_rate_country]]&gt;=43,"High","Low")</f>
        <v>High</v>
      </c>
    </row>
    <row r="62" spans="1:24" x14ac:dyDescent="0.35">
      <c r="A62" s="1" t="s">
        <v>1069</v>
      </c>
      <c r="B62" s="1" t="s">
        <v>1121</v>
      </c>
      <c r="C62" s="4">
        <v>23500000000</v>
      </c>
      <c r="D62" s="1" t="s">
        <v>62</v>
      </c>
      <c r="E62" s="1" t="s">
        <v>63</v>
      </c>
      <c r="F62" s="1" t="s">
        <v>145</v>
      </c>
      <c r="G62" s="1" t="s">
        <v>22</v>
      </c>
      <c r="H62" t="b">
        <v>1</v>
      </c>
      <c r="I62" s="1" t="s">
        <v>15</v>
      </c>
      <c r="J62" s="2">
        <v>23630</v>
      </c>
      <c r="K62">
        <v>77</v>
      </c>
      <c r="L62">
        <v>125.08</v>
      </c>
      <c r="M62" s="5">
        <v>19910000000000</v>
      </c>
      <c r="N62">
        <v>9.4</v>
      </c>
      <c r="O62">
        <v>59.2</v>
      </c>
      <c r="P62" s="3">
        <v>1397715000</v>
      </c>
      <c r="Q62">
        <v>1964</v>
      </c>
      <c r="R62" s="1" t="s">
        <v>1770</v>
      </c>
      <c r="S62">
        <v>10</v>
      </c>
      <c r="T62" t="str">
        <f>IF(AND(billionaire_data_2[[#This Row],[selfMade]]=TRUE,billionaire_data_2[[#This Row],[age]]&lt;=50),"Yes","No")</f>
        <v>No</v>
      </c>
      <c r="U62" s="1">
        <v>60</v>
      </c>
      <c r="V62" s="1">
        <v>17</v>
      </c>
      <c r="W62">
        <f>IF(billionaire_data_2[[#This Row],[selfMade]]=TRUE,1,0)</f>
        <v>1</v>
      </c>
      <c r="X62" s="1" t="str">
        <f>IF(billionaire_data_2[[#This Row],[total_tax_rate_country]]&gt;=43,"High","Low")</f>
        <v>High</v>
      </c>
    </row>
    <row r="63" spans="1:24" x14ac:dyDescent="0.35">
      <c r="A63" s="1" t="s">
        <v>1122</v>
      </c>
      <c r="B63" s="1" t="s">
        <v>1123</v>
      </c>
      <c r="C63" s="4">
        <v>23400000000</v>
      </c>
      <c r="D63" s="1" t="s">
        <v>62</v>
      </c>
      <c r="E63" s="1" t="s">
        <v>197</v>
      </c>
      <c r="F63" s="1" t="s">
        <v>198</v>
      </c>
      <c r="G63" s="1" t="s">
        <v>147</v>
      </c>
      <c r="H63" t="b">
        <v>1</v>
      </c>
      <c r="I63" s="1" t="s">
        <v>15</v>
      </c>
      <c r="J63" s="2">
        <v>15564</v>
      </c>
      <c r="K63">
        <v>77</v>
      </c>
      <c r="L63">
        <v>125.08</v>
      </c>
      <c r="M63" s="5">
        <v>19910000000000</v>
      </c>
      <c r="N63">
        <v>9.4</v>
      </c>
      <c r="O63">
        <v>59.2</v>
      </c>
      <c r="P63" s="3">
        <v>1397715000</v>
      </c>
      <c r="Q63">
        <v>1942</v>
      </c>
      <c r="R63" s="1" t="s">
        <v>1762</v>
      </c>
      <c r="S63">
        <v>11</v>
      </c>
      <c r="T63" t="str">
        <f>IF(AND(billionaire_data_2[[#This Row],[selfMade]]=TRUE,billionaire_data_2[[#This Row],[age]]&lt;=50),"Yes","No")</f>
        <v>No</v>
      </c>
      <c r="U63" s="1">
        <v>82</v>
      </c>
      <c r="V63" s="1">
        <v>11</v>
      </c>
      <c r="W63">
        <f>IF(billionaire_data_2[[#This Row],[selfMade]]=TRUE,1,0)</f>
        <v>1</v>
      </c>
      <c r="X63" s="1" t="str">
        <f>IF(billionaire_data_2[[#This Row],[total_tax_rate_country]]&gt;=43,"High","Low")</f>
        <v>High</v>
      </c>
    </row>
    <row r="64" spans="1:24" x14ac:dyDescent="0.35">
      <c r="A64" s="1" t="s">
        <v>1124</v>
      </c>
      <c r="B64" s="1" t="s">
        <v>1125</v>
      </c>
      <c r="C64" s="4">
        <v>23100000000</v>
      </c>
      <c r="D64" s="1" t="s">
        <v>200</v>
      </c>
      <c r="E64" s="1" t="s">
        <v>201</v>
      </c>
      <c r="F64" s="1" t="s">
        <v>164</v>
      </c>
      <c r="G64" s="1" t="s">
        <v>161</v>
      </c>
      <c r="H64" t="b">
        <v>0</v>
      </c>
      <c r="I64" s="1" t="s">
        <v>50</v>
      </c>
      <c r="J64" s="2">
        <v>15707</v>
      </c>
      <c r="K64">
        <v>80</v>
      </c>
      <c r="L64">
        <v>131.91</v>
      </c>
      <c r="M64" s="5">
        <v>282318159745</v>
      </c>
      <c r="N64">
        <v>18.2</v>
      </c>
      <c r="O64">
        <v>34</v>
      </c>
      <c r="P64" s="3">
        <v>18952038</v>
      </c>
      <c r="Q64">
        <v>1943</v>
      </c>
      <c r="R64" s="1" t="s">
        <v>1761</v>
      </c>
      <c r="S64">
        <v>1</v>
      </c>
      <c r="T64" t="str">
        <f>IF(AND(billionaire_data_2[[#This Row],[selfMade]]=TRUE,billionaire_data_2[[#This Row],[age]]&lt;=50),"Yes","No")</f>
        <v>No</v>
      </c>
      <c r="U64" s="1">
        <v>81</v>
      </c>
      <c r="V64" s="1">
        <v>13</v>
      </c>
      <c r="W64">
        <f>IF(billionaire_data_2[[#This Row],[selfMade]]=TRUE,1,0)</f>
        <v>0</v>
      </c>
      <c r="X64" s="1" t="str">
        <f>IF(billionaire_data_2[[#This Row],[total_tax_rate_country]]&gt;=43,"High","Low")</f>
        <v>Low</v>
      </c>
    </row>
    <row r="65" spans="1:24" x14ac:dyDescent="0.35">
      <c r="A65" s="1" t="s">
        <v>1117</v>
      </c>
      <c r="B65" s="1" t="s">
        <v>1024</v>
      </c>
      <c r="C65" s="4">
        <v>23100000000</v>
      </c>
      <c r="D65" s="1" t="s">
        <v>173</v>
      </c>
      <c r="E65" s="1" t="s">
        <v>189</v>
      </c>
      <c r="F65" s="1" t="s">
        <v>190</v>
      </c>
      <c r="G65" s="1" t="s">
        <v>147</v>
      </c>
      <c r="H65" t="b">
        <v>0</v>
      </c>
      <c r="I65" s="1" t="s">
        <v>15</v>
      </c>
      <c r="J65" s="2">
        <v>14520</v>
      </c>
      <c r="K65">
        <v>71.5</v>
      </c>
      <c r="L65">
        <v>151.18</v>
      </c>
      <c r="M65" s="5">
        <v>1119190780753</v>
      </c>
      <c r="N65">
        <v>10.199999999999999</v>
      </c>
      <c r="O65">
        <v>30.1</v>
      </c>
      <c r="P65" s="3">
        <v>270203917</v>
      </c>
      <c r="Q65">
        <v>1939</v>
      </c>
      <c r="R65" s="1" t="s">
        <v>1763</v>
      </c>
      <c r="S65">
        <v>2</v>
      </c>
      <c r="T65" t="str">
        <f>IF(AND(billionaire_data_2[[#This Row],[selfMade]]=TRUE,billionaire_data_2[[#This Row],[age]]&lt;=50),"Yes","No")</f>
        <v>No</v>
      </c>
      <c r="U65" s="1">
        <v>85</v>
      </c>
      <c r="V65" s="1">
        <v>11</v>
      </c>
      <c r="W65">
        <f>IF(billionaire_data_2[[#This Row],[selfMade]]=TRUE,1,0)</f>
        <v>0</v>
      </c>
      <c r="X65" s="1" t="str">
        <f>IF(billionaire_data_2[[#This Row],[total_tax_rate_country]]&gt;=43,"High","Low")</f>
        <v>Low</v>
      </c>
    </row>
    <row r="66" spans="1:24" x14ac:dyDescent="0.35">
      <c r="A66" s="1" t="s">
        <v>1126</v>
      </c>
      <c r="B66" s="1" t="s">
        <v>1127</v>
      </c>
      <c r="C66" s="4">
        <v>22900000000</v>
      </c>
      <c r="D66" s="1" t="s">
        <v>134</v>
      </c>
      <c r="E66" s="1" t="s">
        <v>135</v>
      </c>
      <c r="F66" s="1" t="s">
        <v>204</v>
      </c>
      <c r="G66" s="1" t="s">
        <v>147</v>
      </c>
      <c r="H66" t="b">
        <v>1</v>
      </c>
      <c r="I66" s="1" t="s">
        <v>15</v>
      </c>
      <c r="J66" s="2">
        <v>19360</v>
      </c>
      <c r="K66">
        <v>81.3</v>
      </c>
      <c r="L66">
        <v>119.62</v>
      </c>
      <c r="M66" s="5">
        <v>2827113184696</v>
      </c>
      <c r="N66">
        <v>25.5</v>
      </c>
      <c r="O66">
        <v>30.6</v>
      </c>
      <c r="P66" s="3">
        <v>66834405</v>
      </c>
      <c r="Q66">
        <v>1953</v>
      </c>
      <c r="R66" s="1" t="s">
        <v>1761</v>
      </c>
      <c r="S66">
        <v>1</v>
      </c>
      <c r="T66" t="str">
        <f>IF(AND(billionaire_data_2[[#This Row],[selfMade]]=TRUE,billionaire_data_2[[#This Row],[age]]&lt;=50),"Yes","No")</f>
        <v>No</v>
      </c>
      <c r="U66" s="1">
        <v>71</v>
      </c>
      <c r="V66" s="1">
        <v>11</v>
      </c>
      <c r="W66">
        <f>IF(billionaire_data_2[[#This Row],[selfMade]]=TRUE,1,0)</f>
        <v>1</v>
      </c>
      <c r="X66" s="1" t="str">
        <f>IF(billionaire_data_2[[#This Row],[total_tax_rate_country]]&gt;=43,"High","Low")</f>
        <v>Low</v>
      </c>
    </row>
    <row r="67" spans="1:24" x14ac:dyDescent="0.35">
      <c r="A67" s="1" t="s">
        <v>1128</v>
      </c>
      <c r="B67" s="1" t="s">
        <v>1129</v>
      </c>
      <c r="C67" s="4">
        <v>22600000000</v>
      </c>
      <c r="D67" s="1" t="s">
        <v>44</v>
      </c>
      <c r="E67" s="1" t="s">
        <v>207</v>
      </c>
      <c r="F67" s="1" t="s">
        <v>208</v>
      </c>
      <c r="G67" s="1" t="s">
        <v>206</v>
      </c>
      <c r="H67" t="b">
        <v>0</v>
      </c>
      <c r="I67" s="1" t="s">
        <v>15</v>
      </c>
      <c r="J67" s="2">
        <v>15107</v>
      </c>
      <c r="K67">
        <v>69.400000000000006</v>
      </c>
      <c r="L67">
        <v>180.44</v>
      </c>
      <c r="M67" s="5">
        <v>2611000000000</v>
      </c>
      <c r="N67">
        <v>11.2</v>
      </c>
      <c r="O67">
        <v>49.7</v>
      </c>
      <c r="P67" s="3">
        <v>1366417754</v>
      </c>
      <c r="Q67">
        <v>1941</v>
      </c>
      <c r="R67" s="1" t="s">
        <v>1768</v>
      </c>
      <c r="S67">
        <v>11</v>
      </c>
      <c r="T67" t="str">
        <f>IF(AND(billionaire_data_2[[#This Row],[selfMade]]=TRUE,billionaire_data_2[[#This Row],[age]]&lt;=50),"Yes","No")</f>
        <v>No</v>
      </c>
      <c r="U67" s="1">
        <v>83</v>
      </c>
      <c r="V67" s="1">
        <v>9</v>
      </c>
      <c r="W67">
        <f>IF(billionaire_data_2[[#This Row],[selfMade]]=TRUE,1,0)</f>
        <v>0</v>
      </c>
      <c r="X67" s="1" t="str">
        <f>IF(billionaire_data_2[[#This Row],[total_tax_rate_country]]&gt;=43,"High","Low")</f>
        <v>High</v>
      </c>
    </row>
    <row r="68" spans="1:24" x14ac:dyDescent="0.35">
      <c r="A68" s="1" t="s">
        <v>1130</v>
      </c>
      <c r="B68" s="1" t="s">
        <v>1131</v>
      </c>
      <c r="C68" s="4">
        <v>22400000000</v>
      </c>
      <c r="D68" s="1" t="s">
        <v>130</v>
      </c>
      <c r="E68" s="1" t="s">
        <v>131</v>
      </c>
      <c r="F68" s="1" t="s">
        <v>210</v>
      </c>
      <c r="G68" s="1" t="s">
        <v>39</v>
      </c>
      <c r="H68" t="b">
        <v>1</v>
      </c>
      <c r="I68" s="1" t="s">
        <v>15</v>
      </c>
      <c r="J68" s="2">
        <v>21043</v>
      </c>
      <c r="K68">
        <v>84.2</v>
      </c>
      <c r="L68">
        <v>105.48</v>
      </c>
      <c r="M68" s="5">
        <v>5081769542380</v>
      </c>
      <c r="N68">
        <v>11.9</v>
      </c>
      <c r="O68">
        <v>46.7</v>
      </c>
      <c r="P68" s="3">
        <v>126226568</v>
      </c>
      <c r="Q68">
        <v>1957</v>
      </c>
      <c r="R68" s="1" t="s">
        <v>1762</v>
      </c>
      <c r="S68">
        <v>11</v>
      </c>
      <c r="T68" t="str">
        <f>IF(AND(billionaire_data_2[[#This Row],[selfMade]]=TRUE,billionaire_data_2[[#This Row],[age]]&lt;=50),"Yes","No")</f>
        <v>No</v>
      </c>
      <c r="U68" s="1">
        <v>67</v>
      </c>
      <c r="V68" s="1">
        <v>18</v>
      </c>
      <c r="W68">
        <f>IF(billionaire_data_2[[#This Row],[selfMade]]=TRUE,1,0)</f>
        <v>1</v>
      </c>
      <c r="X68" s="1" t="str">
        <f>IF(billionaire_data_2[[#This Row],[total_tax_rate_country]]&gt;=43,"High","Low")</f>
        <v>High</v>
      </c>
    </row>
    <row r="69" spans="1:24" x14ac:dyDescent="0.35">
      <c r="A69" s="1" t="s">
        <v>1132</v>
      </c>
      <c r="B69" s="1" t="s">
        <v>1120</v>
      </c>
      <c r="C69" s="4">
        <v>22100000000</v>
      </c>
      <c r="D69" s="1" t="s">
        <v>192</v>
      </c>
      <c r="E69" s="1" t="s">
        <v>193</v>
      </c>
      <c r="F69" s="1" t="s">
        <v>212</v>
      </c>
      <c r="G69" s="1" t="s">
        <v>161</v>
      </c>
      <c r="H69" t="b">
        <v>1</v>
      </c>
      <c r="I69" s="1" t="s">
        <v>15</v>
      </c>
      <c r="J69" s="2">
        <v>20582</v>
      </c>
      <c r="K69">
        <v>72.7</v>
      </c>
      <c r="L69">
        <v>180.75</v>
      </c>
      <c r="M69" s="5">
        <v>1699876578871</v>
      </c>
      <c r="N69">
        <v>11.4</v>
      </c>
      <c r="O69">
        <v>46.2</v>
      </c>
      <c r="P69" s="3">
        <v>144373535</v>
      </c>
      <c r="Q69">
        <v>1956</v>
      </c>
      <c r="R69" s="1" t="s">
        <v>1768</v>
      </c>
      <c r="S69">
        <v>7</v>
      </c>
      <c r="T69" t="str">
        <f>IF(AND(billionaire_data_2[[#This Row],[selfMade]]=TRUE,billionaire_data_2[[#This Row],[age]]&lt;=50),"Yes","No")</f>
        <v>No</v>
      </c>
      <c r="U69" s="1">
        <v>68</v>
      </c>
      <c r="V69" s="1">
        <v>13</v>
      </c>
      <c r="W69">
        <f>IF(billionaire_data_2[[#This Row],[selfMade]]=TRUE,1,0)</f>
        <v>1</v>
      </c>
      <c r="X69" s="1" t="str">
        <f>IF(billionaire_data_2[[#This Row],[total_tax_rate_country]]&gt;=43,"High","Low")</f>
        <v>High</v>
      </c>
    </row>
    <row r="70" spans="1:24" x14ac:dyDescent="0.35">
      <c r="A70" s="1" t="s">
        <v>1133</v>
      </c>
      <c r="B70" s="1" t="s">
        <v>1134</v>
      </c>
      <c r="C70" s="4">
        <v>22000000000</v>
      </c>
      <c r="D70" s="1" t="s">
        <v>12</v>
      </c>
      <c r="E70" s="1" t="s">
        <v>214</v>
      </c>
      <c r="F70" s="1" t="s">
        <v>215</v>
      </c>
      <c r="G70" s="1" t="s">
        <v>61</v>
      </c>
      <c r="H70" t="b">
        <v>0</v>
      </c>
      <c r="I70" s="1" t="s">
        <v>15</v>
      </c>
      <c r="J70" s="2">
        <v>25829</v>
      </c>
      <c r="K70">
        <v>82.5</v>
      </c>
      <c r="L70">
        <v>110.05</v>
      </c>
      <c r="M70" s="5">
        <v>2715518274227</v>
      </c>
      <c r="N70">
        <v>24.2</v>
      </c>
      <c r="O70">
        <v>60.7</v>
      </c>
      <c r="P70" s="3">
        <v>67059887</v>
      </c>
      <c r="Q70">
        <v>1970</v>
      </c>
      <c r="R70" s="1" t="s">
        <v>1770</v>
      </c>
      <c r="S70">
        <v>18</v>
      </c>
      <c r="T70" t="str">
        <f>IF(AND(billionaire_data_2[[#This Row],[selfMade]]=TRUE,billionaire_data_2[[#This Row],[age]]&lt;=50),"Yes","No")</f>
        <v>No</v>
      </c>
      <c r="U70" s="1">
        <v>54</v>
      </c>
      <c r="V70" s="1">
        <v>7</v>
      </c>
      <c r="W70">
        <f>IF(billionaire_data_2[[#This Row],[selfMade]]=TRUE,1,0)</f>
        <v>0</v>
      </c>
      <c r="X70" s="1" t="str">
        <f>IF(billionaire_data_2[[#This Row],[total_tax_rate_country]]&gt;=43,"High","Low")</f>
        <v>High</v>
      </c>
    </row>
    <row r="71" spans="1:24" x14ac:dyDescent="0.35">
      <c r="A71" s="1" t="s">
        <v>1135</v>
      </c>
      <c r="B71" s="1" t="s">
        <v>1136</v>
      </c>
      <c r="C71" s="4">
        <v>21600000000</v>
      </c>
      <c r="D71" s="1" t="s">
        <v>18</v>
      </c>
      <c r="E71" s="1" t="s">
        <v>217</v>
      </c>
      <c r="F71" s="1" t="s">
        <v>218</v>
      </c>
      <c r="G71" s="1" t="s">
        <v>29</v>
      </c>
      <c r="H71" t="b">
        <v>0</v>
      </c>
      <c r="I71" s="1" t="s">
        <v>50</v>
      </c>
      <c r="J71" s="2">
        <v>22634</v>
      </c>
      <c r="K71">
        <v>78.5</v>
      </c>
      <c r="L71">
        <v>117.24</v>
      </c>
      <c r="M71" s="5">
        <v>21427700000000</v>
      </c>
      <c r="N71">
        <v>9.6</v>
      </c>
      <c r="O71">
        <v>36.6</v>
      </c>
      <c r="P71" s="3">
        <v>328239523</v>
      </c>
      <c r="Q71">
        <v>1961</v>
      </c>
      <c r="R71" s="1" t="s">
        <v>1767</v>
      </c>
      <c r="S71">
        <v>19</v>
      </c>
      <c r="T71" t="str">
        <f>IF(AND(billionaire_data_2[[#This Row],[selfMade]]=TRUE,billionaire_data_2[[#This Row],[age]]&lt;=50),"Yes","No")</f>
        <v>No</v>
      </c>
      <c r="U71" s="1">
        <v>63</v>
      </c>
      <c r="V71" s="1">
        <v>6</v>
      </c>
      <c r="W71">
        <f>IF(billionaire_data_2[[#This Row],[selfMade]]=TRUE,1,0)</f>
        <v>0</v>
      </c>
      <c r="X71" s="1" t="str">
        <f>IF(billionaire_data_2[[#This Row],[total_tax_rate_country]]&gt;=43,"High","Low")</f>
        <v>Low</v>
      </c>
    </row>
    <row r="72" spans="1:24" x14ac:dyDescent="0.35">
      <c r="A72" s="1" t="s">
        <v>1137</v>
      </c>
      <c r="B72" s="1" t="s">
        <v>1138</v>
      </c>
      <c r="C72" s="4">
        <v>21600000000</v>
      </c>
      <c r="D72" s="1" t="s">
        <v>192</v>
      </c>
      <c r="E72" s="1" t="s">
        <v>193</v>
      </c>
      <c r="F72" s="1" t="s">
        <v>220</v>
      </c>
      <c r="G72" s="1" t="s">
        <v>172</v>
      </c>
      <c r="H72" t="b">
        <v>1</v>
      </c>
      <c r="I72" s="1" t="s">
        <v>15</v>
      </c>
      <c r="J72" s="2">
        <v>20312</v>
      </c>
      <c r="K72">
        <v>72.7</v>
      </c>
      <c r="L72">
        <v>180.75</v>
      </c>
      <c r="M72" s="5">
        <v>1699876578871</v>
      </c>
      <c r="N72">
        <v>11.4</v>
      </c>
      <c r="O72">
        <v>46.2</v>
      </c>
      <c r="P72" s="3">
        <v>144373535</v>
      </c>
      <c r="Q72">
        <v>1955</v>
      </c>
      <c r="R72" s="1" t="s">
        <v>1762</v>
      </c>
      <c r="S72">
        <v>11</v>
      </c>
      <c r="T72" t="str">
        <f>IF(AND(billionaire_data_2[[#This Row],[selfMade]]=TRUE,billionaire_data_2[[#This Row],[age]]&lt;=50),"Yes","No")</f>
        <v>No</v>
      </c>
      <c r="U72" s="1">
        <v>69</v>
      </c>
      <c r="V72" s="1">
        <v>4</v>
      </c>
      <c r="W72">
        <f>IF(billionaire_data_2[[#This Row],[selfMade]]=TRUE,1,0)</f>
        <v>1</v>
      </c>
      <c r="X72" s="1" t="str">
        <f>IF(billionaire_data_2[[#This Row],[total_tax_rate_country]]&gt;=43,"High","Low")</f>
        <v>High</v>
      </c>
    </row>
    <row r="73" spans="1:24" x14ac:dyDescent="0.35">
      <c r="A73" s="1" t="s">
        <v>1045</v>
      </c>
      <c r="B73" s="1" t="s">
        <v>1139</v>
      </c>
      <c r="C73" s="4">
        <v>21200000000</v>
      </c>
      <c r="D73" s="1" t="s">
        <v>18</v>
      </c>
      <c r="E73" s="1" t="s">
        <v>222</v>
      </c>
      <c r="F73" s="1" t="s">
        <v>73</v>
      </c>
      <c r="G73" s="1" t="s">
        <v>11</v>
      </c>
      <c r="H73" t="b">
        <v>0</v>
      </c>
      <c r="I73" s="1" t="s">
        <v>15</v>
      </c>
      <c r="J73" s="2">
        <v>31674</v>
      </c>
      <c r="K73">
        <v>78.5</v>
      </c>
      <c r="L73">
        <v>117.24</v>
      </c>
      <c r="M73" s="5">
        <v>21427700000000</v>
      </c>
      <c r="N73">
        <v>9.6</v>
      </c>
      <c r="O73">
        <v>36.6</v>
      </c>
      <c r="P73" s="3">
        <v>328239523</v>
      </c>
      <c r="Q73">
        <v>1986</v>
      </c>
      <c r="R73" s="1" t="s">
        <v>1770</v>
      </c>
      <c r="S73">
        <v>19</v>
      </c>
      <c r="T73" t="str">
        <f>IF(AND(billionaire_data_2[[#This Row],[selfMade]]=TRUE,billionaire_data_2[[#This Row],[age]]&lt;=50),"Yes","No")</f>
        <v>No</v>
      </c>
      <c r="U73" s="1">
        <v>38</v>
      </c>
      <c r="V73" s="1">
        <v>5</v>
      </c>
      <c r="W73">
        <f>IF(billionaire_data_2[[#This Row],[selfMade]]=TRUE,1,0)</f>
        <v>0</v>
      </c>
      <c r="X73" s="1" t="str">
        <f>IF(billionaire_data_2[[#This Row],[total_tax_rate_country]]&gt;=43,"High","Low")</f>
        <v>Low</v>
      </c>
    </row>
    <row r="74" spans="1:24" x14ac:dyDescent="0.35">
      <c r="A74" s="1" t="s">
        <v>1140</v>
      </c>
      <c r="B74" s="1" t="s">
        <v>1141</v>
      </c>
      <c r="C74" s="4">
        <v>21200000000</v>
      </c>
      <c r="D74" s="1" t="s">
        <v>62</v>
      </c>
      <c r="E74" s="1" t="s">
        <v>113</v>
      </c>
      <c r="F74" s="1" t="s">
        <v>225</v>
      </c>
      <c r="G74" s="1" t="s">
        <v>224</v>
      </c>
      <c r="H74" t="b">
        <v>1</v>
      </c>
      <c r="I74" s="1" t="s">
        <v>15</v>
      </c>
      <c r="J74" s="2">
        <v>25842</v>
      </c>
      <c r="K74">
        <v>77</v>
      </c>
      <c r="L74">
        <v>125.08</v>
      </c>
      <c r="M74" s="5">
        <v>19910000000000</v>
      </c>
      <c r="N74">
        <v>9.4</v>
      </c>
      <c r="O74">
        <v>59.2</v>
      </c>
      <c r="P74" s="3">
        <v>1397715000</v>
      </c>
      <c r="Q74">
        <v>1970</v>
      </c>
      <c r="R74" s="1" t="s">
        <v>1763</v>
      </c>
      <c r="S74">
        <v>1</v>
      </c>
      <c r="T74" t="str">
        <f>IF(AND(billionaire_data_2[[#This Row],[selfMade]]=TRUE,billionaire_data_2[[#This Row],[age]]&lt;=50),"Yes","No")</f>
        <v>No</v>
      </c>
      <c r="U74" s="1">
        <v>54</v>
      </c>
      <c r="V74" s="1">
        <v>15</v>
      </c>
      <c r="W74">
        <f>IF(billionaire_data_2[[#This Row],[selfMade]]=TRUE,1,0)</f>
        <v>1</v>
      </c>
      <c r="X74" s="1" t="str">
        <f>IF(billionaire_data_2[[#This Row],[total_tax_rate_country]]&gt;=43,"High","Low")</f>
        <v>High</v>
      </c>
    </row>
    <row r="75" spans="1:24" x14ac:dyDescent="0.35">
      <c r="A75" s="1" t="s">
        <v>1089</v>
      </c>
      <c r="B75" s="1" t="s">
        <v>1142</v>
      </c>
      <c r="C75" s="4">
        <v>21100000000</v>
      </c>
      <c r="D75" s="1" t="s">
        <v>18</v>
      </c>
      <c r="E75" s="1" t="s">
        <v>59</v>
      </c>
      <c r="F75" s="1" t="s">
        <v>227</v>
      </c>
      <c r="G75" s="1" t="s">
        <v>22</v>
      </c>
      <c r="H75" t="b">
        <v>1</v>
      </c>
      <c r="I75" s="1" t="s">
        <v>15</v>
      </c>
      <c r="J75" s="2">
        <v>23059</v>
      </c>
      <c r="K75">
        <v>78.5</v>
      </c>
      <c r="L75">
        <v>117.24</v>
      </c>
      <c r="M75" s="5">
        <v>21427700000000</v>
      </c>
      <c r="N75">
        <v>9.6</v>
      </c>
      <c r="O75">
        <v>36.6</v>
      </c>
      <c r="P75" s="3">
        <v>328239523</v>
      </c>
      <c r="Q75">
        <v>1963</v>
      </c>
      <c r="R75" s="1" t="s">
        <v>1764</v>
      </c>
      <c r="S75">
        <v>17</v>
      </c>
      <c r="T75" t="str">
        <f>IF(AND(billionaire_data_2[[#This Row],[selfMade]]=TRUE,billionaire_data_2[[#This Row],[age]]&lt;=50),"Yes","No")</f>
        <v>No</v>
      </c>
      <c r="U75" s="1">
        <v>61</v>
      </c>
      <c r="V75" s="1">
        <v>17</v>
      </c>
      <c r="W75">
        <f>IF(billionaire_data_2[[#This Row],[selfMade]]=TRUE,1,0)</f>
        <v>1</v>
      </c>
      <c r="X75" s="1" t="str">
        <f>IF(billionaire_data_2[[#This Row],[total_tax_rate_country]]&gt;=43,"High","Low")</f>
        <v>Low</v>
      </c>
    </row>
    <row r="76" spans="1:24" x14ac:dyDescent="0.35">
      <c r="A76" s="1" t="s">
        <v>1143</v>
      </c>
      <c r="B76" s="1" t="s">
        <v>1144</v>
      </c>
      <c r="C76" s="4">
        <v>21000000000</v>
      </c>
      <c r="D76" s="1" t="s">
        <v>18</v>
      </c>
      <c r="E76" s="1" t="s">
        <v>36</v>
      </c>
      <c r="F76" s="1" t="s">
        <v>229</v>
      </c>
      <c r="G76" s="1" t="s">
        <v>11</v>
      </c>
      <c r="H76" t="b">
        <v>0</v>
      </c>
      <c r="I76" s="1" t="s">
        <v>15</v>
      </c>
      <c r="J76" s="2">
        <v>12132</v>
      </c>
      <c r="K76">
        <v>78.5</v>
      </c>
      <c r="L76">
        <v>117.24</v>
      </c>
      <c r="M76" s="5">
        <v>21427700000000</v>
      </c>
      <c r="N76">
        <v>9.6</v>
      </c>
      <c r="O76">
        <v>36.6</v>
      </c>
      <c r="P76" s="3">
        <v>328239523</v>
      </c>
      <c r="Q76">
        <v>1933</v>
      </c>
      <c r="R76" s="1" t="s">
        <v>1759</v>
      </c>
      <c r="S76">
        <v>19</v>
      </c>
      <c r="T76" t="str">
        <f>IF(AND(billionaire_data_2[[#This Row],[selfMade]]=TRUE,billionaire_data_2[[#This Row],[age]]&lt;=50),"Yes","No")</f>
        <v>No</v>
      </c>
      <c r="U76" s="1">
        <v>91</v>
      </c>
      <c r="V76" s="1">
        <v>5</v>
      </c>
      <c r="W76">
        <f>IF(billionaire_data_2[[#This Row],[selfMade]]=TRUE,1,0)</f>
        <v>0</v>
      </c>
      <c r="X76" s="1" t="str">
        <f>IF(billionaire_data_2[[#This Row],[total_tax_rate_country]]&gt;=43,"High","Low")</f>
        <v>Low</v>
      </c>
    </row>
    <row r="77" spans="1:24" x14ac:dyDescent="0.35">
      <c r="A77" s="1" t="s">
        <v>1145</v>
      </c>
      <c r="B77" s="1" t="s">
        <v>1146</v>
      </c>
      <c r="C77" s="4">
        <v>21000000000</v>
      </c>
      <c r="D77" s="1" t="s">
        <v>130</v>
      </c>
      <c r="E77" s="1" t="s">
        <v>231</v>
      </c>
      <c r="F77" s="1" t="s">
        <v>232</v>
      </c>
      <c r="G77" s="1" t="s">
        <v>147</v>
      </c>
      <c r="H77" t="b">
        <v>1</v>
      </c>
      <c r="I77" s="1" t="s">
        <v>15</v>
      </c>
      <c r="J77" s="2">
        <v>16598</v>
      </c>
      <c r="K77">
        <v>84.2</v>
      </c>
      <c r="L77">
        <v>105.48</v>
      </c>
      <c r="M77" s="5">
        <v>5081769542380</v>
      </c>
      <c r="N77">
        <v>11.9</v>
      </c>
      <c r="O77">
        <v>46.7</v>
      </c>
      <c r="P77" s="3">
        <v>126226568</v>
      </c>
      <c r="Q77">
        <v>1945</v>
      </c>
      <c r="R77" s="1" t="s">
        <v>1760</v>
      </c>
      <c r="S77">
        <v>10</v>
      </c>
      <c r="T77" t="str">
        <f>IF(AND(billionaire_data_2[[#This Row],[selfMade]]=TRUE,billionaire_data_2[[#This Row],[age]]&lt;=50),"Yes","No")</f>
        <v>No</v>
      </c>
      <c r="U77" s="1">
        <v>79</v>
      </c>
      <c r="V77" s="1">
        <v>11</v>
      </c>
      <c r="W77">
        <f>IF(billionaire_data_2[[#This Row],[selfMade]]=TRUE,1,0)</f>
        <v>1</v>
      </c>
      <c r="X77" s="1" t="str">
        <f>IF(billionaire_data_2[[#This Row],[total_tax_rate_country]]&gt;=43,"High","Low")</f>
        <v>High</v>
      </c>
    </row>
    <row r="78" spans="1:24" x14ac:dyDescent="0.35">
      <c r="A78" s="1" t="s">
        <v>1147</v>
      </c>
      <c r="B78" s="1" t="s">
        <v>1148</v>
      </c>
      <c r="C78" s="4">
        <v>20900000000</v>
      </c>
      <c r="D78" s="1" t="s">
        <v>192</v>
      </c>
      <c r="E78" s="1" t="s">
        <v>193</v>
      </c>
      <c r="F78" s="1" t="s">
        <v>234</v>
      </c>
      <c r="G78" s="1" t="s">
        <v>161</v>
      </c>
      <c r="H78" t="b">
        <v>1</v>
      </c>
      <c r="I78" s="1" t="s">
        <v>15</v>
      </c>
      <c r="J78" s="2">
        <v>24011</v>
      </c>
      <c r="K78">
        <v>72.7</v>
      </c>
      <c r="L78">
        <v>180.75</v>
      </c>
      <c r="M78" s="5">
        <v>1699876578871</v>
      </c>
      <c r="N78">
        <v>11.4</v>
      </c>
      <c r="O78">
        <v>46.2</v>
      </c>
      <c r="P78" s="3">
        <v>144373535</v>
      </c>
      <c r="Q78">
        <v>1965</v>
      </c>
      <c r="R78" s="1" t="s">
        <v>1770</v>
      </c>
      <c r="S78">
        <v>26</v>
      </c>
      <c r="T78" t="str">
        <f>IF(AND(billionaire_data_2[[#This Row],[selfMade]]=TRUE,billionaire_data_2[[#This Row],[age]]&lt;=50),"Yes","No")</f>
        <v>No</v>
      </c>
      <c r="U78" s="1">
        <v>59</v>
      </c>
      <c r="V78" s="1">
        <v>13</v>
      </c>
      <c r="W78">
        <f>IF(billionaire_data_2[[#This Row],[selfMade]]=TRUE,1,0)</f>
        <v>1</v>
      </c>
      <c r="X78" s="1" t="str">
        <f>IF(billionaire_data_2[[#This Row],[total_tax_rate_country]]&gt;=43,"High","Low")</f>
        <v>High</v>
      </c>
    </row>
    <row r="79" spans="1:24" x14ac:dyDescent="0.35">
      <c r="A79" s="1" t="s">
        <v>1149</v>
      </c>
      <c r="B79" s="1" t="s">
        <v>1150</v>
      </c>
      <c r="C79" s="4">
        <v>20500000000</v>
      </c>
      <c r="D79" s="1" t="s">
        <v>192</v>
      </c>
      <c r="E79" s="1" t="s">
        <v>193</v>
      </c>
      <c r="F79" s="1" t="s">
        <v>236</v>
      </c>
      <c r="G79" s="1" t="s">
        <v>172</v>
      </c>
      <c r="H79" t="b">
        <v>1</v>
      </c>
      <c r="I79" s="1" t="s">
        <v>15</v>
      </c>
      <c r="J79" s="2">
        <v>18507</v>
      </c>
      <c r="K79">
        <v>72.7</v>
      </c>
      <c r="L79">
        <v>180.75</v>
      </c>
      <c r="M79" s="5">
        <v>1699876578871</v>
      </c>
      <c r="N79">
        <v>11.4</v>
      </c>
      <c r="O79">
        <v>46.2</v>
      </c>
      <c r="P79" s="3">
        <v>144373535</v>
      </c>
      <c r="Q79">
        <v>1950</v>
      </c>
      <c r="R79" s="1" t="s">
        <v>1770</v>
      </c>
      <c r="S79">
        <v>1</v>
      </c>
      <c r="T79" t="str">
        <f>IF(AND(billionaire_data_2[[#This Row],[selfMade]]=TRUE,billionaire_data_2[[#This Row],[age]]&lt;=50),"Yes","No")</f>
        <v>No</v>
      </c>
      <c r="U79" s="1">
        <v>74</v>
      </c>
      <c r="V79" s="1">
        <v>4</v>
      </c>
      <c r="W79">
        <f>IF(billionaire_data_2[[#This Row],[selfMade]]=TRUE,1,0)</f>
        <v>1</v>
      </c>
      <c r="X79" s="1" t="str">
        <f>IF(billionaire_data_2[[#This Row],[total_tax_rate_country]]&gt;=43,"High","Low")</f>
        <v>High</v>
      </c>
    </row>
    <row r="80" spans="1:24" x14ac:dyDescent="0.35">
      <c r="A80" s="1" t="s">
        <v>1151</v>
      </c>
      <c r="B80" s="1" t="s">
        <v>1110</v>
      </c>
      <c r="C80" s="4">
        <v>20200000000</v>
      </c>
      <c r="D80" s="1" t="s">
        <v>18</v>
      </c>
      <c r="E80" s="1" t="s">
        <v>238</v>
      </c>
      <c r="F80" s="1" t="s">
        <v>239</v>
      </c>
      <c r="G80" s="1" t="s">
        <v>206</v>
      </c>
      <c r="H80" t="b">
        <v>1</v>
      </c>
      <c r="I80" s="1" t="s">
        <v>15</v>
      </c>
      <c r="J80" s="2">
        <v>14104</v>
      </c>
      <c r="K80">
        <v>78.5</v>
      </c>
      <c r="L80">
        <v>117.24</v>
      </c>
      <c r="M80" s="5">
        <v>21427700000000</v>
      </c>
      <c r="N80">
        <v>9.6</v>
      </c>
      <c r="O80">
        <v>36.6</v>
      </c>
      <c r="P80" s="3">
        <v>328239523</v>
      </c>
      <c r="Q80">
        <v>1938</v>
      </c>
      <c r="R80" s="1" t="s">
        <v>1762</v>
      </c>
      <c r="S80">
        <v>12</v>
      </c>
      <c r="T80" t="str">
        <f>IF(AND(billionaire_data_2[[#This Row],[selfMade]]=TRUE,billionaire_data_2[[#This Row],[age]]&lt;=50),"Yes","No")</f>
        <v>No</v>
      </c>
      <c r="U80" s="1">
        <v>86</v>
      </c>
      <c r="V80" s="1">
        <v>9</v>
      </c>
      <c r="W80">
        <f>IF(billionaire_data_2[[#This Row],[selfMade]]=TRUE,1,0)</f>
        <v>1</v>
      </c>
      <c r="X80" s="1" t="str">
        <f>IF(billionaire_data_2[[#This Row],[total_tax_rate_country]]&gt;=43,"High","Low")</f>
        <v>Low</v>
      </c>
    </row>
    <row r="81" spans="1:24" x14ac:dyDescent="0.35">
      <c r="A81" s="1" t="s">
        <v>1152</v>
      </c>
      <c r="B81" s="1" t="s">
        <v>1153</v>
      </c>
      <c r="C81" s="4">
        <v>19600000000</v>
      </c>
      <c r="D81" s="1" t="s">
        <v>162</v>
      </c>
      <c r="E81" s="1" t="s">
        <v>163</v>
      </c>
      <c r="F81" s="1" t="s">
        <v>164</v>
      </c>
      <c r="G81" s="1" t="s">
        <v>161</v>
      </c>
      <c r="H81" t="b">
        <v>1</v>
      </c>
      <c r="I81" s="1" t="s">
        <v>15</v>
      </c>
      <c r="J81" s="2">
        <v>22603</v>
      </c>
      <c r="K81">
        <v>82.7</v>
      </c>
      <c r="L81">
        <v>119.8</v>
      </c>
      <c r="M81" s="5">
        <v>1392680589329</v>
      </c>
      <c r="N81">
        <v>23</v>
      </c>
      <c r="O81">
        <v>47.4</v>
      </c>
      <c r="P81" s="3">
        <v>25766605</v>
      </c>
      <c r="Q81">
        <v>1961</v>
      </c>
      <c r="R81" s="1" t="s">
        <v>1769</v>
      </c>
      <c r="S81">
        <v>18</v>
      </c>
      <c r="T81" t="str">
        <f>IF(AND(billionaire_data_2[[#This Row],[selfMade]]=TRUE,billionaire_data_2[[#This Row],[age]]&lt;=50),"Yes","No")</f>
        <v>No</v>
      </c>
      <c r="U81" s="1">
        <v>63</v>
      </c>
      <c r="V81" s="1">
        <v>13</v>
      </c>
      <c r="W81">
        <f>IF(billionaire_data_2[[#This Row],[selfMade]]=TRUE,1,0)</f>
        <v>1</v>
      </c>
      <c r="X81" s="1" t="str">
        <f>IF(billionaire_data_2[[#This Row],[total_tax_rate_country]]&gt;=43,"High","Low")</f>
        <v>High</v>
      </c>
    </row>
    <row r="82" spans="1:24" x14ac:dyDescent="0.35">
      <c r="A82" s="1" t="s">
        <v>1154</v>
      </c>
      <c r="B82" s="1" t="s">
        <v>1155</v>
      </c>
      <c r="C82" s="4">
        <v>19100000000</v>
      </c>
      <c r="D82" s="1" t="s">
        <v>18</v>
      </c>
      <c r="E82" s="1" t="s">
        <v>242</v>
      </c>
      <c r="F82" s="1" t="s">
        <v>121</v>
      </c>
      <c r="G82" s="1" t="s">
        <v>29</v>
      </c>
      <c r="H82" t="b">
        <v>1</v>
      </c>
      <c r="I82" s="1" t="s">
        <v>15</v>
      </c>
      <c r="J82" s="2">
        <v>18118</v>
      </c>
      <c r="K82">
        <v>78.5</v>
      </c>
      <c r="L82">
        <v>117.24</v>
      </c>
      <c r="M82" s="5">
        <v>21427700000000</v>
      </c>
      <c r="N82">
        <v>9.6</v>
      </c>
      <c r="O82">
        <v>36.6</v>
      </c>
      <c r="P82" s="3">
        <v>328239523</v>
      </c>
      <c r="Q82">
        <v>1949</v>
      </c>
      <c r="R82" s="1" t="s">
        <v>1762</v>
      </c>
      <c r="S82">
        <v>8</v>
      </c>
      <c r="T82" t="str">
        <f>IF(AND(billionaire_data_2[[#This Row],[selfMade]]=TRUE,billionaire_data_2[[#This Row],[age]]&lt;=50),"Yes","No")</f>
        <v>No</v>
      </c>
      <c r="U82" s="1">
        <v>75</v>
      </c>
      <c r="V82" s="1">
        <v>6</v>
      </c>
      <c r="W82">
        <f>IF(billionaire_data_2[[#This Row],[selfMade]]=TRUE,1,0)</f>
        <v>1</v>
      </c>
      <c r="X82" s="1" t="str">
        <f>IF(billionaire_data_2[[#This Row],[total_tax_rate_country]]&gt;=43,"High","Low")</f>
        <v>Low</v>
      </c>
    </row>
    <row r="83" spans="1:24" x14ac:dyDescent="0.35">
      <c r="A83" s="1" t="s">
        <v>1140</v>
      </c>
      <c r="B83" s="1" t="s">
        <v>1156</v>
      </c>
      <c r="C83" s="4">
        <v>19000000000</v>
      </c>
      <c r="D83" s="1" t="s">
        <v>62</v>
      </c>
      <c r="E83" s="1" t="s">
        <v>113</v>
      </c>
      <c r="F83" s="1" t="s">
        <v>246</v>
      </c>
      <c r="G83" s="1" t="s">
        <v>161</v>
      </c>
      <c r="H83" t="b">
        <v>1</v>
      </c>
      <c r="I83" s="1" t="s">
        <v>15</v>
      </c>
      <c r="J83" s="2">
        <v>24898</v>
      </c>
      <c r="K83">
        <v>77</v>
      </c>
      <c r="L83">
        <v>125.08</v>
      </c>
      <c r="M83" s="5">
        <v>19910000000000</v>
      </c>
      <c r="N83">
        <v>9.4</v>
      </c>
      <c r="O83">
        <v>59.2</v>
      </c>
      <c r="P83" s="3">
        <v>1397715000</v>
      </c>
      <c r="Q83">
        <v>1968</v>
      </c>
      <c r="R83" s="1" t="s">
        <v>1759</v>
      </c>
      <c r="S83">
        <v>1</v>
      </c>
      <c r="T83" t="str">
        <f>IF(AND(billionaire_data_2[[#This Row],[selfMade]]=TRUE,billionaire_data_2[[#This Row],[age]]&lt;=50),"Yes","No")</f>
        <v>No</v>
      </c>
      <c r="U83" s="1">
        <v>56</v>
      </c>
      <c r="V83" s="1">
        <v>13</v>
      </c>
      <c r="W83">
        <f>IF(billionaire_data_2[[#This Row],[selfMade]]=TRUE,1,0)</f>
        <v>1</v>
      </c>
      <c r="X83" s="1" t="str">
        <f>IF(billionaire_data_2[[#This Row],[total_tax_rate_country]]&gt;=43,"High","Low")</f>
        <v>High</v>
      </c>
    </row>
    <row r="84" spans="1:24" x14ac:dyDescent="0.35">
      <c r="A84" s="1" t="s">
        <v>1157</v>
      </c>
      <c r="B84" s="1" t="s">
        <v>1158</v>
      </c>
      <c r="C84" s="4">
        <v>19000000000</v>
      </c>
      <c r="D84" s="1" t="s">
        <v>62</v>
      </c>
      <c r="E84" s="1" t="s">
        <v>63</v>
      </c>
      <c r="F84" s="1" t="s">
        <v>244</v>
      </c>
      <c r="G84" s="1" t="s">
        <v>17</v>
      </c>
      <c r="H84" t="b">
        <v>1</v>
      </c>
      <c r="I84" s="1" t="s">
        <v>15</v>
      </c>
      <c r="J84" s="2">
        <v>23163</v>
      </c>
      <c r="K84">
        <v>77</v>
      </c>
      <c r="L84">
        <v>125.08</v>
      </c>
      <c r="M84" s="5">
        <v>19910000000000</v>
      </c>
      <c r="N84">
        <v>9.4</v>
      </c>
      <c r="O84">
        <v>59.2</v>
      </c>
      <c r="P84" s="3">
        <v>1397715000</v>
      </c>
      <c r="Q84">
        <v>1963</v>
      </c>
      <c r="R84" s="1" t="s">
        <v>1760</v>
      </c>
      <c r="S84">
        <v>1</v>
      </c>
      <c r="T84" t="str">
        <f>IF(AND(billionaire_data_2[[#This Row],[selfMade]]=TRUE,billionaire_data_2[[#This Row],[age]]&lt;=50),"Yes","No")</f>
        <v>No</v>
      </c>
      <c r="U84" s="1">
        <v>61</v>
      </c>
      <c r="V84" s="1">
        <v>1</v>
      </c>
      <c r="W84">
        <f>IF(billionaire_data_2[[#This Row],[selfMade]]=TRUE,1,0)</f>
        <v>1</v>
      </c>
      <c r="X84" s="1" t="str">
        <f>IF(billionaire_data_2[[#This Row],[total_tax_rate_country]]&gt;=43,"High","Low")</f>
        <v>High</v>
      </c>
    </row>
    <row r="85" spans="1:24" x14ac:dyDescent="0.35">
      <c r="A85" s="1" t="s">
        <v>1159</v>
      </c>
      <c r="B85" s="1" t="s">
        <v>1160</v>
      </c>
      <c r="C85" s="4">
        <v>18900000000</v>
      </c>
      <c r="D85" s="1" t="s">
        <v>62</v>
      </c>
      <c r="E85" s="1" t="s">
        <v>248</v>
      </c>
      <c r="F85" s="1" t="s">
        <v>249</v>
      </c>
      <c r="G85" s="1" t="s">
        <v>61</v>
      </c>
      <c r="H85" t="b">
        <v>1</v>
      </c>
      <c r="I85" s="1" t="s">
        <v>15</v>
      </c>
      <c r="J85" s="2">
        <v>23849</v>
      </c>
      <c r="K85">
        <v>77</v>
      </c>
      <c r="L85">
        <v>125.08</v>
      </c>
      <c r="M85" s="5">
        <v>19910000000000</v>
      </c>
      <c r="N85">
        <v>9.4</v>
      </c>
      <c r="O85">
        <v>59.2</v>
      </c>
      <c r="P85" s="3">
        <v>1397715000</v>
      </c>
      <c r="Q85">
        <v>1965</v>
      </c>
      <c r="R85" s="1" t="s">
        <v>1765</v>
      </c>
      <c r="S85">
        <v>17</v>
      </c>
      <c r="T85" t="str">
        <f>IF(AND(billionaire_data_2[[#This Row],[selfMade]]=TRUE,billionaire_data_2[[#This Row],[age]]&lt;=50),"Yes","No")</f>
        <v>No</v>
      </c>
      <c r="U85" s="1">
        <v>59</v>
      </c>
      <c r="V85" s="1">
        <v>7</v>
      </c>
      <c r="W85">
        <f>IF(billionaire_data_2[[#This Row],[selfMade]]=TRUE,1,0)</f>
        <v>1</v>
      </c>
      <c r="X85" s="1" t="str">
        <f>IF(billionaire_data_2[[#This Row],[total_tax_rate_country]]&gt;=43,"High","Low")</f>
        <v>High</v>
      </c>
    </row>
    <row r="86" spans="1:24" x14ac:dyDescent="0.35">
      <c r="A86" s="1" t="s">
        <v>1140</v>
      </c>
      <c r="B86" s="1" t="s">
        <v>1161</v>
      </c>
      <c r="C86" s="4">
        <v>18700000000</v>
      </c>
      <c r="D86" s="1" t="s">
        <v>62</v>
      </c>
      <c r="E86" s="1" t="s">
        <v>113</v>
      </c>
      <c r="F86" s="1" t="s">
        <v>251</v>
      </c>
      <c r="G86" s="1" t="s">
        <v>17</v>
      </c>
      <c r="H86" t="b">
        <v>1</v>
      </c>
      <c r="I86" s="1" t="s">
        <v>15</v>
      </c>
      <c r="J86" s="2">
        <v>24153</v>
      </c>
      <c r="K86">
        <v>77</v>
      </c>
      <c r="L86">
        <v>125.08</v>
      </c>
      <c r="M86" s="5">
        <v>19910000000000</v>
      </c>
      <c r="N86">
        <v>9.4</v>
      </c>
      <c r="O86">
        <v>59.2</v>
      </c>
      <c r="P86" s="3">
        <v>1397715000</v>
      </c>
      <c r="Q86">
        <v>1966</v>
      </c>
      <c r="R86" s="1" t="s">
        <v>1764</v>
      </c>
      <c r="S86">
        <v>15</v>
      </c>
      <c r="T86" t="str">
        <f>IF(AND(billionaire_data_2[[#This Row],[selfMade]]=TRUE,billionaire_data_2[[#This Row],[age]]&lt;=50),"Yes","No")</f>
        <v>No</v>
      </c>
      <c r="U86" s="1">
        <v>58</v>
      </c>
      <c r="V86" s="1">
        <v>1</v>
      </c>
      <c r="W86">
        <f>IF(billionaire_data_2[[#This Row],[selfMade]]=TRUE,1,0)</f>
        <v>1</v>
      </c>
      <c r="X86" s="1" t="str">
        <f>IF(billionaire_data_2[[#This Row],[total_tax_rate_country]]&gt;=43,"High","Low")</f>
        <v>High</v>
      </c>
    </row>
    <row r="87" spans="1:24" x14ac:dyDescent="0.35">
      <c r="A87" s="1" t="s">
        <v>1162</v>
      </c>
      <c r="B87" s="1" t="s">
        <v>1050</v>
      </c>
      <c r="C87" s="4">
        <v>18500000000</v>
      </c>
      <c r="D87" s="1" t="s">
        <v>18</v>
      </c>
      <c r="E87" s="1" t="s">
        <v>177</v>
      </c>
      <c r="F87" s="1" t="s">
        <v>121</v>
      </c>
      <c r="G87" s="1" t="s">
        <v>29</v>
      </c>
      <c r="H87" t="b">
        <v>1</v>
      </c>
      <c r="I87" s="1" t="s">
        <v>15</v>
      </c>
      <c r="J87" s="2">
        <v>21074</v>
      </c>
      <c r="K87">
        <v>78.5</v>
      </c>
      <c r="L87">
        <v>117.24</v>
      </c>
      <c r="M87" s="5">
        <v>21427700000000</v>
      </c>
      <c r="N87">
        <v>9.6</v>
      </c>
      <c r="O87">
        <v>36.6</v>
      </c>
      <c r="P87" s="3">
        <v>328239523</v>
      </c>
      <c r="Q87">
        <v>1957</v>
      </c>
      <c r="R87" s="1" t="s">
        <v>1770</v>
      </c>
      <c r="S87">
        <v>11</v>
      </c>
      <c r="T87" t="str">
        <f>IF(AND(billionaire_data_2[[#This Row],[selfMade]]=TRUE,billionaire_data_2[[#This Row],[age]]&lt;=50),"Yes","No")</f>
        <v>No</v>
      </c>
      <c r="U87" s="1">
        <v>67</v>
      </c>
      <c r="V87" s="1">
        <v>6</v>
      </c>
      <c r="W87">
        <f>IF(billionaire_data_2[[#This Row],[selfMade]]=TRUE,1,0)</f>
        <v>1</v>
      </c>
      <c r="X87" s="1" t="str">
        <f>IF(billionaire_data_2[[#This Row],[total_tax_rate_country]]&gt;=43,"High","Low")</f>
        <v>Low</v>
      </c>
    </row>
    <row r="88" spans="1:24" x14ac:dyDescent="0.35">
      <c r="A88" s="1" t="s">
        <v>1163</v>
      </c>
      <c r="B88" s="1" t="s">
        <v>1164</v>
      </c>
      <c r="C88" s="4">
        <v>18500000000</v>
      </c>
      <c r="D88" s="1" t="s">
        <v>192</v>
      </c>
      <c r="E88" s="1" t="s">
        <v>193</v>
      </c>
      <c r="F88" s="1" t="s">
        <v>257</v>
      </c>
      <c r="G88" s="1" t="s">
        <v>172</v>
      </c>
      <c r="H88" t="b">
        <v>1</v>
      </c>
      <c r="I88" s="1" t="s">
        <v>15</v>
      </c>
      <c r="J88" s="2">
        <v>19307</v>
      </c>
      <c r="K88">
        <v>72.7</v>
      </c>
      <c r="L88">
        <v>180.75</v>
      </c>
      <c r="M88" s="5">
        <v>1699876578871</v>
      </c>
      <c r="N88">
        <v>11.4</v>
      </c>
      <c r="O88">
        <v>46.2</v>
      </c>
      <c r="P88" s="3">
        <v>144373535</v>
      </c>
      <c r="Q88">
        <v>1952</v>
      </c>
      <c r="R88" s="1" t="s">
        <v>1769</v>
      </c>
      <c r="S88">
        <v>9</v>
      </c>
      <c r="T88" t="str">
        <f>IF(AND(billionaire_data_2[[#This Row],[selfMade]]=TRUE,billionaire_data_2[[#This Row],[age]]&lt;=50),"Yes","No")</f>
        <v>No</v>
      </c>
      <c r="U88" s="1">
        <v>72</v>
      </c>
      <c r="V88" s="1">
        <v>4</v>
      </c>
      <c r="W88">
        <f>IF(billionaire_data_2[[#This Row],[selfMade]]=TRUE,1,0)</f>
        <v>1</v>
      </c>
      <c r="X88" s="1" t="str">
        <f>IF(billionaire_data_2[[#This Row],[total_tax_rate_country]]&gt;=43,"High","Low")</f>
        <v>High</v>
      </c>
    </row>
    <row r="89" spans="1:24" x14ac:dyDescent="0.35">
      <c r="A89" s="1" t="s">
        <v>1165</v>
      </c>
      <c r="B89" s="1" t="s">
        <v>1166</v>
      </c>
      <c r="C89" s="4">
        <v>18500000000</v>
      </c>
      <c r="D89" s="1" t="s">
        <v>18</v>
      </c>
      <c r="E89" s="1" t="s">
        <v>253</v>
      </c>
      <c r="F89" s="1" t="s">
        <v>254</v>
      </c>
      <c r="G89" s="1" t="s">
        <v>172</v>
      </c>
      <c r="H89" t="b">
        <v>1</v>
      </c>
      <c r="I89" s="1" t="s">
        <v>15</v>
      </c>
      <c r="J89" s="2">
        <v>16782</v>
      </c>
      <c r="K89">
        <v>78.5</v>
      </c>
      <c r="L89">
        <v>117.24</v>
      </c>
      <c r="M89" s="5">
        <v>21427700000000</v>
      </c>
      <c r="N89">
        <v>9.6</v>
      </c>
      <c r="O89">
        <v>36.6</v>
      </c>
      <c r="P89" s="3">
        <v>328239523</v>
      </c>
      <c r="Q89">
        <v>1945</v>
      </c>
      <c r="R89" s="1" t="s">
        <v>1767</v>
      </c>
      <c r="S89">
        <v>11</v>
      </c>
      <c r="T89" t="str">
        <f>IF(AND(billionaire_data_2[[#This Row],[selfMade]]=TRUE,billionaire_data_2[[#This Row],[age]]&lt;=50),"Yes","No")</f>
        <v>No</v>
      </c>
      <c r="U89" s="1">
        <v>79</v>
      </c>
      <c r="V89" s="1">
        <v>4</v>
      </c>
      <c r="W89">
        <f>IF(billionaire_data_2[[#This Row],[selfMade]]=TRUE,1,0)</f>
        <v>1</v>
      </c>
      <c r="X89" s="1" t="str">
        <f>IF(billionaire_data_2[[#This Row],[total_tax_rate_country]]&gt;=43,"High","Low")</f>
        <v>Low</v>
      </c>
    </row>
    <row r="90" spans="1:24" x14ac:dyDescent="0.35">
      <c r="A90" s="1" t="s">
        <v>1167</v>
      </c>
      <c r="B90" s="1" t="s">
        <v>1168</v>
      </c>
      <c r="C90" s="4">
        <v>18000000000</v>
      </c>
      <c r="D90" s="1" t="s">
        <v>18</v>
      </c>
      <c r="E90" s="1" t="s">
        <v>259</v>
      </c>
      <c r="F90" s="1" t="s">
        <v>260</v>
      </c>
      <c r="G90" s="1" t="s">
        <v>29</v>
      </c>
      <c r="H90" t="b">
        <v>1</v>
      </c>
      <c r="I90" s="1" t="s">
        <v>15</v>
      </c>
      <c r="J90" s="2">
        <v>22663</v>
      </c>
      <c r="K90">
        <v>78.5</v>
      </c>
      <c r="L90">
        <v>117.24</v>
      </c>
      <c r="M90" s="5">
        <v>21427700000000</v>
      </c>
      <c r="N90">
        <v>9.6</v>
      </c>
      <c r="O90">
        <v>36.6</v>
      </c>
      <c r="P90" s="3">
        <v>328239523</v>
      </c>
      <c r="Q90">
        <v>1962</v>
      </c>
      <c r="R90" s="1" t="s">
        <v>1761</v>
      </c>
      <c r="S90">
        <v>17</v>
      </c>
      <c r="T90" t="str">
        <f>IF(AND(billionaire_data_2[[#This Row],[selfMade]]=TRUE,billionaire_data_2[[#This Row],[age]]&lt;=50),"Yes","No")</f>
        <v>No</v>
      </c>
      <c r="U90" s="1">
        <v>62</v>
      </c>
      <c r="V90" s="1">
        <v>6</v>
      </c>
      <c r="W90">
        <f>IF(billionaire_data_2[[#This Row],[selfMade]]=TRUE,1,0)</f>
        <v>1</v>
      </c>
      <c r="X90" s="1" t="str">
        <f>IF(billionaire_data_2[[#This Row],[total_tax_rate_country]]&gt;=43,"High","Low")</f>
        <v>Low</v>
      </c>
    </row>
    <row r="91" spans="1:24" x14ac:dyDescent="0.35">
      <c r="A91" s="1" t="s">
        <v>1169</v>
      </c>
      <c r="B91" s="1" t="s">
        <v>1170</v>
      </c>
      <c r="C91" s="4">
        <v>17700000000</v>
      </c>
      <c r="D91" s="1" t="s">
        <v>134</v>
      </c>
      <c r="E91" s="1" t="s">
        <v>135</v>
      </c>
      <c r="F91" s="1" t="s">
        <v>262</v>
      </c>
      <c r="G91" s="1" t="s">
        <v>161</v>
      </c>
      <c r="H91" t="b">
        <v>0</v>
      </c>
      <c r="I91" s="1" t="s">
        <v>15</v>
      </c>
      <c r="J91" s="2">
        <v>18429</v>
      </c>
      <c r="K91">
        <v>81.3</v>
      </c>
      <c r="L91">
        <v>119.62</v>
      </c>
      <c r="M91" s="5">
        <v>2827113184696</v>
      </c>
      <c r="N91">
        <v>25.5</v>
      </c>
      <c r="O91">
        <v>30.6</v>
      </c>
      <c r="P91" s="3">
        <v>66834405</v>
      </c>
      <c r="Q91">
        <v>1950</v>
      </c>
      <c r="R91" s="1" t="s">
        <v>1760</v>
      </c>
      <c r="S91">
        <v>15</v>
      </c>
      <c r="T91" t="str">
        <f>IF(AND(billionaire_data_2[[#This Row],[selfMade]]=TRUE,billionaire_data_2[[#This Row],[age]]&lt;=50),"Yes","No")</f>
        <v>No</v>
      </c>
      <c r="U91" s="1">
        <v>74</v>
      </c>
      <c r="V91" s="1">
        <v>13</v>
      </c>
      <c r="W91">
        <f>IF(billionaire_data_2[[#This Row],[selfMade]]=TRUE,1,0)</f>
        <v>0</v>
      </c>
      <c r="X91" s="1" t="str">
        <f>IF(billionaire_data_2[[#This Row],[total_tax_rate_country]]&gt;=43,"High","Low")</f>
        <v>Low</v>
      </c>
    </row>
    <row r="92" spans="1:24" x14ac:dyDescent="0.35">
      <c r="A92" s="1" t="s">
        <v>1171</v>
      </c>
      <c r="B92" s="1" t="s">
        <v>1030</v>
      </c>
      <c r="C92" s="4">
        <v>17500000000</v>
      </c>
      <c r="D92" s="1" t="s">
        <v>18</v>
      </c>
      <c r="E92" s="1" t="s">
        <v>242</v>
      </c>
      <c r="F92" s="1" t="s">
        <v>121</v>
      </c>
      <c r="G92" s="1" t="s">
        <v>29</v>
      </c>
      <c r="H92" t="b">
        <v>1</v>
      </c>
      <c r="I92" s="1" t="s">
        <v>15</v>
      </c>
      <c r="J92" s="2">
        <v>20617</v>
      </c>
      <c r="K92">
        <v>78.5</v>
      </c>
      <c r="L92">
        <v>117.24</v>
      </c>
      <c r="M92" s="5">
        <v>21427700000000</v>
      </c>
      <c r="N92">
        <v>9.6</v>
      </c>
      <c r="O92">
        <v>36.6</v>
      </c>
      <c r="P92" s="3">
        <v>328239523</v>
      </c>
      <c r="Q92">
        <v>1956</v>
      </c>
      <c r="R92" s="1" t="s">
        <v>1760</v>
      </c>
      <c r="S92">
        <v>11</v>
      </c>
      <c r="T92" t="str">
        <f>IF(AND(billionaire_data_2[[#This Row],[selfMade]]=TRUE,billionaire_data_2[[#This Row],[age]]&lt;=50),"Yes","No")</f>
        <v>No</v>
      </c>
      <c r="U92" s="1">
        <v>68</v>
      </c>
      <c r="V92" s="1">
        <v>6</v>
      </c>
      <c r="W92">
        <f>IF(billionaire_data_2[[#This Row],[selfMade]]=TRUE,1,0)</f>
        <v>1</v>
      </c>
      <c r="X92" s="1" t="str">
        <f>IF(billionaire_data_2[[#This Row],[total_tax_rate_country]]&gt;=43,"High","Low")</f>
        <v>Low</v>
      </c>
    </row>
    <row r="93" spans="1:24" x14ac:dyDescent="0.35">
      <c r="A93" s="1" t="s">
        <v>1172</v>
      </c>
      <c r="B93" s="1" t="s">
        <v>1173</v>
      </c>
      <c r="C93" s="4">
        <v>17500000000</v>
      </c>
      <c r="D93" s="1" t="s">
        <v>18</v>
      </c>
      <c r="E93" s="1" t="s">
        <v>265</v>
      </c>
      <c r="F93" s="1" t="s">
        <v>156</v>
      </c>
      <c r="G93" s="1" t="s">
        <v>29</v>
      </c>
      <c r="H93" t="b">
        <v>1</v>
      </c>
      <c r="I93" s="1" t="s">
        <v>15</v>
      </c>
      <c r="J93" s="2">
        <v>13196</v>
      </c>
      <c r="K93">
        <v>78.5</v>
      </c>
      <c r="L93">
        <v>117.24</v>
      </c>
      <c r="M93" s="5">
        <v>21427700000000</v>
      </c>
      <c r="N93">
        <v>9.6</v>
      </c>
      <c r="O93">
        <v>36.6</v>
      </c>
      <c r="P93" s="3">
        <v>328239523</v>
      </c>
      <c r="Q93">
        <v>1936</v>
      </c>
      <c r="R93" s="1" t="s">
        <v>1764</v>
      </c>
      <c r="S93">
        <v>16</v>
      </c>
      <c r="T93" t="str">
        <f>IF(AND(billionaire_data_2[[#This Row],[selfMade]]=TRUE,billionaire_data_2[[#This Row],[age]]&lt;=50),"Yes","No")</f>
        <v>No</v>
      </c>
      <c r="U93" s="1">
        <v>88</v>
      </c>
      <c r="V93" s="1">
        <v>6</v>
      </c>
      <c r="W93">
        <f>IF(billionaire_data_2[[#This Row],[selfMade]]=TRUE,1,0)</f>
        <v>1</v>
      </c>
      <c r="X93" s="1" t="str">
        <f>IF(billionaire_data_2[[#This Row],[total_tax_rate_country]]&gt;=43,"High","Low")</f>
        <v>Low</v>
      </c>
    </row>
    <row r="94" spans="1:24" x14ac:dyDescent="0.35">
      <c r="A94" s="1" t="s">
        <v>1174</v>
      </c>
      <c r="B94" s="1" t="s">
        <v>1175</v>
      </c>
      <c r="C94" s="4">
        <v>17500000000</v>
      </c>
      <c r="D94" s="1" t="s">
        <v>44</v>
      </c>
      <c r="E94" s="1" t="s">
        <v>267</v>
      </c>
      <c r="F94" s="1" t="s">
        <v>262</v>
      </c>
      <c r="G94" s="1" t="s">
        <v>161</v>
      </c>
      <c r="H94" t="b">
        <v>0</v>
      </c>
      <c r="I94" s="1" t="s">
        <v>50</v>
      </c>
      <c r="J94" s="2">
        <v>18342</v>
      </c>
      <c r="K94">
        <v>69.400000000000006</v>
      </c>
      <c r="L94">
        <v>180.44</v>
      </c>
      <c r="M94" s="5">
        <v>2611000000000</v>
      </c>
      <c r="N94">
        <v>11.2</v>
      </c>
      <c r="O94">
        <v>49.7</v>
      </c>
      <c r="P94" s="3">
        <v>1366417754</v>
      </c>
      <c r="Q94">
        <v>1950</v>
      </c>
      <c r="R94" s="1" t="s">
        <v>1759</v>
      </c>
      <c r="S94">
        <v>20</v>
      </c>
      <c r="T94" t="str">
        <f>IF(AND(billionaire_data_2[[#This Row],[selfMade]]=TRUE,billionaire_data_2[[#This Row],[age]]&lt;=50),"Yes","No")</f>
        <v>No</v>
      </c>
      <c r="U94" s="1">
        <v>74</v>
      </c>
      <c r="V94" s="1">
        <v>13</v>
      </c>
      <c r="W94">
        <f>IF(billionaire_data_2[[#This Row],[selfMade]]=TRUE,1,0)</f>
        <v>0</v>
      </c>
      <c r="X94" s="1" t="str">
        <f>IF(billionaire_data_2[[#This Row],[total_tax_rate_country]]&gt;=43,"High","Low")</f>
        <v>High</v>
      </c>
    </row>
    <row r="95" spans="1:24" x14ac:dyDescent="0.35">
      <c r="A95" s="1" t="s">
        <v>1176</v>
      </c>
      <c r="B95" s="1" t="s">
        <v>1177</v>
      </c>
      <c r="C95" s="4">
        <v>17400000000</v>
      </c>
      <c r="D95" s="1" t="s">
        <v>18</v>
      </c>
      <c r="E95" s="1" t="s">
        <v>270</v>
      </c>
      <c r="F95" s="1" t="s">
        <v>271</v>
      </c>
      <c r="G95" s="1" t="s">
        <v>269</v>
      </c>
      <c r="H95" t="b">
        <v>1</v>
      </c>
      <c r="I95" s="1" t="s">
        <v>15</v>
      </c>
      <c r="J95" s="2">
        <v>11820</v>
      </c>
      <c r="K95">
        <v>78.5</v>
      </c>
      <c r="L95">
        <v>117.24</v>
      </c>
      <c r="M95" s="5">
        <v>21427700000000</v>
      </c>
      <c r="N95">
        <v>9.6</v>
      </c>
      <c r="O95">
        <v>36.6</v>
      </c>
      <c r="P95" s="3">
        <v>328239523</v>
      </c>
      <c r="Q95">
        <v>1932</v>
      </c>
      <c r="R95" s="1" t="s">
        <v>1768</v>
      </c>
      <c r="S95">
        <v>11</v>
      </c>
      <c r="T95" t="str">
        <f>IF(AND(billionaire_data_2[[#This Row],[selfMade]]=TRUE,billionaire_data_2[[#This Row],[age]]&lt;=50),"Yes","No")</f>
        <v>No</v>
      </c>
      <c r="U95" s="1">
        <v>92</v>
      </c>
      <c r="V95" s="1">
        <v>14</v>
      </c>
      <c r="W95">
        <f>IF(billionaire_data_2[[#This Row],[selfMade]]=TRUE,1,0)</f>
        <v>1</v>
      </c>
      <c r="X95" s="1" t="str">
        <f>IF(billionaire_data_2[[#This Row],[total_tax_rate_country]]&gt;=43,"High","Low")</f>
        <v>Low</v>
      </c>
    </row>
    <row r="96" spans="1:24" x14ac:dyDescent="0.35">
      <c r="A96" s="1" t="s">
        <v>1178</v>
      </c>
      <c r="B96" s="1" t="s">
        <v>1068</v>
      </c>
      <c r="C96" s="4">
        <v>17400000000</v>
      </c>
      <c r="D96" s="1" t="s">
        <v>18</v>
      </c>
      <c r="E96" s="1" t="s">
        <v>273</v>
      </c>
      <c r="F96" s="1" t="s">
        <v>274</v>
      </c>
      <c r="G96" s="1" t="s">
        <v>11</v>
      </c>
      <c r="H96" t="b">
        <v>1</v>
      </c>
      <c r="I96" s="1" t="s">
        <v>15</v>
      </c>
      <c r="J96" s="2">
        <v>14632</v>
      </c>
      <c r="K96">
        <v>78.5</v>
      </c>
      <c r="L96">
        <v>117.24</v>
      </c>
      <c r="M96" s="5">
        <v>21427700000000</v>
      </c>
      <c r="N96">
        <v>9.6</v>
      </c>
      <c r="O96">
        <v>36.6</v>
      </c>
      <c r="P96" s="3">
        <v>328239523</v>
      </c>
      <c r="Q96">
        <v>1940</v>
      </c>
      <c r="R96" s="1" t="s">
        <v>1761</v>
      </c>
      <c r="S96">
        <v>22</v>
      </c>
      <c r="T96" t="str">
        <f>IF(AND(billionaire_data_2[[#This Row],[selfMade]]=TRUE,billionaire_data_2[[#This Row],[age]]&lt;=50),"Yes","No")</f>
        <v>No</v>
      </c>
      <c r="U96" s="1">
        <v>84</v>
      </c>
      <c r="V96" s="1">
        <v>5</v>
      </c>
      <c r="W96">
        <f>IF(billionaire_data_2[[#This Row],[selfMade]]=TRUE,1,0)</f>
        <v>1</v>
      </c>
      <c r="X96" s="1" t="str">
        <f>IF(billionaire_data_2[[#This Row],[total_tax_rate_country]]&gt;=43,"High","Low")</f>
        <v>Low</v>
      </c>
    </row>
    <row r="97" spans="1:24" x14ac:dyDescent="0.35">
      <c r="A97" s="1" t="s">
        <v>1179</v>
      </c>
      <c r="B97" s="1" t="s">
        <v>1180</v>
      </c>
      <c r="C97" s="4">
        <v>17100000000</v>
      </c>
      <c r="D97" s="1" t="s">
        <v>18</v>
      </c>
      <c r="E97" s="1" t="s">
        <v>36</v>
      </c>
      <c r="F97" s="1" t="s">
        <v>276</v>
      </c>
      <c r="G97" s="1" t="s">
        <v>35</v>
      </c>
      <c r="H97" t="b">
        <v>0</v>
      </c>
      <c r="I97" s="1" t="s">
        <v>15</v>
      </c>
      <c r="J97" s="2">
        <v>11393</v>
      </c>
      <c r="K97">
        <v>78.5</v>
      </c>
      <c r="L97">
        <v>117.24</v>
      </c>
      <c r="M97" s="5">
        <v>21427700000000</v>
      </c>
      <c r="N97">
        <v>9.6</v>
      </c>
      <c r="O97">
        <v>36.6</v>
      </c>
      <c r="P97" s="3">
        <v>328239523</v>
      </c>
      <c r="Q97">
        <v>1931</v>
      </c>
      <c r="R97" s="1" t="s">
        <v>1759</v>
      </c>
      <c r="S97">
        <v>11</v>
      </c>
      <c r="T97" t="str">
        <f>IF(AND(billionaire_data_2[[#This Row],[selfMade]]=TRUE,billionaire_data_2[[#This Row],[age]]&lt;=50),"Yes","No")</f>
        <v>No</v>
      </c>
      <c r="U97" s="1">
        <v>93</v>
      </c>
      <c r="V97" s="1">
        <v>12</v>
      </c>
      <c r="W97">
        <f>IF(billionaire_data_2[[#This Row],[selfMade]]=TRUE,1,0)</f>
        <v>0</v>
      </c>
      <c r="X97" s="1" t="str">
        <f>IF(billionaire_data_2[[#This Row],[total_tax_rate_country]]&gt;=43,"High","Low")</f>
        <v>Low</v>
      </c>
    </row>
    <row r="98" spans="1:24" x14ac:dyDescent="0.35">
      <c r="A98" s="1" t="s">
        <v>1181</v>
      </c>
      <c r="B98" s="1" t="s">
        <v>1182</v>
      </c>
      <c r="C98" s="4">
        <v>16700000000</v>
      </c>
      <c r="D98" s="1" t="s">
        <v>100</v>
      </c>
      <c r="E98" s="1" t="s">
        <v>278</v>
      </c>
      <c r="F98" s="1" t="s">
        <v>279</v>
      </c>
      <c r="G98" s="1" t="s">
        <v>29</v>
      </c>
      <c r="H98" t="b">
        <v>0</v>
      </c>
      <c r="I98" s="1" t="s">
        <v>50</v>
      </c>
      <c r="J98" s="2">
        <v>19360</v>
      </c>
      <c r="K98">
        <v>83.6</v>
      </c>
      <c r="L98">
        <v>99.55</v>
      </c>
      <c r="M98" s="5">
        <v>703082435360</v>
      </c>
      <c r="N98">
        <v>10.1</v>
      </c>
      <c r="O98">
        <v>28.8</v>
      </c>
      <c r="P98" s="3">
        <v>8574832</v>
      </c>
      <c r="Q98">
        <v>1953</v>
      </c>
      <c r="R98" s="1" t="s">
        <v>1761</v>
      </c>
      <c r="S98">
        <v>1</v>
      </c>
      <c r="T98" t="str">
        <f>IF(AND(billionaire_data_2[[#This Row],[selfMade]]=TRUE,billionaire_data_2[[#This Row],[age]]&lt;=50),"Yes","No")</f>
        <v>No</v>
      </c>
      <c r="U98" s="1">
        <v>71</v>
      </c>
      <c r="V98" s="1">
        <v>6</v>
      </c>
      <c r="W98">
        <f>IF(billionaire_data_2[[#This Row],[selfMade]]=TRUE,1,0)</f>
        <v>0</v>
      </c>
      <c r="X98" s="1" t="str">
        <f>IF(billionaire_data_2[[#This Row],[total_tax_rate_country]]&gt;=43,"High","Low")</f>
        <v>Low</v>
      </c>
    </row>
    <row r="99" spans="1:24" x14ac:dyDescent="0.35">
      <c r="A99" s="1" t="s">
        <v>1183</v>
      </c>
      <c r="B99" s="1" t="s">
        <v>1184</v>
      </c>
      <c r="C99" s="4">
        <v>16500000000</v>
      </c>
      <c r="D99" s="1" t="s">
        <v>93</v>
      </c>
      <c r="E99" s="1" t="s">
        <v>281</v>
      </c>
      <c r="F99" s="1" t="s">
        <v>282</v>
      </c>
      <c r="G99" s="1" t="s">
        <v>11</v>
      </c>
      <c r="H99" t="b">
        <v>0</v>
      </c>
      <c r="I99" s="1" t="s">
        <v>15</v>
      </c>
      <c r="J99" s="2">
        <v>18629</v>
      </c>
      <c r="K99">
        <v>80.900000000000006</v>
      </c>
      <c r="L99">
        <v>112.85</v>
      </c>
      <c r="M99" s="5">
        <v>3845630030824</v>
      </c>
      <c r="N99">
        <v>11.5</v>
      </c>
      <c r="O99">
        <v>48.8</v>
      </c>
      <c r="P99" s="3">
        <v>83132799</v>
      </c>
      <c r="Q99">
        <v>1951</v>
      </c>
      <c r="R99" s="1" t="s">
        <v>1761</v>
      </c>
      <c r="S99">
        <v>1</v>
      </c>
      <c r="T99" t="str">
        <f>IF(AND(billionaire_data_2[[#This Row],[selfMade]]=TRUE,billionaire_data_2[[#This Row],[age]]&lt;=50),"Yes","No")</f>
        <v>No</v>
      </c>
      <c r="U99" s="1">
        <v>73</v>
      </c>
      <c r="V99" s="1">
        <v>5</v>
      </c>
      <c r="W99">
        <f>IF(billionaire_data_2[[#This Row],[selfMade]]=TRUE,1,0)</f>
        <v>0</v>
      </c>
      <c r="X99" s="1" t="str">
        <f>IF(billionaire_data_2[[#This Row],[total_tax_rate_country]]&gt;=43,"High","Low")</f>
        <v>High</v>
      </c>
    </row>
    <row r="100" spans="1:24" x14ac:dyDescent="0.35">
      <c r="A100" s="1" t="s">
        <v>1185</v>
      </c>
      <c r="B100" s="1" t="s">
        <v>1186</v>
      </c>
      <c r="C100" s="4">
        <v>16500000000</v>
      </c>
      <c r="D100" s="1" t="s">
        <v>284</v>
      </c>
      <c r="E100" s="1" t="s">
        <v>285</v>
      </c>
      <c r="F100" s="1" t="s">
        <v>286</v>
      </c>
      <c r="G100" s="1" t="s">
        <v>29</v>
      </c>
      <c r="H100" t="b">
        <v>0</v>
      </c>
      <c r="I100" s="1" t="s">
        <v>50</v>
      </c>
      <c r="J100" s="2">
        <v>24657</v>
      </c>
      <c r="K100">
        <v>79</v>
      </c>
      <c r="L100">
        <v>116.48</v>
      </c>
      <c r="M100" s="5">
        <v>246489245495</v>
      </c>
      <c r="N100">
        <v>14.9</v>
      </c>
      <c r="O100">
        <v>46.1</v>
      </c>
      <c r="P100" s="3">
        <v>10669709</v>
      </c>
      <c r="Q100">
        <v>1967</v>
      </c>
      <c r="R100" s="1" t="s">
        <v>1766</v>
      </c>
      <c r="S100">
        <v>4</v>
      </c>
      <c r="T100" t="str">
        <f>IF(AND(billionaire_data_2[[#This Row],[selfMade]]=TRUE,billionaire_data_2[[#This Row],[age]]&lt;=50),"Yes","No")</f>
        <v>No</v>
      </c>
      <c r="U100" s="1">
        <v>57</v>
      </c>
      <c r="V100" s="1">
        <v>6</v>
      </c>
      <c r="W100">
        <f>IF(billionaire_data_2[[#This Row],[selfMade]]=TRUE,1,0)</f>
        <v>0</v>
      </c>
      <c r="X100" s="1" t="str">
        <f>IF(billionaire_data_2[[#This Row],[total_tax_rate_country]]&gt;=43,"High","Low")</f>
        <v>High</v>
      </c>
    </row>
    <row r="101" spans="1:24" x14ac:dyDescent="0.35">
      <c r="A101" s="1" t="s">
        <v>1157</v>
      </c>
      <c r="B101" s="1" t="s">
        <v>1187</v>
      </c>
      <c r="C101" s="4">
        <v>16300000000</v>
      </c>
      <c r="D101" s="1" t="s">
        <v>62</v>
      </c>
      <c r="E101" s="1" t="s">
        <v>113</v>
      </c>
      <c r="F101" s="1" t="s">
        <v>288</v>
      </c>
      <c r="G101" s="1" t="s">
        <v>206</v>
      </c>
      <c r="H101" t="b">
        <v>1</v>
      </c>
      <c r="I101" s="1" t="s">
        <v>15</v>
      </c>
      <c r="J101" s="2">
        <v>18629</v>
      </c>
      <c r="K101">
        <v>77</v>
      </c>
      <c r="L101">
        <v>125.08</v>
      </c>
      <c r="M101" s="5">
        <v>19910000000000</v>
      </c>
      <c r="N101">
        <v>9.4</v>
      </c>
      <c r="O101">
        <v>59.2</v>
      </c>
      <c r="P101" s="3">
        <v>1397715000</v>
      </c>
      <c r="Q101">
        <v>1951</v>
      </c>
      <c r="R101" s="1" t="s">
        <v>1761</v>
      </c>
      <c r="S101">
        <v>1</v>
      </c>
      <c r="T101" t="str">
        <f>IF(AND(billionaire_data_2[[#This Row],[selfMade]]=TRUE,billionaire_data_2[[#This Row],[age]]&lt;=50),"Yes","No")</f>
        <v>No</v>
      </c>
      <c r="U101" s="1">
        <v>73</v>
      </c>
      <c r="V101" s="1">
        <v>9</v>
      </c>
      <c r="W101">
        <f>IF(billionaire_data_2[[#This Row],[selfMade]]=TRUE,1,0)</f>
        <v>1</v>
      </c>
      <c r="X101" s="1" t="str">
        <f>IF(billionaire_data_2[[#This Row],[total_tax_rate_country]]&gt;=43,"High","Low")</f>
        <v>High</v>
      </c>
    </row>
    <row r="102" spans="1:24" x14ac:dyDescent="0.35">
      <c r="A102" s="1" t="s">
        <v>1188</v>
      </c>
      <c r="B102" s="1" t="s">
        <v>1114</v>
      </c>
      <c r="C102" s="4">
        <v>16200000000</v>
      </c>
      <c r="D102" s="1" t="s">
        <v>290</v>
      </c>
      <c r="E102" s="1" t="s">
        <v>291</v>
      </c>
      <c r="F102" s="1" t="s">
        <v>292</v>
      </c>
      <c r="G102" s="1" t="s">
        <v>11</v>
      </c>
      <c r="H102" t="b">
        <v>0</v>
      </c>
      <c r="I102" s="1" t="s">
        <v>15</v>
      </c>
      <c r="J102" s="2">
        <v>17444</v>
      </c>
      <c r="K102">
        <v>82.5</v>
      </c>
      <c r="L102">
        <v>110.51</v>
      </c>
      <c r="M102" s="5">
        <v>530832908738</v>
      </c>
      <c r="N102">
        <v>27.9</v>
      </c>
      <c r="O102">
        <v>49.1</v>
      </c>
      <c r="P102" s="3">
        <v>10285453</v>
      </c>
      <c r="Q102">
        <v>1947</v>
      </c>
      <c r="R102" s="1" t="s">
        <v>1763</v>
      </c>
      <c r="S102">
        <v>4</v>
      </c>
      <c r="T102" t="str">
        <f>IF(AND(billionaire_data_2[[#This Row],[selfMade]]=TRUE,billionaire_data_2[[#This Row],[age]]&lt;=50),"Yes","No")</f>
        <v>No</v>
      </c>
      <c r="U102" s="1">
        <v>77</v>
      </c>
      <c r="V102" s="1">
        <v>5</v>
      </c>
      <c r="W102">
        <f>IF(billionaire_data_2[[#This Row],[selfMade]]=TRUE,1,0)</f>
        <v>0</v>
      </c>
      <c r="X102" s="1" t="str">
        <f>IF(billionaire_data_2[[#This Row],[total_tax_rate_country]]&gt;=43,"High","Low")</f>
        <v>High</v>
      </c>
    </row>
    <row r="103" spans="1:24" x14ac:dyDescent="0.35">
      <c r="A103" s="1" t="s">
        <v>1189</v>
      </c>
      <c r="B103" s="1" t="s">
        <v>1158</v>
      </c>
      <c r="C103" s="4">
        <v>16200000000</v>
      </c>
      <c r="D103" s="1" t="s">
        <v>18</v>
      </c>
      <c r="E103" s="1" t="s">
        <v>294</v>
      </c>
      <c r="F103" s="1" t="s">
        <v>53</v>
      </c>
      <c r="G103" s="1" t="s">
        <v>22</v>
      </c>
      <c r="H103" t="b">
        <v>1</v>
      </c>
      <c r="I103" s="1" t="s">
        <v>15</v>
      </c>
      <c r="J103" s="2">
        <v>20206</v>
      </c>
      <c r="K103">
        <v>78.5</v>
      </c>
      <c r="L103">
        <v>117.24</v>
      </c>
      <c r="M103" s="5">
        <v>21427700000000</v>
      </c>
      <c r="N103">
        <v>9.6</v>
      </c>
      <c r="O103">
        <v>36.6</v>
      </c>
      <c r="P103" s="3">
        <v>328239523</v>
      </c>
      <c r="Q103">
        <v>1955</v>
      </c>
      <c r="R103" s="1" t="s">
        <v>1765</v>
      </c>
      <c r="S103">
        <v>27</v>
      </c>
      <c r="T103" t="str">
        <f>IF(AND(billionaire_data_2[[#This Row],[selfMade]]=TRUE,billionaire_data_2[[#This Row],[age]]&lt;=50),"Yes","No")</f>
        <v>No</v>
      </c>
      <c r="U103" s="1">
        <v>69</v>
      </c>
      <c r="V103" s="1">
        <v>17</v>
      </c>
      <c r="W103">
        <f>IF(billionaire_data_2[[#This Row],[selfMade]]=TRUE,1,0)</f>
        <v>1</v>
      </c>
      <c r="X103" s="1" t="str">
        <f>IF(billionaire_data_2[[#This Row],[total_tax_rate_country]]&gt;=43,"High","Low")</f>
        <v>Low</v>
      </c>
    </row>
    <row r="104" spans="1:24" x14ac:dyDescent="0.35">
      <c r="A104" s="1" t="s">
        <v>1190</v>
      </c>
      <c r="B104" s="1" t="s">
        <v>1024</v>
      </c>
      <c r="C104" s="4">
        <v>16000000000</v>
      </c>
      <c r="D104" s="1" t="s">
        <v>100</v>
      </c>
      <c r="E104" s="1" t="s">
        <v>141</v>
      </c>
      <c r="F104" s="1" t="s">
        <v>121</v>
      </c>
      <c r="G104" s="1" t="s">
        <v>29</v>
      </c>
      <c r="H104" t="b">
        <v>1</v>
      </c>
      <c r="I104" s="1" t="s">
        <v>15</v>
      </c>
      <c r="J104" s="2">
        <v>24915</v>
      </c>
      <c r="K104">
        <v>83.6</v>
      </c>
      <c r="L104">
        <v>99.55</v>
      </c>
      <c r="M104" s="5">
        <v>703082435360</v>
      </c>
      <c r="N104">
        <v>10.1</v>
      </c>
      <c r="O104">
        <v>28.8</v>
      </c>
      <c r="P104" s="3">
        <v>8574832</v>
      </c>
      <c r="Q104">
        <v>1968</v>
      </c>
      <c r="R104" s="1" t="s">
        <v>1759</v>
      </c>
      <c r="S104">
        <v>18</v>
      </c>
      <c r="T104" t="str">
        <f>IF(AND(billionaire_data_2[[#This Row],[selfMade]]=TRUE,billionaire_data_2[[#This Row],[age]]&lt;=50),"Yes","No")</f>
        <v>No</v>
      </c>
      <c r="U104" s="1">
        <v>56</v>
      </c>
      <c r="V104" s="1">
        <v>6</v>
      </c>
      <c r="W104">
        <f>IF(billionaire_data_2[[#This Row],[selfMade]]=TRUE,1,0)</f>
        <v>1</v>
      </c>
      <c r="X104" s="1" t="str">
        <f>IF(billionaire_data_2[[#This Row],[total_tax_rate_country]]&gt;=43,"High","Low")</f>
        <v>Low</v>
      </c>
    </row>
    <row r="105" spans="1:24" x14ac:dyDescent="0.35">
      <c r="A105" s="1" t="s">
        <v>1191</v>
      </c>
      <c r="B105" s="1" t="s">
        <v>1192</v>
      </c>
      <c r="C105" s="4">
        <v>15900000000</v>
      </c>
      <c r="D105" s="1" t="s">
        <v>62</v>
      </c>
      <c r="E105" s="1" t="s">
        <v>197</v>
      </c>
      <c r="F105" s="1" t="s">
        <v>297</v>
      </c>
      <c r="G105" s="1" t="s">
        <v>61</v>
      </c>
      <c r="H105" t="b">
        <v>1</v>
      </c>
      <c r="I105" s="1" t="s">
        <v>15</v>
      </c>
      <c r="J105" s="2">
        <v>20473</v>
      </c>
      <c r="K105">
        <v>77</v>
      </c>
      <c r="L105">
        <v>125.08</v>
      </c>
      <c r="M105" s="5">
        <v>19910000000000</v>
      </c>
      <c r="N105">
        <v>9.4</v>
      </c>
      <c r="O105">
        <v>59.2</v>
      </c>
      <c r="P105" s="3">
        <v>1397715000</v>
      </c>
      <c r="Q105">
        <v>1956</v>
      </c>
      <c r="R105" s="1" t="s">
        <v>1761</v>
      </c>
      <c r="S105">
        <v>19</v>
      </c>
      <c r="T105" t="str">
        <f>IF(AND(billionaire_data_2[[#This Row],[selfMade]]=TRUE,billionaire_data_2[[#This Row],[age]]&lt;=50),"Yes","No")</f>
        <v>No</v>
      </c>
      <c r="U105" s="1">
        <v>68</v>
      </c>
      <c r="V105" s="1">
        <v>7</v>
      </c>
      <c r="W105">
        <f>IF(billionaire_data_2[[#This Row],[selfMade]]=TRUE,1,0)</f>
        <v>1</v>
      </c>
      <c r="X105" s="1" t="str">
        <f>IF(billionaire_data_2[[#This Row],[total_tax_rate_country]]&gt;=43,"High","Low")</f>
        <v>High</v>
      </c>
    </row>
    <row r="106" spans="1:24" x14ac:dyDescent="0.35">
      <c r="A106" s="1" t="s">
        <v>1193</v>
      </c>
      <c r="B106" s="1" t="s">
        <v>1194</v>
      </c>
      <c r="C106" s="4">
        <v>15800000000</v>
      </c>
      <c r="D106" s="1" t="s">
        <v>100</v>
      </c>
      <c r="E106" s="1" t="s">
        <v>299</v>
      </c>
      <c r="F106" s="1" t="s">
        <v>300</v>
      </c>
      <c r="G106" s="1" t="s">
        <v>61</v>
      </c>
      <c r="H106" t="b">
        <v>1</v>
      </c>
      <c r="I106" s="1" t="s">
        <v>15</v>
      </c>
      <c r="J106" s="2">
        <v>14483</v>
      </c>
      <c r="K106">
        <v>83.6</v>
      </c>
      <c r="L106">
        <v>99.55</v>
      </c>
      <c r="M106" s="5">
        <v>703082435360</v>
      </c>
      <c r="N106">
        <v>10.1</v>
      </c>
      <c r="O106">
        <v>28.8</v>
      </c>
      <c r="P106" s="3">
        <v>8574832</v>
      </c>
      <c r="Q106">
        <v>1939</v>
      </c>
      <c r="R106" s="1" t="s">
        <v>1762</v>
      </c>
      <c r="S106">
        <v>26</v>
      </c>
      <c r="T106" t="str">
        <f>IF(AND(billionaire_data_2[[#This Row],[selfMade]]=TRUE,billionaire_data_2[[#This Row],[age]]&lt;=50),"Yes","No")</f>
        <v>No</v>
      </c>
      <c r="U106" s="1">
        <v>85</v>
      </c>
      <c r="V106" s="1">
        <v>7</v>
      </c>
      <c r="W106">
        <f>IF(billionaire_data_2[[#This Row],[selfMade]]=TRUE,1,0)</f>
        <v>1</v>
      </c>
      <c r="X106" s="1" t="str">
        <f>IF(billionaire_data_2[[#This Row],[total_tax_rate_country]]&gt;=43,"High","Low")</f>
        <v>Low</v>
      </c>
    </row>
    <row r="107" spans="1:24" x14ac:dyDescent="0.35">
      <c r="A107" s="1" t="s">
        <v>1195</v>
      </c>
      <c r="B107" s="1" t="s">
        <v>1196</v>
      </c>
      <c r="C107" s="4">
        <v>15600000000</v>
      </c>
      <c r="D107" s="1" t="s">
        <v>44</v>
      </c>
      <c r="E107" s="1" t="s">
        <v>45</v>
      </c>
      <c r="F107" s="1" t="s">
        <v>302</v>
      </c>
      <c r="G107" s="1" t="s">
        <v>206</v>
      </c>
      <c r="H107" t="b">
        <v>1</v>
      </c>
      <c r="I107" s="1" t="s">
        <v>15</v>
      </c>
      <c r="J107" s="2">
        <v>20363</v>
      </c>
      <c r="K107">
        <v>69.400000000000006</v>
      </c>
      <c r="L107">
        <v>180.44</v>
      </c>
      <c r="M107" s="5">
        <v>2611000000000</v>
      </c>
      <c r="N107">
        <v>11.2</v>
      </c>
      <c r="O107">
        <v>49.7</v>
      </c>
      <c r="P107" s="3">
        <v>1366417754</v>
      </c>
      <c r="Q107">
        <v>1955</v>
      </c>
      <c r="R107" s="1" t="s">
        <v>1763</v>
      </c>
      <c r="S107">
        <v>1</v>
      </c>
      <c r="T107" t="str">
        <f>IF(AND(billionaire_data_2[[#This Row],[selfMade]]=TRUE,billionaire_data_2[[#This Row],[age]]&lt;=50),"Yes","No")</f>
        <v>No</v>
      </c>
      <c r="U107" s="1">
        <v>69</v>
      </c>
      <c r="V107" s="1">
        <v>9</v>
      </c>
      <c r="W107">
        <f>IF(billionaire_data_2[[#This Row],[selfMade]]=TRUE,1,0)</f>
        <v>1</v>
      </c>
      <c r="X107" s="1" t="str">
        <f>IF(billionaire_data_2[[#This Row],[total_tax_rate_country]]&gt;=43,"High","Low")</f>
        <v>High</v>
      </c>
    </row>
    <row r="108" spans="1:24" x14ac:dyDescent="0.35">
      <c r="A108" s="1" t="s">
        <v>1197</v>
      </c>
      <c r="B108" s="1" t="s">
        <v>1198</v>
      </c>
      <c r="C108" s="4">
        <v>15500000000</v>
      </c>
      <c r="D108" s="1" t="s">
        <v>18</v>
      </c>
      <c r="E108" s="1" t="s">
        <v>304</v>
      </c>
      <c r="F108" s="1" t="s">
        <v>305</v>
      </c>
      <c r="G108" s="1" t="s">
        <v>22</v>
      </c>
      <c r="H108" t="b">
        <v>1</v>
      </c>
      <c r="I108" s="1" t="s">
        <v>15</v>
      </c>
      <c r="J108" s="2">
        <v>28559</v>
      </c>
      <c r="K108">
        <v>78.5</v>
      </c>
      <c r="L108">
        <v>117.24</v>
      </c>
      <c r="M108" s="5">
        <v>21427700000000</v>
      </c>
      <c r="N108">
        <v>9.6</v>
      </c>
      <c r="O108">
        <v>36.6</v>
      </c>
      <c r="P108" s="3">
        <v>328239523</v>
      </c>
      <c r="Q108">
        <v>1978</v>
      </c>
      <c r="R108" s="1" t="s">
        <v>1759</v>
      </c>
      <c r="S108">
        <v>10</v>
      </c>
      <c r="T108" t="str">
        <f>IF(AND(billionaire_data_2[[#This Row],[selfMade]]=TRUE,billionaire_data_2[[#This Row],[age]]&lt;=50),"Yes","No")</f>
        <v>Yes</v>
      </c>
      <c r="U108" s="1">
        <v>46</v>
      </c>
      <c r="V108" s="1">
        <v>17</v>
      </c>
      <c r="W108">
        <f>IF(billionaire_data_2[[#This Row],[selfMade]]=TRUE,1,0)</f>
        <v>1</v>
      </c>
      <c r="X108" s="1" t="str">
        <f>IF(billionaire_data_2[[#This Row],[total_tax_rate_country]]&gt;=43,"High","Low")</f>
        <v>Low</v>
      </c>
    </row>
    <row r="109" spans="1:24" x14ac:dyDescent="0.35">
      <c r="A109" s="1" t="s">
        <v>1199</v>
      </c>
      <c r="B109" s="1" t="s">
        <v>1200</v>
      </c>
      <c r="C109" s="4">
        <v>15300000000</v>
      </c>
      <c r="D109" s="1" t="s">
        <v>44</v>
      </c>
      <c r="E109" s="1" t="s">
        <v>45</v>
      </c>
      <c r="F109" s="1" t="s">
        <v>307</v>
      </c>
      <c r="G109" s="1" t="s">
        <v>11</v>
      </c>
      <c r="H109" t="b">
        <v>1</v>
      </c>
      <c r="I109" s="1" t="s">
        <v>15</v>
      </c>
      <c r="J109" s="2">
        <v>20090</v>
      </c>
      <c r="K109">
        <v>69.400000000000006</v>
      </c>
      <c r="L109">
        <v>180.44</v>
      </c>
      <c r="M109" s="5">
        <v>2611000000000</v>
      </c>
      <c r="N109">
        <v>11.2</v>
      </c>
      <c r="O109">
        <v>49.7</v>
      </c>
      <c r="P109" s="3">
        <v>1366417754</v>
      </c>
      <c r="Q109">
        <v>1955</v>
      </c>
      <c r="R109" s="1" t="s">
        <v>1761</v>
      </c>
      <c r="S109">
        <v>1</v>
      </c>
      <c r="T109" t="str">
        <f>IF(AND(billionaire_data_2[[#This Row],[selfMade]]=TRUE,billionaire_data_2[[#This Row],[age]]&lt;=50),"Yes","No")</f>
        <v>No</v>
      </c>
      <c r="U109" s="1">
        <v>69</v>
      </c>
      <c r="V109" s="1">
        <v>5</v>
      </c>
      <c r="W109">
        <f>IF(billionaire_data_2[[#This Row],[selfMade]]=TRUE,1,0)</f>
        <v>1</v>
      </c>
      <c r="X109" s="1" t="str">
        <f>IF(billionaire_data_2[[#This Row],[total_tax_rate_country]]&gt;=43,"High","Low")</f>
        <v>High</v>
      </c>
    </row>
    <row r="110" spans="1:24" x14ac:dyDescent="0.35">
      <c r="A110" s="1" t="s">
        <v>1089</v>
      </c>
      <c r="B110" s="1" t="s">
        <v>1201</v>
      </c>
      <c r="C110" s="4">
        <v>15200000000</v>
      </c>
      <c r="D110" s="1" t="s">
        <v>62</v>
      </c>
      <c r="E110" s="1" t="s">
        <v>127</v>
      </c>
      <c r="F110" s="1" t="s">
        <v>128</v>
      </c>
      <c r="G110" s="1" t="s">
        <v>17</v>
      </c>
      <c r="H110" t="b">
        <v>1</v>
      </c>
      <c r="I110" s="1" t="s">
        <v>15</v>
      </c>
      <c r="J110" s="2">
        <v>24473</v>
      </c>
      <c r="K110">
        <v>77</v>
      </c>
      <c r="L110">
        <v>125.08</v>
      </c>
      <c r="M110" s="5">
        <v>19910000000000</v>
      </c>
      <c r="N110">
        <v>9.4</v>
      </c>
      <c r="O110">
        <v>59.2</v>
      </c>
      <c r="P110" s="3">
        <v>1397715000</v>
      </c>
      <c r="Q110">
        <v>1967</v>
      </c>
      <c r="R110" s="1" t="s">
        <v>1761</v>
      </c>
      <c r="S110">
        <v>1</v>
      </c>
      <c r="T110" t="str">
        <f>IF(AND(billionaire_data_2[[#This Row],[selfMade]]=TRUE,billionaire_data_2[[#This Row],[age]]&lt;=50),"Yes","No")</f>
        <v>No</v>
      </c>
      <c r="U110" s="1">
        <v>57</v>
      </c>
      <c r="V110" s="1">
        <v>1</v>
      </c>
      <c r="W110">
        <f>IF(billionaire_data_2[[#This Row],[selfMade]]=TRUE,1,0)</f>
        <v>1</v>
      </c>
      <c r="X110" s="1" t="str">
        <f>IF(billionaire_data_2[[#This Row],[total_tax_rate_country]]&gt;=43,"High","Low")</f>
        <v>High</v>
      </c>
    </row>
    <row r="111" spans="1:24" x14ac:dyDescent="0.35">
      <c r="A111" s="1" t="s">
        <v>1202</v>
      </c>
      <c r="B111" s="1" t="s">
        <v>1050</v>
      </c>
      <c r="C111" s="4">
        <v>14900000000</v>
      </c>
      <c r="D111" s="1" t="s">
        <v>18</v>
      </c>
      <c r="E111" s="1" t="s">
        <v>253</v>
      </c>
      <c r="F111" s="1" t="s">
        <v>95</v>
      </c>
      <c r="G111" s="1" t="s">
        <v>11</v>
      </c>
      <c r="H111" t="b">
        <v>1</v>
      </c>
      <c r="I111" s="1" t="s">
        <v>15</v>
      </c>
      <c r="J111" s="2">
        <v>15293</v>
      </c>
      <c r="K111">
        <v>78.5</v>
      </c>
      <c r="L111">
        <v>117.24</v>
      </c>
      <c r="M111" s="5">
        <v>21427700000000</v>
      </c>
      <c r="N111">
        <v>9.6</v>
      </c>
      <c r="O111">
        <v>36.6</v>
      </c>
      <c r="P111" s="3">
        <v>328239523</v>
      </c>
      <c r="Q111">
        <v>1941</v>
      </c>
      <c r="R111" s="1" t="s">
        <v>1769</v>
      </c>
      <c r="S111">
        <v>13</v>
      </c>
      <c r="T111" t="str">
        <f>IF(AND(billionaire_data_2[[#This Row],[selfMade]]=TRUE,billionaire_data_2[[#This Row],[age]]&lt;=50),"Yes","No")</f>
        <v>No</v>
      </c>
      <c r="U111" s="1">
        <v>83</v>
      </c>
      <c r="V111" s="1">
        <v>5</v>
      </c>
      <c r="W111">
        <f>IF(billionaire_data_2[[#This Row],[selfMade]]=TRUE,1,0)</f>
        <v>1</v>
      </c>
      <c r="X111" s="1" t="str">
        <f>IF(billionaire_data_2[[#This Row],[total_tax_rate_country]]&gt;=43,"High","Low")</f>
        <v>Low</v>
      </c>
    </row>
    <row r="112" spans="1:24" x14ac:dyDescent="0.35">
      <c r="A112" s="1" t="s">
        <v>1203</v>
      </c>
      <c r="B112" s="1" t="s">
        <v>1204</v>
      </c>
      <c r="C112" s="4">
        <v>14900000000</v>
      </c>
      <c r="D112" s="1" t="s">
        <v>310</v>
      </c>
      <c r="E112" s="1" t="s">
        <v>311</v>
      </c>
      <c r="F112" s="1" t="s">
        <v>43</v>
      </c>
      <c r="G112" s="1" t="s">
        <v>43</v>
      </c>
      <c r="H112" t="b">
        <v>0</v>
      </c>
      <c r="I112" s="1" t="s">
        <v>15</v>
      </c>
      <c r="J112" s="2">
        <v>14354</v>
      </c>
      <c r="K112">
        <v>76.900000000000006</v>
      </c>
      <c r="L112">
        <v>113.27</v>
      </c>
      <c r="M112" s="5">
        <v>543649976166</v>
      </c>
      <c r="N112">
        <v>14.9</v>
      </c>
      <c r="O112">
        <v>29.5</v>
      </c>
      <c r="P112" s="3">
        <v>69625582</v>
      </c>
      <c r="Q112">
        <v>1939</v>
      </c>
      <c r="R112" s="1" t="s">
        <v>1765</v>
      </c>
      <c r="S112">
        <v>19</v>
      </c>
      <c r="T112" t="str">
        <f>IF(AND(billionaire_data_2[[#This Row],[selfMade]]=TRUE,billionaire_data_2[[#This Row],[age]]&lt;=50),"Yes","No")</f>
        <v>No</v>
      </c>
      <c r="U112" s="1">
        <v>85</v>
      </c>
      <c r="V112" s="1">
        <v>3</v>
      </c>
      <c r="W112">
        <f>IF(billionaire_data_2[[#This Row],[selfMade]]=TRUE,1,0)</f>
        <v>0</v>
      </c>
      <c r="X112" s="1" t="str">
        <f>IF(billionaire_data_2[[#This Row],[total_tax_rate_country]]&gt;=43,"High","Low")</f>
        <v>Low</v>
      </c>
    </row>
    <row r="113" spans="1:24" x14ac:dyDescent="0.35">
      <c r="A113" s="1" t="s">
        <v>1205</v>
      </c>
      <c r="B113" s="1" t="s">
        <v>1206</v>
      </c>
      <c r="C113" s="4">
        <v>14800000000</v>
      </c>
      <c r="D113" s="1" t="s">
        <v>310</v>
      </c>
      <c r="E113" s="1" t="s">
        <v>311</v>
      </c>
      <c r="F113" s="1" t="s">
        <v>314</v>
      </c>
      <c r="G113" s="1" t="s">
        <v>61</v>
      </c>
      <c r="H113" t="b">
        <v>1</v>
      </c>
      <c r="I113" s="1" t="s">
        <v>15</v>
      </c>
      <c r="J113" s="2">
        <v>16194</v>
      </c>
      <c r="K113">
        <v>76.900000000000006</v>
      </c>
      <c r="L113">
        <v>113.27</v>
      </c>
      <c r="M113" s="5">
        <v>543649976166</v>
      </c>
      <c r="N113">
        <v>14.9</v>
      </c>
      <c r="O113">
        <v>29.5</v>
      </c>
      <c r="P113" s="3">
        <v>69625582</v>
      </c>
      <c r="Q113">
        <v>1944</v>
      </c>
      <c r="R113" s="1" t="s">
        <v>1768</v>
      </c>
      <c r="S113">
        <v>2</v>
      </c>
      <c r="T113" t="str">
        <f>IF(AND(billionaire_data_2[[#This Row],[selfMade]]=TRUE,billionaire_data_2[[#This Row],[age]]&lt;=50),"Yes","No")</f>
        <v>No</v>
      </c>
      <c r="U113" s="1">
        <v>80</v>
      </c>
      <c r="V113" s="1">
        <v>7</v>
      </c>
      <c r="W113">
        <f>IF(billionaire_data_2[[#This Row],[selfMade]]=TRUE,1,0)</f>
        <v>1</v>
      </c>
      <c r="X113" s="1" t="str">
        <f>IF(billionaire_data_2[[#This Row],[total_tax_rate_country]]&gt;=43,"High","Low")</f>
        <v>Low</v>
      </c>
    </row>
    <row r="114" spans="1:24" x14ac:dyDescent="0.35">
      <c r="A114" s="1" t="s">
        <v>1207</v>
      </c>
      <c r="B114" s="1" t="s">
        <v>1208</v>
      </c>
      <c r="C114" s="4">
        <v>14700000000</v>
      </c>
      <c r="D114" s="1" t="s">
        <v>134</v>
      </c>
      <c r="E114" s="1" t="s">
        <v>135</v>
      </c>
      <c r="F114" s="1" t="s">
        <v>316</v>
      </c>
      <c r="G114" s="1" t="s">
        <v>61</v>
      </c>
      <c r="H114" t="b">
        <v>0</v>
      </c>
      <c r="I114" s="1" t="s">
        <v>50</v>
      </c>
      <c r="J114" s="2">
        <v>19905</v>
      </c>
      <c r="K114">
        <v>81.3</v>
      </c>
      <c r="L114">
        <v>119.62</v>
      </c>
      <c r="M114" s="5">
        <v>2827113184696</v>
      </c>
      <c r="N114">
        <v>25.5</v>
      </c>
      <c r="O114">
        <v>30.6</v>
      </c>
      <c r="P114" s="3">
        <v>66834405</v>
      </c>
      <c r="Q114">
        <v>1954</v>
      </c>
      <c r="R114" s="1" t="s">
        <v>1760</v>
      </c>
      <c r="S114">
        <v>30</v>
      </c>
      <c r="T114" t="str">
        <f>IF(AND(billionaire_data_2[[#This Row],[selfMade]]=TRUE,billionaire_data_2[[#This Row],[age]]&lt;=50),"Yes","No")</f>
        <v>No</v>
      </c>
      <c r="U114" s="1">
        <v>70</v>
      </c>
      <c r="V114" s="1">
        <v>7</v>
      </c>
      <c r="W114">
        <f>IF(billionaire_data_2[[#This Row],[selfMade]]=TRUE,1,0)</f>
        <v>0</v>
      </c>
      <c r="X114" s="1" t="str">
        <f>IF(billionaire_data_2[[#This Row],[total_tax_rate_country]]&gt;=43,"High","Low")</f>
        <v>Low</v>
      </c>
    </row>
    <row r="115" spans="1:24" x14ac:dyDescent="0.35">
      <c r="A115" s="1" t="s">
        <v>1209</v>
      </c>
      <c r="B115" s="1" t="s">
        <v>1210</v>
      </c>
      <c r="C115" s="4">
        <v>14600000000</v>
      </c>
      <c r="D115" s="1" t="s">
        <v>62</v>
      </c>
      <c r="E115" s="1" t="s">
        <v>113</v>
      </c>
      <c r="F115" s="1" t="s">
        <v>318</v>
      </c>
      <c r="G115" s="1" t="s">
        <v>206</v>
      </c>
      <c r="H115" t="b">
        <v>1</v>
      </c>
      <c r="I115" s="1" t="s">
        <v>15</v>
      </c>
      <c r="J115" s="2">
        <v>22788</v>
      </c>
      <c r="K115">
        <v>77</v>
      </c>
      <c r="L115">
        <v>125.08</v>
      </c>
      <c r="M115" s="5">
        <v>19910000000000</v>
      </c>
      <c r="N115">
        <v>9.4</v>
      </c>
      <c r="O115">
        <v>59.2</v>
      </c>
      <c r="P115" s="3">
        <v>1397715000</v>
      </c>
      <c r="Q115">
        <v>1962</v>
      </c>
      <c r="R115" s="1" t="s">
        <v>1768</v>
      </c>
      <c r="S115">
        <v>22</v>
      </c>
      <c r="T115" t="str">
        <f>IF(AND(billionaire_data_2[[#This Row],[selfMade]]=TRUE,billionaire_data_2[[#This Row],[age]]&lt;=50),"Yes","No")</f>
        <v>No</v>
      </c>
      <c r="U115" s="1">
        <v>62</v>
      </c>
      <c r="V115" s="1">
        <v>9</v>
      </c>
      <c r="W115">
        <f>IF(billionaire_data_2[[#This Row],[selfMade]]=TRUE,1,0)</f>
        <v>1</v>
      </c>
      <c r="X115" s="1" t="str">
        <f>IF(billionaire_data_2[[#This Row],[total_tax_rate_country]]&gt;=43,"High","Low")</f>
        <v>High</v>
      </c>
    </row>
    <row r="116" spans="1:24" x14ac:dyDescent="0.35">
      <c r="A116" s="1" t="s">
        <v>1141</v>
      </c>
      <c r="B116" s="1" t="s">
        <v>1211</v>
      </c>
      <c r="C116" s="4">
        <v>14500000000</v>
      </c>
      <c r="D116" s="1" t="s">
        <v>62</v>
      </c>
      <c r="E116" s="1" t="s">
        <v>320</v>
      </c>
      <c r="F116" s="1" t="s">
        <v>244</v>
      </c>
      <c r="G116" s="1" t="s">
        <v>17</v>
      </c>
      <c r="H116" t="b">
        <v>1</v>
      </c>
      <c r="I116" s="1" t="s">
        <v>15</v>
      </c>
      <c r="J116" s="2">
        <v>23437</v>
      </c>
      <c r="K116">
        <v>77</v>
      </c>
      <c r="L116">
        <v>125.08</v>
      </c>
      <c r="M116" s="5">
        <v>19910000000000</v>
      </c>
      <c r="N116">
        <v>9.4</v>
      </c>
      <c r="O116">
        <v>59.2</v>
      </c>
      <c r="P116" s="3">
        <v>1397715000</v>
      </c>
      <c r="Q116">
        <v>1964</v>
      </c>
      <c r="R116" s="1" t="s">
        <v>1759</v>
      </c>
      <c r="S116">
        <v>1</v>
      </c>
      <c r="T116" t="str">
        <f>IF(AND(billionaire_data_2[[#This Row],[selfMade]]=TRUE,billionaire_data_2[[#This Row],[age]]&lt;=50),"Yes","No")</f>
        <v>No</v>
      </c>
      <c r="U116" s="1">
        <v>60</v>
      </c>
      <c r="V116" s="1">
        <v>1</v>
      </c>
      <c r="W116">
        <f>IF(billionaire_data_2[[#This Row],[selfMade]]=TRUE,1,0)</f>
        <v>1</v>
      </c>
      <c r="X116" s="1" t="str">
        <f>IF(billionaire_data_2[[#This Row],[total_tax_rate_country]]&gt;=43,"High","Low")</f>
        <v>High</v>
      </c>
    </row>
    <row r="117" spans="1:24" x14ac:dyDescent="0.35">
      <c r="A117" s="1" t="s">
        <v>1212</v>
      </c>
      <c r="B117" s="1" t="s">
        <v>1213</v>
      </c>
      <c r="C117" s="4">
        <v>14300000000</v>
      </c>
      <c r="D117" s="1" t="s">
        <v>322</v>
      </c>
      <c r="E117" s="1" t="s">
        <v>322</v>
      </c>
      <c r="F117" s="1" t="s">
        <v>323</v>
      </c>
      <c r="G117" s="1" t="s">
        <v>147</v>
      </c>
      <c r="H117" t="b">
        <v>1</v>
      </c>
      <c r="I117" s="1" t="s">
        <v>15</v>
      </c>
      <c r="J117" s="2">
        <v>10040</v>
      </c>
      <c r="K117">
        <v>83.1</v>
      </c>
      <c r="L117">
        <v>114.41</v>
      </c>
      <c r="M117" s="5">
        <v>372062527489</v>
      </c>
      <c r="N117">
        <v>13.1</v>
      </c>
      <c r="O117">
        <v>21</v>
      </c>
      <c r="P117" s="3">
        <v>5703569</v>
      </c>
      <c r="Q117">
        <v>1927</v>
      </c>
      <c r="R117" s="1" t="s">
        <v>1760</v>
      </c>
      <c r="S117">
        <v>27</v>
      </c>
      <c r="T117" t="str">
        <f>IF(AND(billionaire_data_2[[#This Row],[selfMade]]=TRUE,billionaire_data_2[[#This Row],[age]]&lt;=50),"Yes","No")</f>
        <v>No</v>
      </c>
      <c r="U117" s="1">
        <v>97</v>
      </c>
      <c r="V117" s="1">
        <v>11</v>
      </c>
      <c r="W117">
        <f>IF(billionaire_data_2[[#This Row],[selfMade]]=TRUE,1,0)</f>
        <v>1</v>
      </c>
      <c r="X117" s="1" t="str">
        <f>IF(billionaire_data_2[[#This Row],[total_tax_rate_country]]&gt;=43,"High","Low")</f>
        <v>Low</v>
      </c>
    </row>
    <row r="118" spans="1:24" x14ac:dyDescent="0.35">
      <c r="A118" s="1" t="s">
        <v>1214</v>
      </c>
      <c r="B118" s="1" t="s">
        <v>1215</v>
      </c>
      <c r="C118" s="4">
        <v>14200000000</v>
      </c>
      <c r="D118" s="1" t="s">
        <v>327</v>
      </c>
      <c r="E118" s="1" t="s">
        <v>328</v>
      </c>
      <c r="F118" s="1" t="s">
        <v>329</v>
      </c>
      <c r="G118" s="1" t="s">
        <v>147</v>
      </c>
      <c r="H118" t="b">
        <v>1</v>
      </c>
      <c r="I118" s="1" t="s">
        <v>15</v>
      </c>
      <c r="J118" s="2">
        <v>20920</v>
      </c>
      <c r="K118">
        <v>54.3</v>
      </c>
      <c r="L118">
        <v>267.51</v>
      </c>
      <c r="M118" s="5">
        <v>448120428859</v>
      </c>
      <c r="N118">
        <v>1.5</v>
      </c>
      <c r="O118">
        <v>34.799999999999997</v>
      </c>
      <c r="P118" s="3">
        <v>200963599</v>
      </c>
      <c r="Q118">
        <v>1957</v>
      </c>
      <c r="R118" s="1" t="s">
        <v>1765</v>
      </c>
      <c r="S118">
        <v>10</v>
      </c>
      <c r="T118" t="str">
        <f>IF(AND(billionaire_data_2[[#This Row],[selfMade]]=TRUE,billionaire_data_2[[#This Row],[age]]&lt;=50),"Yes","No")</f>
        <v>No</v>
      </c>
      <c r="U118" s="1">
        <v>67</v>
      </c>
      <c r="V118" s="1">
        <v>11</v>
      </c>
      <c r="W118">
        <f>IF(billionaire_data_2[[#This Row],[selfMade]]=TRUE,1,0)</f>
        <v>1</v>
      </c>
      <c r="X118" s="1" t="str">
        <f>IF(billionaire_data_2[[#This Row],[total_tax_rate_country]]&gt;=43,"High","Low")</f>
        <v>Low</v>
      </c>
    </row>
    <row r="119" spans="1:24" x14ac:dyDescent="0.35">
      <c r="A119" s="1" t="s">
        <v>1216</v>
      </c>
      <c r="B119" s="1" t="s">
        <v>1217</v>
      </c>
      <c r="C119" s="4">
        <v>14200000000</v>
      </c>
      <c r="D119" s="1" t="s">
        <v>44</v>
      </c>
      <c r="E119" s="1" t="s">
        <v>45</v>
      </c>
      <c r="F119" s="1" t="s">
        <v>325</v>
      </c>
      <c r="G119" s="1" t="s">
        <v>43</v>
      </c>
      <c r="H119" t="b">
        <v>0</v>
      </c>
      <c r="I119" s="1" t="s">
        <v>15</v>
      </c>
      <c r="J119" s="2">
        <v>24637</v>
      </c>
      <c r="K119">
        <v>69.400000000000006</v>
      </c>
      <c r="L119">
        <v>180.44</v>
      </c>
      <c r="M119" s="5">
        <v>2611000000000</v>
      </c>
      <c r="N119">
        <v>11.2</v>
      </c>
      <c r="O119">
        <v>49.7</v>
      </c>
      <c r="P119" s="3">
        <v>1366417754</v>
      </c>
      <c r="Q119">
        <v>1967</v>
      </c>
      <c r="R119" s="1" t="s">
        <v>1760</v>
      </c>
      <c r="S119">
        <v>14</v>
      </c>
      <c r="T119" t="str">
        <f>IF(AND(billionaire_data_2[[#This Row],[selfMade]]=TRUE,billionaire_data_2[[#This Row],[age]]&lt;=50),"Yes","No")</f>
        <v>No</v>
      </c>
      <c r="U119" s="1">
        <v>57</v>
      </c>
      <c r="V119" s="1">
        <v>3</v>
      </c>
      <c r="W119">
        <f>IF(billionaire_data_2[[#This Row],[selfMade]]=TRUE,1,0)</f>
        <v>0</v>
      </c>
      <c r="X119" s="1" t="str">
        <f>IF(billionaire_data_2[[#This Row],[total_tax_rate_country]]&gt;=43,"High","Low")</f>
        <v>High</v>
      </c>
    </row>
    <row r="120" spans="1:24" x14ac:dyDescent="0.35">
      <c r="A120" s="1" t="s">
        <v>1218</v>
      </c>
      <c r="B120" s="1" t="s">
        <v>1219</v>
      </c>
      <c r="C120" s="4">
        <v>14000000000</v>
      </c>
      <c r="D120" s="1" t="s">
        <v>134</v>
      </c>
      <c r="E120" s="1" t="s">
        <v>135</v>
      </c>
      <c r="F120" s="1" t="s">
        <v>102</v>
      </c>
      <c r="G120" s="1" t="s">
        <v>43</v>
      </c>
      <c r="H120" t="b">
        <v>0</v>
      </c>
      <c r="I120" s="1" t="s">
        <v>15</v>
      </c>
      <c r="J120" s="2">
        <v>20364</v>
      </c>
      <c r="K120">
        <v>81.3</v>
      </c>
      <c r="L120">
        <v>119.62</v>
      </c>
      <c r="M120" s="5">
        <v>2827113184696</v>
      </c>
      <c r="N120">
        <v>25.5</v>
      </c>
      <c r="O120">
        <v>30.6</v>
      </c>
      <c r="P120" s="3">
        <v>66834405</v>
      </c>
      <c r="Q120">
        <v>1955</v>
      </c>
      <c r="R120" s="1" t="s">
        <v>1763</v>
      </c>
      <c r="S120">
        <v>2</v>
      </c>
      <c r="T120" t="str">
        <f>IF(AND(billionaire_data_2[[#This Row],[selfMade]]=TRUE,billionaire_data_2[[#This Row],[age]]&lt;=50),"Yes","No")</f>
        <v>No</v>
      </c>
      <c r="U120" s="1">
        <v>69</v>
      </c>
      <c r="V120" s="1">
        <v>3</v>
      </c>
      <c r="W120">
        <f>IF(billionaire_data_2[[#This Row],[selfMade]]=TRUE,1,0)</f>
        <v>0</v>
      </c>
      <c r="X120" s="1" t="str">
        <f>IF(billionaire_data_2[[#This Row],[total_tax_rate_country]]&gt;=43,"High","Low")</f>
        <v>Low</v>
      </c>
    </row>
    <row r="121" spans="1:24" x14ac:dyDescent="0.35">
      <c r="A121" s="1" t="s">
        <v>1220</v>
      </c>
      <c r="B121" s="1" t="s">
        <v>1221</v>
      </c>
      <c r="C121" s="4">
        <v>13900000000</v>
      </c>
      <c r="D121" s="1" t="s">
        <v>62</v>
      </c>
      <c r="E121" s="1" t="s">
        <v>332</v>
      </c>
      <c r="F121" s="1" t="s">
        <v>239</v>
      </c>
      <c r="G121" s="1" t="s">
        <v>206</v>
      </c>
      <c r="H121" t="b">
        <v>1</v>
      </c>
      <c r="I121" s="1" t="s">
        <v>15</v>
      </c>
      <c r="J121" s="2">
        <v>23986</v>
      </c>
      <c r="K121">
        <v>77</v>
      </c>
      <c r="L121">
        <v>125.08</v>
      </c>
      <c r="M121" s="5">
        <v>19910000000000</v>
      </c>
      <c r="N121">
        <v>9.4</v>
      </c>
      <c r="O121">
        <v>59.2</v>
      </c>
      <c r="P121" s="3">
        <v>1397715000</v>
      </c>
      <c r="Q121">
        <v>1965</v>
      </c>
      <c r="R121" s="1" t="s">
        <v>1770</v>
      </c>
      <c r="S121">
        <v>1</v>
      </c>
      <c r="T121" t="str">
        <f>IF(AND(billionaire_data_2[[#This Row],[selfMade]]=TRUE,billionaire_data_2[[#This Row],[age]]&lt;=50),"Yes","No")</f>
        <v>No</v>
      </c>
      <c r="U121" s="1">
        <v>59</v>
      </c>
      <c r="V121" s="1">
        <v>9</v>
      </c>
      <c r="W121">
        <f>IF(billionaire_data_2[[#This Row],[selfMade]]=TRUE,1,0)</f>
        <v>1</v>
      </c>
      <c r="X121" s="1" t="str">
        <f>IF(billionaire_data_2[[#This Row],[total_tax_rate_country]]&gt;=43,"High","Low")</f>
        <v>High</v>
      </c>
    </row>
    <row r="122" spans="1:24" x14ac:dyDescent="0.35">
      <c r="A122" s="1" t="s">
        <v>1222</v>
      </c>
      <c r="B122" s="1" t="s">
        <v>1223</v>
      </c>
      <c r="C122" s="4">
        <v>13700000000</v>
      </c>
      <c r="D122" s="1" t="s">
        <v>18</v>
      </c>
      <c r="E122" s="1" t="s">
        <v>336</v>
      </c>
      <c r="F122" s="1" t="s">
        <v>337</v>
      </c>
      <c r="G122" s="1" t="s">
        <v>335</v>
      </c>
      <c r="H122" t="b">
        <v>1</v>
      </c>
      <c r="I122" s="1" t="s">
        <v>50</v>
      </c>
      <c r="J122" s="2">
        <v>17228</v>
      </c>
      <c r="K122">
        <v>78.5</v>
      </c>
      <c r="L122">
        <v>117.24</v>
      </c>
      <c r="M122" s="5">
        <v>21427700000000</v>
      </c>
      <c r="N122">
        <v>9.6</v>
      </c>
      <c r="O122">
        <v>36.6</v>
      </c>
      <c r="P122" s="3">
        <v>328239523</v>
      </c>
      <c r="Q122">
        <v>1947</v>
      </c>
      <c r="R122" s="1" t="s">
        <v>1759</v>
      </c>
      <c r="S122">
        <v>2</v>
      </c>
      <c r="T122" t="str">
        <f>IF(AND(billionaire_data_2[[#This Row],[selfMade]]=TRUE,billionaire_data_2[[#This Row],[age]]&lt;=50),"Yes","No")</f>
        <v>No</v>
      </c>
      <c r="U122" s="1">
        <v>77</v>
      </c>
      <c r="V122" s="1">
        <v>2</v>
      </c>
      <c r="W122">
        <f>IF(billionaire_data_2[[#This Row],[selfMade]]=TRUE,1,0)</f>
        <v>1</v>
      </c>
      <c r="X122" s="1" t="str">
        <f>IF(billionaire_data_2[[#This Row],[total_tax_rate_country]]&gt;=43,"High","Low")</f>
        <v>Low</v>
      </c>
    </row>
    <row r="123" spans="1:24" x14ac:dyDescent="0.35">
      <c r="A123" s="1" t="s">
        <v>1224</v>
      </c>
      <c r="B123" s="1" t="s">
        <v>1225</v>
      </c>
      <c r="C123" s="4">
        <v>13700000000</v>
      </c>
      <c r="D123" s="1" t="s">
        <v>18</v>
      </c>
      <c r="E123" s="1" t="s">
        <v>294</v>
      </c>
      <c r="F123" s="1" t="s">
        <v>339</v>
      </c>
      <c r="G123" s="1" t="s">
        <v>22</v>
      </c>
      <c r="H123" t="b">
        <v>1</v>
      </c>
      <c r="I123" s="1" t="s">
        <v>15</v>
      </c>
      <c r="J123" s="2">
        <v>27814</v>
      </c>
      <c r="K123">
        <v>78.5</v>
      </c>
      <c r="L123">
        <v>117.24</v>
      </c>
      <c r="M123" s="5">
        <v>21427700000000</v>
      </c>
      <c r="N123">
        <v>9.6</v>
      </c>
      <c r="O123">
        <v>36.6</v>
      </c>
      <c r="P123" s="3">
        <v>328239523</v>
      </c>
      <c r="Q123">
        <v>1976</v>
      </c>
      <c r="R123" s="1" t="s">
        <v>1764</v>
      </c>
      <c r="S123">
        <v>24</v>
      </c>
      <c r="T123" t="str">
        <f>IF(AND(billionaire_data_2[[#This Row],[selfMade]]=TRUE,billionaire_data_2[[#This Row],[age]]&lt;=50),"Yes","No")</f>
        <v>Yes</v>
      </c>
      <c r="U123" s="1">
        <v>48</v>
      </c>
      <c r="V123" s="1">
        <v>17</v>
      </c>
      <c r="W123">
        <f>IF(billionaire_data_2[[#This Row],[selfMade]]=TRUE,1,0)</f>
        <v>1</v>
      </c>
      <c r="X123" s="1" t="str">
        <f>IF(billionaire_data_2[[#This Row],[total_tax_rate_country]]&gt;=43,"High","Low")</f>
        <v>Low</v>
      </c>
    </row>
    <row r="124" spans="1:24" x14ac:dyDescent="0.35">
      <c r="A124" s="1" t="s">
        <v>1226</v>
      </c>
      <c r="B124" s="1" t="s">
        <v>1068</v>
      </c>
      <c r="C124" s="4">
        <v>13700000000</v>
      </c>
      <c r="D124" s="1" t="s">
        <v>134</v>
      </c>
      <c r="E124" s="1" t="s">
        <v>135</v>
      </c>
      <c r="F124" s="1" t="s">
        <v>102</v>
      </c>
      <c r="G124" s="1" t="s">
        <v>99</v>
      </c>
      <c r="H124" t="b">
        <v>1</v>
      </c>
      <c r="I124" s="1" t="s">
        <v>15</v>
      </c>
      <c r="J124" s="2">
        <v>16469</v>
      </c>
      <c r="K124">
        <v>81.3</v>
      </c>
      <c r="L124">
        <v>119.62</v>
      </c>
      <c r="M124" s="5">
        <v>2827113184696</v>
      </c>
      <c r="N124">
        <v>25.5</v>
      </c>
      <c r="O124">
        <v>30.6</v>
      </c>
      <c r="P124" s="3">
        <v>66834405</v>
      </c>
      <c r="Q124">
        <v>1945</v>
      </c>
      <c r="R124" s="1" t="s">
        <v>1764</v>
      </c>
      <c r="S124">
        <v>1</v>
      </c>
      <c r="T124" t="str">
        <f>IF(AND(billionaire_data_2[[#This Row],[selfMade]]=TRUE,billionaire_data_2[[#This Row],[age]]&lt;=50),"Yes","No")</f>
        <v>No</v>
      </c>
      <c r="U124" s="1">
        <v>79</v>
      </c>
      <c r="V124" s="1">
        <v>10</v>
      </c>
      <c r="W124">
        <f>IF(billionaire_data_2[[#This Row],[selfMade]]=TRUE,1,0)</f>
        <v>1</v>
      </c>
      <c r="X124" s="1" t="str">
        <f>IF(billionaire_data_2[[#This Row],[total_tax_rate_country]]&gt;=43,"High","Low")</f>
        <v>Low</v>
      </c>
    </row>
    <row r="125" spans="1:24" x14ac:dyDescent="0.35">
      <c r="A125" s="1" t="s">
        <v>1227</v>
      </c>
      <c r="B125" s="1" t="s">
        <v>1228</v>
      </c>
      <c r="C125" s="4">
        <v>13300000000</v>
      </c>
      <c r="D125" s="1" t="s">
        <v>18</v>
      </c>
      <c r="E125" s="1" t="s">
        <v>342</v>
      </c>
      <c r="F125" s="1" t="s">
        <v>343</v>
      </c>
      <c r="G125" s="1" t="s">
        <v>341</v>
      </c>
      <c r="H125" t="b">
        <v>1</v>
      </c>
      <c r="I125" s="1" t="s">
        <v>15</v>
      </c>
      <c r="J125" s="2">
        <v>15627</v>
      </c>
      <c r="K125">
        <v>78.5</v>
      </c>
      <c r="L125">
        <v>117.24</v>
      </c>
      <c r="M125" s="5">
        <v>21427700000000</v>
      </c>
      <c r="N125">
        <v>9.6</v>
      </c>
      <c r="O125">
        <v>36.6</v>
      </c>
      <c r="P125" s="3">
        <v>328239523</v>
      </c>
      <c r="Q125">
        <v>1942</v>
      </c>
      <c r="R125" s="1" t="s">
        <v>1763</v>
      </c>
      <c r="S125">
        <v>13</v>
      </c>
      <c r="T125" t="str">
        <f>IF(AND(billionaire_data_2[[#This Row],[selfMade]]=TRUE,billionaire_data_2[[#This Row],[age]]&lt;=50),"Yes","No")</f>
        <v>No</v>
      </c>
      <c r="U125" s="1">
        <v>82</v>
      </c>
      <c r="V125" s="1">
        <v>16</v>
      </c>
      <c r="W125">
        <f>IF(billionaire_data_2[[#This Row],[selfMade]]=TRUE,1,0)</f>
        <v>1</v>
      </c>
      <c r="X125" s="1" t="str">
        <f>IF(billionaire_data_2[[#This Row],[total_tax_rate_country]]&gt;=43,"High","Low")</f>
        <v>Low</v>
      </c>
    </row>
    <row r="126" spans="1:24" x14ac:dyDescent="0.35">
      <c r="A126" s="1" t="s">
        <v>1229</v>
      </c>
      <c r="B126" s="1" t="s">
        <v>1230</v>
      </c>
      <c r="C126" s="4">
        <v>13300000000</v>
      </c>
      <c r="D126" s="1" t="s">
        <v>18</v>
      </c>
      <c r="E126" s="1" t="s">
        <v>345</v>
      </c>
      <c r="F126" s="1" t="s">
        <v>346</v>
      </c>
      <c r="G126" s="1" t="s">
        <v>172</v>
      </c>
      <c r="H126" t="b">
        <v>0</v>
      </c>
      <c r="I126" s="1" t="s">
        <v>15</v>
      </c>
      <c r="J126" s="2">
        <v>15551</v>
      </c>
      <c r="K126">
        <v>78.5</v>
      </c>
      <c r="L126">
        <v>117.24</v>
      </c>
      <c r="M126" s="5">
        <v>21427700000000</v>
      </c>
      <c r="N126">
        <v>9.6</v>
      </c>
      <c r="O126">
        <v>36.6</v>
      </c>
      <c r="P126" s="3">
        <v>328239523</v>
      </c>
      <c r="Q126">
        <v>1942</v>
      </c>
      <c r="R126" s="1" t="s">
        <v>1766</v>
      </c>
      <c r="S126">
        <v>29</v>
      </c>
      <c r="T126" t="str">
        <f>IF(AND(billionaire_data_2[[#This Row],[selfMade]]=TRUE,billionaire_data_2[[#This Row],[age]]&lt;=50),"Yes","No")</f>
        <v>No</v>
      </c>
      <c r="U126" s="1">
        <v>82</v>
      </c>
      <c r="V126" s="1">
        <v>4</v>
      </c>
      <c r="W126">
        <f>IF(billionaire_data_2[[#This Row],[selfMade]]=TRUE,1,0)</f>
        <v>0</v>
      </c>
      <c r="X126" s="1" t="str">
        <f>IF(billionaire_data_2[[#This Row],[total_tax_rate_country]]&gt;=43,"High","Low")</f>
        <v>Low</v>
      </c>
    </row>
    <row r="127" spans="1:24" x14ac:dyDescent="0.35">
      <c r="A127" s="1" t="s">
        <v>1231</v>
      </c>
      <c r="B127" s="1" t="s">
        <v>1232</v>
      </c>
      <c r="C127" s="4">
        <v>13200000000</v>
      </c>
      <c r="D127" s="1" t="s">
        <v>62</v>
      </c>
      <c r="E127" s="1" t="s">
        <v>348</v>
      </c>
      <c r="F127" s="1" t="s">
        <v>349</v>
      </c>
      <c r="G127" s="1" t="s">
        <v>17</v>
      </c>
      <c r="H127" t="b">
        <v>1</v>
      </c>
      <c r="I127" s="1" t="s">
        <v>15</v>
      </c>
      <c r="J127" s="2">
        <v>23008</v>
      </c>
      <c r="K127">
        <v>77</v>
      </c>
      <c r="L127">
        <v>125.08</v>
      </c>
      <c r="M127" s="5">
        <v>19910000000000</v>
      </c>
      <c r="N127">
        <v>9.4</v>
      </c>
      <c r="O127">
        <v>59.2</v>
      </c>
      <c r="P127" s="3">
        <v>1397715000</v>
      </c>
      <c r="Q127">
        <v>1962</v>
      </c>
      <c r="R127" s="1" t="s">
        <v>1767</v>
      </c>
      <c r="S127">
        <v>28</v>
      </c>
      <c r="T127" t="str">
        <f>IF(AND(billionaire_data_2[[#This Row],[selfMade]]=TRUE,billionaire_data_2[[#This Row],[age]]&lt;=50),"Yes","No")</f>
        <v>No</v>
      </c>
      <c r="U127" s="1">
        <v>62</v>
      </c>
      <c r="V127" s="1">
        <v>1</v>
      </c>
      <c r="W127">
        <f>IF(billionaire_data_2[[#This Row],[selfMade]]=TRUE,1,0)</f>
        <v>1</v>
      </c>
      <c r="X127" s="1" t="str">
        <f>IF(billionaire_data_2[[#This Row],[total_tax_rate_country]]&gt;=43,"High","Low")</f>
        <v>High</v>
      </c>
    </row>
    <row r="128" spans="1:24" x14ac:dyDescent="0.35">
      <c r="A128" s="1" t="s">
        <v>1233</v>
      </c>
      <c r="B128" s="1" t="s">
        <v>1234</v>
      </c>
      <c r="C128" s="4">
        <v>13100000000</v>
      </c>
      <c r="D128" s="1" t="s">
        <v>162</v>
      </c>
      <c r="E128" s="1" t="s">
        <v>351</v>
      </c>
      <c r="F128" s="1" t="s">
        <v>271</v>
      </c>
      <c r="G128" s="1" t="s">
        <v>269</v>
      </c>
      <c r="H128" t="b">
        <v>1</v>
      </c>
      <c r="I128" s="1" t="s">
        <v>15</v>
      </c>
      <c r="J128" s="2">
        <v>12116</v>
      </c>
      <c r="K128">
        <v>82.7</v>
      </c>
      <c r="L128">
        <v>119.8</v>
      </c>
      <c r="M128" s="5">
        <v>1392680589329</v>
      </c>
      <c r="N128">
        <v>23</v>
      </c>
      <c r="O128">
        <v>47.4</v>
      </c>
      <c r="P128" s="3">
        <v>25766605</v>
      </c>
      <c r="Q128">
        <v>1933</v>
      </c>
      <c r="R128" s="1" t="s">
        <v>1759</v>
      </c>
      <c r="S128">
        <v>3</v>
      </c>
      <c r="T128" t="str">
        <f>IF(AND(billionaire_data_2[[#This Row],[selfMade]]=TRUE,billionaire_data_2[[#This Row],[age]]&lt;=50),"Yes","No")</f>
        <v>No</v>
      </c>
      <c r="U128" s="1">
        <v>91</v>
      </c>
      <c r="V128" s="1">
        <v>14</v>
      </c>
      <c r="W128">
        <f>IF(billionaire_data_2[[#This Row],[selfMade]]=TRUE,1,0)</f>
        <v>1</v>
      </c>
      <c r="X128" s="1" t="str">
        <f>IF(billionaire_data_2[[#This Row],[total_tax_rate_country]]&gt;=43,"High","Low")</f>
        <v>High</v>
      </c>
    </row>
    <row r="129" spans="1:24" x14ac:dyDescent="0.35">
      <c r="A129" s="1" t="s">
        <v>1235</v>
      </c>
      <c r="B129" s="1" t="s">
        <v>1236</v>
      </c>
      <c r="C129" s="4">
        <v>12900000000</v>
      </c>
      <c r="D129" s="1" t="s">
        <v>44</v>
      </c>
      <c r="E129" s="1" t="s">
        <v>45</v>
      </c>
      <c r="F129" s="1" t="s">
        <v>279</v>
      </c>
      <c r="G129" s="1" t="s">
        <v>29</v>
      </c>
      <c r="H129" t="b">
        <v>1</v>
      </c>
      <c r="I129" s="1" t="s">
        <v>15</v>
      </c>
      <c r="J129" s="2">
        <v>21624</v>
      </c>
      <c r="K129">
        <v>69.400000000000006</v>
      </c>
      <c r="L129">
        <v>180.44</v>
      </c>
      <c r="M129" s="5">
        <v>2611000000000</v>
      </c>
      <c r="N129">
        <v>11.2</v>
      </c>
      <c r="O129">
        <v>49.7</v>
      </c>
      <c r="P129" s="3">
        <v>1366417754</v>
      </c>
      <c r="Q129">
        <v>1959</v>
      </c>
      <c r="R129" s="1" t="s">
        <v>1759</v>
      </c>
      <c r="S129">
        <v>15</v>
      </c>
      <c r="T129" t="str">
        <f>IF(AND(billionaire_data_2[[#This Row],[selfMade]]=TRUE,billionaire_data_2[[#This Row],[age]]&lt;=50),"Yes","No")</f>
        <v>No</v>
      </c>
      <c r="U129" s="1">
        <v>65</v>
      </c>
      <c r="V129" s="1">
        <v>6</v>
      </c>
      <c r="W129">
        <f>IF(billionaire_data_2[[#This Row],[selfMade]]=TRUE,1,0)</f>
        <v>1</v>
      </c>
      <c r="X129" s="1" t="str">
        <f>IF(billionaire_data_2[[#This Row],[total_tax_rate_country]]&gt;=43,"High","Low")</f>
        <v>High</v>
      </c>
    </row>
    <row r="130" spans="1:24" x14ac:dyDescent="0.35">
      <c r="A130" s="1" t="s">
        <v>1237</v>
      </c>
      <c r="B130" s="1" t="s">
        <v>1238</v>
      </c>
      <c r="C130" s="4">
        <v>12900000000</v>
      </c>
      <c r="D130" s="1" t="s">
        <v>18</v>
      </c>
      <c r="E130" s="1" t="s">
        <v>354</v>
      </c>
      <c r="F130" s="1" t="s">
        <v>355</v>
      </c>
      <c r="G130" s="1" t="s">
        <v>341</v>
      </c>
      <c r="H130" t="b">
        <v>1</v>
      </c>
      <c r="I130" s="1" t="s">
        <v>15</v>
      </c>
      <c r="J130" s="2">
        <v>17377</v>
      </c>
      <c r="K130">
        <v>78.5</v>
      </c>
      <c r="L130">
        <v>117.24</v>
      </c>
      <c r="M130" s="5">
        <v>21427700000000</v>
      </c>
      <c r="N130">
        <v>9.6</v>
      </c>
      <c r="O130">
        <v>36.6</v>
      </c>
      <c r="P130" s="3">
        <v>328239523</v>
      </c>
      <c r="Q130">
        <v>1947</v>
      </c>
      <c r="R130" s="1" t="s">
        <v>1766</v>
      </c>
      <c r="S130">
        <v>29</v>
      </c>
      <c r="T130" t="str">
        <f>IF(AND(billionaire_data_2[[#This Row],[selfMade]]=TRUE,billionaire_data_2[[#This Row],[age]]&lt;=50),"Yes","No")</f>
        <v>No</v>
      </c>
      <c r="U130" s="1">
        <v>77</v>
      </c>
      <c r="V130" s="1">
        <v>16</v>
      </c>
      <c r="W130">
        <f>IF(billionaire_data_2[[#This Row],[selfMade]]=TRUE,1,0)</f>
        <v>1</v>
      </c>
      <c r="X130" s="1" t="str">
        <f>IF(billionaire_data_2[[#This Row],[total_tax_rate_country]]&gt;=43,"High","Low")</f>
        <v>Low</v>
      </c>
    </row>
    <row r="131" spans="1:24" x14ac:dyDescent="0.35">
      <c r="A131" s="1" t="s">
        <v>1239</v>
      </c>
      <c r="B131" s="1" t="s">
        <v>1240</v>
      </c>
      <c r="C131" s="4">
        <v>12600000000</v>
      </c>
      <c r="D131" s="1" t="s">
        <v>134</v>
      </c>
      <c r="E131" s="1" t="s">
        <v>135</v>
      </c>
      <c r="F131" s="1" t="s">
        <v>357</v>
      </c>
      <c r="G131" s="1" t="s">
        <v>172</v>
      </c>
      <c r="H131" t="b">
        <v>1</v>
      </c>
      <c r="I131" s="1" t="s">
        <v>15</v>
      </c>
      <c r="J131" s="2">
        <v>23488</v>
      </c>
      <c r="K131">
        <v>81.3</v>
      </c>
      <c r="L131">
        <v>119.62</v>
      </c>
      <c r="M131" s="5">
        <v>2827113184696</v>
      </c>
      <c r="N131">
        <v>25.5</v>
      </c>
      <c r="O131">
        <v>30.6</v>
      </c>
      <c r="P131" s="3">
        <v>66834405</v>
      </c>
      <c r="Q131">
        <v>1964</v>
      </c>
      <c r="R131" s="1" t="s">
        <v>1765</v>
      </c>
      <c r="S131">
        <v>21</v>
      </c>
      <c r="T131" t="str">
        <f>IF(AND(billionaire_data_2[[#This Row],[selfMade]]=TRUE,billionaire_data_2[[#This Row],[age]]&lt;=50),"Yes","No")</f>
        <v>No</v>
      </c>
      <c r="U131" s="1">
        <v>60</v>
      </c>
      <c r="V131" s="1">
        <v>4</v>
      </c>
      <c r="W131">
        <f>IF(billionaire_data_2[[#This Row],[selfMade]]=TRUE,1,0)</f>
        <v>1</v>
      </c>
      <c r="X131" s="1" t="str">
        <f>IF(billionaire_data_2[[#This Row],[total_tax_rate_country]]&gt;=43,"High","Low")</f>
        <v>Low</v>
      </c>
    </row>
    <row r="132" spans="1:24" x14ac:dyDescent="0.35">
      <c r="A132" s="1" t="s">
        <v>1241</v>
      </c>
      <c r="B132" s="1" t="s">
        <v>1242</v>
      </c>
      <c r="C132" s="4">
        <v>12300000000</v>
      </c>
      <c r="D132" s="1" t="s">
        <v>310</v>
      </c>
      <c r="E132" s="1" t="s">
        <v>311</v>
      </c>
      <c r="F132" s="1" t="s">
        <v>172</v>
      </c>
      <c r="G132" s="1" t="s">
        <v>172</v>
      </c>
      <c r="H132" t="b">
        <v>1</v>
      </c>
      <c r="I132" s="1" t="s">
        <v>15</v>
      </c>
      <c r="J132" s="2">
        <v>23935</v>
      </c>
      <c r="K132">
        <v>76.900000000000006</v>
      </c>
      <c r="L132">
        <v>113.27</v>
      </c>
      <c r="M132" s="5">
        <v>543649976166</v>
      </c>
      <c r="N132">
        <v>14.9</v>
      </c>
      <c r="O132">
        <v>29.5</v>
      </c>
      <c r="P132" s="3">
        <v>69625582</v>
      </c>
      <c r="Q132">
        <v>1965</v>
      </c>
      <c r="R132" s="1" t="s">
        <v>1766</v>
      </c>
      <c r="S132">
        <v>12</v>
      </c>
      <c r="T132" t="str">
        <f>IF(AND(billionaire_data_2[[#This Row],[selfMade]]=TRUE,billionaire_data_2[[#This Row],[age]]&lt;=50),"Yes","No")</f>
        <v>No</v>
      </c>
      <c r="U132" s="1">
        <v>59</v>
      </c>
      <c r="V132" s="1">
        <v>4</v>
      </c>
      <c r="W132">
        <f>IF(billionaire_data_2[[#This Row],[selfMade]]=TRUE,1,0)</f>
        <v>1</v>
      </c>
      <c r="X132" s="1" t="str">
        <f>IF(billionaire_data_2[[#This Row],[total_tax_rate_country]]&gt;=43,"High","Low")</f>
        <v>Low</v>
      </c>
    </row>
    <row r="133" spans="1:24" x14ac:dyDescent="0.35">
      <c r="A133" s="1" t="s">
        <v>1243</v>
      </c>
      <c r="B133" s="1" t="s">
        <v>1244</v>
      </c>
      <c r="C133" s="4">
        <v>12200000000</v>
      </c>
      <c r="D133" s="1" t="s">
        <v>62</v>
      </c>
      <c r="E133" s="1" t="s">
        <v>362</v>
      </c>
      <c r="F133" s="1" t="s">
        <v>208</v>
      </c>
      <c r="G133" s="1" t="s">
        <v>206</v>
      </c>
      <c r="H133" t="b">
        <v>1</v>
      </c>
      <c r="I133" s="1" t="s">
        <v>15</v>
      </c>
      <c r="J133" s="2">
        <v>19640</v>
      </c>
      <c r="K133">
        <v>77</v>
      </c>
      <c r="L133">
        <v>125.08</v>
      </c>
      <c r="M133" s="5">
        <v>19910000000000</v>
      </c>
      <c r="N133">
        <v>9.4</v>
      </c>
      <c r="O133">
        <v>59.2</v>
      </c>
      <c r="P133" s="3">
        <v>1397715000</v>
      </c>
      <c r="Q133">
        <v>1953</v>
      </c>
      <c r="R133" s="1" t="s">
        <v>1763</v>
      </c>
      <c r="S133">
        <v>8</v>
      </c>
      <c r="T133" t="str">
        <f>IF(AND(billionaire_data_2[[#This Row],[selfMade]]=TRUE,billionaire_data_2[[#This Row],[age]]&lt;=50),"Yes","No")</f>
        <v>No</v>
      </c>
      <c r="U133" s="1">
        <v>71</v>
      </c>
      <c r="V133" s="1">
        <v>9</v>
      </c>
      <c r="W133">
        <f>IF(billionaire_data_2[[#This Row],[selfMade]]=TRUE,1,0)</f>
        <v>1</v>
      </c>
      <c r="X133" s="1" t="str">
        <f>IF(billionaire_data_2[[#This Row],[total_tax_rate_country]]&gt;=43,"High","Low")</f>
        <v>High</v>
      </c>
    </row>
    <row r="134" spans="1:24" x14ac:dyDescent="0.35">
      <c r="A134" s="1" t="s">
        <v>1245</v>
      </c>
      <c r="B134" s="1" t="s">
        <v>1246</v>
      </c>
      <c r="C134" s="4">
        <v>12200000000</v>
      </c>
      <c r="D134" s="1" t="s">
        <v>62</v>
      </c>
      <c r="E134" s="1" t="s">
        <v>360</v>
      </c>
      <c r="F134" s="1" t="s">
        <v>175</v>
      </c>
      <c r="G134" s="1" t="s">
        <v>161</v>
      </c>
      <c r="H134" t="b">
        <v>1</v>
      </c>
      <c r="I134" s="1" t="s">
        <v>15</v>
      </c>
      <c r="J134" s="2">
        <v>26696</v>
      </c>
      <c r="K134">
        <v>77</v>
      </c>
      <c r="L134">
        <v>125.08</v>
      </c>
      <c r="M134" s="5">
        <v>19910000000000</v>
      </c>
      <c r="N134">
        <v>9.4</v>
      </c>
      <c r="O134">
        <v>59.2</v>
      </c>
      <c r="P134" s="3">
        <v>1397715000</v>
      </c>
      <c r="Q134">
        <v>1973</v>
      </c>
      <c r="R134" s="1" t="s">
        <v>1764</v>
      </c>
      <c r="S134">
        <v>1</v>
      </c>
      <c r="T134" t="str">
        <f>IF(AND(billionaire_data_2[[#This Row],[selfMade]]=TRUE,billionaire_data_2[[#This Row],[age]]&lt;=50),"Yes","No")</f>
        <v>No</v>
      </c>
      <c r="U134" s="1">
        <v>51</v>
      </c>
      <c r="V134" s="1">
        <v>13</v>
      </c>
      <c r="W134">
        <f>IF(billionaire_data_2[[#This Row],[selfMade]]=TRUE,1,0)</f>
        <v>1</v>
      </c>
      <c r="X134" s="1" t="str">
        <f>IF(billionaire_data_2[[#This Row],[total_tax_rate_country]]&gt;=43,"High","Low")</f>
        <v>High</v>
      </c>
    </row>
    <row r="135" spans="1:24" x14ac:dyDescent="0.35">
      <c r="A135" s="1" t="s">
        <v>1247</v>
      </c>
      <c r="B135" s="1" t="s">
        <v>1248</v>
      </c>
      <c r="C135" s="4">
        <v>12100000000</v>
      </c>
      <c r="D135" s="1" t="s">
        <v>18</v>
      </c>
      <c r="E135" s="1" t="s">
        <v>364</v>
      </c>
      <c r="F135" s="1" t="s">
        <v>365</v>
      </c>
      <c r="G135" s="1" t="s">
        <v>17</v>
      </c>
      <c r="H135" t="b">
        <v>1</v>
      </c>
      <c r="I135" s="1" t="s">
        <v>15</v>
      </c>
      <c r="J135" s="2">
        <v>18462</v>
      </c>
      <c r="K135">
        <v>78.5</v>
      </c>
      <c r="L135">
        <v>117.24</v>
      </c>
      <c r="M135" s="5">
        <v>21427700000000</v>
      </c>
      <c r="N135">
        <v>9.6</v>
      </c>
      <c r="O135">
        <v>36.6</v>
      </c>
      <c r="P135" s="3">
        <v>328239523</v>
      </c>
      <c r="Q135">
        <v>1950</v>
      </c>
      <c r="R135" s="1" t="s">
        <v>1766</v>
      </c>
      <c r="S135">
        <v>18</v>
      </c>
      <c r="T135" t="str">
        <f>IF(AND(billionaire_data_2[[#This Row],[selfMade]]=TRUE,billionaire_data_2[[#This Row],[age]]&lt;=50),"Yes","No")</f>
        <v>No</v>
      </c>
      <c r="U135" s="1">
        <v>74</v>
      </c>
      <c r="V135" s="1">
        <v>1</v>
      </c>
      <c r="W135">
        <f>IF(billionaire_data_2[[#This Row],[selfMade]]=TRUE,1,0)</f>
        <v>1</v>
      </c>
      <c r="X135" s="1" t="str">
        <f>IF(billionaire_data_2[[#This Row],[total_tax_rate_country]]&gt;=43,"High","Low")</f>
        <v>Low</v>
      </c>
    </row>
    <row r="136" spans="1:24" x14ac:dyDescent="0.35">
      <c r="A136" s="1" t="s">
        <v>1249</v>
      </c>
      <c r="B136" s="1" t="s">
        <v>1250</v>
      </c>
      <c r="C136" s="4">
        <v>12000000000</v>
      </c>
      <c r="D136" s="1" t="s">
        <v>18</v>
      </c>
      <c r="E136" s="1" t="s">
        <v>52</v>
      </c>
      <c r="F136" s="1" t="s">
        <v>367</v>
      </c>
      <c r="G136" s="1" t="s">
        <v>22</v>
      </c>
      <c r="H136" t="b">
        <v>0</v>
      </c>
      <c r="I136" s="1" t="s">
        <v>50</v>
      </c>
      <c r="J136" s="2">
        <v>23321</v>
      </c>
      <c r="K136">
        <v>78.5</v>
      </c>
      <c r="L136">
        <v>117.24</v>
      </c>
      <c r="M136" s="5">
        <v>21427700000000</v>
      </c>
      <c r="N136">
        <v>9.6</v>
      </c>
      <c r="O136">
        <v>36.6</v>
      </c>
      <c r="P136" s="3">
        <v>328239523</v>
      </c>
      <c r="Q136">
        <v>1963</v>
      </c>
      <c r="R136" s="1" t="s">
        <v>1769</v>
      </c>
      <c r="S136">
        <v>6</v>
      </c>
      <c r="T136" t="str">
        <f>IF(AND(billionaire_data_2[[#This Row],[selfMade]]=TRUE,billionaire_data_2[[#This Row],[age]]&lt;=50),"Yes","No")</f>
        <v>No</v>
      </c>
      <c r="U136" s="1">
        <v>61</v>
      </c>
      <c r="V136" s="1">
        <v>17</v>
      </c>
      <c r="W136">
        <f>IF(billionaire_data_2[[#This Row],[selfMade]]=TRUE,1,0)</f>
        <v>0</v>
      </c>
      <c r="X136" s="1" t="str">
        <f>IF(billionaire_data_2[[#This Row],[total_tax_rate_country]]&gt;=43,"High","Low")</f>
        <v>Low</v>
      </c>
    </row>
    <row r="137" spans="1:24" x14ac:dyDescent="0.35">
      <c r="A137" s="1" t="s">
        <v>1251</v>
      </c>
      <c r="B137" s="1" t="s">
        <v>1096</v>
      </c>
      <c r="C137" s="4">
        <v>11600000000</v>
      </c>
      <c r="D137" s="1" t="s">
        <v>18</v>
      </c>
      <c r="E137" s="1" t="s">
        <v>36</v>
      </c>
      <c r="F137" s="1" t="s">
        <v>271</v>
      </c>
      <c r="G137" s="1" t="s">
        <v>269</v>
      </c>
      <c r="H137" t="b">
        <v>1</v>
      </c>
      <c r="I137" s="1" t="s">
        <v>15</v>
      </c>
      <c r="J137" s="2">
        <v>14741</v>
      </c>
      <c r="K137">
        <v>78.5</v>
      </c>
      <c r="L137">
        <v>117.24</v>
      </c>
      <c r="M137" s="5">
        <v>21427700000000</v>
      </c>
      <c r="N137">
        <v>9.6</v>
      </c>
      <c r="O137">
        <v>36.6</v>
      </c>
      <c r="P137" s="3">
        <v>328239523</v>
      </c>
      <c r="Q137">
        <v>1940</v>
      </c>
      <c r="R137" s="1" t="s">
        <v>1768</v>
      </c>
      <c r="S137">
        <v>10</v>
      </c>
      <c r="T137" t="str">
        <f>IF(AND(billionaire_data_2[[#This Row],[selfMade]]=TRUE,billionaire_data_2[[#This Row],[age]]&lt;=50),"Yes","No")</f>
        <v>No</v>
      </c>
      <c r="U137" s="1">
        <v>84</v>
      </c>
      <c r="V137" s="1">
        <v>14</v>
      </c>
      <c r="W137">
        <f>IF(billionaire_data_2[[#This Row],[selfMade]]=TRUE,1,0)</f>
        <v>1</v>
      </c>
      <c r="X137" s="1" t="str">
        <f>IF(billionaire_data_2[[#This Row],[total_tax_rate_country]]&gt;=43,"High","Low")</f>
        <v>Low</v>
      </c>
    </row>
    <row r="138" spans="1:24" x14ac:dyDescent="0.35">
      <c r="A138" s="1" t="s">
        <v>1252</v>
      </c>
      <c r="B138" s="1" t="s">
        <v>1253</v>
      </c>
      <c r="C138" s="4">
        <v>11500000000</v>
      </c>
      <c r="D138" s="1" t="s">
        <v>180</v>
      </c>
      <c r="E138" s="1" t="s">
        <v>370</v>
      </c>
      <c r="F138" s="1" t="s">
        <v>371</v>
      </c>
      <c r="G138" s="1" t="s">
        <v>22</v>
      </c>
      <c r="H138" t="b">
        <v>1</v>
      </c>
      <c r="I138" s="1" t="s">
        <v>15</v>
      </c>
      <c r="J138" s="2">
        <v>30965</v>
      </c>
      <c r="K138">
        <v>77.8</v>
      </c>
      <c r="L138">
        <v>114.52</v>
      </c>
      <c r="M138" s="5">
        <v>421142267938</v>
      </c>
      <c r="N138">
        <v>0.1</v>
      </c>
      <c r="O138">
        <v>15.9</v>
      </c>
      <c r="P138" s="3">
        <v>9770529</v>
      </c>
      <c r="Q138">
        <v>1984</v>
      </c>
      <c r="R138" s="1" t="s">
        <v>1763</v>
      </c>
      <c r="S138">
        <v>10</v>
      </c>
      <c r="T138" t="str">
        <f>IF(AND(billionaire_data_2[[#This Row],[selfMade]]=TRUE,billionaire_data_2[[#This Row],[age]]&lt;=50),"Yes","No")</f>
        <v>Yes</v>
      </c>
      <c r="U138" s="1">
        <v>40</v>
      </c>
      <c r="V138" s="1">
        <v>17</v>
      </c>
      <c r="W138">
        <f>IF(billionaire_data_2[[#This Row],[selfMade]]=TRUE,1,0)</f>
        <v>1</v>
      </c>
      <c r="X138" s="1" t="str">
        <f>IF(billionaire_data_2[[#This Row],[total_tax_rate_country]]&gt;=43,"High","Low")</f>
        <v>Low</v>
      </c>
    </row>
    <row r="139" spans="1:24" x14ac:dyDescent="0.35">
      <c r="A139" s="1" t="s">
        <v>1254</v>
      </c>
      <c r="B139" s="1" t="s">
        <v>1255</v>
      </c>
      <c r="C139" s="4">
        <v>11500000000</v>
      </c>
      <c r="D139" s="1" t="s">
        <v>93</v>
      </c>
      <c r="E139" s="1" t="s">
        <v>373</v>
      </c>
      <c r="F139" s="1" t="s">
        <v>302</v>
      </c>
      <c r="G139" s="1" t="s">
        <v>206</v>
      </c>
      <c r="H139" t="b">
        <v>1</v>
      </c>
      <c r="I139" s="1" t="s">
        <v>15</v>
      </c>
      <c r="J139" s="2">
        <v>18310</v>
      </c>
      <c r="K139">
        <v>80.900000000000006</v>
      </c>
      <c r="L139">
        <v>112.85</v>
      </c>
      <c r="M139" s="5">
        <v>3845630030824</v>
      </c>
      <c r="N139">
        <v>11.5</v>
      </c>
      <c r="O139">
        <v>48.8</v>
      </c>
      <c r="P139" s="3">
        <v>83132799</v>
      </c>
      <c r="Q139">
        <v>1950</v>
      </c>
      <c r="R139" s="1" t="s">
        <v>1764</v>
      </c>
      <c r="S139">
        <v>16</v>
      </c>
      <c r="T139" t="str">
        <f>IF(AND(billionaire_data_2[[#This Row],[selfMade]]=TRUE,billionaire_data_2[[#This Row],[age]]&lt;=50),"Yes","No")</f>
        <v>No</v>
      </c>
      <c r="U139" s="1">
        <v>74</v>
      </c>
      <c r="V139" s="1">
        <v>9</v>
      </c>
      <c r="W139">
        <f>IF(billionaire_data_2[[#This Row],[selfMade]]=TRUE,1,0)</f>
        <v>1</v>
      </c>
      <c r="X139" s="1" t="str">
        <f>IF(billionaire_data_2[[#This Row],[total_tax_rate_country]]&gt;=43,"High","Low")</f>
        <v>High</v>
      </c>
    </row>
    <row r="140" spans="1:24" x14ac:dyDescent="0.35">
      <c r="A140" s="1" t="s">
        <v>1254</v>
      </c>
      <c r="B140" s="1" t="s">
        <v>1110</v>
      </c>
      <c r="C140" s="4">
        <v>11500000000</v>
      </c>
      <c r="D140" s="1" t="s">
        <v>93</v>
      </c>
      <c r="E140" s="1" t="s">
        <v>373</v>
      </c>
      <c r="F140" s="1" t="s">
        <v>302</v>
      </c>
      <c r="G140" s="1" t="s">
        <v>206</v>
      </c>
      <c r="H140" t="b">
        <v>1</v>
      </c>
      <c r="I140" s="1" t="s">
        <v>15</v>
      </c>
      <c r="J140" s="2">
        <v>18310</v>
      </c>
      <c r="K140">
        <v>80.900000000000006</v>
      </c>
      <c r="L140">
        <v>112.85</v>
      </c>
      <c r="M140" s="5">
        <v>3845630030824</v>
      </c>
      <c r="N140">
        <v>11.5</v>
      </c>
      <c r="O140">
        <v>48.8</v>
      </c>
      <c r="P140" s="3">
        <v>83132799</v>
      </c>
      <c r="Q140">
        <v>1950</v>
      </c>
      <c r="R140" s="1" t="s">
        <v>1764</v>
      </c>
      <c r="S140">
        <v>16</v>
      </c>
      <c r="T140" t="str">
        <f>IF(AND(billionaire_data_2[[#This Row],[selfMade]]=TRUE,billionaire_data_2[[#This Row],[age]]&lt;=50),"Yes","No")</f>
        <v>No</v>
      </c>
      <c r="U140" s="1">
        <v>74</v>
      </c>
      <c r="V140" s="1">
        <v>9</v>
      </c>
      <c r="W140">
        <f>IF(billionaire_data_2[[#This Row],[selfMade]]=TRUE,1,0)</f>
        <v>1</v>
      </c>
      <c r="X140" s="1" t="str">
        <f>IF(billionaire_data_2[[#This Row],[total_tax_rate_country]]&gt;=43,"High","Low")</f>
        <v>High</v>
      </c>
    </row>
    <row r="141" spans="1:24" x14ac:dyDescent="0.35">
      <c r="A141" s="1" t="s">
        <v>1256</v>
      </c>
      <c r="B141" s="1" t="s">
        <v>1024</v>
      </c>
      <c r="C141" s="4">
        <v>11400000000</v>
      </c>
      <c r="D141" s="1" t="s">
        <v>18</v>
      </c>
      <c r="E141" s="1" t="s">
        <v>379</v>
      </c>
      <c r="F141" s="1" t="s">
        <v>380</v>
      </c>
      <c r="G141" s="1" t="s">
        <v>11</v>
      </c>
      <c r="H141" t="b">
        <v>1</v>
      </c>
      <c r="I141" s="1" t="s">
        <v>15</v>
      </c>
      <c r="J141" s="2">
        <v>26501</v>
      </c>
      <c r="K141">
        <v>78.5</v>
      </c>
      <c r="L141">
        <v>117.24</v>
      </c>
      <c r="M141" s="5">
        <v>21427700000000</v>
      </c>
      <c r="N141">
        <v>9.6</v>
      </c>
      <c r="O141">
        <v>36.6</v>
      </c>
      <c r="P141" s="3">
        <v>328239523</v>
      </c>
      <c r="Q141">
        <v>1972</v>
      </c>
      <c r="R141" s="1" t="s">
        <v>1766</v>
      </c>
      <c r="S141">
        <v>21</v>
      </c>
      <c r="T141" t="str">
        <f>IF(AND(billionaire_data_2[[#This Row],[selfMade]]=TRUE,billionaire_data_2[[#This Row],[age]]&lt;=50),"Yes","No")</f>
        <v>No</v>
      </c>
      <c r="U141" s="1">
        <v>52</v>
      </c>
      <c r="V141" s="1">
        <v>5</v>
      </c>
      <c r="W141">
        <f>IF(billionaire_data_2[[#This Row],[selfMade]]=TRUE,1,0)</f>
        <v>1</v>
      </c>
      <c r="X141" s="1" t="str">
        <f>IF(billionaire_data_2[[#This Row],[total_tax_rate_country]]&gt;=43,"High","Low")</f>
        <v>Low</v>
      </c>
    </row>
    <row r="142" spans="1:24" x14ac:dyDescent="0.35">
      <c r="A142" s="1" t="s">
        <v>1257</v>
      </c>
      <c r="B142" s="1" t="s">
        <v>1258</v>
      </c>
      <c r="C142" s="4">
        <v>11400000000</v>
      </c>
      <c r="D142" s="1" t="s">
        <v>62</v>
      </c>
      <c r="E142" s="1" t="s">
        <v>376</v>
      </c>
      <c r="F142" s="1" t="s">
        <v>377</v>
      </c>
      <c r="G142" s="1" t="s">
        <v>61</v>
      </c>
      <c r="H142" t="b">
        <v>1</v>
      </c>
      <c r="I142" s="1" t="s">
        <v>15</v>
      </c>
      <c r="J142" s="2">
        <v>23377</v>
      </c>
      <c r="K142">
        <v>77</v>
      </c>
      <c r="L142">
        <v>125.08</v>
      </c>
      <c r="M142" s="5">
        <v>19910000000000</v>
      </c>
      <c r="N142">
        <v>9.4</v>
      </c>
      <c r="O142">
        <v>59.2</v>
      </c>
      <c r="P142" s="3">
        <v>1397715000</v>
      </c>
      <c r="Q142">
        <v>1964</v>
      </c>
      <c r="R142" s="1" t="s">
        <v>1761</v>
      </c>
      <c r="S142">
        <v>1</v>
      </c>
      <c r="T142" t="str">
        <f>IF(AND(billionaire_data_2[[#This Row],[selfMade]]=TRUE,billionaire_data_2[[#This Row],[age]]&lt;=50),"Yes","No")</f>
        <v>No</v>
      </c>
      <c r="U142" s="1">
        <v>60</v>
      </c>
      <c r="V142" s="1">
        <v>7</v>
      </c>
      <c r="W142">
        <f>IF(billionaire_data_2[[#This Row],[selfMade]]=TRUE,1,0)</f>
        <v>1</v>
      </c>
      <c r="X142" s="1" t="str">
        <f>IF(billionaire_data_2[[#This Row],[total_tax_rate_country]]&gt;=43,"High","Low")</f>
        <v>High</v>
      </c>
    </row>
    <row r="143" spans="1:24" x14ac:dyDescent="0.35">
      <c r="A143" s="1" t="s">
        <v>1259</v>
      </c>
      <c r="B143" s="1" t="s">
        <v>383</v>
      </c>
      <c r="C143" s="4">
        <v>11300000000</v>
      </c>
      <c r="D143" s="1" t="s">
        <v>18</v>
      </c>
      <c r="E143" s="1" t="s">
        <v>36</v>
      </c>
      <c r="F143" s="1" t="s">
        <v>121</v>
      </c>
      <c r="G143" s="1" t="s">
        <v>29</v>
      </c>
      <c r="H143" t="b">
        <v>1</v>
      </c>
      <c r="I143" s="1" t="s">
        <v>15</v>
      </c>
      <c r="J143" s="2">
        <v>17806</v>
      </c>
      <c r="K143">
        <v>78.5</v>
      </c>
      <c r="L143">
        <v>117.24</v>
      </c>
      <c r="M143" s="5">
        <v>21427700000000</v>
      </c>
      <c r="N143">
        <v>9.6</v>
      </c>
      <c r="O143">
        <v>36.6</v>
      </c>
      <c r="P143" s="3">
        <v>328239523</v>
      </c>
      <c r="Q143">
        <v>1948</v>
      </c>
      <c r="R143" s="1" t="s">
        <v>1770</v>
      </c>
      <c r="S143">
        <v>30</v>
      </c>
      <c r="T143" t="str">
        <f>IF(AND(billionaire_data_2[[#This Row],[selfMade]]=TRUE,billionaire_data_2[[#This Row],[age]]&lt;=50),"Yes","No")</f>
        <v>No</v>
      </c>
      <c r="U143" s="1">
        <v>76</v>
      </c>
      <c r="V143" s="1">
        <v>6</v>
      </c>
      <c r="W143">
        <f>IF(billionaire_data_2[[#This Row],[selfMade]]=TRUE,1,0)</f>
        <v>1</v>
      </c>
      <c r="X143" s="1" t="str">
        <f>IF(billionaire_data_2[[#This Row],[total_tax_rate_country]]&gt;=43,"High","Low")</f>
        <v>Low</v>
      </c>
    </row>
    <row r="144" spans="1:24" x14ac:dyDescent="0.35">
      <c r="A144" s="1" t="s">
        <v>1260</v>
      </c>
      <c r="B144" s="1" t="s">
        <v>1240</v>
      </c>
      <c r="C144" s="4">
        <v>11300000000</v>
      </c>
      <c r="D144" s="1" t="s">
        <v>100</v>
      </c>
      <c r="E144" s="1" t="s">
        <v>389</v>
      </c>
      <c r="F144" s="1" t="s">
        <v>156</v>
      </c>
      <c r="G144" s="1" t="s">
        <v>29</v>
      </c>
      <c r="H144" t="b">
        <v>1</v>
      </c>
      <c r="I144" s="1" t="s">
        <v>15</v>
      </c>
      <c r="J144" s="2">
        <v>23865</v>
      </c>
      <c r="K144">
        <v>83.6</v>
      </c>
      <c r="L144">
        <v>99.55</v>
      </c>
      <c r="M144" s="5">
        <v>703082435360</v>
      </c>
      <c r="N144">
        <v>10.1</v>
      </c>
      <c r="O144">
        <v>28.8</v>
      </c>
      <c r="P144" s="3">
        <v>8574832</v>
      </c>
      <c r="Q144">
        <v>1965</v>
      </c>
      <c r="R144" s="1" t="s">
        <v>1768</v>
      </c>
      <c r="S144">
        <v>3</v>
      </c>
      <c r="T144" t="str">
        <f>IF(AND(billionaire_data_2[[#This Row],[selfMade]]=TRUE,billionaire_data_2[[#This Row],[age]]&lt;=50),"Yes","No")</f>
        <v>No</v>
      </c>
      <c r="U144" s="1">
        <v>59</v>
      </c>
      <c r="V144" s="1">
        <v>6</v>
      </c>
      <c r="W144">
        <f>IF(billionaire_data_2[[#This Row],[selfMade]]=TRUE,1,0)</f>
        <v>1</v>
      </c>
      <c r="X144" s="1" t="str">
        <f>IF(billionaire_data_2[[#This Row],[total_tax_rate_country]]&gt;=43,"High","Low")</f>
        <v>Low</v>
      </c>
    </row>
    <row r="145" spans="1:24" x14ac:dyDescent="0.35">
      <c r="A145" s="1" t="s">
        <v>1261</v>
      </c>
      <c r="B145" s="1" t="s">
        <v>1262</v>
      </c>
      <c r="C145" s="4">
        <v>11300000000</v>
      </c>
      <c r="D145" s="1" t="s">
        <v>162</v>
      </c>
      <c r="E145" s="1" t="s">
        <v>387</v>
      </c>
      <c r="F145" s="1" t="s">
        <v>147</v>
      </c>
      <c r="G145" s="1" t="s">
        <v>147</v>
      </c>
      <c r="H145" t="b">
        <v>0</v>
      </c>
      <c r="I145" s="1" t="s">
        <v>15</v>
      </c>
      <c r="J145" s="2">
        <v>22017</v>
      </c>
      <c r="K145">
        <v>82.7</v>
      </c>
      <c r="L145">
        <v>119.8</v>
      </c>
      <c r="M145" s="5">
        <v>1392680589329</v>
      </c>
      <c r="N145">
        <v>23</v>
      </c>
      <c r="O145">
        <v>47.4</v>
      </c>
      <c r="P145" s="3">
        <v>25766605</v>
      </c>
      <c r="Q145">
        <v>1960</v>
      </c>
      <c r="R145" s="1" t="s">
        <v>1765</v>
      </c>
      <c r="S145">
        <v>11</v>
      </c>
      <c r="T145" t="str">
        <f>IF(AND(billionaire_data_2[[#This Row],[selfMade]]=TRUE,billionaire_data_2[[#This Row],[age]]&lt;=50),"Yes","No")</f>
        <v>No</v>
      </c>
      <c r="U145" s="1">
        <v>64</v>
      </c>
      <c r="V145" s="1">
        <v>11</v>
      </c>
      <c r="W145">
        <f>IF(billionaire_data_2[[#This Row],[selfMade]]=TRUE,1,0)</f>
        <v>0</v>
      </c>
      <c r="X145" s="1" t="str">
        <f>IF(billionaire_data_2[[#This Row],[total_tax_rate_country]]&gt;=43,"High","Low")</f>
        <v>High</v>
      </c>
    </row>
    <row r="146" spans="1:24" x14ac:dyDescent="0.35">
      <c r="A146" s="1" t="s">
        <v>1263</v>
      </c>
      <c r="B146" s="1" t="s">
        <v>1264</v>
      </c>
      <c r="C146" s="4">
        <v>11300000000</v>
      </c>
      <c r="D146" s="1" t="s">
        <v>383</v>
      </c>
      <c r="E146" s="1" t="s">
        <v>384</v>
      </c>
      <c r="F146" s="1" t="s">
        <v>385</v>
      </c>
      <c r="G146" s="1" t="s">
        <v>147</v>
      </c>
      <c r="H146" t="b">
        <v>1</v>
      </c>
      <c r="I146" s="1" t="s">
        <v>15</v>
      </c>
      <c r="J146" s="2">
        <v>19610</v>
      </c>
      <c r="K146">
        <v>82.8</v>
      </c>
      <c r="L146">
        <v>108.15</v>
      </c>
      <c r="M146" s="5">
        <v>395098666122</v>
      </c>
      <c r="N146">
        <v>23.1</v>
      </c>
      <c r="O146">
        <v>25.3</v>
      </c>
      <c r="P146" s="3">
        <v>9053300</v>
      </c>
      <c r="Q146">
        <v>1953</v>
      </c>
      <c r="R146" s="1" t="s">
        <v>1770</v>
      </c>
      <c r="S146">
        <v>8</v>
      </c>
      <c r="T146" t="str">
        <f>IF(AND(billionaire_data_2[[#This Row],[selfMade]]=TRUE,billionaire_data_2[[#This Row],[age]]&lt;=50),"Yes","No")</f>
        <v>No</v>
      </c>
      <c r="U146" s="1">
        <v>71</v>
      </c>
      <c r="V146" s="1">
        <v>11</v>
      </c>
      <c r="W146">
        <f>IF(billionaire_data_2[[#This Row],[selfMade]]=TRUE,1,0)</f>
        <v>1</v>
      </c>
      <c r="X146" s="1" t="str">
        <f>IF(billionaire_data_2[[#This Row],[total_tax_rate_country]]&gt;=43,"High","Low")</f>
        <v>Low</v>
      </c>
    </row>
    <row r="147" spans="1:24" x14ac:dyDescent="0.35">
      <c r="A147" s="1" t="s">
        <v>1180</v>
      </c>
      <c r="B147" s="1" t="s">
        <v>1265</v>
      </c>
      <c r="C147" s="4">
        <v>11100000000</v>
      </c>
      <c r="D147" s="1" t="s">
        <v>394</v>
      </c>
      <c r="E147" s="1" t="s">
        <v>395</v>
      </c>
      <c r="F147" s="1" t="s">
        <v>97</v>
      </c>
      <c r="G147" s="1" t="s">
        <v>11</v>
      </c>
      <c r="H147" t="b">
        <v>0</v>
      </c>
      <c r="I147" s="1" t="s">
        <v>15</v>
      </c>
      <c r="J147" s="2">
        <v>18415</v>
      </c>
      <c r="K147">
        <v>63.9</v>
      </c>
      <c r="L147">
        <v>158.93</v>
      </c>
      <c r="M147" s="5">
        <v>351431649241</v>
      </c>
      <c r="N147">
        <v>27.5</v>
      </c>
      <c r="O147">
        <v>29.2</v>
      </c>
      <c r="P147" s="3">
        <v>58558270</v>
      </c>
      <c r="Q147">
        <v>1950</v>
      </c>
      <c r="R147" s="1" t="s">
        <v>1760</v>
      </c>
      <c r="S147">
        <v>1</v>
      </c>
      <c r="T147" t="str">
        <f>IF(AND(billionaire_data_2[[#This Row],[selfMade]]=TRUE,billionaire_data_2[[#This Row],[age]]&lt;=50),"Yes","No")</f>
        <v>No</v>
      </c>
      <c r="U147" s="1">
        <v>74</v>
      </c>
      <c r="V147" s="1">
        <v>5</v>
      </c>
      <c r="W147">
        <f>IF(billionaire_data_2[[#This Row],[selfMade]]=TRUE,1,0)</f>
        <v>0</v>
      </c>
      <c r="X147" s="1" t="str">
        <f>IF(billionaire_data_2[[#This Row],[total_tax_rate_country]]&gt;=43,"High","Low")</f>
        <v>Low</v>
      </c>
    </row>
    <row r="148" spans="1:24" x14ac:dyDescent="0.35">
      <c r="A148" s="1" t="s">
        <v>1266</v>
      </c>
      <c r="B148" s="1" t="s">
        <v>1267</v>
      </c>
      <c r="C148" s="4">
        <v>11100000000</v>
      </c>
      <c r="D148" s="1" t="s">
        <v>391</v>
      </c>
      <c r="E148" s="1" t="s">
        <v>392</v>
      </c>
      <c r="F148" s="1" t="s">
        <v>97</v>
      </c>
      <c r="G148" s="1" t="s">
        <v>11</v>
      </c>
      <c r="H148" t="b">
        <v>1</v>
      </c>
      <c r="I148" s="1" t="s">
        <v>15</v>
      </c>
      <c r="J148" s="2">
        <v>12611</v>
      </c>
      <c r="K148">
        <v>82.9</v>
      </c>
      <c r="L148">
        <v>110.62</v>
      </c>
      <c r="M148" s="5">
        <v>2001244392042</v>
      </c>
      <c r="N148">
        <v>24.3</v>
      </c>
      <c r="O148">
        <v>59.1</v>
      </c>
      <c r="P148" s="3">
        <v>60297396</v>
      </c>
      <c r="Q148">
        <v>1934</v>
      </c>
      <c r="R148" s="1" t="s">
        <v>1766</v>
      </c>
      <c r="S148">
        <v>11</v>
      </c>
      <c r="T148" t="str">
        <f>IF(AND(billionaire_data_2[[#This Row],[selfMade]]=TRUE,billionaire_data_2[[#This Row],[age]]&lt;=50),"Yes","No")</f>
        <v>No</v>
      </c>
      <c r="U148" s="1">
        <v>90</v>
      </c>
      <c r="V148" s="1">
        <v>5</v>
      </c>
      <c r="W148">
        <f>IF(billionaire_data_2[[#This Row],[selfMade]]=TRUE,1,0)</f>
        <v>1</v>
      </c>
      <c r="X148" s="1" t="str">
        <f>IF(billionaire_data_2[[#This Row],[total_tax_rate_country]]&gt;=43,"High","Low")</f>
        <v>High</v>
      </c>
    </row>
    <row r="149" spans="1:24" x14ac:dyDescent="0.35">
      <c r="A149" s="1" t="s">
        <v>1056</v>
      </c>
      <c r="B149" s="1" t="s">
        <v>1268</v>
      </c>
      <c r="C149" s="4">
        <v>11000000000</v>
      </c>
      <c r="D149" s="1" t="s">
        <v>62</v>
      </c>
      <c r="E149" s="1" t="s">
        <v>113</v>
      </c>
      <c r="F149" s="1" t="s">
        <v>114</v>
      </c>
      <c r="G149" s="1" t="s">
        <v>22</v>
      </c>
      <c r="H149" t="b">
        <v>1</v>
      </c>
      <c r="I149" s="1" t="s">
        <v>15</v>
      </c>
      <c r="J149" s="2">
        <v>26299</v>
      </c>
      <c r="K149">
        <v>77</v>
      </c>
      <c r="L149">
        <v>125.08</v>
      </c>
      <c r="M149" s="5">
        <v>19910000000000</v>
      </c>
      <c r="N149">
        <v>9.4</v>
      </c>
      <c r="O149">
        <v>59.2</v>
      </c>
      <c r="P149" s="3">
        <v>1397715000</v>
      </c>
      <c r="Q149">
        <v>1972</v>
      </c>
      <c r="R149" s="1" t="s">
        <v>1761</v>
      </c>
      <c r="S149">
        <v>1</v>
      </c>
      <c r="T149" t="str">
        <f>IF(AND(billionaire_data_2[[#This Row],[selfMade]]=TRUE,billionaire_data_2[[#This Row],[age]]&lt;=50),"Yes","No")</f>
        <v>No</v>
      </c>
      <c r="U149" s="1">
        <v>52</v>
      </c>
      <c r="V149" s="1">
        <v>17</v>
      </c>
      <c r="W149">
        <f>IF(billionaire_data_2[[#This Row],[selfMade]]=TRUE,1,0)</f>
        <v>1</v>
      </c>
      <c r="X149" s="1" t="str">
        <f>IF(billionaire_data_2[[#This Row],[total_tax_rate_country]]&gt;=43,"High","Low")</f>
        <v>High</v>
      </c>
    </row>
    <row r="150" spans="1:24" x14ac:dyDescent="0.35">
      <c r="A150" s="1" t="s">
        <v>1269</v>
      </c>
      <c r="B150" s="1" t="s">
        <v>1270</v>
      </c>
      <c r="C150" s="4">
        <v>10900000000</v>
      </c>
      <c r="D150" s="1" t="s">
        <v>18</v>
      </c>
      <c r="E150" s="1" t="s">
        <v>253</v>
      </c>
      <c r="F150" s="1" t="s">
        <v>401</v>
      </c>
      <c r="G150" s="1" t="s">
        <v>11</v>
      </c>
      <c r="H150" t="b">
        <v>1</v>
      </c>
      <c r="I150" s="1" t="s">
        <v>50</v>
      </c>
      <c r="J150" s="2">
        <v>13683</v>
      </c>
      <c r="K150">
        <v>78.5</v>
      </c>
      <c r="L150">
        <v>117.24</v>
      </c>
      <c r="M150" s="5">
        <v>21427700000000</v>
      </c>
      <c r="N150">
        <v>9.6</v>
      </c>
      <c r="O150">
        <v>36.6</v>
      </c>
      <c r="P150" s="3">
        <v>328239523</v>
      </c>
      <c r="Q150">
        <v>1937</v>
      </c>
      <c r="R150" s="1" t="s">
        <v>1760</v>
      </c>
      <c r="S150">
        <v>17</v>
      </c>
      <c r="T150" t="str">
        <f>IF(AND(billionaire_data_2[[#This Row],[selfMade]]=TRUE,billionaire_data_2[[#This Row],[age]]&lt;=50),"Yes","No")</f>
        <v>No</v>
      </c>
      <c r="U150" s="1">
        <v>87</v>
      </c>
      <c r="V150" s="1">
        <v>5</v>
      </c>
      <c r="W150">
        <f>IF(billionaire_data_2[[#This Row],[selfMade]]=TRUE,1,0)</f>
        <v>1</v>
      </c>
      <c r="X150" s="1" t="str">
        <f>IF(billionaire_data_2[[#This Row],[total_tax_rate_country]]&gt;=43,"High","Low")</f>
        <v>Low</v>
      </c>
    </row>
    <row r="151" spans="1:24" x14ac:dyDescent="0.35">
      <c r="A151" s="1" t="s">
        <v>1271</v>
      </c>
      <c r="B151" s="1" t="s">
        <v>1272</v>
      </c>
      <c r="C151" s="4">
        <v>10900000000</v>
      </c>
      <c r="D151" s="1" t="s">
        <v>40</v>
      </c>
      <c r="E151" s="1" t="s">
        <v>41</v>
      </c>
      <c r="F151" s="1" t="s">
        <v>403</v>
      </c>
      <c r="G151" s="1" t="s">
        <v>11</v>
      </c>
      <c r="H151" t="b">
        <v>0</v>
      </c>
      <c r="I151" s="1" t="s">
        <v>15</v>
      </c>
      <c r="J151" s="2">
        <v>20381</v>
      </c>
      <c r="K151">
        <v>75</v>
      </c>
      <c r="L151">
        <v>141.54</v>
      </c>
      <c r="M151" s="5">
        <v>1258286717125</v>
      </c>
      <c r="N151">
        <v>13.1</v>
      </c>
      <c r="O151">
        <v>55.1</v>
      </c>
      <c r="P151" s="3">
        <v>126014024</v>
      </c>
      <c r="Q151">
        <v>1955</v>
      </c>
      <c r="R151" s="1" t="s">
        <v>1763</v>
      </c>
      <c r="S151">
        <v>19</v>
      </c>
      <c r="T151" t="str">
        <f>IF(AND(billionaire_data_2[[#This Row],[selfMade]]=TRUE,billionaire_data_2[[#This Row],[age]]&lt;=50),"Yes","No")</f>
        <v>No</v>
      </c>
      <c r="U151" s="1">
        <v>69</v>
      </c>
      <c r="V151" s="1">
        <v>5</v>
      </c>
      <c r="W151">
        <f>IF(billionaire_data_2[[#This Row],[selfMade]]=TRUE,1,0)</f>
        <v>0</v>
      </c>
      <c r="X151" s="1" t="str">
        <f>IF(billionaire_data_2[[#This Row],[total_tax_rate_country]]&gt;=43,"High","Low")</f>
        <v>High</v>
      </c>
    </row>
    <row r="152" spans="1:24" x14ac:dyDescent="0.35">
      <c r="A152" s="1" t="s">
        <v>1273</v>
      </c>
      <c r="B152" s="1" t="s">
        <v>1274</v>
      </c>
      <c r="C152" s="4">
        <v>10900000000</v>
      </c>
      <c r="D152" s="1" t="s">
        <v>18</v>
      </c>
      <c r="E152" s="1" t="s">
        <v>398</v>
      </c>
      <c r="F152" s="1" t="s">
        <v>399</v>
      </c>
      <c r="G152" s="1" t="s">
        <v>29</v>
      </c>
      <c r="H152" t="b">
        <v>0</v>
      </c>
      <c r="I152" s="1" t="s">
        <v>15</v>
      </c>
      <c r="J152" s="2">
        <v>14607</v>
      </c>
      <c r="K152">
        <v>78.5</v>
      </c>
      <c r="L152">
        <v>117.24</v>
      </c>
      <c r="M152" s="5">
        <v>21427700000000</v>
      </c>
      <c r="N152">
        <v>9.6</v>
      </c>
      <c r="O152">
        <v>36.6</v>
      </c>
      <c r="P152" s="3">
        <v>328239523</v>
      </c>
      <c r="Q152">
        <v>1939</v>
      </c>
      <c r="R152" s="1" t="s">
        <v>1767</v>
      </c>
      <c r="S152">
        <v>28</v>
      </c>
      <c r="T152" t="str">
        <f>IF(AND(billionaire_data_2[[#This Row],[selfMade]]=TRUE,billionaire_data_2[[#This Row],[age]]&lt;=50),"Yes","No")</f>
        <v>No</v>
      </c>
      <c r="U152" s="1">
        <v>85</v>
      </c>
      <c r="V152" s="1">
        <v>6</v>
      </c>
      <c r="W152">
        <f>IF(billionaire_data_2[[#This Row],[selfMade]]=TRUE,1,0)</f>
        <v>0</v>
      </c>
      <c r="X152" s="1" t="str">
        <f>IF(billionaire_data_2[[#This Row],[total_tax_rate_country]]&gt;=43,"High","Low")</f>
        <v>Low</v>
      </c>
    </row>
    <row r="153" spans="1:24" x14ac:dyDescent="0.35">
      <c r="A153" s="1" t="s">
        <v>1275</v>
      </c>
      <c r="B153" s="1" t="s">
        <v>1177</v>
      </c>
      <c r="C153" s="4">
        <v>10700000000</v>
      </c>
      <c r="D153" s="1" t="s">
        <v>18</v>
      </c>
      <c r="E153" s="1" t="s">
        <v>36</v>
      </c>
      <c r="F153" s="1" t="s">
        <v>80</v>
      </c>
      <c r="G153" s="1" t="s">
        <v>35</v>
      </c>
      <c r="H153" t="b">
        <v>0</v>
      </c>
      <c r="I153" s="1" t="s">
        <v>15</v>
      </c>
      <c r="J153" s="2">
        <v>47335</v>
      </c>
      <c r="K153">
        <v>78.5</v>
      </c>
      <c r="L153">
        <v>117.24</v>
      </c>
      <c r="M153" s="5">
        <v>21427700000000</v>
      </c>
      <c r="N153">
        <v>9.6</v>
      </c>
      <c r="O153">
        <v>36.6</v>
      </c>
      <c r="P153" s="3">
        <v>328239523</v>
      </c>
      <c r="Q153">
        <v>1929</v>
      </c>
      <c r="R153" s="1" t="s">
        <v>1762</v>
      </c>
      <c r="S153">
        <v>5</v>
      </c>
      <c r="T153" t="str">
        <f>IF(AND(billionaire_data_2[[#This Row],[selfMade]]=TRUE,billionaire_data_2[[#This Row],[age]]&lt;=50),"Yes","No")</f>
        <v>No</v>
      </c>
      <c r="U153" s="1">
        <v>95</v>
      </c>
      <c r="V153" s="1">
        <v>12</v>
      </c>
      <c r="W153">
        <f>IF(billionaire_data_2[[#This Row],[selfMade]]=TRUE,1,0)</f>
        <v>0</v>
      </c>
      <c r="X153" s="1" t="str">
        <f>IF(billionaire_data_2[[#This Row],[total_tax_rate_country]]&gt;=43,"High","Low")</f>
        <v>Low</v>
      </c>
    </row>
    <row r="154" spans="1:24" x14ac:dyDescent="0.35">
      <c r="A154" s="1" t="s">
        <v>1276</v>
      </c>
      <c r="B154" s="1" t="s">
        <v>1277</v>
      </c>
      <c r="C154" s="4">
        <v>10600000000</v>
      </c>
      <c r="D154" s="1" t="s">
        <v>409</v>
      </c>
      <c r="E154" s="1" t="s">
        <v>410</v>
      </c>
      <c r="F154" s="1" t="s">
        <v>300</v>
      </c>
      <c r="G154" s="1" t="s">
        <v>61</v>
      </c>
      <c r="H154" t="b">
        <v>1</v>
      </c>
      <c r="I154" s="1" t="s">
        <v>15</v>
      </c>
      <c r="J154" s="2">
        <v>18264</v>
      </c>
      <c r="K154">
        <v>75.7</v>
      </c>
      <c r="L154">
        <v>167.4</v>
      </c>
      <c r="M154" s="5">
        <v>1839758040766</v>
      </c>
      <c r="N154">
        <v>14.2</v>
      </c>
      <c r="O154">
        <v>65.099999999999994</v>
      </c>
      <c r="P154" s="3">
        <v>212559417</v>
      </c>
      <c r="Q154">
        <v>1950</v>
      </c>
      <c r="R154" s="1" t="s">
        <v>1761</v>
      </c>
      <c r="S154">
        <v>1</v>
      </c>
      <c r="T154" t="str">
        <f>IF(AND(billionaire_data_2[[#This Row],[selfMade]]=TRUE,billionaire_data_2[[#This Row],[age]]&lt;=50),"Yes","No")</f>
        <v>No</v>
      </c>
      <c r="U154" s="1">
        <v>74</v>
      </c>
      <c r="V154" s="1">
        <v>7</v>
      </c>
      <c r="W154">
        <f>IF(billionaire_data_2[[#This Row],[selfMade]]=TRUE,1,0)</f>
        <v>1</v>
      </c>
      <c r="X154" s="1" t="str">
        <f>IF(billionaire_data_2[[#This Row],[total_tax_rate_country]]&gt;=43,"High","Low")</f>
        <v>High</v>
      </c>
    </row>
    <row r="155" spans="1:24" x14ac:dyDescent="0.35">
      <c r="A155" s="1" t="s">
        <v>1278</v>
      </c>
      <c r="B155" s="1" t="s">
        <v>1198</v>
      </c>
      <c r="C155" s="4">
        <v>10600000000</v>
      </c>
      <c r="D155" s="1" t="s">
        <v>18</v>
      </c>
      <c r="E155" s="1" t="s">
        <v>406</v>
      </c>
      <c r="F155" s="1" t="s">
        <v>407</v>
      </c>
      <c r="G155" s="1" t="s">
        <v>341</v>
      </c>
      <c r="H155" t="b">
        <v>1</v>
      </c>
      <c r="I155" s="1" t="s">
        <v>15</v>
      </c>
      <c r="J155" s="2">
        <v>15132</v>
      </c>
      <c r="K155">
        <v>78.5</v>
      </c>
      <c r="L155">
        <v>117.24</v>
      </c>
      <c r="M155" s="5">
        <v>21427700000000</v>
      </c>
      <c r="N155">
        <v>9.6</v>
      </c>
      <c r="O155">
        <v>36.6</v>
      </c>
      <c r="P155" s="3">
        <v>328239523</v>
      </c>
      <c r="Q155">
        <v>1941</v>
      </c>
      <c r="R155" s="1" t="s">
        <v>1760</v>
      </c>
      <c r="S155">
        <v>5</v>
      </c>
      <c r="T155" t="str">
        <f>IF(AND(billionaire_data_2[[#This Row],[selfMade]]=TRUE,billionaire_data_2[[#This Row],[age]]&lt;=50),"Yes","No")</f>
        <v>No</v>
      </c>
      <c r="U155" s="1">
        <v>83</v>
      </c>
      <c r="V155" s="1">
        <v>16</v>
      </c>
      <c r="W155">
        <f>IF(billionaire_data_2[[#This Row],[selfMade]]=TRUE,1,0)</f>
        <v>1</v>
      </c>
      <c r="X155" s="1" t="str">
        <f>IF(billionaire_data_2[[#This Row],[total_tax_rate_country]]&gt;=43,"High","Low")</f>
        <v>Low</v>
      </c>
    </row>
    <row r="156" spans="1:24" x14ac:dyDescent="0.35">
      <c r="A156" s="1" t="s">
        <v>1279</v>
      </c>
      <c r="B156" s="1" t="s">
        <v>1280</v>
      </c>
      <c r="C156" s="4">
        <v>10500000000</v>
      </c>
      <c r="D156" s="1" t="s">
        <v>192</v>
      </c>
      <c r="E156" s="1" t="s">
        <v>193</v>
      </c>
      <c r="F156" s="1" t="s">
        <v>412</v>
      </c>
      <c r="G156" s="1" t="s">
        <v>29</v>
      </c>
      <c r="H156" t="b">
        <v>1</v>
      </c>
      <c r="I156" s="1" t="s">
        <v>15</v>
      </c>
      <c r="J156" s="2">
        <v>24178</v>
      </c>
      <c r="K156">
        <v>72.7</v>
      </c>
      <c r="L156">
        <v>180.75</v>
      </c>
      <c r="M156" s="5">
        <v>1699876578871</v>
      </c>
      <c r="N156">
        <v>11.4</v>
      </c>
      <c r="O156">
        <v>46.2</v>
      </c>
      <c r="P156" s="3">
        <v>144373535</v>
      </c>
      <c r="Q156">
        <v>1966</v>
      </c>
      <c r="R156" s="1" t="s">
        <v>1759</v>
      </c>
      <c r="S156">
        <v>12</v>
      </c>
      <c r="T156" t="str">
        <f>IF(AND(billionaire_data_2[[#This Row],[selfMade]]=TRUE,billionaire_data_2[[#This Row],[age]]&lt;=50),"Yes","No")</f>
        <v>No</v>
      </c>
      <c r="U156" s="1">
        <v>58</v>
      </c>
      <c r="V156" s="1">
        <v>6</v>
      </c>
      <c r="W156">
        <f>IF(billionaire_data_2[[#This Row],[selfMade]]=TRUE,1,0)</f>
        <v>1</v>
      </c>
      <c r="X156" s="1" t="str">
        <f>IF(billionaire_data_2[[#This Row],[total_tax_rate_country]]&gt;=43,"High","Low")</f>
        <v>High</v>
      </c>
    </row>
    <row r="157" spans="1:24" x14ac:dyDescent="0.35">
      <c r="A157" s="1" t="s">
        <v>1209</v>
      </c>
      <c r="B157" s="1" t="s">
        <v>1281</v>
      </c>
      <c r="C157" s="4">
        <v>10500000000</v>
      </c>
      <c r="D157" s="1" t="s">
        <v>62</v>
      </c>
      <c r="E157" s="1" t="s">
        <v>348</v>
      </c>
      <c r="F157" s="1" t="s">
        <v>145</v>
      </c>
      <c r="G157" s="1" t="s">
        <v>11</v>
      </c>
      <c r="H157" t="b">
        <v>1</v>
      </c>
      <c r="I157" s="1" t="s">
        <v>15</v>
      </c>
      <c r="J157" s="2">
        <v>30682</v>
      </c>
      <c r="K157">
        <v>77</v>
      </c>
      <c r="L157">
        <v>125.08</v>
      </c>
      <c r="M157" s="5">
        <v>19910000000000</v>
      </c>
      <c r="N157">
        <v>9.4</v>
      </c>
      <c r="O157">
        <v>59.2</v>
      </c>
      <c r="P157" s="3">
        <v>1397715000</v>
      </c>
      <c r="Q157">
        <v>1984</v>
      </c>
      <c r="R157" s="1" t="s">
        <v>1761</v>
      </c>
      <c r="S157">
        <v>1</v>
      </c>
      <c r="T157" t="str">
        <f>IF(AND(billionaire_data_2[[#This Row],[selfMade]]=TRUE,billionaire_data_2[[#This Row],[age]]&lt;=50),"Yes","No")</f>
        <v>Yes</v>
      </c>
      <c r="U157" s="1">
        <v>40</v>
      </c>
      <c r="V157" s="1">
        <v>5</v>
      </c>
      <c r="W157">
        <f>IF(billionaire_data_2[[#This Row],[selfMade]]=TRUE,1,0)</f>
        <v>1</v>
      </c>
      <c r="X157" s="1" t="str">
        <f>IF(billionaire_data_2[[#This Row],[total_tax_rate_country]]&gt;=43,"High","Low")</f>
        <v>High</v>
      </c>
    </row>
    <row r="158" spans="1:24" x14ac:dyDescent="0.35">
      <c r="A158" s="1" t="s">
        <v>1282</v>
      </c>
      <c r="B158" s="1" t="s">
        <v>1283</v>
      </c>
      <c r="C158" s="4">
        <v>10500000000</v>
      </c>
      <c r="D158" s="1" t="s">
        <v>180</v>
      </c>
      <c r="E158" s="1" t="s">
        <v>370</v>
      </c>
      <c r="F158" s="1" t="s">
        <v>415</v>
      </c>
      <c r="G158" s="1" t="s">
        <v>29</v>
      </c>
      <c r="H158" t="b">
        <v>1</v>
      </c>
      <c r="I158" s="1" t="s">
        <v>15</v>
      </c>
      <c r="J158" s="2">
        <v>28378</v>
      </c>
      <c r="K158">
        <v>77.8</v>
      </c>
      <c r="L158">
        <v>114.52</v>
      </c>
      <c r="M158" s="5">
        <v>421142267938</v>
      </c>
      <c r="N158">
        <v>0.1</v>
      </c>
      <c r="O158">
        <v>15.9</v>
      </c>
      <c r="P158" s="3">
        <v>9770529</v>
      </c>
      <c r="Q158">
        <v>1977</v>
      </c>
      <c r="R158" s="1" t="s">
        <v>1770</v>
      </c>
      <c r="S158">
        <v>10</v>
      </c>
      <c r="T158" t="str">
        <f>IF(AND(billionaire_data_2[[#This Row],[selfMade]]=TRUE,billionaire_data_2[[#This Row],[age]]&lt;=50),"Yes","No")</f>
        <v>Yes</v>
      </c>
      <c r="U158" s="1">
        <v>47</v>
      </c>
      <c r="V158" s="1">
        <v>6</v>
      </c>
      <c r="W158">
        <f>IF(billionaire_data_2[[#This Row],[selfMade]]=TRUE,1,0)</f>
        <v>1</v>
      </c>
      <c r="X158" s="1" t="str">
        <f>IF(billionaire_data_2[[#This Row],[total_tax_rate_country]]&gt;=43,"High","Low")</f>
        <v>Low</v>
      </c>
    </row>
    <row r="159" spans="1:24" x14ac:dyDescent="0.35">
      <c r="A159" s="1" t="s">
        <v>1284</v>
      </c>
      <c r="B159" s="1" t="s">
        <v>1153</v>
      </c>
      <c r="C159" s="4">
        <v>10300000000</v>
      </c>
      <c r="D159" s="1" t="s">
        <v>18</v>
      </c>
      <c r="E159" s="1" t="s">
        <v>342</v>
      </c>
      <c r="F159" s="1" t="s">
        <v>417</v>
      </c>
      <c r="G159" s="1" t="s">
        <v>29</v>
      </c>
      <c r="H159" t="b">
        <v>1</v>
      </c>
      <c r="I159" s="1" t="s">
        <v>15</v>
      </c>
      <c r="J159" s="2">
        <v>19327</v>
      </c>
      <c r="K159">
        <v>78.5</v>
      </c>
      <c r="L159">
        <v>117.24</v>
      </c>
      <c r="M159" s="5">
        <v>21427700000000</v>
      </c>
      <c r="N159">
        <v>9.6</v>
      </c>
      <c r="O159">
        <v>36.6</v>
      </c>
      <c r="P159" s="3">
        <v>328239523</v>
      </c>
      <c r="Q159">
        <v>1952</v>
      </c>
      <c r="R159" s="1" t="s">
        <v>1769</v>
      </c>
      <c r="S159">
        <v>29</v>
      </c>
      <c r="T159" t="str">
        <f>IF(AND(billionaire_data_2[[#This Row],[selfMade]]=TRUE,billionaire_data_2[[#This Row],[age]]&lt;=50),"Yes","No")</f>
        <v>No</v>
      </c>
      <c r="U159" s="1">
        <v>72</v>
      </c>
      <c r="V159" s="1">
        <v>6</v>
      </c>
      <c r="W159">
        <f>IF(billionaire_data_2[[#This Row],[selfMade]]=TRUE,1,0)</f>
        <v>1</v>
      </c>
      <c r="X159" s="1" t="str">
        <f>IF(billionaire_data_2[[#This Row],[total_tax_rate_country]]&gt;=43,"High","Low")</f>
        <v>Low</v>
      </c>
    </row>
    <row r="160" spans="1:24" x14ac:dyDescent="0.35">
      <c r="A160" s="1" t="s">
        <v>1285</v>
      </c>
      <c r="B160" s="1" t="s">
        <v>1286</v>
      </c>
      <c r="C160" s="4">
        <v>10200000000</v>
      </c>
      <c r="D160" s="1" t="s">
        <v>93</v>
      </c>
      <c r="E160" s="1" t="s">
        <v>431</v>
      </c>
      <c r="F160" s="1" t="s">
        <v>365</v>
      </c>
      <c r="G160" s="1" t="s">
        <v>17</v>
      </c>
      <c r="H160" t="b">
        <v>0</v>
      </c>
      <c r="I160" s="1" t="s">
        <v>15</v>
      </c>
      <c r="J160" s="2">
        <v>23669</v>
      </c>
      <c r="K160">
        <v>80.900000000000006</v>
      </c>
      <c r="L160">
        <v>112.85</v>
      </c>
      <c r="M160" s="5">
        <v>3845630030824</v>
      </c>
      <c r="N160">
        <v>11.5</v>
      </c>
      <c r="O160">
        <v>48.8</v>
      </c>
      <c r="P160" s="3">
        <v>83132799</v>
      </c>
      <c r="Q160">
        <v>1964</v>
      </c>
      <c r="R160" s="1" t="s">
        <v>1763</v>
      </c>
      <c r="S160">
        <v>19</v>
      </c>
      <c r="T160" t="str">
        <f>IF(AND(billionaire_data_2[[#This Row],[selfMade]]=TRUE,billionaire_data_2[[#This Row],[age]]&lt;=50),"Yes","No")</f>
        <v>No</v>
      </c>
      <c r="U160" s="1">
        <v>60</v>
      </c>
      <c r="V160" s="1">
        <v>1</v>
      </c>
      <c r="W160">
        <f>IF(billionaire_data_2[[#This Row],[selfMade]]=TRUE,1,0)</f>
        <v>0</v>
      </c>
      <c r="X160" s="1" t="str">
        <f>IF(billionaire_data_2[[#This Row],[total_tax_rate_country]]&gt;=43,"High","Low")</f>
        <v>High</v>
      </c>
    </row>
    <row r="161" spans="1:24" x14ac:dyDescent="0.35">
      <c r="A161" s="1" t="s">
        <v>1287</v>
      </c>
      <c r="B161" s="1" t="s">
        <v>1050</v>
      </c>
      <c r="C161" s="4">
        <v>10200000000</v>
      </c>
      <c r="D161" s="1" t="s">
        <v>18</v>
      </c>
      <c r="E161" s="1" t="s">
        <v>423</v>
      </c>
      <c r="F161" s="1" t="s">
        <v>424</v>
      </c>
      <c r="G161" s="1" t="s">
        <v>22</v>
      </c>
      <c r="H161" t="b">
        <v>1</v>
      </c>
      <c r="I161" s="1" t="s">
        <v>15</v>
      </c>
      <c r="J161" s="2">
        <v>14875</v>
      </c>
      <c r="K161">
        <v>78.5</v>
      </c>
      <c r="L161">
        <v>117.24</v>
      </c>
      <c r="M161" s="5">
        <v>21427700000000</v>
      </c>
      <c r="N161">
        <v>9.6</v>
      </c>
      <c r="O161">
        <v>36.6</v>
      </c>
      <c r="P161" s="3">
        <v>328239523</v>
      </c>
      <c r="Q161">
        <v>1940</v>
      </c>
      <c r="R161" s="1" t="s">
        <v>1770</v>
      </c>
      <c r="S161">
        <v>21</v>
      </c>
      <c r="T161" t="str">
        <f>IF(AND(billionaire_data_2[[#This Row],[selfMade]]=TRUE,billionaire_data_2[[#This Row],[age]]&lt;=50),"Yes","No")</f>
        <v>No</v>
      </c>
      <c r="U161" s="1">
        <v>84</v>
      </c>
      <c r="V161" s="1">
        <v>17</v>
      </c>
      <c r="W161">
        <f>IF(billionaire_data_2[[#This Row],[selfMade]]=TRUE,1,0)</f>
        <v>1</v>
      </c>
      <c r="X161" s="1" t="str">
        <f>IF(billionaire_data_2[[#This Row],[total_tax_rate_country]]&gt;=43,"High","Low")</f>
        <v>Low</v>
      </c>
    </row>
    <row r="162" spans="1:24" x14ac:dyDescent="0.35">
      <c r="A162" s="1" t="s">
        <v>1288</v>
      </c>
      <c r="B162" s="1" t="s">
        <v>1289</v>
      </c>
      <c r="C162" s="4">
        <v>10200000000</v>
      </c>
      <c r="D162" s="1" t="s">
        <v>162</v>
      </c>
      <c r="E162" s="1" t="s">
        <v>351</v>
      </c>
      <c r="F162" s="1" t="s">
        <v>419</v>
      </c>
      <c r="G162" s="1" t="s">
        <v>22</v>
      </c>
      <c r="H162" t="b">
        <v>1</v>
      </c>
      <c r="I162" s="1" t="s">
        <v>15</v>
      </c>
      <c r="J162" s="2">
        <v>29176</v>
      </c>
      <c r="K162">
        <v>82.7</v>
      </c>
      <c r="L162">
        <v>119.8</v>
      </c>
      <c r="M162" s="5">
        <v>1392680589329</v>
      </c>
      <c r="N162">
        <v>23</v>
      </c>
      <c r="O162">
        <v>47.4</v>
      </c>
      <c r="P162" s="3">
        <v>25766605</v>
      </c>
      <c r="Q162">
        <v>1979</v>
      </c>
      <c r="R162" s="1" t="s">
        <v>1769</v>
      </c>
      <c r="S162">
        <v>17</v>
      </c>
      <c r="T162" t="str">
        <f>IF(AND(billionaire_data_2[[#This Row],[selfMade]]=TRUE,billionaire_data_2[[#This Row],[age]]&lt;=50),"Yes","No")</f>
        <v>Yes</v>
      </c>
      <c r="U162" s="1">
        <v>45</v>
      </c>
      <c r="V162" s="1">
        <v>17</v>
      </c>
      <c r="W162">
        <f>IF(billionaire_data_2[[#This Row],[selfMade]]=TRUE,1,0)</f>
        <v>1</v>
      </c>
      <c r="X162" s="1" t="str">
        <f>IF(billionaire_data_2[[#This Row],[total_tax_rate_country]]&gt;=43,"High","Low")</f>
        <v>High</v>
      </c>
    </row>
    <row r="163" spans="1:24" x14ac:dyDescent="0.35">
      <c r="A163" s="1" t="s">
        <v>1290</v>
      </c>
      <c r="B163" s="1" t="s">
        <v>1291</v>
      </c>
      <c r="C163" s="4">
        <v>10200000000</v>
      </c>
      <c r="D163" s="1" t="s">
        <v>322</v>
      </c>
      <c r="E163" s="1" t="s">
        <v>322</v>
      </c>
      <c r="F163" s="1" t="s">
        <v>66</v>
      </c>
      <c r="G163" s="1" t="s">
        <v>22</v>
      </c>
      <c r="H163" t="b">
        <v>1</v>
      </c>
      <c r="I163" s="1" t="s">
        <v>15</v>
      </c>
      <c r="J163" s="2">
        <v>30029</v>
      </c>
      <c r="K163">
        <v>83.1</v>
      </c>
      <c r="L163">
        <v>114.41</v>
      </c>
      <c r="M163" s="5">
        <v>372062527489</v>
      </c>
      <c r="N163">
        <v>13.1</v>
      </c>
      <c r="O163">
        <v>21</v>
      </c>
      <c r="P163" s="3">
        <v>5703569</v>
      </c>
      <c r="Q163">
        <v>1982</v>
      </c>
      <c r="R163" s="1" t="s">
        <v>1759</v>
      </c>
      <c r="S163">
        <v>19</v>
      </c>
      <c r="T163" t="str">
        <f>IF(AND(billionaire_data_2[[#This Row],[selfMade]]=TRUE,billionaire_data_2[[#This Row],[age]]&lt;=50),"Yes","No")</f>
        <v>Yes</v>
      </c>
      <c r="U163" s="1">
        <v>42</v>
      </c>
      <c r="V163" s="1">
        <v>17</v>
      </c>
      <c r="W163">
        <f>IF(billionaire_data_2[[#This Row],[selfMade]]=TRUE,1,0)</f>
        <v>1</v>
      </c>
      <c r="X163" s="1" t="str">
        <f>IF(billionaire_data_2[[#This Row],[total_tax_rate_country]]&gt;=43,"High","Low")</f>
        <v>Low</v>
      </c>
    </row>
    <row r="164" spans="1:24" x14ac:dyDescent="0.35">
      <c r="A164" s="1" t="s">
        <v>1292</v>
      </c>
      <c r="B164" s="1" t="s">
        <v>1293</v>
      </c>
      <c r="C164" s="4">
        <v>10200000000</v>
      </c>
      <c r="D164" s="1" t="s">
        <v>18</v>
      </c>
      <c r="E164" s="1" t="s">
        <v>426</v>
      </c>
      <c r="F164" s="1" t="s">
        <v>236</v>
      </c>
      <c r="G164" s="1" t="s">
        <v>172</v>
      </c>
      <c r="H164" t="b">
        <v>1</v>
      </c>
      <c r="I164" s="1" t="s">
        <v>15</v>
      </c>
      <c r="J164" s="2">
        <v>21614</v>
      </c>
      <c r="K164">
        <v>78.5</v>
      </c>
      <c r="L164">
        <v>117.24</v>
      </c>
      <c r="M164" s="5">
        <v>21427700000000</v>
      </c>
      <c r="N164">
        <v>9.6</v>
      </c>
      <c r="O164">
        <v>36.6</v>
      </c>
      <c r="P164" s="3">
        <v>328239523</v>
      </c>
      <c r="Q164">
        <v>1959</v>
      </c>
      <c r="R164" s="1" t="s">
        <v>1759</v>
      </c>
      <c r="S164">
        <v>5</v>
      </c>
      <c r="T164" t="str">
        <f>IF(AND(billionaire_data_2[[#This Row],[selfMade]]=TRUE,billionaire_data_2[[#This Row],[age]]&lt;=50),"Yes","No")</f>
        <v>No</v>
      </c>
      <c r="U164" s="1">
        <v>65</v>
      </c>
      <c r="V164" s="1">
        <v>4</v>
      </c>
      <c r="W164">
        <f>IF(billionaire_data_2[[#This Row],[selfMade]]=TRUE,1,0)</f>
        <v>1</v>
      </c>
      <c r="X164" s="1" t="str">
        <f>IF(billionaire_data_2[[#This Row],[total_tax_rate_country]]&gt;=43,"High","Low")</f>
        <v>Low</v>
      </c>
    </row>
    <row r="165" spans="1:24" x14ac:dyDescent="0.35">
      <c r="A165" s="1" t="s">
        <v>1294</v>
      </c>
      <c r="B165" s="1" t="s">
        <v>1295</v>
      </c>
      <c r="C165" s="4">
        <v>10200000000</v>
      </c>
      <c r="D165" s="1" t="s">
        <v>192</v>
      </c>
      <c r="E165" s="1" t="s">
        <v>428</v>
      </c>
      <c r="F165" s="1" t="s">
        <v>262</v>
      </c>
      <c r="G165" s="1" t="s">
        <v>147</v>
      </c>
      <c r="H165" t="b">
        <v>1</v>
      </c>
      <c r="I165" s="1" t="s">
        <v>15</v>
      </c>
      <c r="J165" s="2">
        <v>17819</v>
      </c>
      <c r="K165">
        <v>72.7</v>
      </c>
      <c r="L165">
        <v>180.75</v>
      </c>
      <c r="M165" s="5">
        <v>1699876578871</v>
      </c>
      <c r="N165">
        <v>11.4</v>
      </c>
      <c r="O165">
        <v>46.2</v>
      </c>
      <c r="P165" s="3">
        <v>144373535</v>
      </c>
      <c r="Q165">
        <v>1948</v>
      </c>
      <c r="R165" s="1" t="s">
        <v>1763</v>
      </c>
      <c r="S165">
        <v>13</v>
      </c>
      <c r="T165" t="str">
        <f>IF(AND(billionaire_data_2[[#This Row],[selfMade]]=TRUE,billionaire_data_2[[#This Row],[age]]&lt;=50),"Yes","No")</f>
        <v>No</v>
      </c>
      <c r="U165" s="1">
        <v>76</v>
      </c>
      <c r="V165" s="1">
        <v>11</v>
      </c>
      <c r="W165">
        <f>IF(billionaire_data_2[[#This Row],[selfMade]]=TRUE,1,0)</f>
        <v>1</v>
      </c>
      <c r="X165" s="1" t="str">
        <f>IF(billionaire_data_2[[#This Row],[total_tax_rate_country]]&gt;=43,"High","Low")</f>
        <v>High</v>
      </c>
    </row>
    <row r="166" spans="1:24" x14ac:dyDescent="0.35">
      <c r="A166" s="1" t="s">
        <v>1296</v>
      </c>
      <c r="B166" s="1" t="s">
        <v>1173</v>
      </c>
      <c r="C166" s="4">
        <v>10200000000</v>
      </c>
      <c r="D166" s="1" t="s">
        <v>18</v>
      </c>
      <c r="E166" s="1" t="s">
        <v>421</v>
      </c>
      <c r="F166" s="1" t="s">
        <v>318</v>
      </c>
      <c r="G166" s="1" t="s">
        <v>206</v>
      </c>
      <c r="H166" t="b">
        <v>0</v>
      </c>
      <c r="I166" s="1" t="s">
        <v>15</v>
      </c>
      <c r="J166" s="2">
        <v>22877</v>
      </c>
      <c r="K166">
        <v>78.5</v>
      </c>
      <c r="L166">
        <v>117.24</v>
      </c>
      <c r="M166" s="5">
        <v>21427700000000</v>
      </c>
      <c r="N166">
        <v>9.6</v>
      </c>
      <c r="O166">
        <v>36.6</v>
      </c>
      <c r="P166" s="3">
        <v>328239523</v>
      </c>
      <c r="Q166">
        <v>1962</v>
      </c>
      <c r="R166" s="1" t="s">
        <v>1762</v>
      </c>
      <c r="S166">
        <v>19</v>
      </c>
      <c r="T166" t="str">
        <f>IF(AND(billionaire_data_2[[#This Row],[selfMade]]=TRUE,billionaire_data_2[[#This Row],[age]]&lt;=50),"Yes","No")</f>
        <v>No</v>
      </c>
      <c r="U166" s="1">
        <v>62</v>
      </c>
      <c r="V166" s="1">
        <v>9</v>
      </c>
      <c r="W166">
        <f>IF(billionaire_data_2[[#This Row],[selfMade]]=TRUE,1,0)</f>
        <v>0</v>
      </c>
      <c r="X166" s="1" t="str">
        <f>IF(billionaire_data_2[[#This Row],[total_tax_rate_country]]&gt;=43,"High","Low")</f>
        <v>Low</v>
      </c>
    </row>
    <row r="167" spans="1:24" x14ac:dyDescent="0.35">
      <c r="A167" s="1" t="s">
        <v>1045</v>
      </c>
      <c r="B167" s="1" t="s">
        <v>1297</v>
      </c>
      <c r="C167" s="4">
        <v>10200000000</v>
      </c>
      <c r="D167" s="1" t="s">
        <v>18</v>
      </c>
      <c r="E167" s="1" t="s">
        <v>111</v>
      </c>
      <c r="F167" s="1" t="s">
        <v>73</v>
      </c>
      <c r="G167" s="1" t="s">
        <v>11</v>
      </c>
      <c r="H167" t="b">
        <v>0</v>
      </c>
      <c r="I167" s="1" t="s">
        <v>50</v>
      </c>
      <c r="J167" s="2">
        <v>17937</v>
      </c>
      <c r="K167">
        <v>78.5</v>
      </c>
      <c r="L167">
        <v>117.24</v>
      </c>
      <c r="M167" s="5">
        <v>21427700000000</v>
      </c>
      <c r="N167">
        <v>9.6</v>
      </c>
      <c r="O167">
        <v>36.6</v>
      </c>
      <c r="P167" s="3">
        <v>328239523</v>
      </c>
      <c r="Q167">
        <v>1949</v>
      </c>
      <c r="R167" s="1" t="s">
        <v>1764</v>
      </c>
      <c r="S167">
        <v>8</v>
      </c>
      <c r="T167" t="str">
        <f>IF(AND(billionaire_data_2[[#This Row],[selfMade]]=TRUE,billionaire_data_2[[#This Row],[age]]&lt;=50),"Yes","No")</f>
        <v>No</v>
      </c>
      <c r="U167" s="1">
        <v>75</v>
      </c>
      <c r="V167" s="1">
        <v>5</v>
      </c>
      <c r="W167">
        <f>IF(billionaire_data_2[[#This Row],[selfMade]]=TRUE,1,0)</f>
        <v>0</v>
      </c>
      <c r="X167" s="1" t="str">
        <f>IF(billionaire_data_2[[#This Row],[total_tax_rate_country]]&gt;=43,"High","Low")</f>
        <v>Low</v>
      </c>
    </row>
    <row r="168" spans="1:24" x14ac:dyDescent="0.35">
      <c r="A168" s="1" t="s">
        <v>1298</v>
      </c>
      <c r="B168" s="1" t="s">
        <v>1299</v>
      </c>
      <c r="C168" s="4">
        <v>10100000000</v>
      </c>
      <c r="D168" s="1" t="s">
        <v>62</v>
      </c>
      <c r="E168" s="1" t="s">
        <v>90</v>
      </c>
      <c r="F168" s="1" t="s">
        <v>271</v>
      </c>
      <c r="G168" s="1" t="s">
        <v>269</v>
      </c>
      <c r="H168" t="b">
        <v>1</v>
      </c>
      <c r="I168" s="1" t="s">
        <v>50</v>
      </c>
      <c r="J168" s="2">
        <v>23377</v>
      </c>
      <c r="K168">
        <v>77</v>
      </c>
      <c r="L168">
        <v>125.08</v>
      </c>
      <c r="M168" s="5">
        <v>19910000000000</v>
      </c>
      <c r="N168">
        <v>9.4</v>
      </c>
      <c r="O168">
        <v>59.2</v>
      </c>
      <c r="P168" s="3">
        <v>1397715000</v>
      </c>
      <c r="Q168">
        <v>1964</v>
      </c>
      <c r="R168" s="1" t="s">
        <v>1761</v>
      </c>
      <c r="S168">
        <v>1</v>
      </c>
      <c r="T168" t="str">
        <f>IF(AND(billionaire_data_2[[#This Row],[selfMade]]=TRUE,billionaire_data_2[[#This Row],[age]]&lt;=50),"Yes","No")</f>
        <v>No</v>
      </c>
      <c r="U168" s="1">
        <v>60</v>
      </c>
      <c r="V168" s="1">
        <v>14</v>
      </c>
      <c r="W168">
        <f>IF(billionaire_data_2[[#This Row],[selfMade]]=TRUE,1,0)</f>
        <v>1</v>
      </c>
      <c r="X168" s="1" t="str">
        <f>IF(billionaire_data_2[[#This Row],[total_tax_rate_country]]&gt;=43,"High","Low")</f>
        <v>High</v>
      </c>
    </row>
    <row r="169" spans="1:24" x14ac:dyDescent="0.35">
      <c r="A169" s="1" t="s">
        <v>1300</v>
      </c>
      <c r="B169" s="1" t="s">
        <v>1301</v>
      </c>
      <c r="C169" s="4">
        <v>10100000000</v>
      </c>
      <c r="D169" s="1" t="s">
        <v>435</v>
      </c>
      <c r="E169" s="1" t="s">
        <v>436</v>
      </c>
      <c r="F169" s="1" t="s">
        <v>437</v>
      </c>
      <c r="G169" s="1" t="s">
        <v>43</v>
      </c>
      <c r="H169" t="b">
        <v>0</v>
      </c>
      <c r="I169" s="1" t="s">
        <v>15</v>
      </c>
      <c r="J169" s="2">
        <v>15200</v>
      </c>
      <c r="K169">
        <v>76</v>
      </c>
      <c r="L169">
        <v>121.46</v>
      </c>
      <c r="M169" s="5">
        <v>364701517788</v>
      </c>
      <c r="N169">
        <v>12</v>
      </c>
      <c r="O169">
        <v>38.700000000000003</v>
      </c>
      <c r="P169" s="3">
        <v>32447385</v>
      </c>
      <c r="Q169">
        <v>1941</v>
      </c>
      <c r="R169" s="1" t="s">
        <v>1762</v>
      </c>
      <c r="S169">
        <v>12</v>
      </c>
      <c r="T169" t="str">
        <f>IF(AND(billionaire_data_2[[#This Row],[selfMade]]=TRUE,billionaire_data_2[[#This Row],[age]]&lt;=50),"Yes","No")</f>
        <v>No</v>
      </c>
      <c r="U169" s="1">
        <v>83</v>
      </c>
      <c r="V169" s="1">
        <v>3</v>
      </c>
      <c r="W169">
        <f>IF(billionaire_data_2[[#This Row],[selfMade]]=TRUE,1,0)</f>
        <v>0</v>
      </c>
      <c r="X169" s="1" t="str">
        <f>IF(billionaire_data_2[[#This Row],[total_tax_rate_country]]&gt;=43,"High","Low")</f>
        <v>Low</v>
      </c>
    </row>
    <row r="170" spans="1:24" x14ac:dyDescent="0.35">
      <c r="A170" s="1" t="s">
        <v>1302</v>
      </c>
      <c r="B170" s="1" t="s">
        <v>1115</v>
      </c>
      <c r="C170" s="4">
        <v>10100000000</v>
      </c>
      <c r="D170" s="1" t="s">
        <v>162</v>
      </c>
      <c r="E170" s="1" t="s">
        <v>351</v>
      </c>
      <c r="F170" s="1" t="s">
        <v>419</v>
      </c>
      <c r="G170" s="1" t="s">
        <v>22</v>
      </c>
      <c r="H170" t="b">
        <v>1</v>
      </c>
      <c r="I170" s="1" t="s">
        <v>15</v>
      </c>
      <c r="J170" s="2">
        <v>29206</v>
      </c>
      <c r="K170">
        <v>82.7</v>
      </c>
      <c r="L170">
        <v>119.8</v>
      </c>
      <c r="M170" s="5">
        <v>1392680589329</v>
      </c>
      <c r="N170">
        <v>23</v>
      </c>
      <c r="O170">
        <v>47.4</v>
      </c>
      <c r="P170" s="3">
        <v>25766605</v>
      </c>
      <c r="Q170">
        <v>1979</v>
      </c>
      <c r="R170" s="1" t="s">
        <v>1767</v>
      </c>
      <c r="S170">
        <v>17</v>
      </c>
      <c r="T170" t="str">
        <f>IF(AND(billionaire_data_2[[#This Row],[selfMade]]=TRUE,billionaire_data_2[[#This Row],[age]]&lt;=50),"Yes","No")</f>
        <v>Yes</v>
      </c>
      <c r="U170" s="1">
        <v>45</v>
      </c>
      <c r="V170" s="1">
        <v>17</v>
      </c>
      <c r="W170">
        <f>IF(billionaire_data_2[[#This Row],[selfMade]]=TRUE,1,0)</f>
        <v>1</v>
      </c>
      <c r="X170" s="1" t="str">
        <f>IF(billionaire_data_2[[#This Row],[total_tax_rate_country]]&gt;=43,"High","Low")</f>
        <v>High</v>
      </c>
    </row>
    <row r="171" spans="1:24" x14ac:dyDescent="0.35">
      <c r="A171" s="1" t="s">
        <v>1303</v>
      </c>
      <c r="B171" s="1" t="s">
        <v>1304</v>
      </c>
      <c r="C171" s="4">
        <v>10000000000</v>
      </c>
      <c r="D171" s="1" t="s">
        <v>18</v>
      </c>
      <c r="E171" s="1" t="s">
        <v>440</v>
      </c>
      <c r="F171" s="1" t="s">
        <v>236</v>
      </c>
      <c r="G171" s="1" t="s">
        <v>172</v>
      </c>
      <c r="H171" t="b">
        <v>1</v>
      </c>
      <c r="I171" s="1" t="s">
        <v>15</v>
      </c>
      <c r="J171" s="2">
        <v>13947</v>
      </c>
      <c r="K171">
        <v>78.5</v>
      </c>
      <c r="L171">
        <v>117.24</v>
      </c>
      <c r="M171" s="5">
        <v>21427700000000</v>
      </c>
      <c r="N171">
        <v>9.6</v>
      </c>
      <c r="O171">
        <v>36.6</v>
      </c>
      <c r="P171" s="3">
        <v>328239523</v>
      </c>
      <c r="Q171">
        <v>1938</v>
      </c>
      <c r="R171" s="1" t="s">
        <v>1759</v>
      </c>
      <c r="S171">
        <v>8</v>
      </c>
      <c r="T171" t="str">
        <f>IF(AND(billionaire_data_2[[#This Row],[selfMade]]=TRUE,billionaire_data_2[[#This Row],[age]]&lt;=50),"Yes","No")</f>
        <v>No</v>
      </c>
      <c r="U171" s="1">
        <v>86</v>
      </c>
      <c r="V171" s="1">
        <v>4</v>
      </c>
      <c r="W171">
        <f>IF(billionaire_data_2[[#This Row],[selfMade]]=TRUE,1,0)</f>
        <v>1</v>
      </c>
      <c r="X171" s="1" t="str">
        <f>IF(billionaire_data_2[[#This Row],[total_tax_rate_country]]&gt;=43,"High","Low")</f>
        <v>Low</v>
      </c>
    </row>
    <row r="172" spans="1:24" x14ac:dyDescent="0.35">
      <c r="A172" s="1" t="s">
        <v>1257</v>
      </c>
      <c r="B172" s="1" t="s">
        <v>1305</v>
      </c>
      <c r="C172" s="4">
        <v>9900000000</v>
      </c>
      <c r="D172" s="1" t="s">
        <v>62</v>
      </c>
      <c r="E172" s="1" t="s">
        <v>144</v>
      </c>
      <c r="F172" s="1" t="s">
        <v>43</v>
      </c>
      <c r="G172" s="1" t="s">
        <v>224</v>
      </c>
      <c r="H172" t="b">
        <v>1</v>
      </c>
      <c r="I172" s="1" t="s">
        <v>15</v>
      </c>
      <c r="J172" s="2">
        <v>17685</v>
      </c>
      <c r="K172">
        <v>77</v>
      </c>
      <c r="L172">
        <v>125.08</v>
      </c>
      <c r="M172" s="5">
        <v>19910000000000</v>
      </c>
      <c r="N172">
        <v>9.4</v>
      </c>
      <c r="O172">
        <v>59.2</v>
      </c>
      <c r="P172" s="3">
        <v>1397715000</v>
      </c>
      <c r="Q172">
        <v>1948</v>
      </c>
      <c r="R172" s="1" t="s">
        <v>1760</v>
      </c>
      <c r="S172">
        <v>1</v>
      </c>
      <c r="T172" t="str">
        <f>IF(AND(billionaire_data_2[[#This Row],[selfMade]]=TRUE,billionaire_data_2[[#This Row],[age]]&lt;=50),"Yes","No")</f>
        <v>No</v>
      </c>
      <c r="U172" s="1">
        <v>76</v>
      </c>
      <c r="V172" s="1">
        <v>15</v>
      </c>
      <c r="W172">
        <f>IF(billionaire_data_2[[#This Row],[selfMade]]=TRUE,1,0)</f>
        <v>1</v>
      </c>
      <c r="X172" s="1" t="str">
        <f>IF(billionaire_data_2[[#This Row],[total_tax_rate_country]]&gt;=43,"High","Low")</f>
        <v>High</v>
      </c>
    </row>
    <row r="173" spans="1:24" x14ac:dyDescent="0.35">
      <c r="A173" s="1" t="s">
        <v>1306</v>
      </c>
      <c r="B173" s="1" t="s">
        <v>1307</v>
      </c>
      <c r="C173" s="4">
        <v>9800000000</v>
      </c>
      <c r="D173" s="1" t="s">
        <v>12</v>
      </c>
      <c r="E173" s="1" t="s">
        <v>447</v>
      </c>
      <c r="F173" s="1" t="s">
        <v>102</v>
      </c>
      <c r="G173" s="1" t="s">
        <v>99</v>
      </c>
      <c r="H173" t="b">
        <v>0</v>
      </c>
      <c r="I173" s="1" t="s">
        <v>15</v>
      </c>
      <c r="J173" s="2">
        <v>26155</v>
      </c>
      <c r="K173">
        <v>82.5</v>
      </c>
      <c r="L173">
        <v>110.05</v>
      </c>
      <c r="M173" s="5">
        <v>2715518274227</v>
      </c>
      <c r="N173">
        <v>24.2</v>
      </c>
      <c r="O173">
        <v>60.7</v>
      </c>
      <c r="P173" s="3">
        <v>67059887</v>
      </c>
      <c r="Q173">
        <v>1971</v>
      </c>
      <c r="R173" s="1" t="s">
        <v>1762</v>
      </c>
      <c r="S173">
        <v>10</v>
      </c>
      <c r="T173" t="str">
        <f>IF(AND(billionaire_data_2[[#This Row],[selfMade]]=TRUE,billionaire_data_2[[#This Row],[age]]&lt;=50),"Yes","No")</f>
        <v>No</v>
      </c>
      <c r="U173" s="1">
        <v>53</v>
      </c>
      <c r="V173" s="1">
        <v>10</v>
      </c>
      <c r="W173">
        <f>IF(billionaire_data_2[[#This Row],[selfMade]]=TRUE,1,0)</f>
        <v>0</v>
      </c>
      <c r="X173" s="1" t="str">
        <f>IF(billionaire_data_2[[#This Row],[total_tax_rate_country]]&gt;=43,"High","Low")</f>
        <v>High</v>
      </c>
    </row>
    <row r="174" spans="1:24" x14ac:dyDescent="0.35">
      <c r="A174" s="1" t="s">
        <v>1052</v>
      </c>
      <c r="B174" s="1" t="s">
        <v>1308</v>
      </c>
      <c r="C174" s="4">
        <v>9800000000</v>
      </c>
      <c r="D174" s="1" t="s">
        <v>180</v>
      </c>
      <c r="E174" s="1" t="s">
        <v>370</v>
      </c>
      <c r="F174" s="1" t="s">
        <v>85</v>
      </c>
      <c r="G174" s="1" t="s">
        <v>43</v>
      </c>
      <c r="H174" t="b">
        <v>1</v>
      </c>
      <c r="I174" s="1" t="s">
        <v>15</v>
      </c>
      <c r="J174" s="2">
        <v>17908</v>
      </c>
      <c r="K174">
        <v>77.8</v>
      </c>
      <c r="L174">
        <v>114.52</v>
      </c>
      <c r="M174" s="5">
        <v>421142267938</v>
      </c>
      <c r="N174">
        <v>0.1</v>
      </c>
      <c r="O174">
        <v>15.9</v>
      </c>
      <c r="P174" s="3">
        <v>9770529</v>
      </c>
      <c r="Q174">
        <v>1949</v>
      </c>
      <c r="R174" s="1" t="s">
        <v>1761</v>
      </c>
      <c r="S174">
        <v>10</v>
      </c>
      <c r="T174" t="str">
        <f>IF(AND(billionaire_data_2[[#This Row],[selfMade]]=TRUE,billionaire_data_2[[#This Row],[age]]&lt;=50),"Yes","No")</f>
        <v>No</v>
      </c>
      <c r="U174" s="1">
        <v>75</v>
      </c>
      <c r="V174" s="1">
        <v>3</v>
      </c>
      <c r="W174">
        <f>IF(billionaire_data_2[[#This Row],[selfMade]]=TRUE,1,0)</f>
        <v>1</v>
      </c>
      <c r="X174" s="1" t="str">
        <f>IF(billionaire_data_2[[#This Row],[total_tax_rate_country]]&gt;=43,"High","Low")</f>
        <v>Low</v>
      </c>
    </row>
    <row r="175" spans="1:24" x14ac:dyDescent="0.35">
      <c r="A175" s="1" t="s">
        <v>1309</v>
      </c>
      <c r="B175" s="1" t="s">
        <v>1310</v>
      </c>
      <c r="C175" s="4">
        <v>9800000000</v>
      </c>
      <c r="D175" s="1" t="s">
        <v>290</v>
      </c>
      <c r="E175" s="1" t="s">
        <v>291</v>
      </c>
      <c r="F175" s="1" t="s">
        <v>156</v>
      </c>
      <c r="G175" s="1" t="s">
        <v>29</v>
      </c>
      <c r="H175" t="b">
        <v>1</v>
      </c>
      <c r="I175" s="1" t="s">
        <v>15</v>
      </c>
      <c r="J175" s="2">
        <v>17302</v>
      </c>
      <c r="K175">
        <v>82.5</v>
      </c>
      <c r="L175">
        <v>110.51</v>
      </c>
      <c r="M175" s="5">
        <v>530832908738</v>
      </c>
      <c r="N175">
        <v>27.9</v>
      </c>
      <c r="O175">
        <v>49.1</v>
      </c>
      <c r="P175" s="3">
        <v>10285453</v>
      </c>
      <c r="Q175">
        <v>1947</v>
      </c>
      <c r="R175" s="1" t="s">
        <v>1768</v>
      </c>
      <c r="S175">
        <v>15</v>
      </c>
      <c r="T175" t="str">
        <f>IF(AND(billionaire_data_2[[#This Row],[selfMade]]=TRUE,billionaire_data_2[[#This Row],[age]]&lt;=50),"Yes","No")</f>
        <v>No</v>
      </c>
      <c r="U175" s="1">
        <v>77</v>
      </c>
      <c r="V175" s="1">
        <v>6</v>
      </c>
      <c r="W175">
        <f>IF(billionaire_data_2[[#This Row],[selfMade]]=TRUE,1,0)</f>
        <v>1</v>
      </c>
      <c r="X175" s="1" t="str">
        <f>IF(billionaire_data_2[[#This Row],[total_tax_rate_country]]&gt;=43,"High","Low")</f>
        <v>High</v>
      </c>
    </row>
    <row r="176" spans="1:24" x14ac:dyDescent="0.35">
      <c r="A176" s="1" t="s">
        <v>1311</v>
      </c>
      <c r="B176" s="1" t="s">
        <v>1312</v>
      </c>
      <c r="C176" s="4">
        <v>9800000000</v>
      </c>
      <c r="D176" s="1" t="s">
        <v>12</v>
      </c>
      <c r="E176" s="1" t="s">
        <v>447</v>
      </c>
      <c r="F176" s="1" t="s">
        <v>102</v>
      </c>
      <c r="G176" s="1" t="s">
        <v>99</v>
      </c>
      <c r="H176" t="b">
        <v>0</v>
      </c>
      <c r="I176" s="1" t="s">
        <v>50</v>
      </c>
      <c r="J176" s="2">
        <v>24869</v>
      </c>
      <c r="K176">
        <v>82.5</v>
      </c>
      <c r="L176">
        <v>110.05</v>
      </c>
      <c r="M176" s="5">
        <v>2715518274227</v>
      </c>
      <c r="N176">
        <v>24.2</v>
      </c>
      <c r="O176">
        <v>60.7</v>
      </c>
      <c r="P176" s="3">
        <v>67059887</v>
      </c>
      <c r="Q176">
        <v>1968</v>
      </c>
      <c r="R176" s="1" t="s">
        <v>1764</v>
      </c>
      <c r="S176">
        <v>1</v>
      </c>
      <c r="T176" t="str">
        <f>IF(AND(billionaire_data_2[[#This Row],[selfMade]]=TRUE,billionaire_data_2[[#This Row],[age]]&lt;=50),"Yes","No")</f>
        <v>No</v>
      </c>
      <c r="U176" s="1">
        <v>56</v>
      </c>
      <c r="V176" s="1">
        <v>10</v>
      </c>
      <c r="W176">
        <f>IF(billionaire_data_2[[#This Row],[selfMade]]=TRUE,1,0)</f>
        <v>0</v>
      </c>
      <c r="X176" s="1" t="str">
        <f>IF(billionaire_data_2[[#This Row],[total_tax_rate_country]]&gt;=43,"High","Low")</f>
        <v>High</v>
      </c>
    </row>
    <row r="177" spans="1:24" x14ac:dyDescent="0.35">
      <c r="A177" s="1" t="s">
        <v>1313</v>
      </c>
      <c r="B177" s="1" t="s">
        <v>1314</v>
      </c>
      <c r="C177" s="4">
        <v>9800000000</v>
      </c>
      <c r="D177" s="1" t="s">
        <v>100</v>
      </c>
      <c r="E177" s="1" t="s">
        <v>444</v>
      </c>
      <c r="F177" s="1" t="s">
        <v>445</v>
      </c>
      <c r="G177" s="1" t="s">
        <v>11</v>
      </c>
      <c r="H177" t="b">
        <v>0</v>
      </c>
      <c r="I177" s="1" t="s">
        <v>15</v>
      </c>
      <c r="J177" s="2">
        <v>15735</v>
      </c>
      <c r="K177">
        <v>83.6</v>
      </c>
      <c r="L177">
        <v>99.55</v>
      </c>
      <c r="M177" s="5">
        <v>703082435360</v>
      </c>
      <c r="N177">
        <v>10.1</v>
      </c>
      <c r="O177">
        <v>28.8</v>
      </c>
      <c r="P177" s="3">
        <v>8574832</v>
      </c>
      <c r="Q177">
        <v>1943</v>
      </c>
      <c r="R177" s="1" t="s">
        <v>1761</v>
      </c>
      <c r="S177">
        <v>29</v>
      </c>
      <c r="T177" t="str">
        <f>IF(AND(billionaire_data_2[[#This Row],[selfMade]]=TRUE,billionaire_data_2[[#This Row],[age]]&lt;=50),"Yes","No")</f>
        <v>No</v>
      </c>
      <c r="U177" s="1">
        <v>81</v>
      </c>
      <c r="V177" s="1">
        <v>5</v>
      </c>
      <c r="W177">
        <f>IF(billionaire_data_2[[#This Row],[selfMade]]=TRUE,1,0)</f>
        <v>0</v>
      </c>
      <c r="X177" s="1" t="str">
        <f>IF(billionaire_data_2[[#This Row],[total_tax_rate_country]]&gt;=43,"High","Low")</f>
        <v>Low</v>
      </c>
    </row>
    <row r="178" spans="1:24" x14ac:dyDescent="0.35">
      <c r="A178" s="1" t="s">
        <v>1306</v>
      </c>
      <c r="B178" s="1" t="s">
        <v>1315</v>
      </c>
      <c r="C178" s="4">
        <v>9800000000</v>
      </c>
      <c r="D178" s="1" t="s">
        <v>12</v>
      </c>
      <c r="E178" s="1" t="s">
        <v>447</v>
      </c>
      <c r="F178" s="1" t="s">
        <v>102</v>
      </c>
      <c r="G178" s="1" t="s">
        <v>99</v>
      </c>
      <c r="H178" t="b">
        <v>0</v>
      </c>
      <c r="I178" s="1" t="s">
        <v>15</v>
      </c>
      <c r="J178" s="2">
        <v>25630</v>
      </c>
      <c r="K178">
        <v>82.5</v>
      </c>
      <c r="L178">
        <v>110.05</v>
      </c>
      <c r="M178" s="5">
        <v>2715518274227</v>
      </c>
      <c r="N178">
        <v>24.2</v>
      </c>
      <c r="O178">
        <v>60.7</v>
      </c>
      <c r="P178" s="3">
        <v>67059887</v>
      </c>
      <c r="Q178">
        <v>1970</v>
      </c>
      <c r="R178" s="1" t="s">
        <v>1759</v>
      </c>
      <c r="S178">
        <v>3</v>
      </c>
      <c r="T178" t="str">
        <f>IF(AND(billionaire_data_2[[#This Row],[selfMade]]=TRUE,billionaire_data_2[[#This Row],[age]]&lt;=50),"Yes","No")</f>
        <v>No</v>
      </c>
      <c r="U178" s="1">
        <v>54</v>
      </c>
      <c r="V178" s="1">
        <v>10</v>
      </c>
      <c r="W178">
        <f>IF(billionaire_data_2[[#This Row],[selfMade]]=TRUE,1,0)</f>
        <v>0</v>
      </c>
      <c r="X178" s="1" t="str">
        <f>IF(billionaire_data_2[[#This Row],[total_tax_rate_country]]&gt;=43,"High","Low")</f>
        <v>High</v>
      </c>
    </row>
    <row r="179" spans="1:24" x14ac:dyDescent="0.35">
      <c r="A179" s="1" t="s">
        <v>1316</v>
      </c>
      <c r="B179" s="1" t="s">
        <v>1317</v>
      </c>
      <c r="C179" s="4">
        <v>9700000000</v>
      </c>
      <c r="D179" s="1" t="s">
        <v>62</v>
      </c>
      <c r="E179" s="1" t="s">
        <v>90</v>
      </c>
      <c r="F179" s="1" t="s">
        <v>458</v>
      </c>
      <c r="G179" s="1" t="s">
        <v>22</v>
      </c>
      <c r="H179" t="b">
        <v>1</v>
      </c>
      <c r="I179" s="1" t="s">
        <v>15</v>
      </c>
      <c r="J179" s="2">
        <v>25553</v>
      </c>
      <c r="K179">
        <v>77</v>
      </c>
      <c r="L179">
        <v>125.08</v>
      </c>
      <c r="M179" s="5">
        <v>19910000000000</v>
      </c>
      <c r="N179">
        <v>9.4</v>
      </c>
      <c r="O179">
        <v>59.2</v>
      </c>
      <c r="P179" s="3">
        <v>1397715000</v>
      </c>
      <c r="Q179">
        <v>1969</v>
      </c>
      <c r="R179" s="1" t="s">
        <v>1767</v>
      </c>
      <c r="S179">
        <v>16</v>
      </c>
      <c r="T179" t="str">
        <f>IF(AND(billionaire_data_2[[#This Row],[selfMade]]=TRUE,billionaire_data_2[[#This Row],[age]]&lt;=50),"Yes","No")</f>
        <v>No</v>
      </c>
      <c r="U179" s="1">
        <v>55</v>
      </c>
      <c r="V179" s="1">
        <v>17</v>
      </c>
      <c r="W179">
        <f>IF(billionaire_data_2[[#This Row],[selfMade]]=TRUE,1,0)</f>
        <v>1</v>
      </c>
      <c r="X179" s="1" t="str">
        <f>IF(billionaire_data_2[[#This Row],[total_tax_rate_country]]&gt;=43,"High","Low")</f>
        <v>High</v>
      </c>
    </row>
    <row r="180" spans="1:24" x14ac:dyDescent="0.35">
      <c r="A180" s="1" t="s">
        <v>1318</v>
      </c>
      <c r="B180" s="1" t="s">
        <v>1319</v>
      </c>
      <c r="C180" s="4">
        <v>9700000000</v>
      </c>
      <c r="D180" s="1" t="s">
        <v>192</v>
      </c>
      <c r="E180" s="1" t="s">
        <v>193</v>
      </c>
      <c r="F180" s="1" t="s">
        <v>452</v>
      </c>
      <c r="G180" s="1" t="s">
        <v>147</v>
      </c>
      <c r="H180" t="b">
        <v>1</v>
      </c>
      <c r="I180" s="1" t="s">
        <v>15</v>
      </c>
      <c r="J180" s="2">
        <v>21999</v>
      </c>
      <c r="K180">
        <v>72.7</v>
      </c>
      <c r="L180">
        <v>180.75</v>
      </c>
      <c r="M180" s="5">
        <v>1699876578871</v>
      </c>
      <c r="N180">
        <v>11.4</v>
      </c>
      <c r="O180">
        <v>46.2</v>
      </c>
      <c r="P180" s="3">
        <v>144373535</v>
      </c>
      <c r="Q180">
        <v>1960</v>
      </c>
      <c r="R180" s="1" t="s">
        <v>1759</v>
      </c>
      <c r="S180">
        <v>24</v>
      </c>
      <c r="T180" t="str">
        <f>IF(AND(billionaire_data_2[[#This Row],[selfMade]]=TRUE,billionaire_data_2[[#This Row],[age]]&lt;=50),"Yes","No")</f>
        <v>No</v>
      </c>
      <c r="U180" s="1">
        <v>64</v>
      </c>
      <c r="V180" s="1">
        <v>11</v>
      </c>
      <c r="W180">
        <f>IF(billionaire_data_2[[#This Row],[selfMade]]=TRUE,1,0)</f>
        <v>1</v>
      </c>
      <c r="X180" s="1" t="str">
        <f>IF(billionaire_data_2[[#This Row],[total_tax_rate_country]]&gt;=43,"High","Low")</f>
        <v>High</v>
      </c>
    </row>
    <row r="181" spans="1:24" x14ac:dyDescent="0.35">
      <c r="A181" s="1" t="s">
        <v>1320</v>
      </c>
      <c r="B181" s="1" t="s">
        <v>1321</v>
      </c>
      <c r="C181" s="4">
        <v>9700000000</v>
      </c>
      <c r="D181" s="1" t="s">
        <v>62</v>
      </c>
      <c r="E181" s="1" t="s">
        <v>462</v>
      </c>
      <c r="F181" s="1" t="s">
        <v>302</v>
      </c>
      <c r="G181" s="1" t="s">
        <v>206</v>
      </c>
      <c r="H181" t="b">
        <v>1</v>
      </c>
      <c r="I181" s="1" t="s">
        <v>15</v>
      </c>
      <c r="J181" s="2">
        <v>21429</v>
      </c>
      <c r="K181">
        <v>77</v>
      </c>
      <c r="L181">
        <v>125.08</v>
      </c>
      <c r="M181" s="5">
        <v>19910000000000</v>
      </c>
      <c r="N181">
        <v>9.4</v>
      </c>
      <c r="O181">
        <v>59.2</v>
      </c>
      <c r="P181" s="3">
        <v>1397715000</v>
      </c>
      <c r="Q181">
        <v>1958</v>
      </c>
      <c r="R181" s="1" t="s">
        <v>1770</v>
      </c>
      <c r="S181">
        <v>1</v>
      </c>
      <c r="T181" t="str">
        <f>IF(AND(billionaire_data_2[[#This Row],[selfMade]]=TRUE,billionaire_data_2[[#This Row],[age]]&lt;=50),"Yes","No")</f>
        <v>No</v>
      </c>
      <c r="U181" s="1">
        <v>66</v>
      </c>
      <c r="V181" s="1">
        <v>9</v>
      </c>
      <c r="W181">
        <f>IF(billionaire_data_2[[#This Row],[selfMade]]=TRUE,1,0)</f>
        <v>1</v>
      </c>
      <c r="X181" s="1" t="str">
        <f>IF(billionaire_data_2[[#This Row],[total_tax_rate_country]]&gt;=43,"High","Low")</f>
        <v>High</v>
      </c>
    </row>
    <row r="182" spans="1:24" x14ac:dyDescent="0.35">
      <c r="A182" s="1" t="s">
        <v>1322</v>
      </c>
      <c r="B182" s="1" t="s">
        <v>1024</v>
      </c>
      <c r="C182" s="4">
        <v>9700000000</v>
      </c>
      <c r="D182" s="1" t="s">
        <v>454</v>
      </c>
      <c r="E182" s="1" t="s">
        <v>455</v>
      </c>
      <c r="F182" s="1" t="s">
        <v>456</v>
      </c>
      <c r="G182" s="1" t="s">
        <v>29</v>
      </c>
      <c r="H182" t="b">
        <v>1</v>
      </c>
      <c r="I182" s="1" t="s">
        <v>15</v>
      </c>
      <c r="J182" s="2">
        <v>23285</v>
      </c>
      <c r="K182">
        <v>82.6</v>
      </c>
      <c r="L182">
        <v>115.16</v>
      </c>
      <c r="M182" s="5">
        <v>2029000000000</v>
      </c>
      <c r="N182">
        <v>15.6</v>
      </c>
      <c r="O182">
        <v>33.200000000000003</v>
      </c>
      <c r="P182" s="3">
        <v>51709098</v>
      </c>
      <c r="Q182">
        <v>1963</v>
      </c>
      <c r="R182" s="1" t="s">
        <v>1763</v>
      </c>
      <c r="S182">
        <v>1</v>
      </c>
      <c r="T182" t="str">
        <f>IF(AND(billionaire_data_2[[#This Row],[selfMade]]=TRUE,billionaire_data_2[[#This Row],[age]]&lt;=50),"Yes","No")</f>
        <v>No</v>
      </c>
      <c r="U182" s="1">
        <v>61</v>
      </c>
      <c r="V182" s="1">
        <v>6</v>
      </c>
      <c r="W182">
        <f>IF(billionaire_data_2[[#This Row],[selfMade]]=TRUE,1,0)</f>
        <v>1</v>
      </c>
      <c r="X182" s="1" t="str">
        <f>IF(billionaire_data_2[[#This Row],[total_tax_rate_country]]&gt;=43,"High","Low")</f>
        <v>Low</v>
      </c>
    </row>
    <row r="183" spans="1:24" x14ac:dyDescent="0.35">
      <c r="A183" s="1" t="s">
        <v>1323</v>
      </c>
      <c r="B183" s="1" t="s">
        <v>1324</v>
      </c>
      <c r="C183" s="4">
        <v>9700000000</v>
      </c>
      <c r="D183" s="1" t="s">
        <v>93</v>
      </c>
      <c r="E183" s="1" t="s">
        <v>460</v>
      </c>
      <c r="F183" s="1" t="s">
        <v>147</v>
      </c>
      <c r="G183" s="1" t="s">
        <v>147</v>
      </c>
      <c r="H183" t="b">
        <v>0</v>
      </c>
      <c r="I183" s="1" t="s">
        <v>15</v>
      </c>
      <c r="J183" s="2">
        <v>17029</v>
      </c>
      <c r="K183">
        <v>80.900000000000006</v>
      </c>
      <c r="L183">
        <v>112.85</v>
      </c>
      <c r="M183" s="5">
        <v>3845630030824</v>
      </c>
      <c r="N183">
        <v>11.5</v>
      </c>
      <c r="O183">
        <v>48.8</v>
      </c>
      <c r="P183" s="3">
        <v>83132799</v>
      </c>
      <c r="Q183">
        <v>1946</v>
      </c>
      <c r="R183" s="1" t="s">
        <v>1762</v>
      </c>
      <c r="S183">
        <v>15</v>
      </c>
      <c r="T183" t="str">
        <f>IF(AND(billionaire_data_2[[#This Row],[selfMade]]=TRUE,billionaire_data_2[[#This Row],[age]]&lt;=50),"Yes","No")</f>
        <v>No</v>
      </c>
      <c r="U183" s="1">
        <v>78</v>
      </c>
      <c r="V183" s="1">
        <v>11</v>
      </c>
      <c r="W183">
        <f>IF(billionaire_data_2[[#This Row],[selfMade]]=TRUE,1,0)</f>
        <v>0</v>
      </c>
      <c r="X183" s="1" t="str">
        <f>IF(billionaire_data_2[[#This Row],[total_tax_rate_country]]&gt;=43,"High","Low")</f>
        <v>High</v>
      </c>
    </row>
    <row r="184" spans="1:24" x14ac:dyDescent="0.35">
      <c r="A184" s="1" t="s">
        <v>1325</v>
      </c>
      <c r="B184" s="1" t="s">
        <v>1326</v>
      </c>
      <c r="C184" s="4">
        <v>9600000000</v>
      </c>
      <c r="D184" s="1" t="s">
        <v>62</v>
      </c>
      <c r="E184" s="1" t="s">
        <v>467</v>
      </c>
      <c r="F184" s="1" t="s">
        <v>468</v>
      </c>
      <c r="G184" s="1" t="s">
        <v>172</v>
      </c>
      <c r="H184" t="b">
        <v>1</v>
      </c>
      <c r="I184" s="1" t="s">
        <v>15</v>
      </c>
      <c r="J184" s="2">
        <v>19238</v>
      </c>
      <c r="K184">
        <v>77</v>
      </c>
      <c r="L184">
        <v>125.08</v>
      </c>
      <c r="M184" s="5">
        <v>19910000000000</v>
      </c>
      <c r="N184">
        <v>9.4</v>
      </c>
      <c r="O184">
        <v>59.2</v>
      </c>
      <c r="P184" s="3">
        <v>1397715000</v>
      </c>
      <c r="Q184">
        <v>1952</v>
      </c>
      <c r="R184" s="1" t="s">
        <v>1770</v>
      </c>
      <c r="S184">
        <v>1</v>
      </c>
      <c r="T184" t="str">
        <f>IF(AND(billionaire_data_2[[#This Row],[selfMade]]=TRUE,billionaire_data_2[[#This Row],[age]]&lt;=50),"Yes","No")</f>
        <v>No</v>
      </c>
      <c r="U184" s="1">
        <v>72</v>
      </c>
      <c r="V184" s="1">
        <v>4</v>
      </c>
      <c r="W184">
        <f>IF(billionaire_data_2[[#This Row],[selfMade]]=TRUE,1,0)</f>
        <v>1</v>
      </c>
      <c r="X184" s="1" t="str">
        <f>IF(billionaire_data_2[[#This Row],[total_tax_rate_country]]&gt;=43,"High","Low")</f>
        <v>High</v>
      </c>
    </row>
    <row r="185" spans="1:24" x14ac:dyDescent="0.35">
      <c r="A185" s="1" t="s">
        <v>1327</v>
      </c>
      <c r="B185" s="1" t="s">
        <v>1328</v>
      </c>
      <c r="C185" s="4">
        <v>9600000000</v>
      </c>
      <c r="D185" s="1" t="s">
        <v>62</v>
      </c>
      <c r="E185" s="1" t="s">
        <v>470</v>
      </c>
      <c r="F185" s="1" t="s">
        <v>204</v>
      </c>
      <c r="G185" s="1" t="s">
        <v>147</v>
      </c>
      <c r="H185" t="b">
        <v>1</v>
      </c>
      <c r="I185" s="1" t="s">
        <v>15</v>
      </c>
      <c r="J185" s="2">
        <v>20515</v>
      </c>
      <c r="K185">
        <v>77</v>
      </c>
      <c r="L185">
        <v>125.08</v>
      </c>
      <c r="M185" s="5">
        <v>19910000000000</v>
      </c>
      <c r="N185">
        <v>9.4</v>
      </c>
      <c r="O185">
        <v>59.2</v>
      </c>
      <c r="P185" s="3">
        <v>1397715000</v>
      </c>
      <c r="Q185">
        <v>1956</v>
      </c>
      <c r="R185" s="1" t="s">
        <v>1759</v>
      </c>
      <c r="S185">
        <v>1</v>
      </c>
      <c r="T185" t="str">
        <f>IF(AND(billionaire_data_2[[#This Row],[selfMade]]=TRUE,billionaire_data_2[[#This Row],[age]]&lt;=50),"Yes","No")</f>
        <v>No</v>
      </c>
      <c r="U185" s="1">
        <v>68</v>
      </c>
      <c r="V185" s="1">
        <v>11</v>
      </c>
      <c r="W185">
        <f>IF(billionaire_data_2[[#This Row],[selfMade]]=TRUE,1,0)</f>
        <v>1</v>
      </c>
      <c r="X185" s="1" t="str">
        <f>IF(billionaire_data_2[[#This Row],[total_tax_rate_country]]&gt;=43,"High","Low")</f>
        <v>High</v>
      </c>
    </row>
    <row r="186" spans="1:24" x14ac:dyDescent="0.35">
      <c r="A186" s="1" t="s">
        <v>1066</v>
      </c>
      <c r="B186" s="1" t="s">
        <v>1329</v>
      </c>
      <c r="C186" s="4">
        <v>9600000000</v>
      </c>
      <c r="D186" s="1" t="s">
        <v>18</v>
      </c>
      <c r="E186" s="1" t="s">
        <v>36</v>
      </c>
      <c r="F186" s="1" t="s">
        <v>109</v>
      </c>
      <c r="G186" s="1" t="s">
        <v>61</v>
      </c>
      <c r="H186" t="b">
        <v>0</v>
      </c>
      <c r="I186" s="1" t="s">
        <v>50</v>
      </c>
      <c r="J186" s="2">
        <v>21576</v>
      </c>
      <c r="K186">
        <v>78.5</v>
      </c>
      <c r="L186">
        <v>117.24</v>
      </c>
      <c r="M186" s="5">
        <v>21427700000000</v>
      </c>
      <c r="N186">
        <v>9.6</v>
      </c>
      <c r="O186">
        <v>36.6</v>
      </c>
      <c r="P186" s="3">
        <v>328239523</v>
      </c>
      <c r="Q186">
        <v>1959</v>
      </c>
      <c r="R186" s="1" t="s">
        <v>1761</v>
      </c>
      <c r="S186">
        <v>26</v>
      </c>
      <c r="T186" t="str">
        <f>IF(AND(billionaire_data_2[[#This Row],[selfMade]]=TRUE,billionaire_data_2[[#This Row],[age]]&lt;=50),"Yes","No")</f>
        <v>No</v>
      </c>
      <c r="U186" s="1">
        <v>65</v>
      </c>
      <c r="V186" s="1">
        <v>7</v>
      </c>
      <c r="W186">
        <f>IF(billionaire_data_2[[#This Row],[selfMade]]=TRUE,1,0)</f>
        <v>0</v>
      </c>
      <c r="X186" s="1" t="str">
        <f>IF(billionaire_data_2[[#This Row],[total_tax_rate_country]]&gt;=43,"High","Low")</f>
        <v>Low</v>
      </c>
    </row>
    <row r="187" spans="1:24" x14ac:dyDescent="0.35">
      <c r="A187" s="1" t="s">
        <v>1066</v>
      </c>
      <c r="B187" s="1" t="s">
        <v>1330</v>
      </c>
      <c r="C187" s="4">
        <v>9600000000</v>
      </c>
      <c r="D187" s="1" t="s">
        <v>18</v>
      </c>
      <c r="E187" s="1" t="s">
        <v>472</v>
      </c>
      <c r="F187" s="1" t="s">
        <v>109</v>
      </c>
      <c r="G187" s="1" t="s">
        <v>61</v>
      </c>
      <c r="H187" t="b">
        <v>0</v>
      </c>
      <c r="I187" s="1" t="s">
        <v>50</v>
      </c>
      <c r="J187" s="2">
        <v>23586</v>
      </c>
      <c r="K187">
        <v>78.5</v>
      </c>
      <c r="L187">
        <v>117.24</v>
      </c>
      <c r="M187" s="5">
        <v>21427700000000</v>
      </c>
      <c r="N187">
        <v>9.6</v>
      </c>
      <c r="O187">
        <v>36.6</v>
      </c>
      <c r="P187" s="3">
        <v>328239523</v>
      </c>
      <c r="Q187">
        <v>1964</v>
      </c>
      <c r="R187" s="1" t="s">
        <v>1766</v>
      </c>
      <c r="S187">
        <v>28</v>
      </c>
      <c r="T187" t="str">
        <f>IF(AND(billionaire_data_2[[#This Row],[selfMade]]=TRUE,billionaire_data_2[[#This Row],[age]]&lt;=50),"Yes","No")</f>
        <v>No</v>
      </c>
      <c r="U187" s="1">
        <v>60</v>
      </c>
      <c r="V187" s="1">
        <v>7</v>
      </c>
      <c r="W187">
        <f>IF(billionaire_data_2[[#This Row],[selfMade]]=TRUE,1,0)</f>
        <v>0</v>
      </c>
      <c r="X187" s="1" t="str">
        <f>IF(billionaire_data_2[[#This Row],[total_tax_rate_country]]&gt;=43,"High","Low")</f>
        <v>Low</v>
      </c>
    </row>
    <row r="188" spans="1:24" x14ac:dyDescent="0.35">
      <c r="A188" s="1" t="s">
        <v>1171</v>
      </c>
      <c r="B188" s="1" t="s">
        <v>1331</v>
      </c>
      <c r="C188" s="4">
        <v>9600000000</v>
      </c>
      <c r="D188" s="1" t="s">
        <v>18</v>
      </c>
      <c r="E188" s="1" t="s">
        <v>464</v>
      </c>
      <c r="F188" s="1" t="s">
        <v>465</v>
      </c>
      <c r="G188" s="1" t="s">
        <v>22</v>
      </c>
      <c r="H188" t="b">
        <v>0</v>
      </c>
      <c r="I188" s="1" t="s">
        <v>15</v>
      </c>
      <c r="J188" s="2">
        <v>19200</v>
      </c>
      <c r="K188">
        <v>78.5</v>
      </c>
      <c r="L188">
        <v>117.24</v>
      </c>
      <c r="M188" s="5">
        <v>21427700000000</v>
      </c>
      <c r="N188">
        <v>9.6</v>
      </c>
      <c r="O188">
        <v>36.6</v>
      </c>
      <c r="P188" s="3">
        <v>328239523</v>
      </c>
      <c r="Q188">
        <v>1952</v>
      </c>
      <c r="R188" s="1" t="s">
        <v>1766</v>
      </c>
      <c r="S188">
        <v>25</v>
      </c>
      <c r="T188" t="str">
        <f>IF(AND(billionaire_data_2[[#This Row],[selfMade]]=TRUE,billionaire_data_2[[#This Row],[age]]&lt;=50),"Yes","No")</f>
        <v>No</v>
      </c>
      <c r="U188" s="1">
        <v>72</v>
      </c>
      <c r="V188" s="1">
        <v>17</v>
      </c>
      <c r="W188">
        <f>IF(billionaire_data_2[[#This Row],[selfMade]]=TRUE,1,0)</f>
        <v>0</v>
      </c>
      <c r="X188" s="1" t="str">
        <f>IF(billionaire_data_2[[#This Row],[total_tax_rate_country]]&gt;=43,"High","Low")</f>
        <v>Low</v>
      </c>
    </row>
    <row r="189" spans="1:24" x14ac:dyDescent="0.35">
      <c r="A189" s="1" t="s">
        <v>1066</v>
      </c>
      <c r="B189" s="1" t="s">
        <v>1332</v>
      </c>
      <c r="C189" s="4">
        <v>9600000000</v>
      </c>
      <c r="D189" s="1" t="s">
        <v>18</v>
      </c>
      <c r="E189" s="1" t="s">
        <v>477</v>
      </c>
      <c r="F189" s="1" t="s">
        <v>109</v>
      </c>
      <c r="G189" s="1" t="s">
        <v>61</v>
      </c>
      <c r="H189" t="b">
        <v>0</v>
      </c>
      <c r="I189" s="1" t="s">
        <v>50</v>
      </c>
      <c r="J189" s="2">
        <v>20804</v>
      </c>
      <c r="K189">
        <v>78.5</v>
      </c>
      <c r="L189">
        <v>117.24</v>
      </c>
      <c r="M189" s="5">
        <v>21427700000000</v>
      </c>
      <c r="N189">
        <v>9.6</v>
      </c>
      <c r="O189">
        <v>36.6</v>
      </c>
      <c r="P189" s="3">
        <v>328239523</v>
      </c>
      <c r="Q189">
        <v>1956</v>
      </c>
      <c r="R189" s="1" t="s">
        <v>1767</v>
      </c>
      <c r="S189">
        <v>15</v>
      </c>
      <c r="T189" t="str">
        <f>IF(AND(billionaire_data_2[[#This Row],[selfMade]]=TRUE,billionaire_data_2[[#This Row],[age]]&lt;=50),"Yes","No")</f>
        <v>No</v>
      </c>
      <c r="U189" s="1">
        <v>68</v>
      </c>
      <c r="V189" s="1">
        <v>7</v>
      </c>
      <c r="W189">
        <f>IF(billionaire_data_2[[#This Row],[selfMade]]=TRUE,1,0)</f>
        <v>0</v>
      </c>
      <c r="X189" s="1" t="str">
        <f>IF(billionaire_data_2[[#This Row],[total_tax_rate_country]]&gt;=43,"High","Low")</f>
        <v>Low</v>
      </c>
    </row>
    <row r="190" spans="1:24" x14ac:dyDescent="0.35">
      <c r="A190" s="1" t="s">
        <v>1066</v>
      </c>
      <c r="B190" s="1" t="s">
        <v>1333</v>
      </c>
      <c r="C190" s="4">
        <v>9600000000</v>
      </c>
      <c r="D190" s="1" t="s">
        <v>18</v>
      </c>
      <c r="E190" s="1" t="s">
        <v>474</v>
      </c>
      <c r="F190" s="1" t="s">
        <v>109</v>
      </c>
      <c r="G190" s="1" t="s">
        <v>61</v>
      </c>
      <c r="H190" t="b">
        <v>0</v>
      </c>
      <c r="I190" s="1" t="s">
        <v>50</v>
      </c>
      <c r="J190" s="2">
        <v>22129</v>
      </c>
      <c r="K190">
        <v>78.5</v>
      </c>
      <c r="L190">
        <v>117.24</v>
      </c>
      <c r="M190" s="5">
        <v>21427700000000</v>
      </c>
      <c r="N190">
        <v>9.6</v>
      </c>
      <c r="O190">
        <v>36.6</v>
      </c>
      <c r="P190" s="3">
        <v>328239523</v>
      </c>
      <c r="Q190">
        <v>1960</v>
      </c>
      <c r="R190" s="1" t="s">
        <v>1762</v>
      </c>
      <c r="S190">
        <v>1</v>
      </c>
      <c r="T190" t="str">
        <f>IF(AND(billionaire_data_2[[#This Row],[selfMade]]=TRUE,billionaire_data_2[[#This Row],[age]]&lt;=50),"Yes","No")</f>
        <v>No</v>
      </c>
      <c r="U190" s="1">
        <v>64</v>
      </c>
      <c r="V190" s="1">
        <v>7</v>
      </c>
      <c r="W190">
        <f>IF(billionaire_data_2[[#This Row],[selfMade]]=TRUE,1,0)</f>
        <v>0</v>
      </c>
      <c r="X190" s="1" t="str">
        <f>IF(billionaire_data_2[[#This Row],[total_tax_rate_country]]&gt;=43,"High","Low")</f>
        <v>Low</v>
      </c>
    </row>
    <row r="191" spans="1:24" x14ac:dyDescent="0.35">
      <c r="A191" s="1" t="s">
        <v>1334</v>
      </c>
      <c r="B191" s="1" t="s">
        <v>1046</v>
      </c>
      <c r="C191" s="4">
        <v>9500000000</v>
      </c>
      <c r="D191" s="1" t="s">
        <v>78</v>
      </c>
      <c r="E191" s="1" t="s">
        <v>480</v>
      </c>
      <c r="F191" s="1" t="s">
        <v>43</v>
      </c>
      <c r="G191" s="1" t="s">
        <v>43</v>
      </c>
      <c r="H191" t="b">
        <v>1</v>
      </c>
      <c r="I191" s="1" t="s">
        <v>15</v>
      </c>
      <c r="J191" s="2">
        <v>47027</v>
      </c>
      <c r="K191">
        <v>81.900000000000006</v>
      </c>
      <c r="L191">
        <v>116.76</v>
      </c>
      <c r="M191" s="5">
        <v>1736425629520</v>
      </c>
      <c r="N191">
        <v>12.8</v>
      </c>
      <c r="O191">
        <v>24.5</v>
      </c>
      <c r="P191" s="3">
        <v>36991981</v>
      </c>
      <c r="Q191">
        <v>1928</v>
      </c>
      <c r="R191" s="1" t="s">
        <v>1763</v>
      </c>
      <c r="S191">
        <v>1</v>
      </c>
      <c r="T191" t="str">
        <f>IF(AND(billionaire_data_2[[#This Row],[selfMade]]=TRUE,billionaire_data_2[[#This Row],[age]]&lt;=50),"Yes","No")</f>
        <v>No</v>
      </c>
      <c r="U191" s="1">
        <v>96</v>
      </c>
      <c r="V191" s="1">
        <v>3</v>
      </c>
      <c r="W191">
        <f>IF(billionaire_data_2[[#This Row],[selfMade]]=TRUE,1,0)</f>
        <v>1</v>
      </c>
      <c r="X191" s="1" t="str">
        <f>IF(billionaire_data_2[[#This Row],[total_tax_rate_country]]&gt;=43,"High","Low")</f>
        <v>Low</v>
      </c>
    </row>
    <row r="192" spans="1:24" x14ac:dyDescent="0.35">
      <c r="A192" s="1" t="s">
        <v>1335</v>
      </c>
      <c r="B192" s="1" t="s">
        <v>1336</v>
      </c>
      <c r="C192" s="4">
        <v>9500000000</v>
      </c>
      <c r="D192" s="1" t="s">
        <v>12</v>
      </c>
      <c r="E192" s="1" t="s">
        <v>13</v>
      </c>
      <c r="F192" s="1" t="s">
        <v>156</v>
      </c>
      <c r="G192" s="1" t="s">
        <v>29</v>
      </c>
      <c r="H192" t="b">
        <v>0</v>
      </c>
      <c r="I192" s="1" t="s">
        <v>15</v>
      </c>
      <c r="J192" s="2">
        <v>19085</v>
      </c>
      <c r="K192">
        <v>82.5</v>
      </c>
      <c r="L192">
        <v>110.05</v>
      </c>
      <c r="M192" s="5">
        <v>2715518274227</v>
      </c>
      <c r="N192">
        <v>24.2</v>
      </c>
      <c r="O192">
        <v>60.7</v>
      </c>
      <c r="P192" s="3">
        <v>67059887</v>
      </c>
      <c r="Q192">
        <v>1952</v>
      </c>
      <c r="R192" s="1" t="s">
        <v>1765</v>
      </c>
      <c r="S192">
        <v>1</v>
      </c>
      <c r="T192" t="str">
        <f>IF(AND(billionaire_data_2[[#This Row],[selfMade]]=TRUE,billionaire_data_2[[#This Row],[age]]&lt;=50),"Yes","No")</f>
        <v>No</v>
      </c>
      <c r="U192" s="1">
        <v>72</v>
      </c>
      <c r="V192" s="1">
        <v>6</v>
      </c>
      <c r="W192">
        <f>IF(billionaire_data_2[[#This Row],[selfMade]]=TRUE,1,0)</f>
        <v>0</v>
      </c>
      <c r="X192" s="1" t="str">
        <f>IF(billionaire_data_2[[#This Row],[total_tax_rate_country]]&gt;=43,"High","Low")</f>
        <v>High</v>
      </c>
    </row>
    <row r="193" spans="1:24" x14ac:dyDescent="0.35">
      <c r="A193" s="1" t="s">
        <v>1337</v>
      </c>
      <c r="B193" s="1" t="s">
        <v>1338</v>
      </c>
      <c r="C193" s="4">
        <v>9400000000</v>
      </c>
      <c r="D193" s="1" t="s">
        <v>100</v>
      </c>
      <c r="E193" s="1" t="s">
        <v>482</v>
      </c>
      <c r="F193" s="1" t="s">
        <v>483</v>
      </c>
      <c r="G193" s="1" t="s">
        <v>206</v>
      </c>
      <c r="H193" t="b">
        <v>0</v>
      </c>
      <c r="I193" s="1" t="s">
        <v>15</v>
      </c>
      <c r="J193" s="2">
        <v>24007</v>
      </c>
      <c r="K193">
        <v>83.6</v>
      </c>
      <c r="L193">
        <v>99.55</v>
      </c>
      <c r="M193" s="5">
        <v>703082435360</v>
      </c>
      <c r="N193">
        <v>10.1</v>
      </c>
      <c r="O193">
        <v>28.8</v>
      </c>
      <c r="P193" s="3">
        <v>8574832</v>
      </c>
      <c r="Q193">
        <v>1965</v>
      </c>
      <c r="R193" s="1" t="s">
        <v>1770</v>
      </c>
      <c r="S193">
        <v>22</v>
      </c>
      <c r="T193" t="str">
        <f>IF(AND(billionaire_data_2[[#This Row],[selfMade]]=TRUE,billionaire_data_2[[#This Row],[age]]&lt;=50),"Yes","No")</f>
        <v>No</v>
      </c>
      <c r="U193" s="1">
        <v>59</v>
      </c>
      <c r="V193" s="1">
        <v>9</v>
      </c>
      <c r="W193">
        <f>IF(billionaire_data_2[[#This Row],[selfMade]]=TRUE,1,0)</f>
        <v>0</v>
      </c>
      <c r="X193" s="1" t="str">
        <f>IF(billionaire_data_2[[#This Row],[total_tax_rate_country]]&gt;=43,"High","Low")</f>
        <v>Low</v>
      </c>
    </row>
    <row r="194" spans="1:24" x14ac:dyDescent="0.35">
      <c r="A194" s="1" t="s">
        <v>1140</v>
      </c>
      <c r="B194" s="1" t="s">
        <v>1339</v>
      </c>
      <c r="C194" s="4">
        <v>9400000000</v>
      </c>
      <c r="D194" s="1" t="s">
        <v>62</v>
      </c>
      <c r="E194" s="1" t="s">
        <v>90</v>
      </c>
      <c r="F194" s="1" t="s">
        <v>485</v>
      </c>
      <c r="G194" s="1" t="s">
        <v>22</v>
      </c>
      <c r="H194" t="b">
        <v>1</v>
      </c>
      <c r="I194" s="1" t="s">
        <v>15</v>
      </c>
      <c r="J194" s="2">
        <v>28904</v>
      </c>
      <c r="K194">
        <v>77</v>
      </c>
      <c r="L194">
        <v>125.08</v>
      </c>
      <c r="M194" s="5">
        <v>19910000000000</v>
      </c>
      <c r="N194">
        <v>9.4</v>
      </c>
      <c r="O194">
        <v>59.2</v>
      </c>
      <c r="P194" s="3">
        <v>1397715000</v>
      </c>
      <c r="Q194">
        <v>1979</v>
      </c>
      <c r="R194" s="1" t="s">
        <v>1764</v>
      </c>
      <c r="S194">
        <v>18</v>
      </c>
      <c r="T194" t="str">
        <f>IF(AND(billionaire_data_2[[#This Row],[selfMade]]=TRUE,billionaire_data_2[[#This Row],[age]]&lt;=50),"Yes","No")</f>
        <v>Yes</v>
      </c>
      <c r="U194" s="1">
        <v>45</v>
      </c>
      <c r="V194" s="1">
        <v>17</v>
      </c>
      <c r="W194">
        <f>IF(billionaire_data_2[[#This Row],[selfMade]]=TRUE,1,0)</f>
        <v>1</v>
      </c>
      <c r="X194" s="1" t="str">
        <f>IF(billionaire_data_2[[#This Row],[total_tax_rate_country]]&gt;=43,"High","Low")</f>
        <v>High</v>
      </c>
    </row>
    <row r="195" spans="1:24" x14ac:dyDescent="0.35">
      <c r="A195" s="1" t="s">
        <v>1340</v>
      </c>
      <c r="B195" s="1" t="s">
        <v>1341</v>
      </c>
      <c r="C195" s="4">
        <v>9300000000</v>
      </c>
      <c r="D195" s="1" t="s">
        <v>18</v>
      </c>
      <c r="E195" s="1" t="s">
        <v>487</v>
      </c>
      <c r="F195" s="1" t="s">
        <v>488</v>
      </c>
      <c r="G195" s="1" t="s">
        <v>22</v>
      </c>
      <c r="H195" t="b">
        <v>1</v>
      </c>
      <c r="I195" s="1" t="s">
        <v>15</v>
      </c>
      <c r="J195" s="2">
        <v>29827</v>
      </c>
      <c r="K195">
        <v>78.5</v>
      </c>
      <c r="L195">
        <v>117.24</v>
      </c>
      <c r="M195" s="5">
        <v>21427700000000</v>
      </c>
      <c r="N195">
        <v>9.6</v>
      </c>
      <c r="O195">
        <v>36.6</v>
      </c>
      <c r="P195" s="3">
        <v>328239523</v>
      </c>
      <c r="Q195">
        <v>1981</v>
      </c>
      <c r="R195" s="1" t="s">
        <v>1762</v>
      </c>
      <c r="S195">
        <v>29</v>
      </c>
      <c r="T195" t="str">
        <f>IF(AND(billionaire_data_2[[#This Row],[selfMade]]=TRUE,billionaire_data_2[[#This Row],[age]]&lt;=50),"Yes","No")</f>
        <v>Yes</v>
      </c>
      <c r="U195" s="1">
        <v>43</v>
      </c>
      <c r="V195" s="1">
        <v>17</v>
      </c>
      <c r="W195">
        <f>IF(billionaire_data_2[[#This Row],[selfMade]]=TRUE,1,0)</f>
        <v>1</v>
      </c>
      <c r="X195" s="1" t="str">
        <f>IF(billionaire_data_2[[#This Row],[total_tax_rate_country]]&gt;=43,"High","Low")</f>
        <v>Low</v>
      </c>
    </row>
    <row r="196" spans="1:24" x14ac:dyDescent="0.35">
      <c r="A196" s="1" t="s">
        <v>1342</v>
      </c>
      <c r="B196" s="1" t="s">
        <v>1127</v>
      </c>
      <c r="C196" s="4">
        <v>9300000000</v>
      </c>
      <c r="D196" s="1" t="s">
        <v>134</v>
      </c>
      <c r="E196" s="1" t="s">
        <v>490</v>
      </c>
      <c r="F196" s="1" t="s">
        <v>491</v>
      </c>
      <c r="G196" s="1" t="s">
        <v>147</v>
      </c>
      <c r="H196" t="b">
        <v>1</v>
      </c>
      <c r="I196" s="1" t="s">
        <v>15</v>
      </c>
      <c r="J196" s="2">
        <v>17289</v>
      </c>
      <c r="K196">
        <v>81.3</v>
      </c>
      <c r="L196">
        <v>119.62</v>
      </c>
      <c r="M196" s="5">
        <v>2827113184696</v>
      </c>
      <c r="N196">
        <v>25.5</v>
      </c>
      <c r="O196">
        <v>30.6</v>
      </c>
      <c r="P196" s="3">
        <v>66834405</v>
      </c>
      <c r="Q196">
        <v>1947</v>
      </c>
      <c r="R196" s="1" t="s">
        <v>1768</v>
      </c>
      <c r="S196">
        <v>2</v>
      </c>
      <c r="T196" t="str">
        <f>IF(AND(billionaire_data_2[[#This Row],[selfMade]]=TRUE,billionaire_data_2[[#This Row],[age]]&lt;=50),"Yes","No")</f>
        <v>No</v>
      </c>
      <c r="U196" s="1">
        <v>77</v>
      </c>
      <c r="V196" s="1">
        <v>11</v>
      </c>
      <c r="W196">
        <f>IF(billionaire_data_2[[#This Row],[selfMade]]=TRUE,1,0)</f>
        <v>1</v>
      </c>
      <c r="X196" s="1" t="str">
        <f>IF(billionaire_data_2[[#This Row],[total_tax_rate_country]]&gt;=43,"High","Low")</f>
        <v>Low</v>
      </c>
    </row>
    <row r="197" spans="1:24" x14ac:dyDescent="0.35">
      <c r="A197" s="1" t="s">
        <v>1343</v>
      </c>
      <c r="B197" s="1" t="s">
        <v>1344</v>
      </c>
      <c r="C197" s="4">
        <v>9200000000</v>
      </c>
      <c r="D197" s="1" t="s">
        <v>44</v>
      </c>
      <c r="E197" s="1" t="s">
        <v>500</v>
      </c>
      <c r="F197" s="1" t="s">
        <v>501</v>
      </c>
      <c r="G197" s="1" t="s">
        <v>22</v>
      </c>
      <c r="H197" t="b">
        <v>0</v>
      </c>
      <c r="I197" s="1" t="s">
        <v>15</v>
      </c>
      <c r="J197" s="2">
        <v>16642</v>
      </c>
      <c r="K197">
        <v>69.400000000000006</v>
      </c>
      <c r="L197">
        <v>180.44</v>
      </c>
      <c r="M197" s="5">
        <v>2611000000000</v>
      </c>
      <c r="N197">
        <v>11.2</v>
      </c>
      <c r="O197">
        <v>49.7</v>
      </c>
      <c r="P197" s="3">
        <v>1366417754</v>
      </c>
      <c r="Q197">
        <v>1945</v>
      </c>
      <c r="R197" s="1" t="s">
        <v>1766</v>
      </c>
      <c r="S197">
        <v>24</v>
      </c>
      <c r="T197" t="str">
        <f>IF(AND(billionaire_data_2[[#This Row],[selfMade]]=TRUE,billionaire_data_2[[#This Row],[age]]&lt;=50),"Yes","No")</f>
        <v>No</v>
      </c>
      <c r="U197" s="1">
        <v>79</v>
      </c>
      <c r="V197" s="1">
        <v>17</v>
      </c>
      <c r="W197">
        <f>IF(billionaire_data_2[[#This Row],[selfMade]]=TRUE,1,0)</f>
        <v>0</v>
      </c>
      <c r="X197" s="1" t="str">
        <f>IF(billionaire_data_2[[#This Row],[total_tax_rate_country]]&gt;=43,"High","Low")</f>
        <v>High</v>
      </c>
    </row>
    <row r="198" spans="1:24" x14ac:dyDescent="0.35">
      <c r="A198" s="1" t="s">
        <v>1345</v>
      </c>
      <c r="B198" s="1" t="s">
        <v>1346</v>
      </c>
      <c r="C198" s="4">
        <v>9200000000</v>
      </c>
      <c r="D198" s="1" t="s">
        <v>192</v>
      </c>
      <c r="E198" s="1" t="s">
        <v>193</v>
      </c>
      <c r="F198" s="1" t="s">
        <v>234</v>
      </c>
      <c r="G198" s="1" t="s">
        <v>43</v>
      </c>
      <c r="H198" t="b">
        <v>1</v>
      </c>
      <c r="I198" s="1" t="s">
        <v>15</v>
      </c>
      <c r="J198" s="2">
        <v>24404</v>
      </c>
      <c r="K198">
        <v>72.7</v>
      </c>
      <c r="L198">
        <v>180.75</v>
      </c>
      <c r="M198" s="5">
        <v>1699876578871</v>
      </c>
      <c r="N198">
        <v>11.4</v>
      </c>
      <c r="O198">
        <v>46.2</v>
      </c>
      <c r="P198" s="3">
        <v>144373535</v>
      </c>
      <c r="Q198">
        <v>1966</v>
      </c>
      <c r="R198" s="1" t="s">
        <v>1763</v>
      </c>
      <c r="S198">
        <v>24</v>
      </c>
      <c r="T198" t="str">
        <f>IF(AND(billionaire_data_2[[#This Row],[selfMade]]=TRUE,billionaire_data_2[[#This Row],[age]]&lt;=50),"Yes","No")</f>
        <v>No</v>
      </c>
      <c r="U198" s="1">
        <v>58</v>
      </c>
      <c r="V198" s="1">
        <v>3</v>
      </c>
      <c r="W198">
        <f>IF(billionaire_data_2[[#This Row],[selfMade]]=TRUE,1,0)</f>
        <v>1</v>
      </c>
      <c r="X198" s="1" t="str">
        <f>IF(billionaire_data_2[[#This Row],[total_tax_rate_country]]&gt;=43,"High","Low")</f>
        <v>High</v>
      </c>
    </row>
    <row r="199" spans="1:24" x14ac:dyDescent="0.35">
      <c r="A199" s="1" t="s">
        <v>1347</v>
      </c>
      <c r="B199" s="1" t="s">
        <v>1043</v>
      </c>
      <c r="C199" s="4">
        <v>9200000000</v>
      </c>
      <c r="D199" s="1" t="s">
        <v>18</v>
      </c>
      <c r="E199" s="1" t="s">
        <v>503</v>
      </c>
      <c r="F199" s="1" t="s">
        <v>178</v>
      </c>
      <c r="G199" s="1" t="s">
        <v>29</v>
      </c>
      <c r="H199" t="b">
        <v>1</v>
      </c>
      <c r="I199" s="1" t="s">
        <v>15</v>
      </c>
      <c r="J199" s="2">
        <v>13725</v>
      </c>
      <c r="K199">
        <v>78.5</v>
      </c>
      <c r="L199">
        <v>117.24</v>
      </c>
      <c r="M199" s="5">
        <v>21427700000000</v>
      </c>
      <c r="N199">
        <v>9.6</v>
      </c>
      <c r="O199">
        <v>36.6</v>
      </c>
      <c r="P199" s="3">
        <v>328239523</v>
      </c>
      <c r="Q199">
        <v>1937</v>
      </c>
      <c r="R199" s="1" t="s">
        <v>1766</v>
      </c>
      <c r="S199">
        <v>29</v>
      </c>
      <c r="T199" t="str">
        <f>IF(AND(billionaire_data_2[[#This Row],[selfMade]]=TRUE,billionaire_data_2[[#This Row],[age]]&lt;=50),"Yes","No")</f>
        <v>No</v>
      </c>
      <c r="U199" s="1">
        <v>87</v>
      </c>
      <c r="V199" s="1">
        <v>6</v>
      </c>
      <c r="W199">
        <f>IF(billionaire_data_2[[#This Row],[selfMade]]=TRUE,1,0)</f>
        <v>1</v>
      </c>
      <c r="X199" s="1" t="str">
        <f>IF(billionaire_data_2[[#This Row],[total_tax_rate_country]]&gt;=43,"High","Low")</f>
        <v>Low</v>
      </c>
    </row>
    <row r="200" spans="1:24" x14ac:dyDescent="0.35">
      <c r="A200" s="1" t="s">
        <v>1348</v>
      </c>
      <c r="B200" s="1" t="s">
        <v>1068</v>
      </c>
      <c r="C200" s="4">
        <v>9200000000</v>
      </c>
      <c r="D200" s="1" t="s">
        <v>18</v>
      </c>
      <c r="E200" s="1" t="s">
        <v>497</v>
      </c>
      <c r="F200" s="1" t="s">
        <v>498</v>
      </c>
      <c r="G200" s="1" t="s">
        <v>35</v>
      </c>
      <c r="H200" t="b">
        <v>1</v>
      </c>
      <c r="I200" s="1" t="s">
        <v>15</v>
      </c>
      <c r="J200" s="2">
        <v>15042</v>
      </c>
      <c r="K200">
        <v>78.5</v>
      </c>
      <c r="L200">
        <v>117.24</v>
      </c>
      <c r="M200" s="5">
        <v>21427700000000</v>
      </c>
      <c r="N200">
        <v>9.6</v>
      </c>
      <c r="O200">
        <v>36.6</v>
      </c>
      <c r="P200" s="3">
        <v>328239523</v>
      </c>
      <c r="Q200">
        <v>1941</v>
      </c>
      <c r="R200" s="1" t="s">
        <v>1759</v>
      </c>
      <c r="S200">
        <v>7</v>
      </c>
      <c r="T200" t="str">
        <f>IF(AND(billionaire_data_2[[#This Row],[selfMade]]=TRUE,billionaire_data_2[[#This Row],[age]]&lt;=50),"Yes","No")</f>
        <v>No</v>
      </c>
      <c r="U200" s="1">
        <v>83</v>
      </c>
      <c r="V200" s="1">
        <v>12</v>
      </c>
      <c r="W200">
        <f>IF(billionaire_data_2[[#This Row],[selfMade]]=TRUE,1,0)</f>
        <v>1</v>
      </c>
      <c r="X200" s="1" t="str">
        <f>IF(billionaire_data_2[[#This Row],[total_tax_rate_country]]&gt;=43,"High","Low")</f>
        <v>Low</v>
      </c>
    </row>
    <row r="201" spans="1:24" x14ac:dyDescent="0.35">
      <c r="A201" s="1" t="s">
        <v>1349</v>
      </c>
      <c r="B201" s="1" t="s">
        <v>1168</v>
      </c>
      <c r="C201" s="4">
        <v>9200000000</v>
      </c>
      <c r="D201" s="1" t="s">
        <v>284</v>
      </c>
      <c r="E201" s="1" t="s">
        <v>285</v>
      </c>
      <c r="F201" s="1" t="s">
        <v>495</v>
      </c>
      <c r="G201" s="1" t="s">
        <v>172</v>
      </c>
      <c r="H201" t="b">
        <v>1</v>
      </c>
      <c r="I201" s="1" t="s">
        <v>15</v>
      </c>
      <c r="J201" s="2">
        <v>27584</v>
      </c>
      <c r="K201">
        <v>79</v>
      </c>
      <c r="L201">
        <v>116.48</v>
      </c>
      <c r="M201" s="5">
        <v>246489245495</v>
      </c>
      <c r="N201">
        <v>14.9</v>
      </c>
      <c r="O201">
        <v>46.1</v>
      </c>
      <c r="P201" s="3">
        <v>10669709</v>
      </c>
      <c r="Q201">
        <v>1975</v>
      </c>
      <c r="R201" s="1" t="s">
        <v>1766</v>
      </c>
      <c r="S201">
        <v>9</v>
      </c>
      <c r="T201" t="str">
        <f>IF(AND(billionaire_data_2[[#This Row],[selfMade]]=TRUE,billionaire_data_2[[#This Row],[age]]&lt;=50),"Yes","No")</f>
        <v>Yes</v>
      </c>
      <c r="U201" s="1">
        <v>49</v>
      </c>
      <c r="V201" s="1">
        <v>4</v>
      </c>
      <c r="W201">
        <f>IF(billionaire_data_2[[#This Row],[selfMade]]=TRUE,1,0)</f>
        <v>1</v>
      </c>
      <c r="X201" s="1" t="str">
        <f>IF(billionaire_data_2[[#This Row],[total_tax_rate_country]]&gt;=43,"High","Low")</f>
        <v>High</v>
      </c>
    </row>
    <row r="202" spans="1:24" x14ac:dyDescent="0.35">
      <c r="A202" s="1" t="s">
        <v>1350</v>
      </c>
      <c r="B202" s="1" t="s">
        <v>1158</v>
      </c>
      <c r="C202" s="4">
        <v>9200000000</v>
      </c>
      <c r="D202" s="1" t="s">
        <v>18</v>
      </c>
      <c r="E202" s="1" t="s">
        <v>505</v>
      </c>
      <c r="F202" s="1" t="s">
        <v>506</v>
      </c>
      <c r="G202" s="1" t="s">
        <v>11</v>
      </c>
      <c r="H202" t="b">
        <v>1</v>
      </c>
      <c r="I202" s="1" t="s">
        <v>15</v>
      </c>
      <c r="J202" s="2">
        <v>21916</v>
      </c>
      <c r="K202">
        <v>78.5</v>
      </c>
      <c r="L202">
        <v>117.24</v>
      </c>
      <c r="M202" s="5">
        <v>21427700000000</v>
      </c>
      <c r="N202">
        <v>9.6</v>
      </c>
      <c r="O202">
        <v>36.6</v>
      </c>
      <c r="P202" s="3">
        <v>328239523</v>
      </c>
      <c r="Q202">
        <v>1960</v>
      </c>
      <c r="R202" s="1" t="s">
        <v>1761</v>
      </c>
      <c r="S202">
        <v>1</v>
      </c>
      <c r="T202" t="str">
        <f>IF(AND(billionaire_data_2[[#This Row],[selfMade]]=TRUE,billionaire_data_2[[#This Row],[age]]&lt;=50),"Yes","No")</f>
        <v>No</v>
      </c>
      <c r="U202" s="1">
        <v>64</v>
      </c>
      <c r="V202" s="1">
        <v>5</v>
      </c>
      <c r="W202">
        <f>IF(billionaire_data_2[[#This Row],[selfMade]]=TRUE,1,0)</f>
        <v>1</v>
      </c>
      <c r="X202" s="1" t="str">
        <f>IF(billionaire_data_2[[#This Row],[total_tax_rate_country]]&gt;=43,"High","Low")</f>
        <v>Low</v>
      </c>
    </row>
    <row r="203" spans="1:24" x14ac:dyDescent="0.35">
      <c r="A203" s="1" t="s">
        <v>1351</v>
      </c>
      <c r="B203" s="1" t="s">
        <v>1352</v>
      </c>
      <c r="C203" s="4">
        <v>9200000000</v>
      </c>
      <c r="D203" s="1" t="s">
        <v>290</v>
      </c>
      <c r="E203" s="1" t="s">
        <v>291</v>
      </c>
      <c r="F203" s="1" t="s">
        <v>43</v>
      </c>
      <c r="G203" s="1" t="s">
        <v>43</v>
      </c>
      <c r="H203" t="b">
        <v>0</v>
      </c>
      <c r="I203" s="1" t="s">
        <v>50</v>
      </c>
      <c r="J203" s="2">
        <v>15955</v>
      </c>
      <c r="K203">
        <v>82.5</v>
      </c>
      <c r="L203">
        <v>110.51</v>
      </c>
      <c r="M203" s="5">
        <v>530832908738</v>
      </c>
      <c r="N203">
        <v>27.9</v>
      </c>
      <c r="O203">
        <v>49.1</v>
      </c>
      <c r="P203" s="3">
        <v>10285453</v>
      </c>
      <c r="Q203">
        <v>1943</v>
      </c>
      <c r="R203" s="1" t="s">
        <v>1770</v>
      </c>
      <c r="S203">
        <v>6</v>
      </c>
      <c r="T203" t="str">
        <f>IF(AND(billionaire_data_2[[#This Row],[selfMade]]=TRUE,billionaire_data_2[[#This Row],[age]]&lt;=50),"Yes","No")</f>
        <v>No</v>
      </c>
      <c r="U203" s="1">
        <v>81</v>
      </c>
      <c r="V203" s="1">
        <v>3</v>
      </c>
      <c r="W203">
        <f>IF(billionaire_data_2[[#This Row],[selfMade]]=TRUE,1,0)</f>
        <v>0</v>
      </c>
      <c r="X203" s="1" t="str">
        <f>IF(billionaire_data_2[[#This Row],[total_tax_rate_country]]&gt;=43,"High","Low")</f>
        <v>High</v>
      </c>
    </row>
    <row r="204" spans="1:24" x14ac:dyDescent="0.35">
      <c r="A204" s="1" t="s">
        <v>1353</v>
      </c>
      <c r="B204" s="1" t="s">
        <v>1354</v>
      </c>
      <c r="C204" s="4">
        <v>9000000000</v>
      </c>
      <c r="D204" s="1" t="s">
        <v>93</v>
      </c>
      <c r="E204" s="1" t="s">
        <v>511</v>
      </c>
      <c r="F204" s="1" t="s">
        <v>271</v>
      </c>
      <c r="G204" s="1" t="s">
        <v>269</v>
      </c>
      <c r="H204" t="b">
        <v>0</v>
      </c>
      <c r="I204" s="1" t="s">
        <v>15</v>
      </c>
      <c r="J204" s="2">
        <v>24660</v>
      </c>
      <c r="K204">
        <v>80.900000000000006</v>
      </c>
      <c r="L204">
        <v>112.85</v>
      </c>
      <c r="M204" s="5">
        <v>3845630030824</v>
      </c>
      <c r="N204">
        <v>11.5</v>
      </c>
      <c r="O204">
        <v>48.8</v>
      </c>
      <c r="P204" s="3">
        <v>83132799</v>
      </c>
      <c r="Q204">
        <v>1967</v>
      </c>
      <c r="R204" s="1" t="s">
        <v>1766</v>
      </c>
      <c r="S204">
        <v>7</v>
      </c>
      <c r="T204" t="str">
        <f>IF(AND(billionaire_data_2[[#This Row],[selfMade]]=TRUE,billionaire_data_2[[#This Row],[age]]&lt;=50),"Yes","No")</f>
        <v>No</v>
      </c>
      <c r="U204" s="1">
        <v>57</v>
      </c>
      <c r="V204" s="1">
        <v>14</v>
      </c>
      <c r="W204">
        <f>IF(billionaire_data_2[[#This Row],[selfMade]]=TRUE,1,0)</f>
        <v>0</v>
      </c>
      <c r="X204" s="1" t="str">
        <f>IF(billionaire_data_2[[#This Row],[total_tax_rate_country]]&gt;=43,"High","Low")</f>
        <v>High</v>
      </c>
    </row>
    <row r="205" spans="1:24" x14ac:dyDescent="0.35">
      <c r="A205" s="1" t="s">
        <v>1355</v>
      </c>
      <c r="B205" s="1" t="s">
        <v>1356</v>
      </c>
      <c r="C205" s="4">
        <v>9000000000</v>
      </c>
      <c r="D205" s="1" t="s">
        <v>100</v>
      </c>
      <c r="E205" s="1" t="s">
        <v>509</v>
      </c>
      <c r="F205" s="1" t="s">
        <v>164</v>
      </c>
      <c r="G205" s="1" t="s">
        <v>161</v>
      </c>
      <c r="H205" t="b">
        <v>1</v>
      </c>
      <c r="I205" s="1" t="s">
        <v>15</v>
      </c>
      <c r="J205" s="2">
        <v>20827</v>
      </c>
      <c r="K205">
        <v>83.6</v>
      </c>
      <c r="L205">
        <v>99.55</v>
      </c>
      <c r="M205" s="5">
        <v>703082435360</v>
      </c>
      <c r="N205">
        <v>10.1</v>
      </c>
      <c r="O205">
        <v>28.8</v>
      </c>
      <c r="P205" s="3">
        <v>8574832</v>
      </c>
      <c r="Q205">
        <v>1957</v>
      </c>
      <c r="R205" s="1" t="s">
        <v>1761</v>
      </c>
      <c r="S205">
        <v>7</v>
      </c>
      <c r="T205" t="str">
        <f>IF(AND(billionaire_data_2[[#This Row],[selfMade]]=TRUE,billionaire_data_2[[#This Row],[age]]&lt;=50),"Yes","No")</f>
        <v>No</v>
      </c>
      <c r="U205" s="1">
        <v>67</v>
      </c>
      <c r="V205" s="1">
        <v>13</v>
      </c>
      <c r="W205">
        <f>IF(billionaire_data_2[[#This Row],[selfMade]]=TRUE,1,0)</f>
        <v>1</v>
      </c>
      <c r="X205" s="1" t="str">
        <f>IF(billionaire_data_2[[#This Row],[total_tax_rate_country]]&gt;=43,"High","Low")</f>
        <v>Low</v>
      </c>
    </row>
    <row r="206" spans="1:24" x14ac:dyDescent="0.35">
      <c r="A206" s="1" t="s">
        <v>1140</v>
      </c>
      <c r="B206" s="1" t="s">
        <v>1357</v>
      </c>
      <c r="C206" s="4">
        <v>9000000000</v>
      </c>
      <c r="D206" s="1" t="s">
        <v>62</v>
      </c>
      <c r="E206" s="1" t="s">
        <v>515</v>
      </c>
      <c r="F206" s="1" t="s">
        <v>516</v>
      </c>
      <c r="G206" s="1" t="s">
        <v>147</v>
      </c>
      <c r="H206" t="b">
        <v>1</v>
      </c>
      <c r="I206" s="1" t="s">
        <v>15</v>
      </c>
      <c r="J206" s="2">
        <v>24162</v>
      </c>
      <c r="K206">
        <v>77</v>
      </c>
      <c r="L206">
        <v>125.08</v>
      </c>
      <c r="M206" s="5">
        <v>19910000000000</v>
      </c>
      <c r="N206">
        <v>9.4</v>
      </c>
      <c r="O206">
        <v>59.2</v>
      </c>
      <c r="P206" s="3">
        <v>1397715000</v>
      </c>
      <c r="Q206">
        <v>1966</v>
      </c>
      <c r="R206" s="1" t="s">
        <v>1764</v>
      </c>
      <c r="S206">
        <v>24</v>
      </c>
      <c r="T206" t="str">
        <f>IF(AND(billionaire_data_2[[#This Row],[selfMade]]=TRUE,billionaire_data_2[[#This Row],[age]]&lt;=50),"Yes","No")</f>
        <v>No</v>
      </c>
      <c r="U206" s="1">
        <v>58</v>
      </c>
      <c r="V206" s="1">
        <v>11</v>
      </c>
      <c r="W206">
        <f>IF(billionaire_data_2[[#This Row],[selfMade]]=TRUE,1,0)</f>
        <v>1</v>
      </c>
      <c r="X206" s="1" t="str">
        <f>IF(billionaire_data_2[[#This Row],[total_tax_rate_country]]&gt;=43,"High","Low")</f>
        <v>High</v>
      </c>
    </row>
    <row r="207" spans="1:24" x14ac:dyDescent="0.35">
      <c r="A207" s="1" t="s">
        <v>1358</v>
      </c>
      <c r="B207" s="1" t="s">
        <v>1050</v>
      </c>
      <c r="C207" s="4">
        <v>9000000000</v>
      </c>
      <c r="D207" s="1" t="s">
        <v>18</v>
      </c>
      <c r="E207" s="1" t="s">
        <v>52</v>
      </c>
      <c r="F207" s="1" t="s">
        <v>53</v>
      </c>
      <c r="G207" s="1" t="s">
        <v>22</v>
      </c>
      <c r="H207" t="b">
        <v>1</v>
      </c>
      <c r="I207" s="1" t="s">
        <v>15</v>
      </c>
      <c r="J207" s="2">
        <v>18716</v>
      </c>
      <c r="K207">
        <v>78.5</v>
      </c>
      <c r="L207">
        <v>117.24</v>
      </c>
      <c r="M207" s="5">
        <v>21427700000000</v>
      </c>
      <c r="N207">
        <v>9.6</v>
      </c>
      <c r="O207">
        <v>36.6</v>
      </c>
      <c r="P207" s="3">
        <v>328239523</v>
      </c>
      <c r="Q207">
        <v>1951</v>
      </c>
      <c r="R207" s="1" t="s">
        <v>1759</v>
      </c>
      <c r="S207">
        <v>29</v>
      </c>
      <c r="T207" t="str">
        <f>IF(AND(billionaire_data_2[[#This Row],[selfMade]]=TRUE,billionaire_data_2[[#This Row],[age]]&lt;=50),"Yes","No")</f>
        <v>No</v>
      </c>
      <c r="U207" s="1">
        <v>73</v>
      </c>
      <c r="V207" s="1">
        <v>17</v>
      </c>
      <c r="W207">
        <f>IF(billionaire_data_2[[#This Row],[selfMade]]=TRUE,1,0)</f>
        <v>1</v>
      </c>
      <c r="X207" s="1" t="str">
        <f>IF(billionaire_data_2[[#This Row],[total_tax_rate_country]]&gt;=43,"High","Low")</f>
        <v>Low</v>
      </c>
    </row>
    <row r="208" spans="1:24" x14ac:dyDescent="0.35">
      <c r="A208" s="1" t="s">
        <v>1359</v>
      </c>
      <c r="B208" s="1" t="s">
        <v>1262</v>
      </c>
      <c r="C208" s="4">
        <v>9000000000</v>
      </c>
      <c r="D208" s="1" t="s">
        <v>78</v>
      </c>
      <c r="E208" s="1" t="s">
        <v>480</v>
      </c>
      <c r="F208" s="1" t="s">
        <v>513</v>
      </c>
      <c r="G208" s="1" t="s">
        <v>61</v>
      </c>
      <c r="H208" t="b">
        <v>1</v>
      </c>
      <c r="I208" s="1" t="s">
        <v>15</v>
      </c>
      <c r="J208" s="2">
        <v>18332</v>
      </c>
      <c r="K208">
        <v>81.900000000000006</v>
      </c>
      <c r="L208">
        <v>116.76</v>
      </c>
      <c r="M208" s="5">
        <v>1736425629520</v>
      </c>
      <c r="N208">
        <v>12.8</v>
      </c>
      <c r="O208">
        <v>24.5</v>
      </c>
      <c r="P208" s="3">
        <v>36991981</v>
      </c>
      <c r="Q208">
        <v>1950</v>
      </c>
      <c r="R208" s="1" t="s">
        <v>1759</v>
      </c>
      <c r="S208">
        <v>10</v>
      </c>
      <c r="T208" t="str">
        <f>IF(AND(billionaire_data_2[[#This Row],[selfMade]]=TRUE,billionaire_data_2[[#This Row],[age]]&lt;=50),"Yes","No")</f>
        <v>No</v>
      </c>
      <c r="U208" s="1">
        <v>74</v>
      </c>
      <c r="V208" s="1">
        <v>7</v>
      </c>
      <c r="W208">
        <f>IF(billionaire_data_2[[#This Row],[selfMade]]=TRUE,1,0)</f>
        <v>1</v>
      </c>
      <c r="X208" s="1" t="str">
        <f>IF(billionaire_data_2[[#This Row],[total_tax_rate_country]]&gt;=43,"High","Low")</f>
        <v>Low</v>
      </c>
    </row>
    <row r="209" spans="1:24" x14ac:dyDescent="0.35">
      <c r="A209" s="1" t="s">
        <v>1360</v>
      </c>
      <c r="B209" s="1" t="s">
        <v>1361</v>
      </c>
      <c r="C209" s="4">
        <v>8900000000</v>
      </c>
      <c r="D209" s="1" t="s">
        <v>134</v>
      </c>
      <c r="E209" s="1" t="s">
        <v>135</v>
      </c>
      <c r="F209" s="1" t="s">
        <v>518</v>
      </c>
      <c r="G209" s="1" t="s">
        <v>61</v>
      </c>
      <c r="H209" t="b">
        <v>0</v>
      </c>
      <c r="I209" s="1" t="s">
        <v>15</v>
      </c>
      <c r="J209" s="2">
        <v>20090</v>
      </c>
      <c r="K209">
        <v>81.3</v>
      </c>
      <c r="L209">
        <v>119.62</v>
      </c>
      <c r="M209" s="5">
        <v>2827113184696</v>
      </c>
      <c r="N209">
        <v>25.5</v>
      </c>
      <c r="O209">
        <v>30.6</v>
      </c>
      <c r="P209" s="3">
        <v>66834405</v>
      </c>
      <c r="Q209">
        <v>1955</v>
      </c>
      <c r="R209" s="1" t="s">
        <v>1761</v>
      </c>
      <c r="S209">
        <v>1</v>
      </c>
      <c r="T209" t="str">
        <f>IF(AND(billionaire_data_2[[#This Row],[selfMade]]=TRUE,billionaire_data_2[[#This Row],[age]]&lt;=50),"Yes","No")</f>
        <v>No</v>
      </c>
      <c r="U209" s="1">
        <v>69</v>
      </c>
      <c r="V209" s="1">
        <v>7</v>
      </c>
      <c r="W209">
        <f>IF(billionaire_data_2[[#This Row],[selfMade]]=TRUE,1,0)</f>
        <v>0</v>
      </c>
      <c r="X209" s="1" t="str">
        <f>IF(billionaire_data_2[[#This Row],[total_tax_rate_country]]&gt;=43,"High","Low")</f>
        <v>Low</v>
      </c>
    </row>
    <row r="210" spans="1:24" x14ac:dyDescent="0.35">
      <c r="A210" s="1" t="s">
        <v>1360</v>
      </c>
      <c r="B210" s="1" t="s">
        <v>1362</v>
      </c>
      <c r="C210" s="4">
        <v>8900000000</v>
      </c>
      <c r="D210" s="1" t="s">
        <v>134</v>
      </c>
      <c r="E210" s="1" t="s">
        <v>522</v>
      </c>
      <c r="F210" s="1" t="s">
        <v>518</v>
      </c>
      <c r="G210" s="1" t="s">
        <v>61</v>
      </c>
      <c r="H210" t="b">
        <v>0</v>
      </c>
      <c r="I210" s="1" t="s">
        <v>50</v>
      </c>
      <c r="J210" s="2">
        <v>19151</v>
      </c>
      <c r="K210">
        <v>81.3</v>
      </c>
      <c r="L210">
        <v>119.62</v>
      </c>
      <c r="M210" s="5">
        <v>2827113184696</v>
      </c>
      <c r="N210">
        <v>25.5</v>
      </c>
      <c r="O210">
        <v>30.6</v>
      </c>
      <c r="P210" s="3">
        <v>66834405</v>
      </c>
      <c r="Q210">
        <v>1952</v>
      </c>
      <c r="R210" s="1" t="s">
        <v>1760</v>
      </c>
      <c r="S210">
        <v>6</v>
      </c>
      <c r="T210" t="str">
        <f>IF(AND(billionaire_data_2[[#This Row],[selfMade]]=TRUE,billionaire_data_2[[#This Row],[age]]&lt;=50),"Yes","No")</f>
        <v>No</v>
      </c>
      <c r="U210" s="1">
        <v>72</v>
      </c>
      <c r="V210" s="1">
        <v>7</v>
      </c>
      <c r="W210">
        <f>IF(billionaire_data_2[[#This Row],[selfMade]]=TRUE,1,0)</f>
        <v>0</v>
      </c>
      <c r="X210" s="1" t="str">
        <f>IF(billionaire_data_2[[#This Row],[total_tax_rate_country]]&gt;=43,"High","Low")</f>
        <v>Low</v>
      </c>
    </row>
    <row r="211" spans="1:24" x14ac:dyDescent="0.35">
      <c r="A211" s="1" t="s">
        <v>1360</v>
      </c>
      <c r="B211" s="1" t="s">
        <v>1363</v>
      </c>
      <c r="C211" s="4">
        <v>8900000000</v>
      </c>
      <c r="D211" s="1" t="s">
        <v>134</v>
      </c>
      <c r="E211" s="1" t="s">
        <v>520</v>
      </c>
      <c r="F211" s="1" t="s">
        <v>518</v>
      </c>
      <c r="G211" s="1" t="s">
        <v>61</v>
      </c>
      <c r="H211" t="b">
        <v>0</v>
      </c>
      <c r="I211" s="1" t="s">
        <v>15</v>
      </c>
      <c r="J211" s="2">
        <v>21916</v>
      </c>
      <c r="K211">
        <v>81.3</v>
      </c>
      <c r="L211">
        <v>119.62</v>
      </c>
      <c r="M211" s="5">
        <v>2827113184696</v>
      </c>
      <c r="N211">
        <v>25.5</v>
      </c>
      <c r="O211">
        <v>30.6</v>
      </c>
      <c r="P211" s="3">
        <v>66834405</v>
      </c>
      <c r="Q211">
        <v>1960</v>
      </c>
      <c r="R211" s="1" t="s">
        <v>1761</v>
      </c>
      <c r="S211">
        <v>1</v>
      </c>
      <c r="T211" t="str">
        <f>IF(AND(billionaire_data_2[[#This Row],[selfMade]]=TRUE,billionaire_data_2[[#This Row],[age]]&lt;=50),"Yes","No")</f>
        <v>No</v>
      </c>
      <c r="U211" s="1">
        <v>64</v>
      </c>
      <c r="V211" s="1">
        <v>7</v>
      </c>
      <c r="W211">
        <f>IF(billionaire_data_2[[#This Row],[selfMade]]=TRUE,1,0)</f>
        <v>0</v>
      </c>
      <c r="X211" s="1" t="str">
        <f>IF(billionaire_data_2[[#This Row],[total_tax_rate_country]]&gt;=43,"High","Low")</f>
        <v>Low</v>
      </c>
    </row>
    <row r="212" spans="1:24" x14ac:dyDescent="0.35">
      <c r="A212" s="1" t="s">
        <v>1364</v>
      </c>
      <c r="B212" s="1" t="s">
        <v>1365</v>
      </c>
      <c r="C212" s="4">
        <v>8800000000</v>
      </c>
      <c r="D212" s="1" t="s">
        <v>18</v>
      </c>
      <c r="E212" s="1" t="s">
        <v>531</v>
      </c>
      <c r="F212" s="1" t="s">
        <v>532</v>
      </c>
      <c r="G212" s="1" t="s">
        <v>22</v>
      </c>
      <c r="H212" t="b">
        <v>1</v>
      </c>
      <c r="I212" s="1" t="s">
        <v>15</v>
      </c>
      <c r="J212" s="2">
        <v>24644</v>
      </c>
      <c r="K212">
        <v>78.5</v>
      </c>
      <c r="L212">
        <v>117.24</v>
      </c>
      <c r="M212" s="5">
        <v>21427700000000</v>
      </c>
      <c r="N212">
        <v>9.6</v>
      </c>
      <c r="O212">
        <v>36.6</v>
      </c>
      <c r="P212" s="3">
        <v>328239523</v>
      </c>
      <c r="Q212">
        <v>1967</v>
      </c>
      <c r="R212" s="1" t="s">
        <v>1760</v>
      </c>
      <c r="S212">
        <v>21</v>
      </c>
      <c r="T212" t="str">
        <f>IF(AND(billionaire_data_2[[#This Row],[selfMade]]=TRUE,billionaire_data_2[[#This Row],[age]]&lt;=50),"Yes","No")</f>
        <v>No</v>
      </c>
      <c r="U212" s="1">
        <v>57</v>
      </c>
      <c r="V212" s="1">
        <v>17</v>
      </c>
      <c r="W212">
        <f>IF(billionaire_data_2[[#This Row],[selfMade]]=TRUE,1,0)</f>
        <v>1</v>
      </c>
      <c r="X212" s="1" t="str">
        <f>IF(billionaire_data_2[[#This Row],[total_tax_rate_country]]&gt;=43,"High","Low")</f>
        <v>Low</v>
      </c>
    </row>
    <row r="213" spans="1:24" x14ac:dyDescent="0.35">
      <c r="A213" s="1" t="s">
        <v>1366</v>
      </c>
      <c r="B213" s="1" t="s">
        <v>1367</v>
      </c>
      <c r="C213" s="4">
        <v>8800000000</v>
      </c>
      <c r="D213" s="1" t="s">
        <v>134</v>
      </c>
      <c r="E213" s="1" t="s">
        <v>135</v>
      </c>
      <c r="F213" s="1" t="s">
        <v>236</v>
      </c>
      <c r="G213" s="1" t="s">
        <v>172</v>
      </c>
      <c r="H213" t="b">
        <v>0</v>
      </c>
      <c r="I213" s="1" t="s">
        <v>50</v>
      </c>
      <c r="J213" s="2">
        <v>18629</v>
      </c>
      <c r="K213">
        <v>81.3</v>
      </c>
      <c r="L213">
        <v>119.62</v>
      </c>
      <c r="M213" s="5">
        <v>2827113184696</v>
      </c>
      <c r="N213">
        <v>25.5</v>
      </c>
      <c r="O213">
        <v>30.6</v>
      </c>
      <c r="P213" s="3">
        <v>66834405</v>
      </c>
      <c r="Q213">
        <v>1951</v>
      </c>
      <c r="R213" s="1" t="s">
        <v>1761</v>
      </c>
      <c r="S213">
        <v>1</v>
      </c>
      <c r="T213" t="str">
        <f>IF(AND(billionaire_data_2[[#This Row],[selfMade]]=TRUE,billionaire_data_2[[#This Row],[age]]&lt;=50),"Yes","No")</f>
        <v>No</v>
      </c>
      <c r="U213" s="1">
        <v>73</v>
      </c>
      <c r="V213" s="1">
        <v>4</v>
      </c>
      <c r="W213">
        <f>IF(billionaire_data_2[[#This Row],[selfMade]]=TRUE,1,0)</f>
        <v>0</v>
      </c>
      <c r="X213" s="1" t="str">
        <f>IF(billionaire_data_2[[#This Row],[total_tax_rate_country]]&gt;=43,"High","Low")</f>
        <v>Low</v>
      </c>
    </row>
    <row r="214" spans="1:24" x14ac:dyDescent="0.35">
      <c r="A214" s="1" t="s">
        <v>1368</v>
      </c>
      <c r="B214" s="1" t="s">
        <v>1369</v>
      </c>
      <c r="C214" s="4">
        <v>8800000000</v>
      </c>
      <c r="D214" s="1" t="s">
        <v>18</v>
      </c>
      <c r="E214" s="1" t="s">
        <v>487</v>
      </c>
      <c r="F214" s="1" t="s">
        <v>66</v>
      </c>
      <c r="G214" s="1" t="s">
        <v>22</v>
      </c>
      <c r="H214" t="b">
        <v>1</v>
      </c>
      <c r="I214" s="1" t="s">
        <v>15</v>
      </c>
      <c r="J214" s="2">
        <v>30824</v>
      </c>
      <c r="K214">
        <v>78.5</v>
      </c>
      <c r="L214">
        <v>117.24</v>
      </c>
      <c r="M214" s="5">
        <v>21427700000000</v>
      </c>
      <c r="N214">
        <v>9.6</v>
      </c>
      <c r="O214">
        <v>36.6</v>
      </c>
      <c r="P214" s="3">
        <v>328239523</v>
      </c>
      <c r="Q214">
        <v>1984</v>
      </c>
      <c r="R214" s="1" t="s">
        <v>1768</v>
      </c>
      <c r="S214">
        <v>22</v>
      </c>
      <c r="T214" t="str">
        <f>IF(AND(billionaire_data_2[[#This Row],[selfMade]]=TRUE,billionaire_data_2[[#This Row],[age]]&lt;=50),"Yes","No")</f>
        <v>Yes</v>
      </c>
      <c r="U214" s="1">
        <v>40</v>
      </c>
      <c r="V214" s="1">
        <v>17</v>
      </c>
      <c r="W214">
        <f>IF(billionaire_data_2[[#This Row],[selfMade]]=TRUE,1,0)</f>
        <v>1</v>
      </c>
      <c r="X214" s="1" t="str">
        <f>IF(billionaire_data_2[[#This Row],[total_tax_rate_country]]&gt;=43,"High","Low")</f>
        <v>Low</v>
      </c>
    </row>
    <row r="215" spans="1:24" x14ac:dyDescent="0.35">
      <c r="A215" s="1" t="s">
        <v>1257</v>
      </c>
      <c r="B215" s="1" t="s">
        <v>1370</v>
      </c>
      <c r="C215" s="4">
        <v>8800000000</v>
      </c>
      <c r="D215" s="1" t="s">
        <v>62</v>
      </c>
      <c r="E215" s="1" t="s">
        <v>90</v>
      </c>
      <c r="F215" s="1" t="s">
        <v>145</v>
      </c>
      <c r="G215" s="1" t="s">
        <v>22</v>
      </c>
      <c r="H215" t="b">
        <v>1</v>
      </c>
      <c r="I215" s="1" t="s">
        <v>15</v>
      </c>
      <c r="J215" s="2">
        <v>27098</v>
      </c>
      <c r="K215">
        <v>77</v>
      </c>
      <c r="L215">
        <v>125.08</v>
      </c>
      <c r="M215" s="5">
        <v>19910000000000</v>
      </c>
      <c r="N215">
        <v>9.4</v>
      </c>
      <c r="O215">
        <v>59.2</v>
      </c>
      <c r="P215" s="3">
        <v>1397715000</v>
      </c>
      <c r="Q215">
        <v>1974</v>
      </c>
      <c r="R215" s="1" t="s">
        <v>1759</v>
      </c>
      <c r="S215">
        <v>10</v>
      </c>
      <c r="T215" t="str">
        <f>IF(AND(billionaire_data_2[[#This Row],[selfMade]]=TRUE,billionaire_data_2[[#This Row],[age]]&lt;=50),"Yes","No")</f>
        <v>Yes</v>
      </c>
      <c r="U215" s="1">
        <v>50</v>
      </c>
      <c r="V215" s="1">
        <v>17</v>
      </c>
      <c r="W215">
        <f>IF(billionaire_data_2[[#This Row],[selfMade]]=TRUE,1,0)</f>
        <v>1</v>
      </c>
      <c r="X215" s="1" t="str">
        <f>IF(billionaire_data_2[[#This Row],[total_tax_rate_country]]&gt;=43,"High","Low")</f>
        <v>High</v>
      </c>
    </row>
    <row r="216" spans="1:24" x14ac:dyDescent="0.35">
      <c r="A216" s="1" t="s">
        <v>1371</v>
      </c>
      <c r="B216" s="1" t="s">
        <v>1372</v>
      </c>
      <c r="C216" s="4">
        <v>8800000000</v>
      </c>
      <c r="D216" s="1" t="s">
        <v>62</v>
      </c>
      <c r="E216" s="1" t="s">
        <v>127</v>
      </c>
      <c r="F216" s="1" t="s">
        <v>128</v>
      </c>
      <c r="G216" s="1" t="s">
        <v>172</v>
      </c>
      <c r="H216" t="b">
        <v>1</v>
      </c>
      <c r="I216" s="1" t="s">
        <v>15</v>
      </c>
      <c r="J216" s="2">
        <v>21551</v>
      </c>
      <c r="K216">
        <v>77</v>
      </c>
      <c r="L216">
        <v>125.08</v>
      </c>
      <c r="M216" s="5">
        <v>19910000000000</v>
      </c>
      <c r="N216">
        <v>9.4</v>
      </c>
      <c r="O216">
        <v>59.2</v>
      </c>
      <c r="P216" s="3">
        <v>1397715000</v>
      </c>
      <c r="Q216">
        <v>1959</v>
      </c>
      <c r="R216" s="1" t="s">
        <v>1761</v>
      </c>
      <c r="S216">
        <v>1</v>
      </c>
      <c r="T216" t="str">
        <f>IF(AND(billionaire_data_2[[#This Row],[selfMade]]=TRUE,billionaire_data_2[[#This Row],[age]]&lt;=50),"Yes","No")</f>
        <v>No</v>
      </c>
      <c r="U216" s="1">
        <v>65</v>
      </c>
      <c r="V216" s="1">
        <v>4</v>
      </c>
      <c r="W216">
        <f>IF(billionaire_data_2[[#This Row],[selfMade]]=TRUE,1,0)</f>
        <v>1</v>
      </c>
      <c r="X216" s="1" t="str">
        <f>IF(billionaire_data_2[[#This Row],[total_tax_rate_country]]&gt;=43,"High","Low")</f>
        <v>High</v>
      </c>
    </row>
    <row r="217" spans="1:24" x14ac:dyDescent="0.35">
      <c r="A217" s="1" t="s">
        <v>1373</v>
      </c>
      <c r="B217" s="1" t="s">
        <v>1374</v>
      </c>
      <c r="C217" s="4">
        <v>8800000000</v>
      </c>
      <c r="D217" s="1" t="s">
        <v>192</v>
      </c>
      <c r="E217" s="1" t="s">
        <v>524</v>
      </c>
      <c r="F217" s="1" t="s">
        <v>525</v>
      </c>
      <c r="G217" s="1" t="s">
        <v>11</v>
      </c>
      <c r="H217" t="b">
        <v>1</v>
      </c>
      <c r="I217" s="1" t="s">
        <v>50</v>
      </c>
      <c r="J217" s="2">
        <v>27683</v>
      </c>
      <c r="K217">
        <v>72.7</v>
      </c>
      <c r="L217">
        <v>180.75</v>
      </c>
      <c r="M217" s="5">
        <v>1699876578871</v>
      </c>
      <c r="N217">
        <v>11.4</v>
      </c>
      <c r="O217">
        <v>46.2</v>
      </c>
      <c r="P217" s="3">
        <v>144373535</v>
      </c>
      <c r="Q217">
        <v>1975</v>
      </c>
      <c r="R217" s="1" t="s">
        <v>1763</v>
      </c>
      <c r="S217">
        <v>16</v>
      </c>
      <c r="T217" t="str">
        <f>IF(AND(billionaire_data_2[[#This Row],[selfMade]]=TRUE,billionaire_data_2[[#This Row],[age]]&lt;=50),"Yes","No")</f>
        <v>Yes</v>
      </c>
      <c r="U217" s="1">
        <v>49</v>
      </c>
      <c r="V217" s="1">
        <v>5</v>
      </c>
      <c r="W217">
        <f>IF(billionaire_data_2[[#This Row],[selfMade]]=TRUE,1,0)</f>
        <v>1</v>
      </c>
      <c r="X217" s="1" t="str">
        <f>IF(billionaire_data_2[[#This Row],[total_tax_rate_country]]&gt;=43,"High","Low")</f>
        <v>High</v>
      </c>
    </row>
    <row r="218" spans="1:24" x14ac:dyDescent="0.35">
      <c r="A218" s="1" t="s">
        <v>1375</v>
      </c>
      <c r="B218" s="1" t="s">
        <v>1068</v>
      </c>
      <c r="C218" s="4">
        <v>8800000000</v>
      </c>
      <c r="D218" s="1" t="s">
        <v>18</v>
      </c>
      <c r="E218" s="1" t="s">
        <v>503</v>
      </c>
      <c r="F218" s="1" t="s">
        <v>527</v>
      </c>
      <c r="G218" s="1" t="s">
        <v>22</v>
      </c>
      <c r="H218" t="b">
        <v>1</v>
      </c>
      <c r="I218" s="1" t="s">
        <v>15</v>
      </c>
      <c r="J218" s="2">
        <v>18808</v>
      </c>
      <c r="K218">
        <v>78.5</v>
      </c>
      <c r="L218">
        <v>117.24</v>
      </c>
      <c r="M218" s="5">
        <v>21427700000000</v>
      </c>
      <c r="N218">
        <v>9.6</v>
      </c>
      <c r="O218">
        <v>36.6</v>
      </c>
      <c r="P218" s="3">
        <v>328239523</v>
      </c>
      <c r="Q218">
        <v>1951</v>
      </c>
      <c r="R218" s="1" t="s">
        <v>1760</v>
      </c>
      <c r="S218">
        <v>29</v>
      </c>
      <c r="T218" t="str">
        <f>IF(AND(billionaire_data_2[[#This Row],[selfMade]]=TRUE,billionaire_data_2[[#This Row],[age]]&lt;=50),"Yes","No")</f>
        <v>No</v>
      </c>
      <c r="U218" s="1">
        <v>73</v>
      </c>
      <c r="V218" s="1">
        <v>17</v>
      </c>
      <c r="W218">
        <f>IF(billionaire_data_2[[#This Row],[selfMade]]=TRUE,1,0)</f>
        <v>1</v>
      </c>
      <c r="X218" s="1" t="str">
        <f>IF(billionaire_data_2[[#This Row],[total_tax_rate_country]]&gt;=43,"High","Low")</f>
        <v>Low</v>
      </c>
    </row>
    <row r="219" spans="1:24" x14ac:dyDescent="0.35">
      <c r="A219" s="1" t="s">
        <v>1220</v>
      </c>
      <c r="B219" s="1" t="s">
        <v>1376</v>
      </c>
      <c r="C219" s="4">
        <v>8700000000</v>
      </c>
      <c r="D219" s="1" t="s">
        <v>62</v>
      </c>
      <c r="E219" s="1" t="s">
        <v>536</v>
      </c>
      <c r="F219" s="1" t="s">
        <v>204</v>
      </c>
      <c r="G219" s="1" t="s">
        <v>147</v>
      </c>
      <c r="H219" t="b">
        <v>1</v>
      </c>
      <c r="I219" s="1" t="s">
        <v>15</v>
      </c>
      <c r="J219" s="2">
        <v>25934</v>
      </c>
      <c r="K219">
        <v>77</v>
      </c>
      <c r="L219">
        <v>125.08</v>
      </c>
      <c r="M219" s="5">
        <v>19910000000000</v>
      </c>
      <c r="N219">
        <v>9.4</v>
      </c>
      <c r="O219">
        <v>59.2</v>
      </c>
      <c r="P219" s="3">
        <v>1397715000</v>
      </c>
      <c r="Q219">
        <v>1971</v>
      </c>
      <c r="R219" s="1" t="s">
        <v>1761</v>
      </c>
      <c r="S219">
        <v>1</v>
      </c>
      <c r="T219" t="str">
        <f>IF(AND(billionaire_data_2[[#This Row],[selfMade]]=TRUE,billionaire_data_2[[#This Row],[age]]&lt;=50),"Yes","No")</f>
        <v>No</v>
      </c>
      <c r="U219" s="1">
        <v>53</v>
      </c>
      <c r="V219" s="1">
        <v>11</v>
      </c>
      <c r="W219">
        <f>IF(billionaire_data_2[[#This Row],[selfMade]]=TRUE,1,0)</f>
        <v>1</v>
      </c>
      <c r="X219" s="1" t="str">
        <f>IF(billionaire_data_2[[#This Row],[total_tax_rate_country]]&gt;=43,"High","Low")</f>
        <v>High</v>
      </c>
    </row>
    <row r="220" spans="1:24" x14ac:dyDescent="0.35">
      <c r="A220" s="1" t="s">
        <v>1353</v>
      </c>
      <c r="B220" s="1" t="s">
        <v>1024</v>
      </c>
      <c r="C220" s="4">
        <v>8700000000</v>
      </c>
      <c r="D220" s="1" t="s">
        <v>93</v>
      </c>
      <c r="E220" s="1" t="s">
        <v>511</v>
      </c>
      <c r="F220" s="1" t="s">
        <v>538</v>
      </c>
      <c r="G220" s="1" t="s">
        <v>11</v>
      </c>
      <c r="H220" t="b">
        <v>0</v>
      </c>
      <c r="I220" s="1" t="s">
        <v>15</v>
      </c>
      <c r="J220" s="2">
        <v>15808</v>
      </c>
      <c r="K220">
        <v>80.900000000000006</v>
      </c>
      <c r="L220">
        <v>112.85</v>
      </c>
      <c r="M220" s="5">
        <v>3845630030824</v>
      </c>
      <c r="N220">
        <v>11.5</v>
      </c>
      <c r="O220">
        <v>48.8</v>
      </c>
      <c r="P220" s="3">
        <v>83132799</v>
      </c>
      <c r="Q220">
        <v>1943</v>
      </c>
      <c r="R220" s="1" t="s">
        <v>1765</v>
      </c>
      <c r="S220">
        <v>12</v>
      </c>
      <c r="T220" t="str">
        <f>IF(AND(billionaire_data_2[[#This Row],[selfMade]]=TRUE,billionaire_data_2[[#This Row],[age]]&lt;=50),"Yes","No")</f>
        <v>No</v>
      </c>
      <c r="U220" s="1">
        <v>81</v>
      </c>
      <c r="V220" s="1">
        <v>5</v>
      </c>
      <c r="W220">
        <f>IF(billionaire_data_2[[#This Row],[selfMade]]=TRUE,1,0)</f>
        <v>0</v>
      </c>
      <c r="X220" s="1" t="str">
        <f>IF(billionaire_data_2[[#This Row],[total_tax_rate_country]]&gt;=43,"High","Low")</f>
        <v>High</v>
      </c>
    </row>
    <row r="221" spans="1:24" x14ac:dyDescent="0.35">
      <c r="A221" s="1" t="s">
        <v>1377</v>
      </c>
      <c r="B221" s="1" t="s">
        <v>1378</v>
      </c>
      <c r="C221" s="4">
        <v>8600000000</v>
      </c>
      <c r="D221" s="1" t="s">
        <v>93</v>
      </c>
      <c r="E221" s="1" t="s">
        <v>546</v>
      </c>
      <c r="F221" s="1" t="s">
        <v>419</v>
      </c>
      <c r="G221" s="1" t="s">
        <v>22</v>
      </c>
      <c r="H221" t="b">
        <v>1</v>
      </c>
      <c r="I221" s="1" t="s">
        <v>15</v>
      </c>
      <c r="J221" s="2">
        <v>16092</v>
      </c>
      <c r="K221">
        <v>80.900000000000006</v>
      </c>
      <c r="L221">
        <v>112.85</v>
      </c>
      <c r="M221" s="5">
        <v>3845630030824</v>
      </c>
      <c r="N221">
        <v>11.5</v>
      </c>
      <c r="O221">
        <v>48.8</v>
      </c>
      <c r="P221" s="3">
        <v>83132799</v>
      </c>
      <c r="Q221">
        <v>1944</v>
      </c>
      <c r="R221" s="1" t="s">
        <v>1761</v>
      </c>
      <c r="S221">
        <v>21</v>
      </c>
      <c r="T221" t="str">
        <f>IF(AND(billionaire_data_2[[#This Row],[selfMade]]=TRUE,billionaire_data_2[[#This Row],[age]]&lt;=50),"Yes","No")</f>
        <v>No</v>
      </c>
      <c r="U221" s="1">
        <v>80</v>
      </c>
      <c r="V221" s="1">
        <v>17</v>
      </c>
      <c r="W221">
        <f>IF(billionaire_data_2[[#This Row],[selfMade]]=TRUE,1,0)</f>
        <v>1</v>
      </c>
      <c r="X221" s="1" t="str">
        <f>IF(billionaire_data_2[[#This Row],[total_tax_rate_country]]&gt;=43,"High","Low")</f>
        <v>High</v>
      </c>
    </row>
    <row r="222" spans="1:24" x14ac:dyDescent="0.35">
      <c r="A222" s="1" t="s">
        <v>1379</v>
      </c>
      <c r="B222" s="1" t="s">
        <v>1255</v>
      </c>
      <c r="C222" s="4">
        <v>8600000000</v>
      </c>
      <c r="D222" s="1" t="s">
        <v>18</v>
      </c>
      <c r="E222" s="1" t="s">
        <v>52</v>
      </c>
      <c r="F222" s="1" t="s">
        <v>53</v>
      </c>
      <c r="G222" s="1" t="s">
        <v>22</v>
      </c>
      <c r="H222" t="b">
        <v>1</v>
      </c>
      <c r="I222" s="1" t="s">
        <v>15</v>
      </c>
      <c r="J222" s="2">
        <v>20362</v>
      </c>
      <c r="K222">
        <v>78.5</v>
      </c>
      <c r="L222">
        <v>117.24</v>
      </c>
      <c r="M222" s="5">
        <v>21427700000000</v>
      </c>
      <c r="N222">
        <v>9.6</v>
      </c>
      <c r="O222">
        <v>36.6</v>
      </c>
      <c r="P222" s="3">
        <v>328239523</v>
      </c>
      <c r="Q222">
        <v>1955</v>
      </c>
      <c r="R222" s="1" t="s">
        <v>1770</v>
      </c>
      <c r="S222">
        <v>30</v>
      </c>
      <c r="T222" t="str">
        <f>IF(AND(billionaire_data_2[[#This Row],[selfMade]]=TRUE,billionaire_data_2[[#This Row],[age]]&lt;=50),"Yes","No")</f>
        <v>No</v>
      </c>
      <c r="U222" s="1">
        <v>69</v>
      </c>
      <c r="V222" s="1">
        <v>17</v>
      </c>
      <c r="W222">
        <f>IF(billionaire_data_2[[#This Row],[selfMade]]=TRUE,1,0)</f>
        <v>1</v>
      </c>
      <c r="X222" s="1" t="str">
        <f>IF(billionaire_data_2[[#This Row],[total_tax_rate_country]]&gt;=43,"High","Low")</f>
        <v>Low</v>
      </c>
    </row>
    <row r="223" spans="1:24" x14ac:dyDescent="0.35">
      <c r="A223" s="1" t="s">
        <v>1380</v>
      </c>
      <c r="B223" s="1" t="s">
        <v>1381</v>
      </c>
      <c r="C223" s="4">
        <v>8600000000</v>
      </c>
      <c r="D223" s="1" t="s">
        <v>550</v>
      </c>
      <c r="E223" s="1" t="s">
        <v>551</v>
      </c>
      <c r="F223" s="1" t="s">
        <v>271</v>
      </c>
      <c r="G223" s="1" t="s">
        <v>269</v>
      </c>
      <c r="H223" t="b">
        <v>1</v>
      </c>
      <c r="I223" s="1" t="s">
        <v>15</v>
      </c>
      <c r="J223" s="2">
        <v>18245</v>
      </c>
      <c r="K223">
        <v>71.099999999999994</v>
      </c>
      <c r="L223">
        <v>129.61000000000001</v>
      </c>
      <c r="M223" s="5">
        <v>376795508680</v>
      </c>
      <c r="N223">
        <v>14</v>
      </c>
      <c r="O223">
        <v>43.1</v>
      </c>
      <c r="P223" s="3">
        <v>108116615</v>
      </c>
      <c r="Q223">
        <v>1949</v>
      </c>
      <c r="R223" s="1" t="s">
        <v>1767</v>
      </c>
      <c r="S223">
        <v>13</v>
      </c>
      <c r="T223" t="str">
        <f>IF(AND(billionaire_data_2[[#This Row],[selfMade]]=TRUE,billionaire_data_2[[#This Row],[age]]&lt;=50),"Yes","No")</f>
        <v>No</v>
      </c>
      <c r="U223" s="1">
        <v>75</v>
      </c>
      <c r="V223" s="1">
        <v>14</v>
      </c>
      <c r="W223">
        <f>IF(billionaire_data_2[[#This Row],[selfMade]]=TRUE,1,0)</f>
        <v>1</v>
      </c>
      <c r="X223" s="1" t="str">
        <f>IF(billionaire_data_2[[#This Row],[total_tax_rate_country]]&gt;=43,"High","Low")</f>
        <v>High</v>
      </c>
    </row>
    <row r="224" spans="1:24" x14ac:dyDescent="0.35">
      <c r="A224" s="1" t="s">
        <v>1382</v>
      </c>
      <c r="B224" s="1" t="s">
        <v>1383</v>
      </c>
      <c r="C224" s="4">
        <v>8600000000</v>
      </c>
      <c r="D224" s="1" t="s">
        <v>18</v>
      </c>
      <c r="E224" s="1" t="s">
        <v>36</v>
      </c>
      <c r="F224" s="1" t="s">
        <v>456</v>
      </c>
      <c r="G224" s="1" t="s">
        <v>29</v>
      </c>
      <c r="H224" t="b">
        <v>1</v>
      </c>
      <c r="I224" s="1" t="s">
        <v>15</v>
      </c>
      <c r="J224" s="2">
        <v>18840</v>
      </c>
      <c r="K224">
        <v>78.5</v>
      </c>
      <c r="L224">
        <v>117.24</v>
      </c>
      <c r="M224" s="5">
        <v>21427700000000</v>
      </c>
      <c r="N224">
        <v>9.6</v>
      </c>
      <c r="O224">
        <v>36.6</v>
      </c>
      <c r="P224" s="3">
        <v>328239523</v>
      </c>
      <c r="Q224">
        <v>1951</v>
      </c>
      <c r="R224" s="1" t="s">
        <v>1766</v>
      </c>
      <c r="S224">
        <v>31</v>
      </c>
      <c r="T224" t="str">
        <f>IF(AND(billionaire_data_2[[#This Row],[selfMade]]=TRUE,billionaire_data_2[[#This Row],[age]]&lt;=50),"Yes","No")</f>
        <v>No</v>
      </c>
      <c r="U224" s="1">
        <v>73</v>
      </c>
      <c r="V224" s="1">
        <v>6</v>
      </c>
      <c r="W224">
        <f>IF(billionaire_data_2[[#This Row],[selfMade]]=TRUE,1,0)</f>
        <v>1</v>
      </c>
      <c r="X224" s="1" t="str">
        <f>IF(billionaire_data_2[[#This Row],[total_tax_rate_country]]&gt;=43,"High","Low")</f>
        <v>Low</v>
      </c>
    </row>
    <row r="225" spans="1:24" x14ac:dyDescent="0.35">
      <c r="A225" s="1" t="s">
        <v>1384</v>
      </c>
      <c r="B225" s="1" t="s">
        <v>1385</v>
      </c>
      <c r="C225" s="4">
        <v>8600000000</v>
      </c>
      <c r="D225" s="1" t="s">
        <v>44</v>
      </c>
      <c r="E225" s="1" t="s">
        <v>169</v>
      </c>
      <c r="F225" s="1" t="s">
        <v>544</v>
      </c>
      <c r="G225" s="1" t="s">
        <v>61</v>
      </c>
      <c r="H225" t="b">
        <v>0</v>
      </c>
      <c r="I225" s="1" t="s">
        <v>15</v>
      </c>
      <c r="J225" s="2">
        <v>20056</v>
      </c>
      <c r="K225">
        <v>69.400000000000006</v>
      </c>
      <c r="L225">
        <v>180.44</v>
      </c>
      <c r="M225" s="5">
        <v>2611000000000</v>
      </c>
      <c r="N225">
        <v>11.2</v>
      </c>
      <c r="O225">
        <v>49.7</v>
      </c>
      <c r="P225" s="3">
        <v>1366417754</v>
      </c>
      <c r="Q225">
        <v>1954</v>
      </c>
      <c r="R225" s="1" t="s">
        <v>1769</v>
      </c>
      <c r="S225">
        <v>28</v>
      </c>
      <c r="T225" t="str">
        <f>IF(AND(billionaire_data_2[[#This Row],[selfMade]]=TRUE,billionaire_data_2[[#This Row],[age]]&lt;=50),"Yes","No")</f>
        <v>No</v>
      </c>
      <c r="U225" s="1">
        <v>70</v>
      </c>
      <c r="V225" s="1">
        <v>7</v>
      </c>
      <c r="W225">
        <f>IF(billionaire_data_2[[#This Row],[selfMade]]=TRUE,1,0)</f>
        <v>0</v>
      </c>
      <c r="X225" s="1" t="str">
        <f>IF(billionaire_data_2[[#This Row],[total_tax_rate_country]]&gt;=43,"High","Low")</f>
        <v>High</v>
      </c>
    </row>
    <row r="226" spans="1:24" x14ac:dyDescent="0.35">
      <c r="A226" s="1" t="s">
        <v>1386</v>
      </c>
      <c r="B226" s="1" t="s">
        <v>1387</v>
      </c>
      <c r="C226" s="4">
        <v>8600000000</v>
      </c>
      <c r="D226" s="1" t="s">
        <v>541</v>
      </c>
      <c r="E226" s="1" t="s">
        <v>542</v>
      </c>
      <c r="F226" s="1" t="s">
        <v>156</v>
      </c>
      <c r="G226" s="1" t="s">
        <v>29</v>
      </c>
      <c r="H226" t="b">
        <v>1</v>
      </c>
      <c r="I226" s="1" t="s">
        <v>15</v>
      </c>
      <c r="J226" s="2">
        <v>20246</v>
      </c>
      <c r="K226">
        <v>81.900000000000006</v>
      </c>
      <c r="L226">
        <v>114.24</v>
      </c>
      <c r="M226" s="5">
        <v>206928765544</v>
      </c>
      <c r="N226">
        <v>29</v>
      </c>
      <c r="O226">
        <v>34.6</v>
      </c>
      <c r="P226" s="3">
        <v>4841000</v>
      </c>
      <c r="Q226">
        <v>1955</v>
      </c>
      <c r="R226" s="1" t="s">
        <v>1760</v>
      </c>
      <c r="S226">
        <v>6</v>
      </c>
      <c r="T226" t="str">
        <f>IF(AND(billionaire_data_2[[#This Row],[selfMade]]=TRUE,billionaire_data_2[[#This Row],[age]]&lt;=50),"Yes","No")</f>
        <v>No</v>
      </c>
      <c r="U226" s="1">
        <v>69</v>
      </c>
      <c r="V226" s="1">
        <v>6</v>
      </c>
      <c r="W226">
        <f>IF(billionaire_data_2[[#This Row],[selfMade]]=TRUE,1,0)</f>
        <v>1</v>
      </c>
      <c r="X226" s="1" t="str">
        <f>IF(billionaire_data_2[[#This Row],[total_tax_rate_country]]&gt;=43,"High","Low")</f>
        <v>Low</v>
      </c>
    </row>
    <row r="227" spans="1:24" x14ac:dyDescent="0.35">
      <c r="A227" s="1" t="s">
        <v>1388</v>
      </c>
      <c r="B227" s="1" t="s">
        <v>1389</v>
      </c>
      <c r="C227" s="4">
        <v>8600000000</v>
      </c>
      <c r="D227" s="1" t="s">
        <v>100</v>
      </c>
      <c r="E227" s="1" t="s">
        <v>548</v>
      </c>
      <c r="F227" s="1" t="s">
        <v>300</v>
      </c>
      <c r="G227" s="1" t="s">
        <v>61</v>
      </c>
      <c r="H227" t="b">
        <v>1</v>
      </c>
      <c r="I227" s="1" t="s">
        <v>15</v>
      </c>
      <c r="J227" s="2">
        <v>17533</v>
      </c>
      <c r="K227">
        <v>83.6</v>
      </c>
      <c r="L227">
        <v>99.55</v>
      </c>
      <c r="M227" s="5">
        <v>703082435360</v>
      </c>
      <c r="N227">
        <v>10.1</v>
      </c>
      <c r="O227">
        <v>28.8</v>
      </c>
      <c r="P227" s="3">
        <v>8574832</v>
      </c>
      <c r="Q227">
        <v>1948</v>
      </c>
      <c r="R227" s="1" t="s">
        <v>1761</v>
      </c>
      <c r="S227">
        <v>1</v>
      </c>
      <c r="T227" t="str">
        <f>IF(AND(billionaire_data_2[[#This Row],[selfMade]]=TRUE,billionaire_data_2[[#This Row],[age]]&lt;=50),"Yes","No")</f>
        <v>No</v>
      </c>
      <c r="U227" s="1">
        <v>76</v>
      </c>
      <c r="V227" s="1">
        <v>7</v>
      </c>
      <c r="W227">
        <f>IF(billionaire_data_2[[#This Row],[selfMade]]=TRUE,1,0)</f>
        <v>1</v>
      </c>
      <c r="X227" s="1" t="str">
        <f>IF(billionaire_data_2[[#This Row],[total_tax_rate_country]]&gt;=43,"High","Low")</f>
        <v>Low</v>
      </c>
    </row>
    <row r="228" spans="1:24" x14ac:dyDescent="0.35">
      <c r="A228" s="1" t="s">
        <v>1390</v>
      </c>
      <c r="B228" s="1" t="s">
        <v>1391</v>
      </c>
      <c r="C228" s="4">
        <v>8500000000</v>
      </c>
      <c r="D228" s="1" t="s">
        <v>18</v>
      </c>
      <c r="E228" s="1" t="s">
        <v>36</v>
      </c>
      <c r="F228" s="1" t="s">
        <v>156</v>
      </c>
      <c r="G228" s="1" t="s">
        <v>29</v>
      </c>
      <c r="H228" t="b">
        <v>1</v>
      </c>
      <c r="I228" s="1" t="s">
        <v>15</v>
      </c>
      <c r="J228" s="2">
        <v>27566</v>
      </c>
      <c r="K228">
        <v>78.5</v>
      </c>
      <c r="L228">
        <v>117.24</v>
      </c>
      <c r="M228" s="5">
        <v>21427700000000</v>
      </c>
      <c r="N228">
        <v>9.6</v>
      </c>
      <c r="O228">
        <v>36.6</v>
      </c>
      <c r="P228" s="3">
        <v>328239523</v>
      </c>
      <c r="Q228">
        <v>1975</v>
      </c>
      <c r="R228" s="1" t="s">
        <v>1760</v>
      </c>
      <c r="S228">
        <v>21</v>
      </c>
      <c r="T228" t="str">
        <f>IF(AND(billionaire_data_2[[#This Row],[selfMade]]=TRUE,billionaire_data_2[[#This Row],[age]]&lt;=50),"Yes","No")</f>
        <v>Yes</v>
      </c>
      <c r="U228" s="1">
        <v>49</v>
      </c>
      <c r="V228" s="1">
        <v>6</v>
      </c>
      <c r="W228">
        <f>IF(billionaire_data_2[[#This Row],[selfMade]]=TRUE,1,0)</f>
        <v>1</v>
      </c>
      <c r="X228" s="1" t="str">
        <f>IF(billionaire_data_2[[#This Row],[total_tax_rate_country]]&gt;=43,"High","Low")</f>
        <v>Low</v>
      </c>
    </row>
    <row r="229" spans="1:24" x14ac:dyDescent="0.35">
      <c r="A229" s="1" t="s">
        <v>1237</v>
      </c>
      <c r="B229" s="1" t="s">
        <v>1392</v>
      </c>
      <c r="C229" s="4">
        <v>8500000000</v>
      </c>
      <c r="D229" s="1" t="s">
        <v>18</v>
      </c>
      <c r="E229" s="1" t="s">
        <v>354</v>
      </c>
      <c r="F229" s="1" t="s">
        <v>73</v>
      </c>
      <c r="G229" s="1" t="s">
        <v>11</v>
      </c>
      <c r="H229" t="b">
        <v>0</v>
      </c>
      <c r="I229" s="1" t="s">
        <v>50</v>
      </c>
      <c r="J229" s="2">
        <v>17885</v>
      </c>
      <c r="K229">
        <v>78.5</v>
      </c>
      <c r="L229">
        <v>117.24</v>
      </c>
      <c r="M229" s="5">
        <v>21427700000000</v>
      </c>
      <c r="N229">
        <v>9.6</v>
      </c>
      <c r="O229">
        <v>36.6</v>
      </c>
      <c r="P229" s="3">
        <v>328239523</v>
      </c>
      <c r="Q229">
        <v>1948</v>
      </c>
      <c r="R229" s="1" t="s">
        <v>1767</v>
      </c>
      <c r="S229">
        <v>18</v>
      </c>
      <c r="T229" t="str">
        <f>IF(AND(billionaire_data_2[[#This Row],[selfMade]]=TRUE,billionaire_data_2[[#This Row],[age]]&lt;=50),"Yes","No")</f>
        <v>No</v>
      </c>
      <c r="U229" s="1">
        <v>76</v>
      </c>
      <c r="V229" s="1">
        <v>5</v>
      </c>
      <c r="W229">
        <f>IF(billionaire_data_2[[#This Row],[selfMade]]=TRUE,1,0)</f>
        <v>0</v>
      </c>
      <c r="X229" s="1" t="str">
        <f>IF(billionaire_data_2[[#This Row],[total_tax_rate_country]]&gt;=43,"High","Low")</f>
        <v>Low</v>
      </c>
    </row>
    <row r="230" spans="1:24" x14ac:dyDescent="0.35">
      <c r="A230" s="1" t="s">
        <v>1157</v>
      </c>
      <c r="B230" s="1" t="s">
        <v>1393</v>
      </c>
      <c r="C230" s="4">
        <v>8500000000</v>
      </c>
      <c r="D230" s="1" t="s">
        <v>62</v>
      </c>
      <c r="E230" s="1" t="s">
        <v>556</v>
      </c>
      <c r="F230" s="1" t="s">
        <v>557</v>
      </c>
      <c r="G230" s="1" t="s">
        <v>147</v>
      </c>
      <c r="H230" t="b">
        <v>1</v>
      </c>
      <c r="I230" s="1" t="s">
        <v>15</v>
      </c>
      <c r="J230" s="2">
        <v>24838</v>
      </c>
      <c r="K230">
        <v>77</v>
      </c>
      <c r="L230">
        <v>125.08</v>
      </c>
      <c r="M230" s="5">
        <v>19910000000000</v>
      </c>
      <c r="N230">
        <v>9.4</v>
      </c>
      <c r="O230">
        <v>59.2</v>
      </c>
      <c r="P230" s="3">
        <v>1397715000</v>
      </c>
      <c r="Q230">
        <v>1968</v>
      </c>
      <c r="R230" s="1" t="s">
        <v>1761</v>
      </c>
      <c r="S230">
        <v>1</v>
      </c>
      <c r="T230" t="str">
        <f>IF(AND(billionaire_data_2[[#This Row],[selfMade]]=TRUE,billionaire_data_2[[#This Row],[age]]&lt;=50),"Yes","No")</f>
        <v>No</v>
      </c>
      <c r="U230" s="1">
        <v>56</v>
      </c>
      <c r="V230" s="1">
        <v>11</v>
      </c>
      <c r="W230">
        <f>IF(billionaire_data_2[[#This Row],[selfMade]]=TRUE,1,0)</f>
        <v>1</v>
      </c>
      <c r="X230" s="1" t="str">
        <f>IF(billionaire_data_2[[#This Row],[total_tax_rate_country]]&gt;=43,"High","Low")</f>
        <v>High</v>
      </c>
    </row>
    <row r="231" spans="1:24" x14ac:dyDescent="0.35">
      <c r="A231" s="1" t="s">
        <v>1394</v>
      </c>
      <c r="B231" s="1" t="s">
        <v>1395</v>
      </c>
      <c r="C231" s="4">
        <v>8400000000</v>
      </c>
      <c r="D231" s="1" t="s">
        <v>162</v>
      </c>
      <c r="E231" s="1" t="s">
        <v>565</v>
      </c>
      <c r="F231" s="1" t="s">
        <v>560</v>
      </c>
      <c r="G231" s="1" t="s">
        <v>35</v>
      </c>
      <c r="H231" t="b">
        <v>0</v>
      </c>
      <c r="I231" s="1" t="s">
        <v>50</v>
      </c>
      <c r="J231" s="2">
        <v>18404</v>
      </c>
      <c r="K231">
        <v>82.7</v>
      </c>
      <c r="L231">
        <v>119.8</v>
      </c>
      <c r="M231" s="5">
        <v>1392680589329</v>
      </c>
      <c r="N231">
        <v>23</v>
      </c>
      <c r="O231">
        <v>47.4</v>
      </c>
      <c r="P231" s="3">
        <v>25766605</v>
      </c>
      <c r="Q231">
        <v>1950</v>
      </c>
      <c r="R231" s="1" t="s">
        <v>1768</v>
      </c>
      <c r="S231">
        <v>21</v>
      </c>
      <c r="T231" t="str">
        <f>IF(AND(billionaire_data_2[[#This Row],[selfMade]]=TRUE,billionaire_data_2[[#This Row],[age]]&lt;=50),"Yes","No")</f>
        <v>No</v>
      </c>
      <c r="U231" s="1">
        <v>74</v>
      </c>
      <c r="V231" s="1">
        <v>12</v>
      </c>
      <c r="W231">
        <f>IF(billionaire_data_2[[#This Row],[selfMade]]=TRUE,1,0)</f>
        <v>0</v>
      </c>
      <c r="X231" s="1" t="str">
        <f>IF(billionaire_data_2[[#This Row],[total_tax_rate_country]]&gt;=43,"High","Low")</f>
        <v>High</v>
      </c>
    </row>
    <row r="232" spans="1:24" x14ac:dyDescent="0.35">
      <c r="A232" s="1" t="s">
        <v>1396</v>
      </c>
      <c r="B232" s="1" t="s">
        <v>1046</v>
      </c>
      <c r="C232" s="4">
        <v>8400000000</v>
      </c>
      <c r="D232" s="1" t="s">
        <v>18</v>
      </c>
      <c r="E232" s="1" t="s">
        <v>559</v>
      </c>
      <c r="F232" s="1" t="s">
        <v>560</v>
      </c>
      <c r="G232" s="1" t="s">
        <v>35</v>
      </c>
      <c r="H232" t="b">
        <v>0</v>
      </c>
      <c r="I232" s="1" t="s">
        <v>15</v>
      </c>
      <c r="J232" s="2">
        <v>17500</v>
      </c>
      <c r="K232">
        <v>78.5</v>
      </c>
      <c r="L232">
        <v>117.24</v>
      </c>
      <c r="M232" s="5">
        <v>21427700000000</v>
      </c>
      <c r="N232">
        <v>9.6</v>
      </c>
      <c r="O232">
        <v>36.6</v>
      </c>
      <c r="P232" s="3">
        <v>328239523</v>
      </c>
      <c r="Q232">
        <v>1947</v>
      </c>
      <c r="R232" s="1" t="s">
        <v>1769</v>
      </c>
      <c r="S232">
        <v>29</v>
      </c>
      <c r="T232" t="str">
        <f>IF(AND(billionaire_data_2[[#This Row],[selfMade]]=TRUE,billionaire_data_2[[#This Row],[age]]&lt;=50),"Yes","No")</f>
        <v>No</v>
      </c>
      <c r="U232" s="1">
        <v>77</v>
      </c>
      <c r="V232" s="1">
        <v>12</v>
      </c>
      <c r="W232">
        <f>IF(billionaire_data_2[[#This Row],[selfMade]]=TRUE,1,0)</f>
        <v>0</v>
      </c>
      <c r="X232" s="1" t="str">
        <f>IF(billionaire_data_2[[#This Row],[total_tax_rate_country]]&gt;=43,"High","Low")</f>
        <v>Low</v>
      </c>
    </row>
    <row r="233" spans="1:24" x14ac:dyDescent="0.35">
      <c r="A233" s="1" t="s">
        <v>1397</v>
      </c>
      <c r="B233" s="1" t="s">
        <v>1398</v>
      </c>
      <c r="C233" s="4">
        <v>8400000000</v>
      </c>
      <c r="D233" s="1" t="s">
        <v>62</v>
      </c>
      <c r="E233" s="1" t="s">
        <v>567</v>
      </c>
      <c r="F233" s="1" t="s">
        <v>568</v>
      </c>
      <c r="G233" s="1" t="s">
        <v>161</v>
      </c>
      <c r="H233" t="b">
        <v>0</v>
      </c>
      <c r="I233" s="1" t="s">
        <v>50</v>
      </c>
      <c r="J233" s="2">
        <v>16803</v>
      </c>
      <c r="K233">
        <v>77</v>
      </c>
      <c r="L233">
        <v>125.08</v>
      </c>
      <c r="M233" s="5">
        <v>19910000000000</v>
      </c>
      <c r="N233">
        <v>9.4</v>
      </c>
      <c r="O233">
        <v>59.2</v>
      </c>
      <c r="P233" s="3">
        <v>1397715000</v>
      </c>
      <c r="Q233">
        <v>1946</v>
      </c>
      <c r="R233" s="1" t="s">
        <v>1761</v>
      </c>
      <c r="S233">
        <v>1</v>
      </c>
      <c r="T233" t="str">
        <f>IF(AND(billionaire_data_2[[#This Row],[selfMade]]=TRUE,billionaire_data_2[[#This Row],[age]]&lt;=50),"Yes","No")</f>
        <v>No</v>
      </c>
      <c r="U233" s="1">
        <v>78</v>
      </c>
      <c r="V233" s="1">
        <v>13</v>
      </c>
      <c r="W233">
        <f>IF(billionaire_data_2[[#This Row],[selfMade]]=TRUE,1,0)</f>
        <v>0</v>
      </c>
      <c r="X233" s="1" t="str">
        <f>IF(billionaire_data_2[[#This Row],[total_tax_rate_country]]&gt;=43,"High","Low")</f>
        <v>High</v>
      </c>
    </row>
    <row r="234" spans="1:24" x14ac:dyDescent="0.35">
      <c r="A234" s="1" t="s">
        <v>1399</v>
      </c>
      <c r="B234" s="1" t="s">
        <v>1400</v>
      </c>
      <c r="C234" s="4">
        <v>8400000000</v>
      </c>
      <c r="D234" s="1" t="s">
        <v>394</v>
      </c>
      <c r="E234" s="1" t="s">
        <v>562</v>
      </c>
      <c r="F234" s="1" t="s">
        <v>563</v>
      </c>
      <c r="G234" s="1" t="s">
        <v>161</v>
      </c>
      <c r="H234" t="b">
        <v>0</v>
      </c>
      <c r="I234" s="1" t="s">
        <v>15</v>
      </c>
      <c r="J234" s="2">
        <v>16596</v>
      </c>
      <c r="K234">
        <v>63.9</v>
      </c>
      <c r="L234">
        <v>158.93</v>
      </c>
      <c r="M234" s="5">
        <v>351431649241</v>
      </c>
      <c r="N234">
        <v>27.5</v>
      </c>
      <c r="O234">
        <v>29.2</v>
      </c>
      <c r="P234" s="3">
        <v>58558270</v>
      </c>
      <c r="Q234">
        <v>1945</v>
      </c>
      <c r="R234" s="1" t="s">
        <v>1760</v>
      </c>
      <c r="S234">
        <v>8</v>
      </c>
      <c r="T234" t="str">
        <f>IF(AND(billionaire_data_2[[#This Row],[selfMade]]=TRUE,billionaire_data_2[[#This Row],[age]]&lt;=50),"Yes","No")</f>
        <v>No</v>
      </c>
      <c r="U234" s="1">
        <v>79</v>
      </c>
      <c r="V234" s="1">
        <v>13</v>
      </c>
      <c r="W234">
        <f>IF(billionaire_data_2[[#This Row],[selfMade]]=TRUE,1,0)</f>
        <v>0</v>
      </c>
      <c r="X234" s="1" t="str">
        <f>IF(billionaire_data_2[[#This Row],[total_tax_rate_country]]&gt;=43,"High","Low")</f>
        <v>Low</v>
      </c>
    </row>
    <row r="235" spans="1:24" x14ac:dyDescent="0.35">
      <c r="A235" s="1" t="s">
        <v>1401</v>
      </c>
      <c r="B235" s="1" t="s">
        <v>1068</v>
      </c>
      <c r="C235" s="4">
        <v>8300000000</v>
      </c>
      <c r="D235" s="1" t="s">
        <v>18</v>
      </c>
      <c r="E235" s="1" t="s">
        <v>570</v>
      </c>
      <c r="F235" s="1" t="s">
        <v>571</v>
      </c>
      <c r="G235" s="1" t="s">
        <v>11</v>
      </c>
      <c r="H235" t="b">
        <v>1</v>
      </c>
      <c r="I235" s="1" t="s">
        <v>15</v>
      </c>
      <c r="J235" s="2">
        <v>17611</v>
      </c>
      <c r="K235">
        <v>78.5</v>
      </c>
      <c r="L235">
        <v>117.24</v>
      </c>
      <c r="M235" s="5">
        <v>21427700000000</v>
      </c>
      <c r="N235">
        <v>9.6</v>
      </c>
      <c r="O235">
        <v>36.6</v>
      </c>
      <c r="P235" s="3">
        <v>328239523</v>
      </c>
      <c r="Q235">
        <v>1948</v>
      </c>
      <c r="R235" s="1" t="s">
        <v>1759</v>
      </c>
      <c r="S235">
        <v>19</v>
      </c>
      <c r="T235" t="str">
        <f>IF(AND(billionaire_data_2[[#This Row],[selfMade]]=TRUE,billionaire_data_2[[#This Row],[age]]&lt;=50),"Yes","No")</f>
        <v>No</v>
      </c>
      <c r="U235" s="1">
        <v>76</v>
      </c>
      <c r="V235" s="1">
        <v>5</v>
      </c>
      <c r="W235">
        <f>IF(billionaire_data_2[[#This Row],[selfMade]]=TRUE,1,0)</f>
        <v>1</v>
      </c>
      <c r="X235" s="1" t="str">
        <f>IF(billionaire_data_2[[#This Row],[total_tax_rate_country]]&gt;=43,"High","Low")</f>
        <v>Low</v>
      </c>
    </row>
    <row r="236" spans="1:24" x14ac:dyDescent="0.35">
      <c r="A236" s="1" t="s">
        <v>1140</v>
      </c>
      <c r="B236" s="1" t="s">
        <v>1402</v>
      </c>
      <c r="C236" s="4">
        <v>8200000000</v>
      </c>
      <c r="D236" s="1" t="s">
        <v>62</v>
      </c>
      <c r="E236" s="1" t="s">
        <v>90</v>
      </c>
      <c r="F236" s="1" t="s">
        <v>271</v>
      </c>
      <c r="G236" s="1" t="s">
        <v>269</v>
      </c>
      <c r="H236" t="b">
        <v>1</v>
      </c>
      <c r="I236" s="1" t="s">
        <v>15</v>
      </c>
      <c r="J236" s="2">
        <v>19998</v>
      </c>
      <c r="K236">
        <v>77</v>
      </c>
      <c r="L236">
        <v>125.08</v>
      </c>
      <c r="M236" s="5">
        <v>19910000000000</v>
      </c>
      <c r="N236">
        <v>9.4</v>
      </c>
      <c r="O236">
        <v>59.2</v>
      </c>
      <c r="P236" s="3">
        <v>1397715000</v>
      </c>
      <c r="Q236">
        <v>1954</v>
      </c>
      <c r="R236" s="1" t="s">
        <v>1763</v>
      </c>
      <c r="S236">
        <v>1</v>
      </c>
      <c r="T236" t="str">
        <f>IF(AND(billionaire_data_2[[#This Row],[selfMade]]=TRUE,billionaire_data_2[[#This Row],[age]]&lt;=50),"Yes","No")</f>
        <v>No</v>
      </c>
      <c r="U236" s="1">
        <v>70</v>
      </c>
      <c r="V236" s="1">
        <v>14</v>
      </c>
      <c r="W236">
        <f>IF(billionaire_data_2[[#This Row],[selfMade]]=TRUE,1,0)</f>
        <v>1</v>
      </c>
      <c r="X236" s="1" t="str">
        <f>IF(billionaire_data_2[[#This Row],[total_tax_rate_country]]&gt;=43,"High","Low")</f>
        <v>High</v>
      </c>
    </row>
    <row r="237" spans="1:24" x14ac:dyDescent="0.35">
      <c r="A237" s="1" t="s">
        <v>1403</v>
      </c>
      <c r="B237" s="1" t="s">
        <v>1404</v>
      </c>
      <c r="C237" s="4">
        <v>8200000000</v>
      </c>
      <c r="D237" s="1" t="s">
        <v>62</v>
      </c>
      <c r="E237" s="1" t="s">
        <v>197</v>
      </c>
      <c r="F237" s="1" t="s">
        <v>271</v>
      </c>
      <c r="G237" s="1" t="s">
        <v>269</v>
      </c>
      <c r="H237" t="b">
        <v>0</v>
      </c>
      <c r="I237" s="1" t="s">
        <v>50</v>
      </c>
      <c r="J237" s="2">
        <v>29856</v>
      </c>
      <c r="K237">
        <v>77</v>
      </c>
      <c r="L237">
        <v>125.08</v>
      </c>
      <c r="M237" s="5">
        <v>19910000000000</v>
      </c>
      <c r="N237">
        <v>9.4</v>
      </c>
      <c r="O237">
        <v>59.2</v>
      </c>
      <c r="P237" s="3">
        <v>1397715000</v>
      </c>
      <c r="Q237">
        <v>1981</v>
      </c>
      <c r="R237" s="1" t="s">
        <v>1770</v>
      </c>
      <c r="S237">
        <v>27</v>
      </c>
      <c r="T237" t="str">
        <f>IF(AND(billionaire_data_2[[#This Row],[selfMade]]=TRUE,billionaire_data_2[[#This Row],[age]]&lt;=50),"Yes","No")</f>
        <v>No</v>
      </c>
      <c r="U237" s="1">
        <v>43</v>
      </c>
      <c r="V237" s="1">
        <v>14</v>
      </c>
      <c r="W237">
        <f>IF(billionaire_data_2[[#This Row],[selfMade]]=TRUE,1,0)</f>
        <v>0</v>
      </c>
      <c r="X237" s="1" t="str">
        <f>IF(billionaire_data_2[[#This Row],[total_tax_rate_country]]&gt;=43,"High","Low")</f>
        <v>High</v>
      </c>
    </row>
    <row r="238" spans="1:24" x14ac:dyDescent="0.35">
      <c r="A238" s="1" t="s">
        <v>1405</v>
      </c>
      <c r="B238" s="1" t="s">
        <v>1230</v>
      </c>
      <c r="C238" s="4">
        <v>8200000000</v>
      </c>
      <c r="D238" s="1" t="s">
        <v>18</v>
      </c>
      <c r="E238" s="1" t="s">
        <v>294</v>
      </c>
      <c r="F238" s="1" t="s">
        <v>456</v>
      </c>
      <c r="G238" s="1" t="s">
        <v>29</v>
      </c>
      <c r="H238" t="b">
        <v>1</v>
      </c>
      <c r="I238" s="1" t="s">
        <v>15</v>
      </c>
      <c r="J238" s="2">
        <v>15963</v>
      </c>
      <c r="K238">
        <v>78.5</v>
      </c>
      <c r="L238">
        <v>117.24</v>
      </c>
      <c r="M238" s="5">
        <v>21427700000000</v>
      </c>
      <c r="N238">
        <v>9.6</v>
      </c>
      <c r="O238">
        <v>36.6</v>
      </c>
      <c r="P238" s="3">
        <v>328239523</v>
      </c>
      <c r="Q238">
        <v>1943</v>
      </c>
      <c r="R238" s="1" t="s">
        <v>1770</v>
      </c>
      <c r="S238">
        <v>14</v>
      </c>
      <c r="T238" t="str">
        <f>IF(AND(billionaire_data_2[[#This Row],[selfMade]]=TRUE,billionaire_data_2[[#This Row],[age]]&lt;=50),"Yes","No")</f>
        <v>No</v>
      </c>
      <c r="U238" s="1">
        <v>81</v>
      </c>
      <c r="V238" s="1">
        <v>6</v>
      </c>
      <c r="W238">
        <f>IF(billionaire_data_2[[#This Row],[selfMade]]=TRUE,1,0)</f>
        <v>1</v>
      </c>
      <c r="X238" s="1" t="str">
        <f>IF(billionaire_data_2[[#This Row],[total_tax_rate_country]]&gt;=43,"High","Low")</f>
        <v>Low</v>
      </c>
    </row>
    <row r="239" spans="1:24" x14ac:dyDescent="0.35">
      <c r="A239" s="1" t="s">
        <v>1406</v>
      </c>
      <c r="B239" s="1" t="s">
        <v>1407</v>
      </c>
      <c r="C239" s="4">
        <v>8200000000</v>
      </c>
      <c r="D239" s="1" t="s">
        <v>327</v>
      </c>
      <c r="E239" s="1" t="s">
        <v>328</v>
      </c>
      <c r="F239" s="1" t="s">
        <v>329</v>
      </c>
      <c r="G239" s="1" t="s">
        <v>43</v>
      </c>
      <c r="H239" t="b">
        <v>0</v>
      </c>
      <c r="I239" s="1" t="s">
        <v>15</v>
      </c>
      <c r="J239" s="2">
        <v>22132</v>
      </c>
      <c r="K239">
        <v>54.3</v>
      </c>
      <c r="L239">
        <v>267.51</v>
      </c>
      <c r="M239" s="5">
        <v>448120428859</v>
      </c>
      <c r="N239">
        <v>1.5</v>
      </c>
      <c r="O239">
        <v>34.799999999999997</v>
      </c>
      <c r="P239" s="3">
        <v>200963599</v>
      </c>
      <c r="Q239">
        <v>1960</v>
      </c>
      <c r="R239" s="1" t="s">
        <v>1762</v>
      </c>
      <c r="S239">
        <v>4</v>
      </c>
      <c r="T239" t="str">
        <f>IF(AND(billionaire_data_2[[#This Row],[selfMade]]=TRUE,billionaire_data_2[[#This Row],[age]]&lt;=50),"Yes","No")</f>
        <v>No</v>
      </c>
      <c r="U239" s="1">
        <v>64</v>
      </c>
      <c r="V239" s="1">
        <v>3</v>
      </c>
      <c r="W239">
        <f>IF(billionaire_data_2[[#This Row],[selfMade]]=TRUE,1,0)</f>
        <v>0</v>
      </c>
      <c r="X239" s="1" t="str">
        <f>IF(billionaire_data_2[[#This Row],[total_tax_rate_country]]&gt;=43,"High","Low")</f>
        <v>Low</v>
      </c>
    </row>
    <row r="240" spans="1:24" x14ac:dyDescent="0.35">
      <c r="A240" s="1" t="s">
        <v>1408</v>
      </c>
      <c r="B240" s="1" t="s">
        <v>1409</v>
      </c>
      <c r="C240" s="4">
        <v>8200000000</v>
      </c>
      <c r="D240" s="1" t="s">
        <v>44</v>
      </c>
      <c r="E240" s="1" t="s">
        <v>169</v>
      </c>
      <c r="F240" s="1" t="s">
        <v>271</v>
      </c>
      <c r="G240" s="1" t="s">
        <v>269</v>
      </c>
      <c r="H240" t="b">
        <v>0</v>
      </c>
      <c r="I240" s="1" t="s">
        <v>15</v>
      </c>
      <c r="J240" s="2">
        <v>11550</v>
      </c>
      <c r="K240">
        <v>69.400000000000006</v>
      </c>
      <c r="L240">
        <v>180.44</v>
      </c>
      <c r="M240" s="5">
        <v>2611000000000</v>
      </c>
      <c r="N240">
        <v>11.2</v>
      </c>
      <c r="O240">
        <v>49.7</v>
      </c>
      <c r="P240" s="3">
        <v>1366417754</v>
      </c>
      <c r="Q240">
        <v>1931</v>
      </c>
      <c r="R240" s="1" t="s">
        <v>1762</v>
      </c>
      <c r="S240">
        <v>15</v>
      </c>
      <c r="T240" t="str">
        <f>IF(AND(billionaire_data_2[[#This Row],[selfMade]]=TRUE,billionaire_data_2[[#This Row],[age]]&lt;=50),"Yes","No")</f>
        <v>No</v>
      </c>
      <c r="U240" s="1">
        <v>93</v>
      </c>
      <c r="V240" s="1">
        <v>14</v>
      </c>
      <c r="W240">
        <f>IF(billionaire_data_2[[#This Row],[selfMade]]=TRUE,1,0)</f>
        <v>0</v>
      </c>
      <c r="X240" s="1" t="str">
        <f>IF(billionaire_data_2[[#This Row],[total_tax_rate_country]]&gt;=43,"High","Low")</f>
        <v>High</v>
      </c>
    </row>
    <row r="241" spans="1:24" x14ac:dyDescent="0.35">
      <c r="A241" s="1" t="s">
        <v>1247</v>
      </c>
      <c r="B241" s="1" t="s">
        <v>1410</v>
      </c>
      <c r="C241" s="4">
        <v>8200000000</v>
      </c>
      <c r="D241" s="1" t="s">
        <v>192</v>
      </c>
      <c r="E241" s="1" t="s">
        <v>193</v>
      </c>
      <c r="F241" s="1" t="s">
        <v>357</v>
      </c>
      <c r="G241" s="1" t="s">
        <v>172</v>
      </c>
      <c r="H241" t="b">
        <v>1</v>
      </c>
      <c r="I241" s="1" t="s">
        <v>15</v>
      </c>
      <c r="J241" s="2">
        <v>22578</v>
      </c>
      <c r="K241">
        <v>72.7</v>
      </c>
      <c r="L241">
        <v>180.75</v>
      </c>
      <c r="M241" s="5">
        <v>1699876578871</v>
      </c>
      <c r="N241">
        <v>11.4</v>
      </c>
      <c r="O241">
        <v>46.2</v>
      </c>
      <c r="P241" s="3">
        <v>144373535</v>
      </c>
      <c r="Q241">
        <v>1961</v>
      </c>
      <c r="R241" s="1" t="s">
        <v>1763</v>
      </c>
      <c r="S241">
        <v>24</v>
      </c>
      <c r="T241" t="str">
        <f>IF(AND(billionaire_data_2[[#This Row],[selfMade]]=TRUE,billionaire_data_2[[#This Row],[age]]&lt;=50),"Yes","No")</f>
        <v>No</v>
      </c>
      <c r="U241" s="1">
        <v>63</v>
      </c>
      <c r="V241" s="1">
        <v>4</v>
      </c>
      <c r="W241">
        <f>IF(billionaire_data_2[[#This Row],[selfMade]]=TRUE,1,0)</f>
        <v>1</v>
      </c>
      <c r="X241" s="1" t="str">
        <f>IF(billionaire_data_2[[#This Row],[total_tax_rate_country]]&gt;=43,"High","Low")</f>
        <v>High</v>
      </c>
    </row>
    <row r="242" spans="1:24" x14ac:dyDescent="0.35">
      <c r="A242" s="1" t="s">
        <v>1411</v>
      </c>
      <c r="B242" s="1" t="s">
        <v>1412</v>
      </c>
      <c r="C242" s="4">
        <v>8100000000</v>
      </c>
      <c r="D242" s="1" t="s">
        <v>12</v>
      </c>
      <c r="E242" s="1" t="s">
        <v>13</v>
      </c>
      <c r="F242" s="1" t="s">
        <v>43</v>
      </c>
      <c r="G242" s="1" t="s">
        <v>43</v>
      </c>
      <c r="H242" t="b">
        <v>0</v>
      </c>
      <c r="I242" s="1" t="s">
        <v>15</v>
      </c>
      <c r="J242" s="2">
        <v>19547</v>
      </c>
      <c r="K242">
        <v>82.5</v>
      </c>
      <c r="L242">
        <v>110.05</v>
      </c>
      <c r="M242" s="5">
        <v>2715518274227</v>
      </c>
      <c r="N242">
        <v>24.2</v>
      </c>
      <c r="O242">
        <v>60.7</v>
      </c>
      <c r="P242" s="3">
        <v>67059887</v>
      </c>
      <c r="Q242">
        <v>1953</v>
      </c>
      <c r="R242" s="1" t="s">
        <v>1766</v>
      </c>
      <c r="S242">
        <v>7</v>
      </c>
      <c r="T242" t="str">
        <f>IF(AND(billionaire_data_2[[#This Row],[selfMade]]=TRUE,billionaire_data_2[[#This Row],[age]]&lt;=50),"Yes","No")</f>
        <v>No</v>
      </c>
      <c r="U242" s="1">
        <v>71</v>
      </c>
      <c r="V242" s="1">
        <v>3</v>
      </c>
      <c r="W242">
        <f>IF(billionaire_data_2[[#This Row],[selfMade]]=TRUE,1,0)</f>
        <v>0</v>
      </c>
      <c r="X242" s="1" t="str">
        <f>IF(billionaire_data_2[[#This Row],[total_tax_rate_country]]&gt;=43,"High","Low")</f>
        <v>High</v>
      </c>
    </row>
    <row r="243" spans="1:24" x14ac:dyDescent="0.35">
      <c r="A243" s="1" t="s">
        <v>1411</v>
      </c>
      <c r="B243" s="1" t="s">
        <v>1413</v>
      </c>
      <c r="C243" s="4">
        <v>8100000000</v>
      </c>
      <c r="D243" s="1" t="s">
        <v>12</v>
      </c>
      <c r="E243" s="1" t="s">
        <v>13</v>
      </c>
      <c r="F243" s="1" t="s">
        <v>43</v>
      </c>
      <c r="G243" s="1" t="s">
        <v>43</v>
      </c>
      <c r="H243" t="b">
        <v>0</v>
      </c>
      <c r="I243" s="1" t="s">
        <v>15</v>
      </c>
      <c r="J243" s="2">
        <v>20905</v>
      </c>
      <c r="K243">
        <v>82.5</v>
      </c>
      <c r="L243">
        <v>110.05</v>
      </c>
      <c r="M243" s="5">
        <v>2715518274227</v>
      </c>
      <c r="N243">
        <v>24.2</v>
      </c>
      <c r="O243">
        <v>60.7</v>
      </c>
      <c r="P243" s="3">
        <v>67059887</v>
      </c>
      <c r="Q243">
        <v>1957</v>
      </c>
      <c r="R243" s="1" t="s">
        <v>1759</v>
      </c>
      <c r="S243">
        <v>26</v>
      </c>
      <c r="T243" t="str">
        <f>IF(AND(billionaire_data_2[[#This Row],[selfMade]]=TRUE,billionaire_data_2[[#This Row],[age]]&lt;=50),"Yes","No")</f>
        <v>No</v>
      </c>
      <c r="U243" s="1">
        <v>67</v>
      </c>
      <c r="V243" s="1">
        <v>3</v>
      </c>
      <c r="W243">
        <f>IF(billionaire_data_2[[#This Row],[selfMade]]=TRUE,1,0)</f>
        <v>0</v>
      </c>
      <c r="X243" s="1" t="str">
        <f>IF(billionaire_data_2[[#This Row],[total_tax_rate_country]]&gt;=43,"High","Low")</f>
        <v>High</v>
      </c>
    </row>
    <row r="244" spans="1:24" x14ac:dyDescent="0.35">
      <c r="A244" s="1" t="s">
        <v>1414</v>
      </c>
      <c r="B244" s="1" t="s">
        <v>1415</v>
      </c>
      <c r="C244" s="4">
        <v>8100000000</v>
      </c>
      <c r="D244" s="1" t="s">
        <v>12</v>
      </c>
      <c r="E244" s="1" t="s">
        <v>13</v>
      </c>
      <c r="F244" s="1" t="s">
        <v>43</v>
      </c>
      <c r="G244" s="1" t="s">
        <v>43</v>
      </c>
      <c r="H244" t="b">
        <v>0</v>
      </c>
      <c r="I244" s="1" t="s">
        <v>50</v>
      </c>
      <c r="J244" s="2">
        <v>23836</v>
      </c>
      <c r="K244">
        <v>82.5</v>
      </c>
      <c r="L244">
        <v>110.05</v>
      </c>
      <c r="M244" s="5">
        <v>2715518274227</v>
      </c>
      <c r="N244">
        <v>24.2</v>
      </c>
      <c r="O244">
        <v>60.7</v>
      </c>
      <c r="P244" s="3">
        <v>67059887</v>
      </c>
      <c r="Q244">
        <v>1965</v>
      </c>
      <c r="R244" s="1" t="s">
        <v>1765</v>
      </c>
      <c r="S244">
        <v>4</v>
      </c>
      <c r="T244" t="str">
        <f>IF(AND(billionaire_data_2[[#This Row],[selfMade]]=TRUE,billionaire_data_2[[#This Row],[age]]&lt;=50),"Yes","No")</f>
        <v>No</v>
      </c>
      <c r="U244" s="1">
        <v>59</v>
      </c>
      <c r="V244" s="1">
        <v>3</v>
      </c>
      <c r="W244">
        <f>IF(billionaire_data_2[[#This Row],[selfMade]]=TRUE,1,0)</f>
        <v>0</v>
      </c>
      <c r="X244" s="1" t="str">
        <f>IF(billionaire_data_2[[#This Row],[total_tax_rate_country]]&gt;=43,"High","Low")</f>
        <v>High</v>
      </c>
    </row>
    <row r="245" spans="1:24" x14ac:dyDescent="0.35">
      <c r="A245" s="1" t="s">
        <v>1416</v>
      </c>
      <c r="B245" s="1" t="s">
        <v>1417</v>
      </c>
      <c r="C245" s="4">
        <v>8100000000</v>
      </c>
      <c r="D245" s="1" t="s">
        <v>18</v>
      </c>
      <c r="E245" s="1" t="s">
        <v>426</v>
      </c>
      <c r="F245" s="1" t="s">
        <v>581</v>
      </c>
      <c r="G245" s="1" t="s">
        <v>61</v>
      </c>
      <c r="H245" t="b">
        <v>1</v>
      </c>
      <c r="I245" s="1" t="s">
        <v>15</v>
      </c>
      <c r="J245" s="2">
        <v>20996</v>
      </c>
      <c r="K245">
        <v>78.5</v>
      </c>
      <c r="L245">
        <v>117.24</v>
      </c>
      <c r="M245" s="5">
        <v>21427700000000</v>
      </c>
      <c r="N245">
        <v>9.6</v>
      </c>
      <c r="O245">
        <v>36.6</v>
      </c>
      <c r="P245" s="3">
        <v>328239523</v>
      </c>
      <c r="Q245">
        <v>1957</v>
      </c>
      <c r="R245" s="1" t="s">
        <v>1760</v>
      </c>
      <c r="S245">
        <v>25</v>
      </c>
      <c r="T245" t="str">
        <f>IF(AND(billionaire_data_2[[#This Row],[selfMade]]=TRUE,billionaire_data_2[[#This Row],[age]]&lt;=50),"Yes","No")</f>
        <v>No</v>
      </c>
      <c r="U245" s="1">
        <v>67</v>
      </c>
      <c r="V245" s="1">
        <v>7</v>
      </c>
      <c r="W245">
        <f>IF(billionaire_data_2[[#This Row],[selfMade]]=TRUE,1,0)</f>
        <v>1</v>
      </c>
      <c r="X245" s="1" t="str">
        <f>IF(billionaire_data_2[[#This Row],[total_tax_rate_country]]&gt;=43,"High","Low")</f>
        <v>Low</v>
      </c>
    </row>
    <row r="246" spans="1:24" x14ac:dyDescent="0.35">
      <c r="A246" s="1" t="s">
        <v>1418</v>
      </c>
      <c r="B246" s="1" t="s">
        <v>1419</v>
      </c>
      <c r="C246" s="4">
        <v>8100000000</v>
      </c>
      <c r="D246" s="1" t="s">
        <v>100</v>
      </c>
      <c r="E246" s="1" t="s">
        <v>584</v>
      </c>
      <c r="F246" s="1" t="s">
        <v>585</v>
      </c>
      <c r="G246" s="1" t="s">
        <v>116</v>
      </c>
      <c r="H246" t="b">
        <v>1</v>
      </c>
      <c r="I246" s="1" t="s">
        <v>15</v>
      </c>
      <c r="J246" s="2">
        <v>25277</v>
      </c>
      <c r="K246">
        <v>83.6</v>
      </c>
      <c r="L246">
        <v>99.55</v>
      </c>
      <c r="M246" s="5">
        <v>703082435360</v>
      </c>
      <c r="N246">
        <v>10.1</v>
      </c>
      <c r="O246">
        <v>28.8</v>
      </c>
      <c r="P246" s="3">
        <v>8574832</v>
      </c>
      <c r="Q246">
        <v>1969</v>
      </c>
      <c r="R246" s="1" t="s">
        <v>1759</v>
      </c>
      <c r="S246">
        <v>15</v>
      </c>
      <c r="T246" t="str">
        <f>IF(AND(billionaire_data_2[[#This Row],[selfMade]]=TRUE,billionaire_data_2[[#This Row],[age]]&lt;=50),"Yes","No")</f>
        <v>No</v>
      </c>
      <c r="U246" s="1">
        <v>55</v>
      </c>
      <c r="V246" s="1">
        <v>8</v>
      </c>
      <c r="W246">
        <f>IF(billionaire_data_2[[#This Row],[selfMade]]=TRUE,1,0)</f>
        <v>1</v>
      </c>
      <c r="X246" s="1" t="str">
        <f>IF(billionaire_data_2[[#This Row],[total_tax_rate_country]]&gt;=43,"High","Low")</f>
        <v>Low</v>
      </c>
    </row>
    <row r="247" spans="1:24" x14ac:dyDescent="0.35">
      <c r="A247" s="1" t="s">
        <v>1420</v>
      </c>
      <c r="B247" s="1" t="s">
        <v>1012</v>
      </c>
      <c r="C247" s="4">
        <v>8000000000</v>
      </c>
      <c r="D247" s="1" t="s">
        <v>18</v>
      </c>
      <c r="E247" s="1" t="s">
        <v>559</v>
      </c>
      <c r="F247" s="1" t="s">
        <v>589</v>
      </c>
      <c r="G247" s="1" t="s">
        <v>11</v>
      </c>
      <c r="H247" t="b">
        <v>1</v>
      </c>
      <c r="I247" s="1" t="s">
        <v>15</v>
      </c>
      <c r="J247" s="2">
        <v>10725</v>
      </c>
      <c r="K247">
        <v>78.5</v>
      </c>
      <c r="L247">
        <v>117.24</v>
      </c>
      <c r="M247" s="5">
        <v>21427700000000</v>
      </c>
      <c r="N247">
        <v>9.6</v>
      </c>
      <c r="O247">
        <v>36.6</v>
      </c>
      <c r="P247" s="3">
        <v>328239523</v>
      </c>
      <c r="Q247">
        <v>1929</v>
      </c>
      <c r="R247" s="1" t="s">
        <v>1768</v>
      </c>
      <c r="S247">
        <v>12</v>
      </c>
      <c r="T247" t="str">
        <f>IF(AND(billionaire_data_2[[#This Row],[selfMade]]=TRUE,billionaire_data_2[[#This Row],[age]]&lt;=50),"Yes","No")</f>
        <v>No</v>
      </c>
      <c r="U247" s="1">
        <v>95</v>
      </c>
      <c r="V247" s="1">
        <v>5</v>
      </c>
      <c r="W247">
        <f>IF(billionaire_data_2[[#This Row],[selfMade]]=TRUE,1,0)</f>
        <v>1</v>
      </c>
      <c r="X247" s="1" t="str">
        <f>IF(billionaire_data_2[[#This Row],[total_tax_rate_country]]&gt;=43,"High","Low")</f>
        <v>Low</v>
      </c>
    </row>
    <row r="248" spans="1:24" x14ac:dyDescent="0.35">
      <c r="A248" s="1" t="s">
        <v>1421</v>
      </c>
      <c r="B248" s="1" t="s">
        <v>1422</v>
      </c>
      <c r="C248" s="4">
        <v>8000000000</v>
      </c>
      <c r="D248" s="1" t="s">
        <v>18</v>
      </c>
      <c r="E248" s="1" t="s">
        <v>487</v>
      </c>
      <c r="F248" s="1" t="s">
        <v>488</v>
      </c>
      <c r="G248" s="1" t="s">
        <v>22</v>
      </c>
      <c r="H248" t="b">
        <v>1</v>
      </c>
      <c r="I248" s="1" t="s">
        <v>15</v>
      </c>
      <c r="J248" s="2">
        <v>30478</v>
      </c>
      <c r="K248">
        <v>78.5</v>
      </c>
      <c r="L248">
        <v>117.24</v>
      </c>
      <c r="M248" s="5">
        <v>21427700000000</v>
      </c>
      <c r="N248">
        <v>9.6</v>
      </c>
      <c r="O248">
        <v>36.6</v>
      </c>
      <c r="P248" s="3">
        <v>328239523</v>
      </c>
      <c r="Q248">
        <v>1983</v>
      </c>
      <c r="R248" s="1" t="s">
        <v>1760</v>
      </c>
      <c r="S248">
        <v>11</v>
      </c>
      <c r="T248" t="str">
        <f>IF(AND(billionaire_data_2[[#This Row],[selfMade]]=TRUE,billionaire_data_2[[#This Row],[age]]&lt;=50),"Yes","No")</f>
        <v>Yes</v>
      </c>
      <c r="U248" s="1">
        <v>41</v>
      </c>
      <c r="V248" s="1">
        <v>17</v>
      </c>
      <c r="W248">
        <f>IF(billionaire_data_2[[#This Row],[selfMade]]=TRUE,1,0)</f>
        <v>1</v>
      </c>
      <c r="X248" s="1" t="str">
        <f>IF(billionaire_data_2[[#This Row],[total_tax_rate_country]]&gt;=43,"High","Low")</f>
        <v>Low</v>
      </c>
    </row>
    <row r="249" spans="1:24" x14ac:dyDescent="0.35">
      <c r="A249" s="1" t="s">
        <v>1423</v>
      </c>
      <c r="B249" s="1" t="s">
        <v>1424</v>
      </c>
      <c r="C249" s="4">
        <v>8000000000</v>
      </c>
      <c r="D249" s="1" t="s">
        <v>18</v>
      </c>
      <c r="E249" s="1" t="s">
        <v>591</v>
      </c>
      <c r="F249" s="1" t="s">
        <v>592</v>
      </c>
      <c r="G249" s="1" t="s">
        <v>29</v>
      </c>
      <c r="H249" t="b">
        <v>1</v>
      </c>
      <c r="I249" s="1" t="s">
        <v>15</v>
      </c>
      <c r="J249" s="2">
        <v>13650</v>
      </c>
      <c r="K249">
        <v>78.5</v>
      </c>
      <c r="L249">
        <v>117.24</v>
      </c>
      <c r="M249" s="5">
        <v>21427700000000</v>
      </c>
      <c r="N249">
        <v>9.6</v>
      </c>
      <c r="O249">
        <v>36.6</v>
      </c>
      <c r="P249" s="3">
        <v>328239523</v>
      </c>
      <c r="Q249">
        <v>1937</v>
      </c>
      <c r="R249" s="1" t="s">
        <v>1768</v>
      </c>
      <c r="S249">
        <v>15</v>
      </c>
      <c r="T249" t="str">
        <f>IF(AND(billionaire_data_2[[#This Row],[selfMade]]=TRUE,billionaire_data_2[[#This Row],[age]]&lt;=50),"Yes","No")</f>
        <v>No</v>
      </c>
      <c r="U249" s="1">
        <v>87</v>
      </c>
      <c r="V249" s="1">
        <v>6</v>
      </c>
      <c r="W249">
        <f>IF(billionaire_data_2[[#This Row],[selfMade]]=TRUE,1,0)</f>
        <v>1</v>
      </c>
      <c r="X249" s="1" t="str">
        <f>IF(billionaire_data_2[[#This Row],[total_tax_rate_country]]&gt;=43,"High","Low")</f>
        <v>Low</v>
      </c>
    </row>
    <row r="250" spans="1:24" x14ac:dyDescent="0.35">
      <c r="A250" s="1" t="s">
        <v>1425</v>
      </c>
      <c r="B250" s="1" t="s">
        <v>1426</v>
      </c>
      <c r="C250" s="4">
        <v>8000000000</v>
      </c>
      <c r="D250" s="1" t="s">
        <v>18</v>
      </c>
      <c r="E250" s="1" t="s">
        <v>19</v>
      </c>
      <c r="F250" s="1" t="s">
        <v>456</v>
      </c>
      <c r="G250" s="1" t="s">
        <v>29</v>
      </c>
      <c r="H250" t="b">
        <v>1</v>
      </c>
      <c r="I250" s="1" t="s">
        <v>15</v>
      </c>
      <c r="J250" s="2">
        <v>22981</v>
      </c>
      <c r="K250">
        <v>78.5</v>
      </c>
      <c r="L250">
        <v>117.24</v>
      </c>
      <c r="M250" s="5">
        <v>21427700000000</v>
      </c>
      <c r="N250">
        <v>9.6</v>
      </c>
      <c r="O250">
        <v>36.6</v>
      </c>
      <c r="P250" s="3">
        <v>328239523</v>
      </c>
      <c r="Q250">
        <v>1962</v>
      </c>
      <c r="R250" s="1" t="s">
        <v>1767</v>
      </c>
      <c r="S250">
        <v>1</v>
      </c>
      <c r="T250" t="str">
        <f>IF(AND(billionaire_data_2[[#This Row],[selfMade]]=TRUE,billionaire_data_2[[#This Row],[age]]&lt;=50),"Yes","No")</f>
        <v>No</v>
      </c>
      <c r="U250" s="1">
        <v>62</v>
      </c>
      <c r="V250" s="1">
        <v>6</v>
      </c>
      <c r="W250">
        <f>IF(billionaire_data_2[[#This Row],[selfMade]]=TRUE,1,0)</f>
        <v>1</v>
      </c>
      <c r="X250" s="1" t="str">
        <f>IF(billionaire_data_2[[#This Row],[total_tax_rate_country]]&gt;=43,"High","Low")</f>
        <v>Low</v>
      </c>
    </row>
    <row r="251" spans="1:24" x14ac:dyDescent="0.35">
      <c r="A251" s="1" t="s">
        <v>1427</v>
      </c>
      <c r="B251" s="1" t="s">
        <v>1138</v>
      </c>
      <c r="C251" s="4">
        <v>8000000000</v>
      </c>
      <c r="D251" s="1" t="s">
        <v>192</v>
      </c>
      <c r="E251" s="1" t="s">
        <v>193</v>
      </c>
      <c r="F251" s="1" t="s">
        <v>236</v>
      </c>
      <c r="G251" s="1" t="s">
        <v>172</v>
      </c>
      <c r="H251" t="b">
        <v>1</v>
      </c>
      <c r="I251" s="1" t="s">
        <v>15</v>
      </c>
      <c r="J251" s="2">
        <v>20550</v>
      </c>
      <c r="K251">
        <v>72.7</v>
      </c>
      <c r="L251">
        <v>180.75</v>
      </c>
      <c r="M251" s="5">
        <v>1699876578871</v>
      </c>
      <c r="N251">
        <v>11.4</v>
      </c>
      <c r="O251">
        <v>46.2</v>
      </c>
      <c r="P251" s="3">
        <v>144373535</v>
      </c>
      <c r="Q251">
        <v>1956</v>
      </c>
      <c r="R251" s="1" t="s">
        <v>1765</v>
      </c>
      <c r="S251">
        <v>5</v>
      </c>
      <c r="T251" t="str">
        <f>IF(AND(billionaire_data_2[[#This Row],[selfMade]]=TRUE,billionaire_data_2[[#This Row],[age]]&lt;=50),"Yes","No")</f>
        <v>No</v>
      </c>
      <c r="U251" s="1">
        <v>68</v>
      </c>
      <c r="V251" s="1">
        <v>4</v>
      </c>
      <c r="W251">
        <f>IF(billionaire_data_2[[#This Row],[selfMade]]=TRUE,1,0)</f>
        <v>1</v>
      </c>
      <c r="X251" s="1" t="str">
        <f>IF(billionaire_data_2[[#This Row],[total_tax_rate_country]]&gt;=43,"High","Low")</f>
        <v>High</v>
      </c>
    </row>
    <row r="252" spans="1:24" x14ac:dyDescent="0.35">
      <c r="A252" s="1" t="s">
        <v>1428</v>
      </c>
      <c r="B252" s="1" t="s">
        <v>1253</v>
      </c>
      <c r="C252" s="4">
        <v>8000000000</v>
      </c>
      <c r="D252" s="1" t="s">
        <v>284</v>
      </c>
      <c r="E252" s="1" t="s">
        <v>285</v>
      </c>
      <c r="F252" s="1" t="s">
        <v>595</v>
      </c>
      <c r="G252" s="1" t="s">
        <v>161</v>
      </c>
      <c r="H252" t="b">
        <v>1</v>
      </c>
      <c r="I252" s="1" t="s">
        <v>15</v>
      </c>
      <c r="J252" s="2">
        <v>23512</v>
      </c>
      <c r="K252">
        <v>79</v>
      </c>
      <c r="L252">
        <v>116.48</v>
      </c>
      <c r="M252" s="5">
        <v>246489245495</v>
      </c>
      <c r="N252">
        <v>14.9</v>
      </c>
      <c r="O252">
        <v>46.1</v>
      </c>
      <c r="P252" s="3">
        <v>10669709</v>
      </c>
      <c r="Q252">
        <v>1964</v>
      </c>
      <c r="R252" s="1" t="s">
        <v>1768</v>
      </c>
      <c r="S252">
        <v>15</v>
      </c>
      <c r="T252" t="str">
        <f>IF(AND(billionaire_data_2[[#This Row],[selfMade]]=TRUE,billionaire_data_2[[#This Row],[age]]&lt;=50),"Yes","No")</f>
        <v>No</v>
      </c>
      <c r="U252" s="1">
        <v>60</v>
      </c>
      <c r="V252" s="1">
        <v>13</v>
      </c>
      <c r="W252">
        <f>IF(billionaire_data_2[[#This Row],[selfMade]]=TRUE,1,0)</f>
        <v>1</v>
      </c>
      <c r="X252" s="1" t="str">
        <f>IF(billionaire_data_2[[#This Row],[total_tax_rate_country]]&gt;=43,"High","Low")</f>
        <v>High</v>
      </c>
    </row>
    <row r="253" spans="1:24" x14ac:dyDescent="0.35">
      <c r="A253" s="1" t="s">
        <v>1429</v>
      </c>
      <c r="B253" s="1" t="s">
        <v>1430</v>
      </c>
      <c r="C253" s="4">
        <v>7900000000</v>
      </c>
      <c r="D253" s="1" t="s">
        <v>18</v>
      </c>
      <c r="E253" s="1" t="s">
        <v>602</v>
      </c>
      <c r="F253" s="1" t="s">
        <v>73</v>
      </c>
      <c r="G253" s="1" t="s">
        <v>11</v>
      </c>
      <c r="H253" t="b">
        <v>0</v>
      </c>
      <c r="I253" s="1" t="s">
        <v>50</v>
      </c>
      <c r="J253" s="2">
        <v>18763</v>
      </c>
      <c r="K253">
        <v>78.5</v>
      </c>
      <c r="L253">
        <v>117.24</v>
      </c>
      <c r="M253" s="5">
        <v>21427700000000</v>
      </c>
      <c r="N253">
        <v>9.6</v>
      </c>
      <c r="O253">
        <v>36.6</v>
      </c>
      <c r="P253" s="3">
        <v>328239523</v>
      </c>
      <c r="Q253">
        <v>1951</v>
      </c>
      <c r="R253" s="1" t="s">
        <v>1768</v>
      </c>
      <c r="S253">
        <v>15</v>
      </c>
      <c r="T253" t="str">
        <f>IF(AND(billionaire_data_2[[#This Row],[selfMade]]=TRUE,billionaire_data_2[[#This Row],[age]]&lt;=50),"Yes","No")</f>
        <v>No</v>
      </c>
      <c r="U253" s="1">
        <v>73</v>
      </c>
      <c r="V253" s="1">
        <v>5</v>
      </c>
      <c r="W253">
        <f>IF(billionaire_data_2[[#This Row],[selfMade]]=TRUE,1,0)</f>
        <v>0</v>
      </c>
      <c r="X253" s="1" t="str">
        <f>IF(billionaire_data_2[[#This Row],[total_tax_rate_country]]&gt;=43,"High","Low")</f>
        <v>Low</v>
      </c>
    </row>
    <row r="254" spans="1:24" x14ac:dyDescent="0.35">
      <c r="A254" s="1" t="s">
        <v>1431</v>
      </c>
      <c r="B254" s="1" t="s">
        <v>1319</v>
      </c>
      <c r="C254" s="4">
        <v>7900000000</v>
      </c>
      <c r="D254" s="1" t="s">
        <v>192</v>
      </c>
      <c r="E254" s="1" t="s">
        <v>193</v>
      </c>
      <c r="F254" s="1" t="s">
        <v>608</v>
      </c>
      <c r="G254" s="1" t="s">
        <v>161</v>
      </c>
      <c r="H254" t="b">
        <v>1</v>
      </c>
      <c r="I254" s="1" t="s">
        <v>15</v>
      </c>
      <c r="J254" s="2">
        <v>24137</v>
      </c>
      <c r="K254">
        <v>72.7</v>
      </c>
      <c r="L254">
        <v>180.75</v>
      </c>
      <c r="M254" s="5">
        <v>1699876578871</v>
      </c>
      <c r="N254">
        <v>11.4</v>
      </c>
      <c r="O254">
        <v>46.2</v>
      </c>
      <c r="P254" s="3">
        <v>144373535</v>
      </c>
      <c r="Q254">
        <v>1966</v>
      </c>
      <c r="R254" s="1" t="s">
        <v>1761</v>
      </c>
      <c r="S254">
        <v>30</v>
      </c>
      <c r="T254" t="str">
        <f>IF(AND(billionaire_data_2[[#This Row],[selfMade]]=TRUE,billionaire_data_2[[#This Row],[age]]&lt;=50),"Yes","No")</f>
        <v>No</v>
      </c>
      <c r="U254" s="1">
        <v>58</v>
      </c>
      <c r="V254" s="1">
        <v>13</v>
      </c>
      <c r="W254">
        <f>IF(billionaire_data_2[[#This Row],[selfMade]]=TRUE,1,0)</f>
        <v>1</v>
      </c>
      <c r="X254" s="1" t="str">
        <f>IF(billionaire_data_2[[#This Row],[total_tax_rate_country]]&gt;=43,"High","Low")</f>
        <v>High</v>
      </c>
    </row>
    <row r="255" spans="1:24" x14ac:dyDescent="0.35">
      <c r="A255" s="1" t="s">
        <v>1432</v>
      </c>
      <c r="B255" s="1" t="s">
        <v>1286</v>
      </c>
      <c r="C255" s="4">
        <v>7900000000</v>
      </c>
      <c r="D255" s="1" t="s">
        <v>123</v>
      </c>
      <c r="E255" s="1" t="s">
        <v>610</v>
      </c>
      <c r="F255" s="1" t="s">
        <v>611</v>
      </c>
      <c r="G255" s="1" t="s">
        <v>43</v>
      </c>
      <c r="H255" t="b">
        <v>1</v>
      </c>
      <c r="I255" s="1" t="s">
        <v>15</v>
      </c>
      <c r="J255" s="2">
        <v>26556</v>
      </c>
      <c r="K255">
        <v>81.599999999999994</v>
      </c>
      <c r="L255">
        <v>118.06</v>
      </c>
      <c r="M255" s="5">
        <v>446314739528</v>
      </c>
      <c r="N255">
        <v>25.4</v>
      </c>
      <c r="O255">
        <v>51.4</v>
      </c>
      <c r="P255" s="3">
        <v>8877067</v>
      </c>
      <c r="Q255">
        <v>1972</v>
      </c>
      <c r="R255" s="1" t="s">
        <v>1770</v>
      </c>
      <c r="S255">
        <v>14</v>
      </c>
      <c r="T255" t="str">
        <f>IF(AND(billionaire_data_2[[#This Row],[selfMade]]=TRUE,billionaire_data_2[[#This Row],[age]]&lt;=50),"Yes","No")</f>
        <v>No</v>
      </c>
      <c r="U255" s="1">
        <v>52</v>
      </c>
      <c r="V255" s="1">
        <v>3</v>
      </c>
      <c r="W255">
        <f>IF(billionaire_data_2[[#This Row],[selfMade]]=TRUE,1,0)</f>
        <v>1</v>
      </c>
      <c r="X255" s="1" t="str">
        <f>IF(billionaire_data_2[[#This Row],[total_tax_rate_country]]&gt;=43,"High","Low")</f>
        <v>High</v>
      </c>
    </row>
    <row r="256" spans="1:24" x14ac:dyDescent="0.35">
      <c r="A256" s="1" t="s">
        <v>1101</v>
      </c>
      <c r="B256" s="1" t="s">
        <v>1433</v>
      </c>
      <c r="C256" s="4">
        <v>7900000000</v>
      </c>
      <c r="D256" s="1" t="s">
        <v>62</v>
      </c>
      <c r="E256" s="1" t="s">
        <v>599</v>
      </c>
      <c r="F256" s="1" t="s">
        <v>600</v>
      </c>
      <c r="G256" s="1" t="s">
        <v>11</v>
      </c>
      <c r="H256" t="b">
        <v>1</v>
      </c>
      <c r="I256" s="1" t="s">
        <v>15</v>
      </c>
      <c r="J256" s="2">
        <v>25903</v>
      </c>
      <c r="K256">
        <v>77</v>
      </c>
      <c r="L256">
        <v>125.08</v>
      </c>
      <c r="M256" s="5">
        <v>19910000000000</v>
      </c>
      <c r="N256">
        <v>9.4</v>
      </c>
      <c r="O256">
        <v>59.2</v>
      </c>
      <c r="P256" s="3">
        <v>1397715000</v>
      </c>
      <c r="Q256">
        <v>1970</v>
      </c>
      <c r="R256" s="1" t="s">
        <v>1767</v>
      </c>
      <c r="S256">
        <v>1</v>
      </c>
      <c r="T256" t="str">
        <f>IF(AND(billionaire_data_2[[#This Row],[selfMade]]=TRUE,billionaire_data_2[[#This Row],[age]]&lt;=50),"Yes","No")</f>
        <v>No</v>
      </c>
      <c r="U256" s="1">
        <v>54</v>
      </c>
      <c r="V256" s="1">
        <v>5</v>
      </c>
      <c r="W256">
        <f>IF(billionaire_data_2[[#This Row],[selfMade]]=TRUE,1,0)</f>
        <v>1</v>
      </c>
      <c r="X256" s="1" t="str">
        <f>IF(billionaire_data_2[[#This Row],[total_tax_rate_country]]&gt;=43,"High","Low")</f>
        <v>High</v>
      </c>
    </row>
    <row r="257" spans="1:24" x14ac:dyDescent="0.35">
      <c r="A257" s="1" t="s">
        <v>1434</v>
      </c>
      <c r="B257" s="1" t="s">
        <v>1435</v>
      </c>
      <c r="C257" s="4">
        <v>7900000000</v>
      </c>
      <c r="D257" s="1" t="s">
        <v>454</v>
      </c>
      <c r="E257" s="1" t="s">
        <v>455</v>
      </c>
      <c r="F257" s="1" t="s">
        <v>604</v>
      </c>
      <c r="G257" s="1" t="s">
        <v>22</v>
      </c>
      <c r="H257" t="b">
        <v>0</v>
      </c>
      <c r="I257" s="1" t="s">
        <v>15</v>
      </c>
      <c r="J257" s="2">
        <v>25012</v>
      </c>
      <c r="K257">
        <v>82.6</v>
      </c>
      <c r="L257">
        <v>115.16</v>
      </c>
      <c r="M257" s="5">
        <v>2029000000000</v>
      </c>
      <c r="N257">
        <v>15.6</v>
      </c>
      <c r="O257">
        <v>33.200000000000003</v>
      </c>
      <c r="P257" s="3">
        <v>51709098</v>
      </c>
      <c r="Q257">
        <v>1968</v>
      </c>
      <c r="R257" s="1" t="s">
        <v>1760</v>
      </c>
      <c r="S257">
        <v>23</v>
      </c>
      <c r="T257" t="str">
        <f>IF(AND(billionaire_data_2[[#This Row],[selfMade]]=TRUE,billionaire_data_2[[#This Row],[age]]&lt;=50),"Yes","No")</f>
        <v>No</v>
      </c>
      <c r="U257" s="1">
        <v>56</v>
      </c>
      <c r="V257" s="1">
        <v>17</v>
      </c>
      <c r="W257">
        <f>IF(billionaire_data_2[[#This Row],[selfMade]]=TRUE,1,0)</f>
        <v>0</v>
      </c>
      <c r="X257" s="1" t="str">
        <f>IF(billionaire_data_2[[#This Row],[total_tax_rate_country]]&gt;=43,"High","Low")</f>
        <v>Low</v>
      </c>
    </row>
    <row r="258" spans="1:24" x14ac:dyDescent="0.35">
      <c r="A258" s="1" t="s">
        <v>1436</v>
      </c>
      <c r="B258" s="1" t="s">
        <v>1437</v>
      </c>
      <c r="C258" s="4">
        <v>7900000000</v>
      </c>
      <c r="D258" s="1" t="s">
        <v>18</v>
      </c>
      <c r="E258" s="1" t="s">
        <v>597</v>
      </c>
      <c r="F258" s="1" t="s">
        <v>456</v>
      </c>
      <c r="G258" s="1" t="s">
        <v>29</v>
      </c>
      <c r="H258" t="b">
        <v>1</v>
      </c>
      <c r="I258" s="1" t="s">
        <v>15</v>
      </c>
      <c r="J258" s="2">
        <v>25834</v>
      </c>
      <c r="K258">
        <v>78.5</v>
      </c>
      <c r="L258">
        <v>117.24</v>
      </c>
      <c r="M258" s="5">
        <v>21427700000000</v>
      </c>
      <c r="N258">
        <v>9.6</v>
      </c>
      <c r="O258">
        <v>36.6</v>
      </c>
      <c r="P258" s="3">
        <v>328239523</v>
      </c>
      <c r="Q258">
        <v>1970</v>
      </c>
      <c r="R258" s="1" t="s">
        <v>1770</v>
      </c>
      <c r="S258">
        <v>23</v>
      </c>
      <c r="T258" t="str">
        <f>IF(AND(billionaire_data_2[[#This Row],[selfMade]]=TRUE,billionaire_data_2[[#This Row],[age]]&lt;=50),"Yes","No")</f>
        <v>No</v>
      </c>
      <c r="U258" s="1">
        <v>54</v>
      </c>
      <c r="V258" s="1">
        <v>6</v>
      </c>
      <c r="W258">
        <f>IF(billionaire_data_2[[#This Row],[selfMade]]=TRUE,1,0)</f>
        <v>1</v>
      </c>
      <c r="X258" s="1" t="str">
        <f>IF(billionaire_data_2[[#This Row],[total_tax_rate_country]]&gt;=43,"High","Low")</f>
        <v>Low</v>
      </c>
    </row>
    <row r="259" spans="1:24" x14ac:dyDescent="0.35">
      <c r="A259" s="1" t="s">
        <v>1438</v>
      </c>
      <c r="B259" s="1" t="s">
        <v>1439</v>
      </c>
      <c r="C259" s="4">
        <v>7900000000</v>
      </c>
      <c r="D259" s="1" t="s">
        <v>18</v>
      </c>
      <c r="E259" s="1" t="s">
        <v>36</v>
      </c>
      <c r="F259" s="1" t="s">
        <v>456</v>
      </c>
      <c r="G259" s="1" t="s">
        <v>29</v>
      </c>
      <c r="H259" t="b">
        <v>1</v>
      </c>
      <c r="I259" s="1" t="s">
        <v>15</v>
      </c>
      <c r="J259" s="2">
        <v>25098</v>
      </c>
      <c r="K259">
        <v>78.5</v>
      </c>
      <c r="L259">
        <v>117.24</v>
      </c>
      <c r="M259" s="5">
        <v>21427700000000</v>
      </c>
      <c r="N259">
        <v>9.6</v>
      </c>
      <c r="O259">
        <v>36.6</v>
      </c>
      <c r="P259" s="3">
        <v>328239523</v>
      </c>
      <c r="Q259">
        <v>1968</v>
      </c>
      <c r="R259" s="1" t="s">
        <v>1770</v>
      </c>
      <c r="S259">
        <v>17</v>
      </c>
      <c r="T259" t="str">
        <f>IF(AND(billionaire_data_2[[#This Row],[selfMade]]=TRUE,billionaire_data_2[[#This Row],[age]]&lt;=50),"Yes","No")</f>
        <v>No</v>
      </c>
      <c r="U259" s="1">
        <v>56</v>
      </c>
      <c r="V259" s="1">
        <v>6</v>
      </c>
      <c r="W259">
        <f>IF(billionaire_data_2[[#This Row],[selfMade]]=TRUE,1,0)</f>
        <v>1</v>
      </c>
      <c r="X259" s="1" t="str">
        <f>IF(billionaire_data_2[[#This Row],[total_tax_rate_country]]&gt;=43,"High","Low")</f>
        <v>Low</v>
      </c>
    </row>
    <row r="260" spans="1:24" x14ac:dyDescent="0.35">
      <c r="A260" s="1" t="s">
        <v>1440</v>
      </c>
      <c r="B260" s="1" t="s">
        <v>1050</v>
      </c>
      <c r="C260" s="4">
        <v>7900000000</v>
      </c>
      <c r="D260" s="1" t="s">
        <v>18</v>
      </c>
      <c r="E260" s="1" t="s">
        <v>36</v>
      </c>
      <c r="F260" s="1" t="s">
        <v>121</v>
      </c>
      <c r="G260" s="1" t="s">
        <v>29</v>
      </c>
      <c r="H260" t="b">
        <v>1</v>
      </c>
      <c r="I260" s="1" t="s">
        <v>15</v>
      </c>
      <c r="J260" s="2">
        <v>18716</v>
      </c>
      <c r="K260">
        <v>78.5</v>
      </c>
      <c r="L260">
        <v>117.24</v>
      </c>
      <c r="M260" s="5">
        <v>21427700000000</v>
      </c>
      <c r="N260">
        <v>9.6</v>
      </c>
      <c r="O260">
        <v>36.6</v>
      </c>
      <c r="P260" s="3">
        <v>328239523</v>
      </c>
      <c r="Q260">
        <v>1951</v>
      </c>
      <c r="R260" s="1" t="s">
        <v>1759</v>
      </c>
      <c r="S260">
        <v>29</v>
      </c>
      <c r="T260" t="str">
        <f>IF(AND(billionaire_data_2[[#This Row],[selfMade]]=TRUE,billionaire_data_2[[#This Row],[age]]&lt;=50),"Yes","No")</f>
        <v>No</v>
      </c>
      <c r="U260" s="1">
        <v>73</v>
      </c>
      <c r="V260" s="1">
        <v>6</v>
      </c>
      <c r="W260">
        <f>IF(billionaire_data_2[[#This Row],[selfMade]]=TRUE,1,0)</f>
        <v>1</v>
      </c>
      <c r="X260" s="1" t="str">
        <f>IF(billionaire_data_2[[#This Row],[total_tax_rate_country]]&gt;=43,"High","Low")</f>
        <v>Low</v>
      </c>
    </row>
    <row r="261" spans="1:24" x14ac:dyDescent="0.35">
      <c r="A261" s="1" t="s">
        <v>1441</v>
      </c>
      <c r="B261" s="1" t="s">
        <v>1442</v>
      </c>
      <c r="C261" s="4">
        <v>7800000000</v>
      </c>
      <c r="D261" s="1" t="s">
        <v>62</v>
      </c>
      <c r="E261" s="1" t="s">
        <v>348</v>
      </c>
      <c r="F261" s="1" t="s">
        <v>619</v>
      </c>
      <c r="G261" s="1" t="s">
        <v>147</v>
      </c>
      <c r="H261" t="b">
        <v>1</v>
      </c>
      <c r="I261" s="1" t="s">
        <v>15</v>
      </c>
      <c r="J261" s="2">
        <v>23590</v>
      </c>
      <c r="K261">
        <v>77</v>
      </c>
      <c r="L261">
        <v>125.08</v>
      </c>
      <c r="M261" s="5">
        <v>19910000000000</v>
      </c>
      <c r="N261">
        <v>9.4</v>
      </c>
      <c r="O261">
        <v>59.2</v>
      </c>
      <c r="P261" s="3">
        <v>1397715000</v>
      </c>
      <c r="Q261">
        <v>1964</v>
      </c>
      <c r="R261" s="1" t="s">
        <v>1762</v>
      </c>
      <c r="S261">
        <v>1</v>
      </c>
      <c r="T261" t="str">
        <f>IF(AND(billionaire_data_2[[#This Row],[selfMade]]=TRUE,billionaire_data_2[[#This Row],[age]]&lt;=50),"Yes","No")</f>
        <v>No</v>
      </c>
      <c r="U261" s="1">
        <v>60</v>
      </c>
      <c r="V261" s="1">
        <v>11</v>
      </c>
      <c r="W261">
        <f>IF(billionaire_data_2[[#This Row],[selfMade]]=TRUE,1,0)</f>
        <v>1</v>
      </c>
      <c r="X261" s="1" t="str">
        <f>IF(billionaire_data_2[[#This Row],[total_tax_rate_country]]&gt;=43,"High","Low")</f>
        <v>High</v>
      </c>
    </row>
    <row r="262" spans="1:24" x14ac:dyDescent="0.35">
      <c r="A262" s="1" t="s">
        <v>1157</v>
      </c>
      <c r="B262" s="1" t="s">
        <v>1443</v>
      </c>
      <c r="C262" s="4">
        <v>7800000000</v>
      </c>
      <c r="D262" s="1" t="s">
        <v>62</v>
      </c>
      <c r="E262" s="1" t="s">
        <v>63</v>
      </c>
      <c r="F262" s="1" t="s">
        <v>615</v>
      </c>
      <c r="G262" s="1" t="s">
        <v>147</v>
      </c>
      <c r="H262" t="b">
        <v>1</v>
      </c>
      <c r="I262" s="1" t="s">
        <v>15</v>
      </c>
      <c r="J262" s="2">
        <v>20637</v>
      </c>
      <c r="K262">
        <v>77</v>
      </c>
      <c r="L262">
        <v>125.08</v>
      </c>
      <c r="M262" s="5">
        <v>19910000000000</v>
      </c>
      <c r="N262">
        <v>9.4</v>
      </c>
      <c r="O262">
        <v>59.2</v>
      </c>
      <c r="P262" s="3">
        <v>1397715000</v>
      </c>
      <c r="Q262">
        <v>1956</v>
      </c>
      <c r="R262" s="1" t="s">
        <v>1766</v>
      </c>
      <c r="S262">
        <v>1</v>
      </c>
      <c r="T262" t="str">
        <f>IF(AND(billionaire_data_2[[#This Row],[selfMade]]=TRUE,billionaire_data_2[[#This Row],[age]]&lt;=50),"Yes","No")</f>
        <v>No</v>
      </c>
      <c r="U262" s="1">
        <v>68</v>
      </c>
      <c r="V262" s="1">
        <v>11</v>
      </c>
      <c r="W262">
        <f>IF(billionaire_data_2[[#This Row],[selfMade]]=TRUE,1,0)</f>
        <v>1</v>
      </c>
      <c r="X262" s="1" t="str">
        <f>IF(billionaire_data_2[[#This Row],[total_tax_rate_country]]&gt;=43,"High","Low")</f>
        <v>High</v>
      </c>
    </row>
    <row r="263" spans="1:24" x14ac:dyDescent="0.35">
      <c r="A263" s="1" t="s">
        <v>1444</v>
      </c>
      <c r="B263" s="1" t="s">
        <v>1445</v>
      </c>
      <c r="C263" s="4">
        <v>7800000000</v>
      </c>
      <c r="D263" s="1" t="s">
        <v>62</v>
      </c>
      <c r="E263" s="1" t="s">
        <v>144</v>
      </c>
      <c r="F263" s="1" t="s">
        <v>617</v>
      </c>
      <c r="G263" s="1" t="s">
        <v>22</v>
      </c>
      <c r="H263" t="b">
        <v>1</v>
      </c>
      <c r="I263" s="1" t="s">
        <v>15</v>
      </c>
      <c r="J263" s="2">
        <v>25571</v>
      </c>
      <c r="K263">
        <v>77</v>
      </c>
      <c r="L263">
        <v>125.08</v>
      </c>
      <c r="M263" s="5">
        <v>19910000000000</v>
      </c>
      <c r="N263">
        <v>9.4</v>
      </c>
      <c r="O263">
        <v>59.2</v>
      </c>
      <c r="P263" s="3">
        <v>1397715000</v>
      </c>
      <c r="Q263">
        <v>1970</v>
      </c>
      <c r="R263" s="1" t="s">
        <v>1761</v>
      </c>
      <c r="S263">
        <v>3</v>
      </c>
      <c r="T263" t="str">
        <f>IF(AND(billionaire_data_2[[#This Row],[selfMade]]=TRUE,billionaire_data_2[[#This Row],[age]]&lt;=50),"Yes","No")</f>
        <v>No</v>
      </c>
      <c r="U263" s="1">
        <v>54</v>
      </c>
      <c r="V263" s="1">
        <v>17</v>
      </c>
      <c r="W263">
        <f>IF(billionaire_data_2[[#This Row],[selfMade]]=TRUE,1,0)</f>
        <v>1</v>
      </c>
      <c r="X263" s="1" t="str">
        <f>IF(billionaire_data_2[[#This Row],[total_tax_rate_country]]&gt;=43,"High","Low")</f>
        <v>High</v>
      </c>
    </row>
    <row r="264" spans="1:24" x14ac:dyDescent="0.35">
      <c r="A264" s="1" t="s">
        <v>1446</v>
      </c>
      <c r="B264" s="1" t="s">
        <v>1447</v>
      </c>
      <c r="C264" s="4">
        <v>7800000000</v>
      </c>
      <c r="D264" s="1" t="s">
        <v>18</v>
      </c>
      <c r="E264" s="1" t="s">
        <v>613</v>
      </c>
      <c r="F264" s="1" t="s">
        <v>39</v>
      </c>
      <c r="G264" s="1" t="s">
        <v>39</v>
      </c>
      <c r="H264" t="b">
        <v>1</v>
      </c>
      <c r="I264" s="1" t="s">
        <v>15</v>
      </c>
      <c r="J264" s="2">
        <v>18227</v>
      </c>
      <c r="K264">
        <v>78.5</v>
      </c>
      <c r="L264">
        <v>117.24</v>
      </c>
      <c r="M264" s="5">
        <v>21427700000000</v>
      </c>
      <c r="N264">
        <v>9.6</v>
      </c>
      <c r="O264">
        <v>36.6</v>
      </c>
      <c r="P264" s="3">
        <v>328239523</v>
      </c>
      <c r="Q264">
        <v>1949</v>
      </c>
      <c r="R264" s="1" t="s">
        <v>1769</v>
      </c>
      <c r="S264">
        <v>25</v>
      </c>
      <c r="T264" t="str">
        <f>IF(AND(billionaire_data_2[[#This Row],[selfMade]]=TRUE,billionaire_data_2[[#This Row],[age]]&lt;=50),"Yes","No")</f>
        <v>No</v>
      </c>
      <c r="U264" s="1">
        <v>75</v>
      </c>
      <c r="V264" s="1">
        <v>18</v>
      </c>
      <c r="W264">
        <f>IF(billionaire_data_2[[#This Row],[selfMade]]=TRUE,1,0)</f>
        <v>1</v>
      </c>
      <c r="X264" s="1" t="str">
        <f>IF(billionaire_data_2[[#This Row],[total_tax_rate_country]]&gt;=43,"High","Low")</f>
        <v>Low</v>
      </c>
    </row>
    <row r="265" spans="1:24" x14ac:dyDescent="0.35">
      <c r="A265" s="1" t="s">
        <v>1157</v>
      </c>
      <c r="B265" s="1" t="s">
        <v>1077</v>
      </c>
      <c r="C265" s="4">
        <v>7700000000</v>
      </c>
      <c r="D265" s="1" t="s">
        <v>62</v>
      </c>
      <c r="E265" s="1" t="s">
        <v>90</v>
      </c>
      <c r="F265" s="1" t="s">
        <v>625</v>
      </c>
      <c r="G265" s="1" t="s">
        <v>22</v>
      </c>
      <c r="H265" t="b">
        <v>1</v>
      </c>
      <c r="I265" s="1" t="s">
        <v>15</v>
      </c>
      <c r="J265" s="2">
        <v>25159</v>
      </c>
      <c r="K265">
        <v>77</v>
      </c>
      <c r="L265">
        <v>125.08</v>
      </c>
      <c r="M265" s="5">
        <v>19910000000000</v>
      </c>
      <c r="N265">
        <v>9.4</v>
      </c>
      <c r="O265">
        <v>59.2</v>
      </c>
      <c r="P265" s="3">
        <v>1397715000</v>
      </c>
      <c r="Q265">
        <v>1968</v>
      </c>
      <c r="R265" s="1" t="s">
        <v>1769</v>
      </c>
      <c r="S265">
        <v>17</v>
      </c>
      <c r="T265" t="str">
        <f>IF(AND(billionaire_data_2[[#This Row],[selfMade]]=TRUE,billionaire_data_2[[#This Row],[age]]&lt;=50),"Yes","No")</f>
        <v>No</v>
      </c>
      <c r="U265" s="1">
        <v>56</v>
      </c>
      <c r="V265" s="1">
        <v>17</v>
      </c>
      <c r="W265">
        <f>IF(billionaire_data_2[[#This Row],[selfMade]]=TRUE,1,0)</f>
        <v>1</v>
      </c>
      <c r="X265" s="1" t="str">
        <f>IF(billionaire_data_2[[#This Row],[total_tax_rate_country]]&gt;=43,"High","Low")</f>
        <v>High</v>
      </c>
    </row>
    <row r="266" spans="1:24" x14ac:dyDescent="0.35">
      <c r="A266" s="1" t="s">
        <v>1448</v>
      </c>
      <c r="B266" s="1" t="s">
        <v>1092</v>
      </c>
      <c r="C266" s="4">
        <v>7700000000</v>
      </c>
      <c r="D266" s="1" t="s">
        <v>18</v>
      </c>
      <c r="E266" s="1" t="s">
        <v>364</v>
      </c>
      <c r="F266" s="1" t="s">
        <v>318</v>
      </c>
      <c r="G266" s="1" t="s">
        <v>206</v>
      </c>
      <c r="H266" t="b">
        <v>1</v>
      </c>
      <c r="I266" s="1" t="s">
        <v>15</v>
      </c>
      <c r="J266" s="2">
        <v>20092</v>
      </c>
      <c r="K266">
        <v>78.5</v>
      </c>
      <c r="L266">
        <v>117.24</v>
      </c>
      <c r="M266" s="5">
        <v>21427700000000</v>
      </c>
      <c r="N266">
        <v>9.6</v>
      </c>
      <c r="O266">
        <v>36.6</v>
      </c>
      <c r="P266" s="3">
        <v>328239523</v>
      </c>
      <c r="Q266">
        <v>1955</v>
      </c>
      <c r="R266" s="1" t="s">
        <v>1761</v>
      </c>
      <c r="S266">
        <v>3</v>
      </c>
      <c r="T266" t="str">
        <f>IF(AND(billionaire_data_2[[#This Row],[selfMade]]=TRUE,billionaire_data_2[[#This Row],[age]]&lt;=50),"Yes","No")</f>
        <v>No</v>
      </c>
      <c r="U266" s="1">
        <v>69</v>
      </c>
      <c r="V266" s="1">
        <v>9</v>
      </c>
      <c r="W266">
        <f>IF(billionaire_data_2[[#This Row],[selfMade]]=TRUE,1,0)</f>
        <v>1</v>
      </c>
      <c r="X266" s="1" t="str">
        <f>IF(billionaire_data_2[[#This Row],[total_tax_rate_country]]&gt;=43,"High","Low")</f>
        <v>Low</v>
      </c>
    </row>
    <row r="267" spans="1:24" x14ac:dyDescent="0.35">
      <c r="A267" s="1" t="s">
        <v>1257</v>
      </c>
      <c r="B267" s="1" t="s">
        <v>1449</v>
      </c>
      <c r="C267" s="4">
        <v>7700000000</v>
      </c>
      <c r="D267" s="1" t="s">
        <v>62</v>
      </c>
      <c r="E267" s="1" t="s">
        <v>376</v>
      </c>
      <c r="F267" s="1" t="s">
        <v>377</v>
      </c>
      <c r="G267" s="1" t="s">
        <v>224</v>
      </c>
      <c r="H267" t="b">
        <v>1</v>
      </c>
      <c r="I267" s="1" t="s">
        <v>15</v>
      </c>
      <c r="J267" s="2">
        <v>18872</v>
      </c>
      <c r="K267">
        <v>77</v>
      </c>
      <c r="L267">
        <v>125.08</v>
      </c>
      <c r="M267" s="5">
        <v>19910000000000</v>
      </c>
      <c r="N267">
        <v>9.4</v>
      </c>
      <c r="O267">
        <v>59.2</v>
      </c>
      <c r="P267" s="3">
        <v>1397715000</v>
      </c>
      <c r="Q267">
        <v>1951</v>
      </c>
      <c r="R267" s="1" t="s">
        <v>1770</v>
      </c>
      <c r="S267">
        <v>1</v>
      </c>
      <c r="T267" t="str">
        <f>IF(AND(billionaire_data_2[[#This Row],[selfMade]]=TRUE,billionaire_data_2[[#This Row],[age]]&lt;=50),"Yes","No")</f>
        <v>No</v>
      </c>
      <c r="U267" s="1">
        <v>73</v>
      </c>
      <c r="V267" s="1">
        <v>15</v>
      </c>
      <c r="W267">
        <f>IF(billionaire_data_2[[#This Row],[selfMade]]=TRUE,1,0)</f>
        <v>1</v>
      </c>
      <c r="X267" s="1" t="str">
        <f>IF(billionaire_data_2[[#This Row],[total_tax_rate_country]]&gt;=43,"High","Low")</f>
        <v>High</v>
      </c>
    </row>
    <row r="268" spans="1:24" x14ac:dyDescent="0.35">
      <c r="A268" s="1" t="s">
        <v>1450</v>
      </c>
      <c r="B268" s="1" t="s">
        <v>1451</v>
      </c>
      <c r="C268" s="4">
        <v>7700000000</v>
      </c>
      <c r="D268" s="1" t="s">
        <v>630</v>
      </c>
      <c r="E268" s="1" t="s">
        <v>631</v>
      </c>
      <c r="F268" s="1" t="s">
        <v>271</v>
      </c>
      <c r="G268" s="1" t="s">
        <v>269</v>
      </c>
      <c r="H268" t="b">
        <v>1</v>
      </c>
      <c r="I268" s="1" t="s">
        <v>15</v>
      </c>
      <c r="J268" s="2">
        <v>22455</v>
      </c>
      <c r="K268">
        <v>82.8</v>
      </c>
      <c r="L268">
        <v>120.27</v>
      </c>
      <c r="M268" s="5">
        <v>403336363636</v>
      </c>
      <c r="N268">
        <v>23.9</v>
      </c>
      <c r="O268">
        <v>36.200000000000003</v>
      </c>
      <c r="P268" s="3">
        <v>5347896</v>
      </c>
      <c r="Q268">
        <v>1961</v>
      </c>
      <c r="R268" s="1" t="s">
        <v>1760</v>
      </c>
      <c r="S268">
        <v>23</v>
      </c>
      <c r="T268" t="str">
        <f>IF(AND(billionaire_data_2[[#This Row],[selfMade]]=TRUE,billionaire_data_2[[#This Row],[age]]&lt;=50),"Yes","No")</f>
        <v>No</v>
      </c>
      <c r="U268" s="1">
        <v>63</v>
      </c>
      <c r="V268" s="1">
        <v>14</v>
      </c>
      <c r="W268">
        <f>IF(billionaire_data_2[[#This Row],[selfMade]]=TRUE,1,0)</f>
        <v>1</v>
      </c>
      <c r="X268" s="1" t="str">
        <f>IF(billionaire_data_2[[#This Row],[total_tax_rate_country]]&gt;=43,"High","Low")</f>
        <v>Low</v>
      </c>
    </row>
    <row r="269" spans="1:24" x14ac:dyDescent="0.35">
      <c r="A269" s="1" t="s">
        <v>1452</v>
      </c>
      <c r="B269" s="1" t="s">
        <v>1050</v>
      </c>
      <c r="C269" s="4">
        <v>7700000000</v>
      </c>
      <c r="D269" s="1" t="s">
        <v>18</v>
      </c>
      <c r="E269" s="1" t="s">
        <v>505</v>
      </c>
      <c r="F269" s="1" t="s">
        <v>623</v>
      </c>
      <c r="G269" s="1" t="s">
        <v>35</v>
      </c>
      <c r="H269" t="b">
        <v>1</v>
      </c>
      <c r="I269" s="1" t="s">
        <v>15</v>
      </c>
      <c r="J269" s="2">
        <v>15758</v>
      </c>
      <c r="K269">
        <v>78.5</v>
      </c>
      <c r="L269">
        <v>117.24</v>
      </c>
      <c r="M269" s="5">
        <v>21427700000000</v>
      </c>
      <c r="N269">
        <v>9.6</v>
      </c>
      <c r="O269">
        <v>36.6</v>
      </c>
      <c r="P269" s="3">
        <v>328239523</v>
      </c>
      <c r="Q269">
        <v>1943</v>
      </c>
      <c r="R269" s="1" t="s">
        <v>1764</v>
      </c>
      <c r="S269">
        <v>21</v>
      </c>
      <c r="T269" t="str">
        <f>IF(AND(billionaire_data_2[[#This Row],[selfMade]]=TRUE,billionaire_data_2[[#This Row],[age]]&lt;=50),"Yes","No")</f>
        <v>No</v>
      </c>
      <c r="U269" s="1">
        <v>81</v>
      </c>
      <c r="V269" s="1">
        <v>12</v>
      </c>
      <c r="W269">
        <f>IF(billionaire_data_2[[#This Row],[selfMade]]=TRUE,1,0)</f>
        <v>1</v>
      </c>
      <c r="X269" s="1" t="str">
        <f>IF(billionaire_data_2[[#This Row],[total_tax_rate_country]]&gt;=43,"High","Low")</f>
        <v>Low</v>
      </c>
    </row>
    <row r="270" spans="1:24" x14ac:dyDescent="0.35">
      <c r="A270" s="1" t="s">
        <v>1453</v>
      </c>
      <c r="B270" s="1" t="s">
        <v>1454</v>
      </c>
      <c r="C270" s="4">
        <v>7700000000</v>
      </c>
      <c r="D270" s="1" t="s">
        <v>12</v>
      </c>
      <c r="E270" s="1" t="s">
        <v>214</v>
      </c>
      <c r="F270" s="1" t="s">
        <v>215</v>
      </c>
      <c r="G270" s="1" t="s">
        <v>61</v>
      </c>
      <c r="H270" t="b">
        <v>0</v>
      </c>
      <c r="I270" s="1" t="s">
        <v>50</v>
      </c>
      <c r="J270" s="2">
        <v>29432</v>
      </c>
      <c r="K270">
        <v>82.5</v>
      </c>
      <c r="L270">
        <v>110.05</v>
      </c>
      <c r="M270" s="5">
        <v>2715518274227</v>
      </c>
      <c r="N270">
        <v>24.2</v>
      </c>
      <c r="O270">
        <v>60.7</v>
      </c>
      <c r="P270" s="3">
        <v>67059887</v>
      </c>
      <c r="Q270">
        <v>1980</v>
      </c>
      <c r="R270" s="1" t="s">
        <v>1766</v>
      </c>
      <c r="S270">
        <v>30</v>
      </c>
      <c r="T270" t="str">
        <f>IF(AND(billionaire_data_2[[#This Row],[selfMade]]=TRUE,billionaire_data_2[[#This Row],[age]]&lt;=50),"Yes","No")</f>
        <v>No</v>
      </c>
      <c r="U270" s="1">
        <v>44</v>
      </c>
      <c r="V270" s="1">
        <v>7</v>
      </c>
      <c r="W270">
        <f>IF(billionaire_data_2[[#This Row],[selfMade]]=TRUE,1,0)</f>
        <v>0</v>
      </c>
      <c r="X270" s="1" t="str">
        <f>IF(billionaire_data_2[[#This Row],[total_tax_rate_country]]&gt;=43,"High","Low")</f>
        <v>High</v>
      </c>
    </row>
    <row r="271" spans="1:24" x14ac:dyDescent="0.35">
      <c r="A271" s="1" t="s">
        <v>1455</v>
      </c>
      <c r="B271" s="1" t="s">
        <v>1456</v>
      </c>
      <c r="C271" s="4">
        <v>7700000000</v>
      </c>
      <c r="D271" s="1" t="s">
        <v>18</v>
      </c>
      <c r="E271" s="1" t="s">
        <v>270</v>
      </c>
      <c r="F271" s="1" t="s">
        <v>227</v>
      </c>
      <c r="G271" s="1" t="s">
        <v>22</v>
      </c>
      <c r="H271" t="b">
        <v>1</v>
      </c>
      <c r="I271" s="1" t="s">
        <v>15</v>
      </c>
      <c r="J271" s="2">
        <v>19987</v>
      </c>
      <c r="K271">
        <v>78.5</v>
      </c>
      <c r="L271">
        <v>117.24</v>
      </c>
      <c r="M271" s="5">
        <v>21427700000000</v>
      </c>
      <c r="N271">
        <v>9.6</v>
      </c>
      <c r="O271">
        <v>36.6</v>
      </c>
      <c r="P271" s="3">
        <v>328239523</v>
      </c>
      <c r="Q271">
        <v>1954</v>
      </c>
      <c r="R271" s="1" t="s">
        <v>1770</v>
      </c>
      <c r="S271">
        <v>20</v>
      </c>
      <c r="T271" t="str">
        <f>IF(AND(billionaire_data_2[[#This Row],[selfMade]]=TRUE,billionaire_data_2[[#This Row],[age]]&lt;=50),"Yes","No")</f>
        <v>No</v>
      </c>
      <c r="U271" s="1">
        <v>70</v>
      </c>
      <c r="V271" s="1">
        <v>17</v>
      </c>
      <c r="W271">
        <f>IF(billionaire_data_2[[#This Row],[selfMade]]=TRUE,1,0)</f>
        <v>1</v>
      </c>
      <c r="X271" s="1" t="str">
        <f>IF(billionaire_data_2[[#This Row],[total_tax_rate_country]]&gt;=43,"High","Low")</f>
        <v>Low</v>
      </c>
    </row>
    <row r="272" spans="1:24" x14ac:dyDescent="0.35">
      <c r="A272" s="1" t="s">
        <v>1133</v>
      </c>
      <c r="B272" s="1" t="s">
        <v>1457</v>
      </c>
      <c r="C272" s="4">
        <v>7700000000</v>
      </c>
      <c r="D272" s="1" t="s">
        <v>12</v>
      </c>
      <c r="E272" s="1" t="s">
        <v>214</v>
      </c>
      <c r="F272" s="1" t="s">
        <v>215</v>
      </c>
      <c r="G272" s="1" t="s">
        <v>61</v>
      </c>
      <c r="H272" t="b">
        <v>0</v>
      </c>
      <c r="I272" s="1" t="s">
        <v>15</v>
      </c>
      <c r="J272" s="2">
        <v>24628</v>
      </c>
      <c r="K272">
        <v>82.5</v>
      </c>
      <c r="L272">
        <v>110.05</v>
      </c>
      <c r="M272" s="5">
        <v>2715518274227</v>
      </c>
      <c r="N272">
        <v>24.2</v>
      </c>
      <c r="O272">
        <v>60.7</v>
      </c>
      <c r="P272" s="3">
        <v>67059887</v>
      </c>
      <c r="Q272">
        <v>1967</v>
      </c>
      <c r="R272" s="1" t="s">
        <v>1760</v>
      </c>
      <c r="S272">
        <v>5</v>
      </c>
      <c r="T272" t="str">
        <f>IF(AND(billionaire_data_2[[#This Row],[selfMade]]=TRUE,billionaire_data_2[[#This Row],[age]]&lt;=50),"Yes","No")</f>
        <v>No</v>
      </c>
      <c r="U272" s="1">
        <v>57</v>
      </c>
      <c r="V272" s="1">
        <v>7</v>
      </c>
      <c r="W272">
        <f>IF(billionaire_data_2[[#This Row],[selfMade]]=TRUE,1,0)</f>
        <v>0</v>
      </c>
      <c r="X272" s="1" t="str">
        <f>IF(billionaire_data_2[[#This Row],[total_tax_rate_country]]&gt;=43,"High","Low")</f>
        <v>High</v>
      </c>
    </row>
    <row r="273" spans="1:24" x14ac:dyDescent="0.35">
      <c r="A273" s="1" t="s">
        <v>1458</v>
      </c>
      <c r="B273" s="1" t="s">
        <v>1144</v>
      </c>
      <c r="C273" s="4">
        <v>7600000000</v>
      </c>
      <c r="D273" s="1" t="s">
        <v>18</v>
      </c>
      <c r="E273" s="1" t="s">
        <v>36</v>
      </c>
      <c r="F273" s="1" t="s">
        <v>271</v>
      </c>
      <c r="G273" s="1" t="s">
        <v>269</v>
      </c>
      <c r="H273" t="b">
        <v>0</v>
      </c>
      <c r="I273" s="1" t="s">
        <v>15</v>
      </c>
      <c r="J273" s="2">
        <v>13967</v>
      </c>
      <c r="K273">
        <v>78.5</v>
      </c>
      <c r="L273">
        <v>117.24</v>
      </c>
      <c r="M273" s="5">
        <v>21427700000000</v>
      </c>
      <c r="N273">
        <v>9.6</v>
      </c>
      <c r="O273">
        <v>36.6</v>
      </c>
      <c r="P273" s="3">
        <v>328239523</v>
      </c>
      <c r="Q273">
        <v>1938</v>
      </c>
      <c r="R273" s="1" t="s">
        <v>1759</v>
      </c>
      <c r="S273">
        <v>28</v>
      </c>
      <c r="T273" t="str">
        <f>IF(AND(billionaire_data_2[[#This Row],[selfMade]]=TRUE,billionaire_data_2[[#This Row],[age]]&lt;=50),"Yes","No")</f>
        <v>No</v>
      </c>
      <c r="U273" s="1">
        <v>86</v>
      </c>
      <c r="V273" s="1">
        <v>14</v>
      </c>
      <c r="W273">
        <f>IF(billionaire_data_2[[#This Row],[selfMade]]=TRUE,1,0)</f>
        <v>0</v>
      </c>
      <c r="X273" s="1" t="str">
        <f>IF(billionaire_data_2[[#This Row],[total_tax_rate_country]]&gt;=43,"High","Low")</f>
        <v>Low</v>
      </c>
    </row>
    <row r="274" spans="1:24" x14ac:dyDescent="0.35">
      <c r="A274" s="1" t="s">
        <v>1038</v>
      </c>
      <c r="B274" s="1" t="s">
        <v>1459</v>
      </c>
      <c r="C274" s="4">
        <v>7600000000</v>
      </c>
      <c r="D274" s="1" t="s">
        <v>62</v>
      </c>
      <c r="E274" s="1" t="s">
        <v>144</v>
      </c>
      <c r="F274" s="1" t="s">
        <v>302</v>
      </c>
      <c r="G274" s="1" t="s">
        <v>206</v>
      </c>
      <c r="H274" t="b">
        <v>1</v>
      </c>
      <c r="I274" s="1" t="s">
        <v>50</v>
      </c>
      <c r="J274" s="2">
        <v>22282</v>
      </c>
      <c r="K274">
        <v>77</v>
      </c>
      <c r="L274">
        <v>125.08</v>
      </c>
      <c r="M274" s="5">
        <v>19910000000000</v>
      </c>
      <c r="N274">
        <v>9.4</v>
      </c>
      <c r="O274">
        <v>59.2</v>
      </c>
      <c r="P274" s="3">
        <v>1397715000</v>
      </c>
      <c r="Q274">
        <v>1961</v>
      </c>
      <c r="R274" s="1" t="s">
        <v>1761</v>
      </c>
      <c r="S274">
        <v>1</v>
      </c>
      <c r="T274" t="str">
        <f>IF(AND(billionaire_data_2[[#This Row],[selfMade]]=TRUE,billionaire_data_2[[#This Row],[age]]&lt;=50),"Yes","No")</f>
        <v>No</v>
      </c>
      <c r="U274" s="1">
        <v>63</v>
      </c>
      <c r="V274" s="1">
        <v>9</v>
      </c>
      <c r="W274">
        <f>IF(billionaire_data_2[[#This Row],[selfMade]]=TRUE,1,0)</f>
        <v>1</v>
      </c>
      <c r="X274" s="1" t="str">
        <f>IF(billionaire_data_2[[#This Row],[total_tax_rate_country]]&gt;=43,"High","Low")</f>
        <v>High</v>
      </c>
    </row>
    <row r="275" spans="1:24" x14ac:dyDescent="0.35">
      <c r="A275" s="1" t="s">
        <v>1460</v>
      </c>
      <c r="B275" s="1" t="s">
        <v>1461</v>
      </c>
      <c r="C275" s="4">
        <v>7600000000</v>
      </c>
      <c r="D275" s="1" t="s">
        <v>62</v>
      </c>
      <c r="E275" s="1" t="s">
        <v>633</v>
      </c>
      <c r="F275" s="1" t="s">
        <v>634</v>
      </c>
      <c r="G275" s="1" t="s">
        <v>172</v>
      </c>
      <c r="H275" t="b">
        <v>1</v>
      </c>
      <c r="I275" s="1" t="s">
        <v>15</v>
      </c>
      <c r="J275" s="2">
        <v>25043</v>
      </c>
      <c r="K275">
        <v>77</v>
      </c>
      <c r="L275">
        <v>125.08</v>
      </c>
      <c r="M275" s="5">
        <v>19910000000000</v>
      </c>
      <c r="N275">
        <v>9.4</v>
      </c>
      <c r="O275">
        <v>59.2</v>
      </c>
      <c r="P275" s="3">
        <v>1397715000</v>
      </c>
      <c r="Q275">
        <v>1968</v>
      </c>
      <c r="R275" s="1" t="s">
        <v>1766</v>
      </c>
      <c r="S275">
        <v>24</v>
      </c>
      <c r="T275" t="str">
        <f>IF(AND(billionaire_data_2[[#This Row],[selfMade]]=TRUE,billionaire_data_2[[#This Row],[age]]&lt;=50),"Yes","No")</f>
        <v>No</v>
      </c>
      <c r="U275" s="1">
        <v>56</v>
      </c>
      <c r="V275" s="1">
        <v>4</v>
      </c>
      <c r="W275">
        <f>IF(billionaire_data_2[[#This Row],[selfMade]]=TRUE,1,0)</f>
        <v>1</v>
      </c>
      <c r="X275" s="1" t="str">
        <f>IF(billionaire_data_2[[#This Row],[total_tax_rate_country]]&gt;=43,"High","Low")</f>
        <v>High</v>
      </c>
    </row>
    <row r="276" spans="1:24" x14ac:dyDescent="0.35">
      <c r="A276" s="1" t="s">
        <v>1462</v>
      </c>
      <c r="B276" s="1" t="s">
        <v>1274</v>
      </c>
      <c r="C276" s="4">
        <v>7600000000</v>
      </c>
      <c r="D276" s="1" t="s">
        <v>322</v>
      </c>
      <c r="E276" s="1" t="s">
        <v>322</v>
      </c>
      <c r="F276" s="1" t="s">
        <v>269</v>
      </c>
      <c r="G276" s="1" t="s">
        <v>269</v>
      </c>
      <c r="H276" t="b">
        <v>0</v>
      </c>
      <c r="I276" s="1" t="s">
        <v>15</v>
      </c>
      <c r="J276" s="2">
        <v>21551</v>
      </c>
      <c r="K276">
        <v>83.1</v>
      </c>
      <c r="L276">
        <v>114.41</v>
      </c>
      <c r="M276" s="5">
        <v>372062527489</v>
      </c>
      <c r="N276">
        <v>13.1</v>
      </c>
      <c r="O276">
        <v>21</v>
      </c>
      <c r="P276" s="3">
        <v>5703569</v>
      </c>
      <c r="Q276">
        <v>1959</v>
      </c>
      <c r="R276" s="1" t="s">
        <v>1761</v>
      </c>
      <c r="S276">
        <v>1</v>
      </c>
      <c r="T276" t="str">
        <f>IF(AND(billionaire_data_2[[#This Row],[selfMade]]=TRUE,billionaire_data_2[[#This Row],[age]]&lt;=50),"Yes","No")</f>
        <v>No</v>
      </c>
      <c r="U276" s="1">
        <v>65</v>
      </c>
      <c r="V276" s="1">
        <v>14</v>
      </c>
      <c r="W276">
        <f>IF(billionaire_data_2[[#This Row],[selfMade]]=TRUE,1,0)</f>
        <v>0</v>
      </c>
      <c r="X276" s="1" t="str">
        <f>IF(billionaire_data_2[[#This Row],[total_tax_rate_country]]&gt;=43,"High","Low")</f>
        <v>Low</v>
      </c>
    </row>
    <row r="277" spans="1:24" x14ac:dyDescent="0.35">
      <c r="A277" s="1" t="s">
        <v>1463</v>
      </c>
      <c r="B277" s="1" t="s">
        <v>1464</v>
      </c>
      <c r="C277" s="4">
        <v>7600000000</v>
      </c>
      <c r="D277" s="1" t="s">
        <v>18</v>
      </c>
      <c r="E277" s="1" t="s">
        <v>19</v>
      </c>
      <c r="F277" s="1" t="s">
        <v>488</v>
      </c>
      <c r="G277" s="1" t="s">
        <v>22</v>
      </c>
      <c r="H277" t="b">
        <v>1</v>
      </c>
      <c r="I277" s="1" t="s">
        <v>15</v>
      </c>
      <c r="J277" s="2">
        <v>29819</v>
      </c>
      <c r="K277">
        <v>78.5</v>
      </c>
      <c r="L277">
        <v>117.24</v>
      </c>
      <c r="M277" s="5">
        <v>21427700000000</v>
      </c>
      <c r="N277">
        <v>9.6</v>
      </c>
      <c r="O277">
        <v>36.6</v>
      </c>
      <c r="P277" s="3">
        <v>328239523</v>
      </c>
      <c r="Q277">
        <v>1981</v>
      </c>
      <c r="R277" s="1" t="s">
        <v>1762</v>
      </c>
      <c r="S277">
        <v>21</v>
      </c>
      <c r="T277" t="str">
        <f>IF(AND(billionaire_data_2[[#This Row],[selfMade]]=TRUE,billionaire_data_2[[#This Row],[age]]&lt;=50),"Yes","No")</f>
        <v>Yes</v>
      </c>
      <c r="U277" s="1">
        <v>43</v>
      </c>
      <c r="V277" s="1">
        <v>17</v>
      </c>
      <c r="W277">
        <f>IF(billionaire_data_2[[#This Row],[selfMade]]=TRUE,1,0)</f>
        <v>1</v>
      </c>
      <c r="X277" s="1" t="str">
        <f>IF(billionaire_data_2[[#This Row],[total_tax_rate_country]]&gt;=43,"High","Low")</f>
        <v>Low</v>
      </c>
    </row>
    <row r="278" spans="1:24" x14ac:dyDescent="0.35">
      <c r="A278" s="1" t="s">
        <v>1465</v>
      </c>
      <c r="B278" s="1" t="s">
        <v>1466</v>
      </c>
      <c r="C278" s="4">
        <v>7600000000</v>
      </c>
      <c r="D278" s="1" t="s">
        <v>44</v>
      </c>
      <c r="E278" s="1" t="s">
        <v>84</v>
      </c>
      <c r="F278" s="1" t="s">
        <v>302</v>
      </c>
      <c r="G278" s="1" t="s">
        <v>206</v>
      </c>
      <c r="H278" t="b">
        <v>1</v>
      </c>
      <c r="I278" s="1" t="s">
        <v>15</v>
      </c>
      <c r="J278" s="2">
        <v>12316</v>
      </c>
      <c r="K278">
        <v>69.400000000000006</v>
      </c>
      <c r="L278">
        <v>180.44</v>
      </c>
      <c r="M278" s="5">
        <v>2611000000000</v>
      </c>
      <c r="N278">
        <v>11.2</v>
      </c>
      <c r="O278">
        <v>49.7</v>
      </c>
      <c r="P278" s="3">
        <v>1366417754</v>
      </c>
      <c r="Q278">
        <v>1933</v>
      </c>
      <c r="R278" s="1" t="s">
        <v>1770</v>
      </c>
      <c r="S278">
        <v>19</v>
      </c>
      <c r="T278" t="str">
        <f>IF(AND(billionaire_data_2[[#This Row],[selfMade]]=TRUE,billionaire_data_2[[#This Row],[age]]&lt;=50),"Yes","No")</f>
        <v>No</v>
      </c>
      <c r="U278" s="1">
        <v>91</v>
      </c>
      <c r="V278" s="1">
        <v>9</v>
      </c>
      <c r="W278">
        <f>IF(billionaire_data_2[[#This Row],[selfMade]]=TRUE,1,0)</f>
        <v>1</v>
      </c>
      <c r="X278" s="1" t="str">
        <f>IF(billionaire_data_2[[#This Row],[total_tax_rate_country]]&gt;=43,"High","Low")</f>
        <v>High</v>
      </c>
    </row>
    <row r="279" spans="1:24" x14ac:dyDescent="0.35">
      <c r="A279" s="1" t="s">
        <v>1467</v>
      </c>
      <c r="B279" s="1" t="s">
        <v>1068</v>
      </c>
      <c r="C279" s="4">
        <v>7600000000</v>
      </c>
      <c r="D279" s="1" t="s">
        <v>134</v>
      </c>
      <c r="E279" s="1" t="s">
        <v>135</v>
      </c>
      <c r="F279" s="1" t="s">
        <v>204</v>
      </c>
      <c r="G279" s="1" t="s">
        <v>147</v>
      </c>
      <c r="H279" t="b">
        <v>1</v>
      </c>
      <c r="I279" s="1" t="s">
        <v>15</v>
      </c>
      <c r="J279" s="2">
        <v>20886</v>
      </c>
      <c r="K279">
        <v>81.3</v>
      </c>
      <c r="L279">
        <v>119.62</v>
      </c>
      <c r="M279" s="5">
        <v>2827113184696</v>
      </c>
      <c r="N279">
        <v>25.5</v>
      </c>
      <c r="O279">
        <v>30.6</v>
      </c>
      <c r="P279" s="3">
        <v>66834405</v>
      </c>
      <c r="Q279">
        <v>1957</v>
      </c>
      <c r="R279" s="1" t="s">
        <v>1759</v>
      </c>
      <c r="S279">
        <v>7</v>
      </c>
      <c r="T279" t="str">
        <f>IF(AND(billionaire_data_2[[#This Row],[selfMade]]=TRUE,billionaire_data_2[[#This Row],[age]]&lt;=50),"Yes","No")</f>
        <v>No</v>
      </c>
      <c r="U279" s="1">
        <v>67</v>
      </c>
      <c r="V279" s="1">
        <v>11</v>
      </c>
      <c r="W279">
        <f>IF(billionaire_data_2[[#This Row],[selfMade]]=TRUE,1,0)</f>
        <v>1</v>
      </c>
      <c r="X279" s="1" t="str">
        <f>IF(billionaire_data_2[[#This Row],[total_tax_rate_country]]&gt;=43,"High","Low")</f>
        <v>Low</v>
      </c>
    </row>
    <row r="280" spans="1:24" x14ac:dyDescent="0.35">
      <c r="A280" s="1" t="s">
        <v>1468</v>
      </c>
      <c r="B280" s="1" t="s">
        <v>1153</v>
      </c>
      <c r="C280" s="4">
        <v>7600000000</v>
      </c>
      <c r="D280" s="1" t="s">
        <v>134</v>
      </c>
      <c r="E280" s="1" t="s">
        <v>135</v>
      </c>
      <c r="F280" s="1" t="s">
        <v>204</v>
      </c>
      <c r="G280" s="1" t="s">
        <v>147</v>
      </c>
      <c r="H280" t="b">
        <v>1</v>
      </c>
      <c r="I280" s="1" t="s">
        <v>15</v>
      </c>
      <c r="J280" s="2">
        <v>20427</v>
      </c>
      <c r="K280">
        <v>81.3</v>
      </c>
      <c r="L280">
        <v>119.62</v>
      </c>
      <c r="M280" s="5">
        <v>2827113184696</v>
      </c>
      <c r="N280">
        <v>25.5</v>
      </c>
      <c r="O280">
        <v>30.6</v>
      </c>
      <c r="P280" s="3">
        <v>66834405</v>
      </c>
      <c r="Q280">
        <v>1955</v>
      </c>
      <c r="R280" s="1" t="s">
        <v>1767</v>
      </c>
      <c r="S280">
        <v>4</v>
      </c>
      <c r="T280" t="str">
        <f>IF(AND(billionaire_data_2[[#This Row],[selfMade]]=TRUE,billionaire_data_2[[#This Row],[age]]&lt;=50),"Yes","No")</f>
        <v>No</v>
      </c>
      <c r="U280" s="1">
        <v>69</v>
      </c>
      <c r="V280" s="1">
        <v>11</v>
      </c>
      <c r="W280">
        <f>IF(billionaire_data_2[[#This Row],[selfMade]]=TRUE,1,0)</f>
        <v>1</v>
      </c>
      <c r="X280" s="1" t="str">
        <f>IF(billionaire_data_2[[#This Row],[total_tax_rate_country]]&gt;=43,"High","Low")</f>
        <v>Low</v>
      </c>
    </row>
    <row r="281" spans="1:24" x14ac:dyDescent="0.35">
      <c r="A281" s="1" t="s">
        <v>1469</v>
      </c>
      <c r="B281" s="1" t="s">
        <v>1043</v>
      </c>
      <c r="C281" s="4">
        <v>7500000000</v>
      </c>
      <c r="D281" s="1" t="s">
        <v>18</v>
      </c>
      <c r="E281" s="1" t="s">
        <v>644</v>
      </c>
      <c r="F281" s="1" t="s">
        <v>645</v>
      </c>
      <c r="G281" s="1" t="s">
        <v>11</v>
      </c>
      <c r="H281" t="b">
        <v>0</v>
      </c>
      <c r="I281" s="1" t="s">
        <v>15</v>
      </c>
      <c r="J281" s="2">
        <v>13914</v>
      </c>
      <c r="K281">
        <v>78.5</v>
      </c>
      <c r="L281">
        <v>117.24</v>
      </c>
      <c r="M281" s="5">
        <v>21427700000000</v>
      </c>
      <c r="N281">
        <v>9.6</v>
      </c>
      <c r="O281">
        <v>36.6</v>
      </c>
      <c r="P281" s="3">
        <v>328239523</v>
      </c>
      <c r="Q281">
        <v>1938</v>
      </c>
      <c r="R281" s="1" t="s">
        <v>1764</v>
      </c>
      <c r="S281">
        <v>3</v>
      </c>
      <c r="T281" t="str">
        <f>IF(AND(billionaire_data_2[[#This Row],[selfMade]]=TRUE,billionaire_data_2[[#This Row],[age]]&lt;=50),"Yes","No")</f>
        <v>No</v>
      </c>
      <c r="U281" s="1">
        <v>86</v>
      </c>
      <c r="V281" s="1">
        <v>5</v>
      </c>
      <c r="W281">
        <f>IF(billionaire_data_2[[#This Row],[selfMade]]=TRUE,1,0)</f>
        <v>0</v>
      </c>
      <c r="X281" s="1" t="str">
        <f>IF(billionaire_data_2[[#This Row],[total_tax_rate_country]]&gt;=43,"High","Low")</f>
        <v>Low</v>
      </c>
    </row>
    <row r="282" spans="1:24" x14ac:dyDescent="0.35">
      <c r="A282" s="1" t="s">
        <v>1227</v>
      </c>
      <c r="B282" s="1" t="s">
        <v>1470</v>
      </c>
      <c r="C282" s="4">
        <v>7500000000</v>
      </c>
      <c r="D282" s="1" t="s">
        <v>18</v>
      </c>
      <c r="E282" s="1" t="s">
        <v>177</v>
      </c>
      <c r="F282" s="1" t="s">
        <v>121</v>
      </c>
      <c r="G282" s="1" t="s">
        <v>29</v>
      </c>
      <c r="H282" t="b">
        <v>1</v>
      </c>
      <c r="I282" s="1" t="s">
        <v>15</v>
      </c>
      <c r="J282" s="2">
        <v>19995</v>
      </c>
      <c r="K282">
        <v>78.5</v>
      </c>
      <c r="L282">
        <v>117.24</v>
      </c>
      <c r="M282" s="5">
        <v>21427700000000</v>
      </c>
      <c r="N282">
        <v>9.6</v>
      </c>
      <c r="O282">
        <v>36.6</v>
      </c>
      <c r="P282" s="3">
        <v>328239523</v>
      </c>
      <c r="Q282">
        <v>1954</v>
      </c>
      <c r="R282" s="1" t="s">
        <v>1770</v>
      </c>
      <c r="S282">
        <v>28</v>
      </c>
      <c r="T282" t="str">
        <f>IF(AND(billionaire_data_2[[#This Row],[selfMade]]=TRUE,billionaire_data_2[[#This Row],[age]]&lt;=50),"Yes","No")</f>
        <v>No</v>
      </c>
      <c r="U282" s="1">
        <v>70</v>
      </c>
      <c r="V282" s="1">
        <v>6</v>
      </c>
      <c r="W282">
        <f>IF(billionaire_data_2[[#This Row],[selfMade]]=TRUE,1,0)</f>
        <v>1</v>
      </c>
      <c r="X282" s="1" t="str">
        <f>IF(billionaire_data_2[[#This Row],[total_tax_rate_country]]&gt;=43,"High","Low")</f>
        <v>Low</v>
      </c>
    </row>
    <row r="283" spans="1:24" x14ac:dyDescent="0.35">
      <c r="A283" s="1" t="s">
        <v>1056</v>
      </c>
      <c r="B283" s="1" t="s">
        <v>1471</v>
      </c>
      <c r="C283" s="4">
        <v>7500000000</v>
      </c>
      <c r="D283" s="1" t="s">
        <v>322</v>
      </c>
      <c r="E283" s="1" t="s">
        <v>322</v>
      </c>
      <c r="F283" s="1" t="s">
        <v>650</v>
      </c>
      <c r="G283" s="1" t="s">
        <v>61</v>
      </c>
      <c r="H283" t="b">
        <v>1</v>
      </c>
      <c r="I283" s="1" t="s">
        <v>15</v>
      </c>
      <c r="J283" s="2">
        <v>25750</v>
      </c>
      <c r="K283">
        <v>83.1</v>
      </c>
      <c r="L283">
        <v>114.41</v>
      </c>
      <c r="M283" s="5">
        <v>372062527489</v>
      </c>
      <c r="N283">
        <v>13.1</v>
      </c>
      <c r="O283">
        <v>21</v>
      </c>
      <c r="P283" s="3">
        <v>5703569</v>
      </c>
      <c r="Q283">
        <v>1970</v>
      </c>
      <c r="R283" s="1" t="s">
        <v>1766</v>
      </c>
      <c r="S283">
        <v>1</v>
      </c>
      <c r="T283" t="str">
        <f>IF(AND(billionaire_data_2[[#This Row],[selfMade]]=TRUE,billionaire_data_2[[#This Row],[age]]&lt;=50),"Yes","No")</f>
        <v>No</v>
      </c>
      <c r="U283" s="1">
        <v>54</v>
      </c>
      <c r="V283" s="1">
        <v>7</v>
      </c>
      <c r="W283">
        <f>IF(billionaire_data_2[[#This Row],[selfMade]]=TRUE,1,0)</f>
        <v>1</v>
      </c>
      <c r="X283" s="1" t="str">
        <f>IF(billionaire_data_2[[#This Row],[total_tax_rate_country]]&gt;=43,"High","Low")</f>
        <v>Low</v>
      </c>
    </row>
    <row r="284" spans="1:24" x14ac:dyDescent="0.35">
      <c r="A284" s="1" t="s">
        <v>1472</v>
      </c>
      <c r="B284" s="1" t="s">
        <v>1456</v>
      </c>
      <c r="C284" s="4">
        <v>7500000000</v>
      </c>
      <c r="D284" s="1" t="s">
        <v>18</v>
      </c>
      <c r="E284" s="1" t="s">
        <v>36</v>
      </c>
      <c r="F284" s="1" t="s">
        <v>456</v>
      </c>
      <c r="G284" s="1" t="s">
        <v>29</v>
      </c>
      <c r="H284" t="b">
        <v>1</v>
      </c>
      <c r="I284" s="1" t="s">
        <v>15</v>
      </c>
      <c r="J284" s="2">
        <v>16077</v>
      </c>
      <c r="K284">
        <v>78.5</v>
      </c>
      <c r="L284">
        <v>117.24</v>
      </c>
      <c r="M284" s="5">
        <v>21427700000000</v>
      </c>
      <c r="N284">
        <v>9.6</v>
      </c>
      <c r="O284">
        <v>36.6</v>
      </c>
      <c r="P284" s="3">
        <v>328239523</v>
      </c>
      <c r="Q284">
        <v>1944</v>
      </c>
      <c r="R284" s="1" t="s">
        <v>1761</v>
      </c>
      <c r="S284">
        <v>6</v>
      </c>
      <c r="T284" t="str">
        <f>IF(AND(billionaire_data_2[[#This Row],[selfMade]]=TRUE,billionaire_data_2[[#This Row],[age]]&lt;=50),"Yes","No")</f>
        <v>No</v>
      </c>
      <c r="U284" s="1">
        <v>80</v>
      </c>
      <c r="V284" s="1">
        <v>6</v>
      </c>
      <c r="W284">
        <f>IF(billionaire_data_2[[#This Row],[selfMade]]=TRUE,1,0)</f>
        <v>1</v>
      </c>
      <c r="X284" s="1" t="str">
        <f>IF(billionaire_data_2[[#This Row],[total_tax_rate_country]]&gt;=43,"High","Low")</f>
        <v>Low</v>
      </c>
    </row>
    <row r="285" spans="1:24" x14ac:dyDescent="0.35">
      <c r="A285" s="1" t="s">
        <v>1101</v>
      </c>
      <c r="B285" s="1" t="s">
        <v>1473</v>
      </c>
      <c r="C285" s="4">
        <v>7500000000</v>
      </c>
      <c r="D285" s="1" t="s">
        <v>62</v>
      </c>
      <c r="E285" s="1" t="s">
        <v>599</v>
      </c>
      <c r="F285" s="1" t="s">
        <v>600</v>
      </c>
      <c r="G285" s="1" t="s">
        <v>11</v>
      </c>
      <c r="H285" t="b">
        <v>1</v>
      </c>
      <c r="I285" s="1" t="s">
        <v>15</v>
      </c>
      <c r="J285" s="2">
        <v>23377</v>
      </c>
      <c r="K285">
        <v>77</v>
      </c>
      <c r="L285">
        <v>125.08</v>
      </c>
      <c r="M285" s="5">
        <v>19910000000000</v>
      </c>
      <c r="N285">
        <v>9.4</v>
      </c>
      <c r="O285">
        <v>59.2</v>
      </c>
      <c r="P285" s="3">
        <v>1397715000</v>
      </c>
      <c r="Q285">
        <v>1964</v>
      </c>
      <c r="R285" s="1" t="s">
        <v>1761</v>
      </c>
      <c r="S285">
        <v>1</v>
      </c>
      <c r="T285" t="str">
        <f>IF(AND(billionaire_data_2[[#This Row],[selfMade]]=TRUE,billionaire_data_2[[#This Row],[age]]&lt;=50),"Yes","No")</f>
        <v>No</v>
      </c>
      <c r="U285" s="1">
        <v>60</v>
      </c>
      <c r="V285" s="1">
        <v>5</v>
      </c>
      <c r="W285">
        <f>IF(billionaire_data_2[[#This Row],[selfMade]]=TRUE,1,0)</f>
        <v>1</v>
      </c>
      <c r="X285" s="1" t="str">
        <f>IF(billionaire_data_2[[#This Row],[total_tax_rate_country]]&gt;=43,"High","Low")</f>
        <v>High</v>
      </c>
    </row>
    <row r="286" spans="1:24" x14ac:dyDescent="0.35">
      <c r="A286" s="1" t="s">
        <v>1474</v>
      </c>
      <c r="B286" s="1" t="s">
        <v>1475</v>
      </c>
      <c r="C286" s="4">
        <v>7500000000</v>
      </c>
      <c r="D286" s="1" t="s">
        <v>18</v>
      </c>
      <c r="E286" s="1" t="s">
        <v>559</v>
      </c>
      <c r="F286" s="1" t="s">
        <v>589</v>
      </c>
      <c r="G286" s="1" t="s">
        <v>341</v>
      </c>
      <c r="H286" t="b">
        <v>1</v>
      </c>
      <c r="I286" s="1" t="s">
        <v>15</v>
      </c>
      <c r="J286" s="2">
        <v>15611</v>
      </c>
      <c r="K286">
        <v>78.5</v>
      </c>
      <c r="L286">
        <v>117.24</v>
      </c>
      <c r="M286" s="5">
        <v>21427700000000</v>
      </c>
      <c r="N286">
        <v>9.6</v>
      </c>
      <c r="O286">
        <v>36.6</v>
      </c>
      <c r="P286" s="3">
        <v>328239523</v>
      </c>
      <c r="Q286">
        <v>1942</v>
      </c>
      <c r="R286" s="1" t="s">
        <v>1770</v>
      </c>
      <c r="S286">
        <v>27</v>
      </c>
      <c r="T286" t="str">
        <f>IF(AND(billionaire_data_2[[#This Row],[selfMade]]=TRUE,billionaire_data_2[[#This Row],[age]]&lt;=50),"Yes","No")</f>
        <v>No</v>
      </c>
      <c r="U286" s="1">
        <v>82</v>
      </c>
      <c r="V286" s="1">
        <v>16</v>
      </c>
      <c r="W286">
        <f>IF(billionaire_data_2[[#This Row],[selfMade]]=TRUE,1,0)</f>
        <v>1</v>
      </c>
      <c r="X286" s="1" t="str">
        <f>IF(billionaire_data_2[[#This Row],[total_tax_rate_country]]&gt;=43,"High","Low")</f>
        <v>Low</v>
      </c>
    </row>
    <row r="287" spans="1:24" x14ac:dyDescent="0.35">
      <c r="A287" s="1" t="s">
        <v>1476</v>
      </c>
      <c r="B287" s="1" t="s">
        <v>1477</v>
      </c>
      <c r="C287" s="4">
        <v>7400000000</v>
      </c>
      <c r="D287" s="1" t="s">
        <v>18</v>
      </c>
      <c r="E287" s="1" t="s">
        <v>658</v>
      </c>
      <c r="F287" s="1" t="s">
        <v>659</v>
      </c>
      <c r="G287" s="1" t="s">
        <v>147</v>
      </c>
      <c r="H287" t="b">
        <v>1</v>
      </c>
      <c r="I287" s="1" t="s">
        <v>15</v>
      </c>
      <c r="J287" s="2">
        <v>18718</v>
      </c>
      <c r="K287">
        <v>78.5</v>
      </c>
      <c r="L287">
        <v>117.24</v>
      </c>
      <c r="M287" s="5">
        <v>21427700000000</v>
      </c>
      <c r="N287">
        <v>9.6</v>
      </c>
      <c r="O287">
        <v>36.6</v>
      </c>
      <c r="P287" s="3">
        <v>328239523</v>
      </c>
      <c r="Q287">
        <v>1951</v>
      </c>
      <c r="R287" s="1" t="s">
        <v>1759</v>
      </c>
      <c r="S287">
        <v>31</v>
      </c>
      <c r="T287" t="str">
        <f>IF(AND(billionaire_data_2[[#This Row],[selfMade]]=TRUE,billionaire_data_2[[#This Row],[age]]&lt;=50),"Yes","No")</f>
        <v>No</v>
      </c>
      <c r="U287" s="1">
        <v>73</v>
      </c>
      <c r="V287" s="1">
        <v>11</v>
      </c>
      <c r="W287">
        <f>IF(billionaire_data_2[[#This Row],[selfMade]]=TRUE,1,0)</f>
        <v>1</v>
      </c>
      <c r="X287" s="1" t="str">
        <f>IF(billionaire_data_2[[#This Row],[total_tax_rate_country]]&gt;=43,"High","Low")</f>
        <v>Low</v>
      </c>
    </row>
    <row r="288" spans="1:24" x14ac:dyDescent="0.35">
      <c r="A288" s="1" t="s">
        <v>1478</v>
      </c>
      <c r="B288" s="1" t="s">
        <v>1234</v>
      </c>
      <c r="C288" s="4">
        <v>7400000000</v>
      </c>
      <c r="D288" s="1" t="s">
        <v>18</v>
      </c>
      <c r="E288" s="1" t="s">
        <v>665</v>
      </c>
      <c r="F288" s="1" t="s">
        <v>666</v>
      </c>
      <c r="G288" s="1" t="s">
        <v>61</v>
      </c>
      <c r="H288" t="b">
        <v>1</v>
      </c>
      <c r="I288" s="1" t="s">
        <v>15</v>
      </c>
      <c r="J288" s="2">
        <v>15310</v>
      </c>
      <c r="K288">
        <v>78.5</v>
      </c>
      <c r="L288">
        <v>117.24</v>
      </c>
      <c r="M288" s="5">
        <v>21427700000000</v>
      </c>
      <c r="N288">
        <v>9.6</v>
      </c>
      <c r="O288">
        <v>36.6</v>
      </c>
      <c r="P288" s="3">
        <v>328239523</v>
      </c>
      <c r="Q288">
        <v>1941</v>
      </c>
      <c r="R288" s="1" t="s">
        <v>1769</v>
      </c>
      <c r="S288">
        <v>30</v>
      </c>
      <c r="T288" t="str">
        <f>IF(AND(billionaire_data_2[[#This Row],[selfMade]]=TRUE,billionaire_data_2[[#This Row],[age]]&lt;=50),"Yes","No")</f>
        <v>No</v>
      </c>
      <c r="U288" s="1">
        <v>83</v>
      </c>
      <c r="V288" s="1">
        <v>7</v>
      </c>
      <c r="W288">
        <f>IF(billionaire_data_2[[#This Row],[selfMade]]=TRUE,1,0)</f>
        <v>1</v>
      </c>
      <c r="X288" s="1" t="str">
        <f>IF(billionaire_data_2[[#This Row],[total_tax_rate_country]]&gt;=43,"High","Low")</f>
        <v>Low</v>
      </c>
    </row>
    <row r="289" spans="1:24" x14ac:dyDescent="0.35">
      <c r="A289" s="1" t="s">
        <v>1462</v>
      </c>
      <c r="B289" s="1" t="s">
        <v>1198</v>
      </c>
      <c r="C289" s="4">
        <v>7400000000</v>
      </c>
      <c r="D289" s="1" t="s">
        <v>322</v>
      </c>
      <c r="E289" s="1" t="s">
        <v>322</v>
      </c>
      <c r="F289" s="1" t="s">
        <v>271</v>
      </c>
      <c r="G289" s="1" t="s">
        <v>269</v>
      </c>
      <c r="H289" t="b">
        <v>0</v>
      </c>
      <c r="I289" s="1" t="s">
        <v>15</v>
      </c>
      <c r="J289" s="2">
        <v>18994</v>
      </c>
      <c r="K289">
        <v>83.1</v>
      </c>
      <c r="L289">
        <v>114.41</v>
      </c>
      <c r="M289" s="5">
        <v>372062527489</v>
      </c>
      <c r="N289">
        <v>13.1</v>
      </c>
      <c r="O289">
        <v>21</v>
      </c>
      <c r="P289" s="3">
        <v>5703569</v>
      </c>
      <c r="Q289">
        <v>1952</v>
      </c>
      <c r="R289" s="1" t="s">
        <v>1761</v>
      </c>
      <c r="S289">
        <v>1</v>
      </c>
      <c r="T289" t="str">
        <f>IF(AND(billionaire_data_2[[#This Row],[selfMade]]=TRUE,billionaire_data_2[[#This Row],[age]]&lt;=50),"Yes","No")</f>
        <v>No</v>
      </c>
      <c r="U289" s="1">
        <v>72</v>
      </c>
      <c r="V289" s="1">
        <v>14</v>
      </c>
      <c r="W289">
        <f>IF(billionaire_data_2[[#This Row],[selfMade]]=TRUE,1,0)</f>
        <v>0</v>
      </c>
      <c r="X289" s="1" t="str">
        <f>IF(billionaire_data_2[[#This Row],[total_tax_rate_country]]&gt;=43,"High","Low")</f>
        <v>Low</v>
      </c>
    </row>
    <row r="290" spans="1:24" x14ac:dyDescent="0.35">
      <c r="A290" s="1" t="s">
        <v>1479</v>
      </c>
      <c r="B290" s="1" t="s">
        <v>1127</v>
      </c>
      <c r="C290" s="4">
        <v>7400000000</v>
      </c>
      <c r="D290" s="1" t="s">
        <v>18</v>
      </c>
      <c r="E290" s="1" t="s">
        <v>652</v>
      </c>
      <c r="F290" s="1" t="s">
        <v>419</v>
      </c>
      <c r="G290" s="1" t="s">
        <v>22</v>
      </c>
      <c r="H290" t="b">
        <v>1</v>
      </c>
      <c r="I290" s="1" t="s">
        <v>15</v>
      </c>
      <c r="J290" s="2">
        <v>15712</v>
      </c>
      <c r="K290">
        <v>78.5</v>
      </c>
      <c r="L290">
        <v>117.24</v>
      </c>
      <c r="M290" s="5">
        <v>21427700000000</v>
      </c>
      <c r="N290">
        <v>9.6</v>
      </c>
      <c r="O290">
        <v>36.6</v>
      </c>
      <c r="P290" s="3">
        <v>328239523</v>
      </c>
      <c r="Q290">
        <v>1943</v>
      </c>
      <c r="R290" s="1" t="s">
        <v>1761</v>
      </c>
      <c r="S290">
        <v>6</v>
      </c>
      <c r="T290" t="str">
        <f>IF(AND(billionaire_data_2[[#This Row],[selfMade]]=TRUE,billionaire_data_2[[#This Row],[age]]&lt;=50),"Yes","No")</f>
        <v>No</v>
      </c>
      <c r="U290" s="1">
        <v>81</v>
      </c>
      <c r="V290" s="1">
        <v>17</v>
      </c>
      <c r="W290">
        <f>IF(billionaire_data_2[[#This Row],[selfMade]]=TRUE,1,0)</f>
        <v>1</v>
      </c>
      <c r="X290" s="1" t="str">
        <f>IF(billionaire_data_2[[#This Row],[total_tax_rate_country]]&gt;=43,"High","Low")</f>
        <v>Low</v>
      </c>
    </row>
    <row r="291" spans="1:24" x14ac:dyDescent="0.35">
      <c r="A291" s="1" t="s">
        <v>1069</v>
      </c>
      <c r="B291" s="1" t="s">
        <v>1480</v>
      </c>
      <c r="C291" s="4">
        <v>7400000000</v>
      </c>
      <c r="D291" s="1" t="s">
        <v>62</v>
      </c>
      <c r="E291" s="1" t="s">
        <v>470</v>
      </c>
      <c r="F291" s="1" t="s">
        <v>655</v>
      </c>
      <c r="G291" s="1" t="s">
        <v>11</v>
      </c>
      <c r="H291" t="b">
        <v>1</v>
      </c>
      <c r="I291" s="1" t="s">
        <v>15</v>
      </c>
      <c r="J291" s="2">
        <v>23377</v>
      </c>
      <c r="K291">
        <v>77</v>
      </c>
      <c r="L291">
        <v>125.08</v>
      </c>
      <c r="M291" s="5">
        <v>19910000000000</v>
      </c>
      <c r="N291">
        <v>9.4</v>
      </c>
      <c r="O291">
        <v>59.2</v>
      </c>
      <c r="P291" s="3">
        <v>1397715000</v>
      </c>
      <c r="Q291">
        <v>1964</v>
      </c>
      <c r="R291" s="1" t="s">
        <v>1761</v>
      </c>
      <c r="S291">
        <v>1</v>
      </c>
      <c r="T291" t="str">
        <f>IF(AND(billionaire_data_2[[#This Row],[selfMade]]=TRUE,billionaire_data_2[[#This Row],[age]]&lt;=50),"Yes","No")</f>
        <v>No</v>
      </c>
      <c r="U291" s="1">
        <v>60</v>
      </c>
      <c r="V291" s="1">
        <v>5</v>
      </c>
      <c r="W291">
        <f>IF(billionaire_data_2[[#This Row],[selfMade]]=TRUE,1,0)</f>
        <v>1</v>
      </c>
      <c r="X291" s="1" t="str">
        <f>IF(billionaire_data_2[[#This Row],[total_tax_rate_country]]&gt;=43,"High","Low")</f>
        <v>High</v>
      </c>
    </row>
    <row r="292" spans="1:24" x14ac:dyDescent="0.35">
      <c r="A292" s="1" t="s">
        <v>1481</v>
      </c>
      <c r="B292" s="1" t="s">
        <v>1482</v>
      </c>
      <c r="C292" s="4">
        <v>7400000000</v>
      </c>
      <c r="D292" s="1" t="s">
        <v>661</v>
      </c>
      <c r="E292" s="1" t="s">
        <v>662</v>
      </c>
      <c r="F292" s="1" t="s">
        <v>663</v>
      </c>
      <c r="G292" s="1" t="s">
        <v>335</v>
      </c>
      <c r="H292" t="b">
        <v>0</v>
      </c>
      <c r="I292" s="1" t="s">
        <v>15</v>
      </c>
      <c r="J292" s="2">
        <v>22300</v>
      </c>
      <c r="K292">
        <v>71.8</v>
      </c>
      <c r="L292">
        <v>288.57</v>
      </c>
      <c r="M292" s="5">
        <v>303175127598</v>
      </c>
      <c r="N292">
        <v>12.5</v>
      </c>
      <c r="O292">
        <v>44.4</v>
      </c>
      <c r="P292" s="3">
        <v>100388073</v>
      </c>
      <c r="Q292">
        <v>1961</v>
      </c>
      <c r="R292" s="1" t="s">
        <v>1761</v>
      </c>
      <c r="S292">
        <v>19</v>
      </c>
      <c r="T292" t="str">
        <f>IF(AND(billionaire_data_2[[#This Row],[selfMade]]=TRUE,billionaire_data_2[[#This Row],[age]]&lt;=50),"Yes","No")</f>
        <v>No</v>
      </c>
      <c r="U292" s="1">
        <v>63</v>
      </c>
      <c r="V292" s="1">
        <v>2</v>
      </c>
      <c r="W292">
        <f>IF(billionaire_data_2[[#This Row],[selfMade]]=TRUE,1,0)</f>
        <v>0</v>
      </c>
      <c r="X292" s="1" t="str">
        <f>IF(billionaire_data_2[[#This Row],[total_tax_rate_country]]&gt;=43,"High","Low")</f>
        <v>High</v>
      </c>
    </row>
    <row r="293" spans="1:24" x14ac:dyDescent="0.35">
      <c r="A293" s="1" t="s">
        <v>1483</v>
      </c>
      <c r="B293" s="1" t="s">
        <v>1484</v>
      </c>
      <c r="C293" s="4">
        <v>7400000000</v>
      </c>
      <c r="D293" s="1" t="s">
        <v>134</v>
      </c>
      <c r="E293" s="1" t="s">
        <v>135</v>
      </c>
      <c r="F293" s="1" t="s">
        <v>615</v>
      </c>
      <c r="G293" s="1" t="s">
        <v>147</v>
      </c>
      <c r="H293" t="b">
        <v>0</v>
      </c>
      <c r="I293" s="1" t="s">
        <v>15</v>
      </c>
      <c r="J293" s="2">
        <v>19217</v>
      </c>
      <c r="K293">
        <v>81.3</v>
      </c>
      <c r="L293">
        <v>119.62</v>
      </c>
      <c r="M293" s="5">
        <v>2827113184696</v>
      </c>
      <c r="N293">
        <v>25.5</v>
      </c>
      <c r="O293">
        <v>30.6</v>
      </c>
      <c r="P293" s="3">
        <v>66834405</v>
      </c>
      <c r="Q293">
        <v>1952</v>
      </c>
      <c r="R293" s="1" t="s">
        <v>1762</v>
      </c>
      <c r="S293">
        <v>11</v>
      </c>
      <c r="T293" t="str">
        <f>IF(AND(billionaire_data_2[[#This Row],[selfMade]]=TRUE,billionaire_data_2[[#This Row],[age]]&lt;=50),"Yes","No")</f>
        <v>No</v>
      </c>
      <c r="U293" s="1">
        <v>72</v>
      </c>
      <c r="V293" s="1">
        <v>11</v>
      </c>
      <c r="W293">
        <f>IF(billionaire_data_2[[#This Row],[selfMade]]=TRUE,1,0)</f>
        <v>0</v>
      </c>
      <c r="X293" s="1" t="str">
        <f>IF(billionaire_data_2[[#This Row],[total_tax_rate_country]]&gt;=43,"High","Low")</f>
        <v>Low</v>
      </c>
    </row>
    <row r="294" spans="1:24" x14ac:dyDescent="0.35">
      <c r="A294" s="1" t="s">
        <v>1485</v>
      </c>
      <c r="B294" s="1" t="s">
        <v>1486</v>
      </c>
      <c r="C294" s="4">
        <v>7300000000</v>
      </c>
      <c r="D294" s="1" t="s">
        <v>673</v>
      </c>
      <c r="E294" s="1" t="s">
        <v>674</v>
      </c>
      <c r="F294" s="1" t="s">
        <v>132</v>
      </c>
      <c r="G294" s="1" t="s">
        <v>11</v>
      </c>
      <c r="H294" t="b">
        <v>0</v>
      </c>
      <c r="I294" s="1" t="s">
        <v>15</v>
      </c>
      <c r="J294" s="2">
        <v>26607</v>
      </c>
      <c r="K294">
        <v>81</v>
      </c>
      <c r="L294">
        <v>110.35</v>
      </c>
      <c r="M294" s="5">
        <v>348078018464</v>
      </c>
      <c r="N294">
        <v>32.4</v>
      </c>
      <c r="O294">
        <v>23.8</v>
      </c>
      <c r="P294" s="3">
        <v>5818553</v>
      </c>
      <c r="Q294">
        <v>1972</v>
      </c>
      <c r="R294" s="1" t="s">
        <v>1769</v>
      </c>
      <c r="S294">
        <v>4</v>
      </c>
      <c r="T294" t="str">
        <f>IF(AND(billionaire_data_2[[#This Row],[selfMade]]=TRUE,billionaire_data_2[[#This Row],[age]]&lt;=50),"Yes","No")</f>
        <v>No</v>
      </c>
      <c r="U294" s="1">
        <v>52</v>
      </c>
      <c r="V294" s="1">
        <v>5</v>
      </c>
      <c r="W294">
        <f>IF(billionaire_data_2[[#This Row],[selfMade]]=TRUE,1,0)</f>
        <v>0</v>
      </c>
      <c r="X294" s="1" t="str">
        <f>IF(billionaire_data_2[[#This Row],[total_tax_rate_country]]&gt;=43,"High","Low")</f>
        <v>Low</v>
      </c>
    </row>
    <row r="295" spans="1:24" x14ac:dyDescent="0.35">
      <c r="A295" s="1" t="s">
        <v>1487</v>
      </c>
      <c r="B295" s="1" t="s">
        <v>1488</v>
      </c>
      <c r="C295" s="4">
        <v>7300000000</v>
      </c>
      <c r="D295" s="1" t="s">
        <v>44</v>
      </c>
      <c r="E295" s="1" t="s">
        <v>668</v>
      </c>
      <c r="F295" s="1" t="s">
        <v>669</v>
      </c>
      <c r="G295" s="1" t="s">
        <v>147</v>
      </c>
      <c r="H295" t="b">
        <v>0</v>
      </c>
      <c r="I295" s="1" t="s">
        <v>15</v>
      </c>
      <c r="J295" s="2">
        <v>11475</v>
      </c>
      <c r="K295">
        <v>69.400000000000006</v>
      </c>
      <c r="L295">
        <v>180.44</v>
      </c>
      <c r="M295" s="5">
        <v>2611000000000</v>
      </c>
      <c r="N295">
        <v>11.2</v>
      </c>
      <c r="O295">
        <v>49.7</v>
      </c>
      <c r="P295" s="3">
        <v>1366417754</v>
      </c>
      <c r="Q295">
        <v>1931</v>
      </c>
      <c r="R295" s="1" t="s">
        <v>1760</v>
      </c>
      <c r="S295">
        <v>1</v>
      </c>
      <c r="T295" t="str">
        <f>IF(AND(billionaire_data_2[[#This Row],[selfMade]]=TRUE,billionaire_data_2[[#This Row],[age]]&lt;=50),"Yes","No")</f>
        <v>No</v>
      </c>
      <c r="U295" s="1">
        <v>93</v>
      </c>
      <c r="V295" s="1">
        <v>11</v>
      </c>
      <c r="W295">
        <f>IF(billionaire_data_2[[#This Row],[selfMade]]=TRUE,1,0)</f>
        <v>0</v>
      </c>
      <c r="X295" s="1" t="str">
        <f>IF(billionaire_data_2[[#This Row],[total_tax_rate_country]]&gt;=43,"High","Low")</f>
        <v>High</v>
      </c>
    </row>
    <row r="296" spans="1:24" x14ac:dyDescent="0.35">
      <c r="A296" s="1" t="s">
        <v>1489</v>
      </c>
      <c r="B296" s="1" t="s">
        <v>1490</v>
      </c>
      <c r="C296" s="4">
        <v>7300000000</v>
      </c>
      <c r="D296" s="1" t="s">
        <v>192</v>
      </c>
      <c r="E296" s="1" t="s">
        <v>193</v>
      </c>
      <c r="F296" s="1" t="s">
        <v>671</v>
      </c>
      <c r="G296" s="1" t="s">
        <v>161</v>
      </c>
      <c r="H296" t="b">
        <v>1</v>
      </c>
      <c r="I296" s="1" t="s">
        <v>15</v>
      </c>
      <c r="J296" s="2">
        <v>23350</v>
      </c>
      <c r="K296">
        <v>72.7</v>
      </c>
      <c r="L296">
        <v>180.75</v>
      </c>
      <c r="M296" s="5">
        <v>1699876578871</v>
      </c>
      <c r="N296">
        <v>11.4</v>
      </c>
      <c r="O296">
        <v>46.2</v>
      </c>
      <c r="P296" s="3">
        <v>144373535</v>
      </c>
      <c r="Q296">
        <v>1963</v>
      </c>
      <c r="R296" s="1" t="s">
        <v>1767</v>
      </c>
      <c r="S296">
        <v>5</v>
      </c>
      <c r="T296" t="str">
        <f>IF(AND(billionaire_data_2[[#This Row],[selfMade]]=TRUE,billionaire_data_2[[#This Row],[age]]&lt;=50),"Yes","No")</f>
        <v>No</v>
      </c>
      <c r="U296" s="1">
        <v>61</v>
      </c>
      <c r="V296" s="1">
        <v>13</v>
      </c>
      <c r="W296">
        <f>IF(billionaire_data_2[[#This Row],[selfMade]]=TRUE,1,0)</f>
        <v>1</v>
      </c>
      <c r="X296" s="1" t="str">
        <f>IF(billionaire_data_2[[#This Row],[total_tax_rate_country]]&gt;=43,"High","Low")</f>
        <v>High</v>
      </c>
    </row>
    <row r="297" spans="1:24" x14ac:dyDescent="0.35">
      <c r="A297" s="1" t="s">
        <v>1491</v>
      </c>
      <c r="B297" s="1" t="s">
        <v>1492</v>
      </c>
      <c r="C297" s="4">
        <v>7300000000</v>
      </c>
      <c r="D297" s="1" t="s">
        <v>550</v>
      </c>
      <c r="E297" s="1" t="s">
        <v>551</v>
      </c>
      <c r="F297" s="1" t="s">
        <v>676</v>
      </c>
      <c r="G297" s="1" t="s">
        <v>99</v>
      </c>
      <c r="H297" t="b">
        <v>0</v>
      </c>
      <c r="I297" s="1" t="s">
        <v>15</v>
      </c>
      <c r="J297" s="2">
        <v>21978</v>
      </c>
      <c r="K297">
        <v>71.099999999999994</v>
      </c>
      <c r="L297">
        <v>129.61000000000001</v>
      </c>
      <c r="M297" s="5">
        <v>376795508680</v>
      </c>
      <c r="N297">
        <v>14</v>
      </c>
      <c r="O297">
        <v>43.1</v>
      </c>
      <c r="P297" s="3">
        <v>108116615</v>
      </c>
      <c r="Q297">
        <v>1960</v>
      </c>
      <c r="R297" s="1" t="s">
        <v>1759</v>
      </c>
      <c r="S297">
        <v>3</v>
      </c>
      <c r="T297" t="str">
        <f>IF(AND(billionaire_data_2[[#This Row],[selfMade]]=TRUE,billionaire_data_2[[#This Row],[age]]&lt;=50),"Yes","No")</f>
        <v>No</v>
      </c>
      <c r="U297" s="1">
        <v>64</v>
      </c>
      <c r="V297" s="1">
        <v>10</v>
      </c>
      <c r="W297">
        <f>IF(billionaire_data_2[[#This Row],[selfMade]]=TRUE,1,0)</f>
        <v>0</v>
      </c>
      <c r="X297" s="1" t="str">
        <f>IF(billionaire_data_2[[#This Row],[total_tax_rate_country]]&gt;=43,"High","Low")</f>
        <v>High</v>
      </c>
    </row>
    <row r="298" spans="1:24" x14ac:dyDescent="0.35">
      <c r="A298" s="1" t="s">
        <v>1140</v>
      </c>
      <c r="B298" s="1" t="s">
        <v>1493</v>
      </c>
      <c r="C298" s="4">
        <v>7300000000</v>
      </c>
      <c r="D298" s="1" t="s">
        <v>62</v>
      </c>
      <c r="E298" s="1" t="s">
        <v>113</v>
      </c>
      <c r="F298" s="1" t="s">
        <v>678</v>
      </c>
      <c r="G298" s="1" t="s">
        <v>22</v>
      </c>
      <c r="H298" t="b">
        <v>1</v>
      </c>
      <c r="I298" s="1" t="s">
        <v>50</v>
      </c>
      <c r="J298" s="2">
        <v>24626</v>
      </c>
      <c r="K298">
        <v>77</v>
      </c>
      <c r="L298">
        <v>125.08</v>
      </c>
      <c r="M298" s="5">
        <v>19910000000000</v>
      </c>
      <c r="N298">
        <v>9.4</v>
      </c>
      <c r="O298">
        <v>59.2</v>
      </c>
      <c r="P298" s="3">
        <v>1397715000</v>
      </c>
      <c r="Q298">
        <v>1967</v>
      </c>
      <c r="R298" s="1" t="s">
        <v>1760</v>
      </c>
      <c r="S298">
        <v>3</v>
      </c>
      <c r="T298" t="str">
        <f>IF(AND(billionaire_data_2[[#This Row],[selfMade]]=TRUE,billionaire_data_2[[#This Row],[age]]&lt;=50),"Yes","No")</f>
        <v>No</v>
      </c>
      <c r="U298" s="1">
        <v>57</v>
      </c>
      <c r="V298" s="1">
        <v>17</v>
      </c>
      <c r="W298">
        <f>IF(billionaire_data_2[[#This Row],[selfMade]]=TRUE,1,0)</f>
        <v>1</v>
      </c>
      <c r="X298" s="1" t="str">
        <f>IF(billionaire_data_2[[#This Row],[total_tax_rate_country]]&gt;=43,"High","Low")</f>
        <v>High</v>
      </c>
    </row>
    <row r="299" spans="1:24" x14ac:dyDescent="0.35">
      <c r="A299" s="1" t="s">
        <v>1494</v>
      </c>
      <c r="B299" s="1" t="s">
        <v>1495</v>
      </c>
      <c r="C299" s="4">
        <v>7200000000</v>
      </c>
      <c r="D299" s="1" t="s">
        <v>130</v>
      </c>
      <c r="E299" s="1" t="s">
        <v>131</v>
      </c>
      <c r="F299" s="1" t="s">
        <v>691</v>
      </c>
      <c r="G299" s="1" t="s">
        <v>11</v>
      </c>
      <c r="H299" t="b">
        <v>0</v>
      </c>
      <c r="I299" s="1" t="s">
        <v>15</v>
      </c>
      <c r="J299" s="2">
        <v>22474</v>
      </c>
      <c r="K299">
        <v>84.2</v>
      </c>
      <c r="L299">
        <v>105.48</v>
      </c>
      <c r="M299" s="5">
        <v>5081769542380</v>
      </c>
      <c r="N299">
        <v>11.9</v>
      </c>
      <c r="O299">
        <v>46.7</v>
      </c>
      <c r="P299" s="3">
        <v>126226568</v>
      </c>
      <c r="Q299">
        <v>1961</v>
      </c>
      <c r="R299" s="1" t="s">
        <v>1766</v>
      </c>
      <c r="S299">
        <v>12</v>
      </c>
      <c r="T299" t="str">
        <f>IF(AND(billionaire_data_2[[#This Row],[selfMade]]=TRUE,billionaire_data_2[[#This Row],[age]]&lt;=50),"Yes","No")</f>
        <v>No</v>
      </c>
      <c r="U299" s="1">
        <v>63</v>
      </c>
      <c r="V299" s="1">
        <v>5</v>
      </c>
      <c r="W299">
        <f>IF(billionaire_data_2[[#This Row],[selfMade]]=TRUE,1,0)</f>
        <v>0</v>
      </c>
      <c r="X299" s="1" t="str">
        <f>IF(billionaire_data_2[[#This Row],[total_tax_rate_country]]&gt;=43,"High","Low")</f>
        <v>High</v>
      </c>
    </row>
    <row r="300" spans="1:24" x14ac:dyDescent="0.35">
      <c r="A300" s="1" t="s">
        <v>1496</v>
      </c>
      <c r="B300" s="1" t="s">
        <v>1475</v>
      </c>
      <c r="C300" s="4">
        <v>7200000000</v>
      </c>
      <c r="D300" s="1" t="s">
        <v>18</v>
      </c>
      <c r="E300" s="1" t="s">
        <v>680</v>
      </c>
      <c r="F300" s="1" t="s">
        <v>152</v>
      </c>
      <c r="G300" s="1" t="s">
        <v>29</v>
      </c>
      <c r="H300" t="b">
        <v>1</v>
      </c>
      <c r="I300" s="1" t="s">
        <v>15</v>
      </c>
      <c r="J300" s="2">
        <v>21149</v>
      </c>
      <c r="K300">
        <v>78.5</v>
      </c>
      <c r="L300">
        <v>117.24</v>
      </c>
      <c r="M300" s="5">
        <v>21427700000000</v>
      </c>
      <c r="N300">
        <v>9.6</v>
      </c>
      <c r="O300">
        <v>36.6</v>
      </c>
      <c r="P300" s="3">
        <v>328239523</v>
      </c>
      <c r="Q300">
        <v>1957</v>
      </c>
      <c r="R300" s="1" t="s">
        <v>1769</v>
      </c>
      <c r="S300">
        <v>25</v>
      </c>
      <c r="T300" t="str">
        <f>IF(AND(billionaire_data_2[[#This Row],[selfMade]]=TRUE,billionaire_data_2[[#This Row],[age]]&lt;=50),"Yes","No")</f>
        <v>No</v>
      </c>
      <c r="U300" s="1">
        <v>67</v>
      </c>
      <c r="V300" s="1">
        <v>6</v>
      </c>
      <c r="W300">
        <f>IF(billionaire_data_2[[#This Row],[selfMade]]=TRUE,1,0)</f>
        <v>1</v>
      </c>
      <c r="X300" s="1" t="str">
        <f>IF(billionaire_data_2[[#This Row],[total_tax_rate_country]]&gt;=43,"High","Low")</f>
        <v>Low</v>
      </c>
    </row>
    <row r="301" spans="1:24" x14ac:dyDescent="0.35">
      <c r="A301" s="1" t="s">
        <v>1497</v>
      </c>
      <c r="B301" s="1" t="s">
        <v>1498</v>
      </c>
      <c r="C301" s="4">
        <v>7200000000</v>
      </c>
      <c r="D301" s="1" t="s">
        <v>180</v>
      </c>
      <c r="E301" s="1" t="s">
        <v>370</v>
      </c>
      <c r="F301" s="1" t="s">
        <v>689</v>
      </c>
      <c r="G301" s="1" t="s">
        <v>29</v>
      </c>
      <c r="H301" t="b">
        <v>1</v>
      </c>
      <c r="I301" s="1" t="s">
        <v>15</v>
      </c>
      <c r="J301" s="2">
        <v>29813</v>
      </c>
      <c r="K301">
        <v>77.8</v>
      </c>
      <c r="L301">
        <v>114.52</v>
      </c>
      <c r="M301" s="5">
        <v>421142267938</v>
      </c>
      <c r="N301">
        <v>0.1</v>
      </c>
      <c r="O301">
        <v>15.9</v>
      </c>
      <c r="P301" s="3">
        <v>9770529</v>
      </c>
      <c r="Q301">
        <v>1981</v>
      </c>
      <c r="R301" s="1" t="s">
        <v>1762</v>
      </c>
      <c r="S301">
        <v>15</v>
      </c>
      <c r="T301" t="str">
        <f>IF(AND(billionaire_data_2[[#This Row],[selfMade]]=TRUE,billionaire_data_2[[#This Row],[age]]&lt;=50),"Yes","No")</f>
        <v>Yes</v>
      </c>
      <c r="U301" s="1">
        <v>43</v>
      </c>
      <c r="V301" s="1">
        <v>6</v>
      </c>
      <c r="W301">
        <f>IF(billionaire_data_2[[#This Row],[selfMade]]=TRUE,1,0)</f>
        <v>1</v>
      </c>
      <c r="X301" s="1" t="str">
        <f>IF(billionaire_data_2[[#This Row],[total_tax_rate_country]]&gt;=43,"High","Low")</f>
        <v>Low</v>
      </c>
    </row>
    <row r="302" spans="1:24" x14ac:dyDescent="0.35">
      <c r="A302" s="1" t="s">
        <v>1499</v>
      </c>
      <c r="B302" s="1" t="s">
        <v>1370</v>
      </c>
      <c r="C302" s="4">
        <v>7200000000</v>
      </c>
      <c r="D302" s="1" t="s">
        <v>18</v>
      </c>
      <c r="E302" s="1" t="s">
        <v>426</v>
      </c>
      <c r="F302" s="1" t="s">
        <v>687</v>
      </c>
      <c r="G302" s="1" t="s">
        <v>172</v>
      </c>
      <c r="H302" t="b">
        <v>1</v>
      </c>
      <c r="I302" s="1" t="s">
        <v>15</v>
      </c>
      <c r="J302" s="2">
        <v>16364</v>
      </c>
      <c r="K302">
        <v>78.5</v>
      </c>
      <c r="L302">
        <v>117.24</v>
      </c>
      <c r="M302" s="5">
        <v>21427700000000</v>
      </c>
      <c r="N302">
        <v>9.6</v>
      </c>
      <c r="O302">
        <v>36.6</v>
      </c>
      <c r="P302" s="3">
        <v>328239523</v>
      </c>
      <c r="Q302">
        <v>1944</v>
      </c>
      <c r="R302" s="1" t="s">
        <v>1763</v>
      </c>
      <c r="S302">
        <v>19</v>
      </c>
      <c r="T302" t="str">
        <f>IF(AND(billionaire_data_2[[#This Row],[selfMade]]=TRUE,billionaire_data_2[[#This Row],[age]]&lt;=50),"Yes","No")</f>
        <v>No</v>
      </c>
      <c r="U302" s="1">
        <v>80</v>
      </c>
      <c r="V302" s="1">
        <v>4</v>
      </c>
      <c r="W302">
        <f>IF(billionaire_data_2[[#This Row],[selfMade]]=TRUE,1,0)</f>
        <v>1</v>
      </c>
      <c r="X302" s="1" t="str">
        <f>IF(billionaire_data_2[[#This Row],[total_tax_rate_country]]&gt;=43,"High","Low")</f>
        <v>Low</v>
      </c>
    </row>
    <row r="303" spans="1:24" x14ac:dyDescent="0.35">
      <c r="A303" s="1" t="s">
        <v>1500</v>
      </c>
      <c r="B303" s="1" t="s">
        <v>1501</v>
      </c>
      <c r="C303" s="4">
        <v>7200000000</v>
      </c>
      <c r="D303" s="1" t="s">
        <v>62</v>
      </c>
      <c r="E303" s="1" t="s">
        <v>63</v>
      </c>
      <c r="F303" s="1" t="s">
        <v>693</v>
      </c>
      <c r="G303" s="1" t="s">
        <v>61</v>
      </c>
      <c r="H303" t="b">
        <v>1</v>
      </c>
      <c r="I303" s="1" t="s">
        <v>15</v>
      </c>
      <c r="J303" s="2">
        <v>16711</v>
      </c>
      <c r="K303">
        <v>77</v>
      </c>
      <c r="L303">
        <v>125.08</v>
      </c>
      <c r="M303" s="5">
        <v>19910000000000</v>
      </c>
      <c r="N303">
        <v>9.4</v>
      </c>
      <c r="O303">
        <v>59.2</v>
      </c>
      <c r="P303" s="3">
        <v>1397715000</v>
      </c>
      <c r="Q303">
        <v>1945</v>
      </c>
      <c r="R303" s="1" t="s">
        <v>1763</v>
      </c>
      <c r="S303">
        <v>1</v>
      </c>
      <c r="T303" t="str">
        <f>IF(AND(billionaire_data_2[[#This Row],[selfMade]]=TRUE,billionaire_data_2[[#This Row],[age]]&lt;=50),"Yes","No")</f>
        <v>No</v>
      </c>
      <c r="U303" s="1">
        <v>79</v>
      </c>
      <c r="V303" s="1">
        <v>7</v>
      </c>
      <c r="W303">
        <f>IF(billionaire_data_2[[#This Row],[selfMade]]=TRUE,1,0)</f>
        <v>1</v>
      </c>
      <c r="X303" s="1" t="str">
        <f>IF(billionaire_data_2[[#This Row],[total_tax_rate_country]]&gt;=43,"High","Low")</f>
        <v>High</v>
      </c>
    </row>
    <row r="304" spans="1:24" x14ac:dyDescent="0.35">
      <c r="A304" s="1" t="s">
        <v>1502</v>
      </c>
      <c r="B304" s="1" t="s">
        <v>1016</v>
      </c>
      <c r="C304" s="4">
        <v>7200000000</v>
      </c>
      <c r="D304" s="1" t="s">
        <v>18</v>
      </c>
      <c r="E304" s="1" t="s">
        <v>177</v>
      </c>
      <c r="F304" s="1" t="s">
        <v>682</v>
      </c>
      <c r="G304" s="1" t="s">
        <v>269</v>
      </c>
      <c r="H304" t="b">
        <v>1</v>
      </c>
      <c r="I304" s="1" t="s">
        <v>15</v>
      </c>
      <c r="J304" s="2">
        <v>20068</v>
      </c>
      <c r="K304">
        <v>78.5</v>
      </c>
      <c r="L304">
        <v>117.24</v>
      </c>
      <c r="M304" s="5">
        <v>21427700000000</v>
      </c>
      <c r="N304">
        <v>9.6</v>
      </c>
      <c r="O304">
        <v>36.6</v>
      </c>
      <c r="P304" s="3">
        <v>328239523</v>
      </c>
      <c r="Q304">
        <v>1954</v>
      </c>
      <c r="R304" s="1" t="s">
        <v>1767</v>
      </c>
      <c r="S304">
        <v>10</v>
      </c>
      <c r="T304" t="str">
        <f>IF(AND(billionaire_data_2[[#This Row],[selfMade]]=TRUE,billionaire_data_2[[#This Row],[age]]&lt;=50),"Yes","No")</f>
        <v>No</v>
      </c>
      <c r="U304" s="1">
        <v>70</v>
      </c>
      <c r="V304" s="1">
        <v>14</v>
      </c>
      <c r="W304">
        <f>IF(billionaire_data_2[[#This Row],[selfMade]]=TRUE,1,0)</f>
        <v>1</v>
      </c>
      <c r="X304" s="1" t="str">
        <f>IF(billionaire_data_2[[#This Row],[total_tax_rate_country]]&gt;=43,"High","Low")</f>
        <v>Low</v>
      </c>
    </row>
    <row r="305" spans="1:24" x14ac:dyDescent="0.35">
      <c r="A305" s="1" t="s">
        <v>1503</v>
      </c>
      <c r="B305" s="1" t="s">
        <v>1504</v>
      </c>
      <c r="C305" s="4">
        <v>7200000000</v>
      </c>
      <c r="D305" s="1" t="s">
        <v>18</v>
      </c>
      <c r="E305" s="1" t="s">
        <v>684</v>
      </c>
      <c r="F305" s="1" t="s">
        <v>685</v>
      </c>
      <c r="G305" s="1" t="s">
        <v>29</v>
      </c>
      <c r="H305" t="b">
        <v>1</v>
      </c>
      <c r="I305" s="1" t="s">
        <v>15</v>
      </c>
      <c r="J305" s="2">
        <v>15870</v>
      </c>
      <c r="K305">
        <v>78.5</v>
      </c>
      <c r="L305">
        <v>117.24</v>
      </c>
      <c r="M305" s="5">
        <v>21427700000000</v>
      </c>
      <c r="N305">
        <v>9.6</v>
      </c>
      <c r="O305">
        <v>36.6</v>
      </c>
      <c r="P305" s="3">
        <v>328239523</v>
      </c>
      <c r="Q305">
        <v>1943</v>
      </c>
      <c r="R305" s="1" t="s">
        <v>1760</v>
      </c>
      <c r="S305">
        <v>13</v>
      </c>
      <c r="T305" t="str">
        <f>IF(AND(billionaire_data_2[[#This Row],[selfMade]]=TRUE,billionaire_data_2[[#This Row],[age]]&lt;=50),"Yes","No")</f>
        <v>No</v>
      </c>
      <c r="U305" s="1">
        <v>81</v>
      </c>
      <c r="V305" s="1">
        <v>6</v>
      </c>
      <c r="W305">
        <f>IF(billionaire_data_2[[#This Row],[selfMade]]=TRUE,1,0)</f>
        <v>1</v>
      </c>
      <c r="X305" s="1" t="str">
        <f>IF(billionaire_data_2[[#This Row],[total_tax_rate_country]]&gt;=43,"High","Low")</f>
        <v>Low</v>
      </c>
    </row>
    <row r="306" spans="1:24" x14ac:dyDescent="0.35">
      <c r="A306" s="1" t="s">
        <v>1505</v>
      </c>
      <c r="B306" s="1" t="s">
        <v>1506</v>
      </c>
      <c r="C306" s="4">
        <v>7100000000</v>
      </c>
      <c r="D306" s="1" t="s">
        <v>322</v>
      </c>
      <c r="E306" s="1" t="s">
        <v>322</v>
      </c>
      <c r="F306" s="1" t="s">
        <v>279</v>
      </c>
      <c r="G306" s="1" t="s">
        <v>29</v>
      </c>
      <c r="H306" t="b">
        <v>0</v>
      </c>
      <c r="I306" s="1" t="s">
        <v>15</v>
      </c>
      <c r="J306" s="2">
        <v>47128</v>
      </c>
      <c r="K306">
        <v>83.1</v>
      </c>
      <c r="L306">
        <v>114.41</v>
      </c>
      <c r="M306" s="5">
        <v>372062527489</v>
      </c>
      <c r="N306">
        <v>13.1</v>
      </c>
      <c r="O306">
        <v>21</v>
      </c>
      <c r="P306" s="3">
        <v>5703569</v>
      </c>
      <c r="Q306">
        <v>1929</v>
      </c>
      <c r="R306" s="1" t="s">
        <v>1761</v>
      </c>
      <c r="S306">
        <v>10</v>
      </c>
      <c r="T306" t="str">
        <f>IF(AND(billionaire_data_2[[#This Row],[selfMade]]=TRUE,billionaire_data_2[[#This Row],[age]]&lt;=50),"Yes","No")</f>
        <v>No</v>
      </c>
      <c r="U306" s="1">
        <v>95</v>
      </c>
      <c r="V306" s="1">
        <v>6</v>
      </c>
      <c r="W306">
        <f>IF(billionaire_data_2[[#This Row],[selfMade]]=TRUE,1,0)</f>
        <v>0</v>
      </c>
      <c r="X306" s="1" t="str">
        <f>IF(billionaire_data_2[[#This Row],[total_tax_rate_country]]&gt;=43,"High","Low")</f>
        <v>Low</v>
      </c>
    </row>
    <row r="307" spans="1:24" x14ac:dyDescent="0.35">
      <c r="A307" s="1" t="s">
        <v>1507</v>
      </c>
      <c r="B307" s="1" t="s">
        <v>1508</v>
      </c>
      <c r="C307" s="4">
        <v>7100000000</v>
      </c>
      <c r="D307" s="1" t="s">
        <v>100</v>
      </c>
      <c r="E307" s="1" t="s">
        <v>705</v>
      </c>
      <c r="F307" s="1" t="s">
        <v>706</v>
      </c>
      <c r="G307" s="1" t="s">
        <v>206</v>
      </c>
      <c r="H307" t="b">
        <v>0</v>
      </c>
      <c r="I307" s="1" t="s">
        <v>15</v>
      </c>
      <c r="J307" s="2">
        <v>18566</v>
      </c>
      <c r="K307">
        <v>83.6</v>
      </c>
      <c r="L307">
        <v>99.55</v>
      </c>
      <c r="M307" s="5">
        <v>703082435360</v>
      </c>
      <c r="N307">
        <v>10.1</v>
      </c>
      <c r="O307">
        <v>28.8</v>
      </c>
      <c r="P307" s="3">
        <v>8574832</v>
      </c>
      <c r="Q307">
        <v>1950</v>
      </c>
      <c r="R307" s="1" t="s">
        <v>1763</v>
      </c>
      <c r="S307">
        <v>30</v>
      </c>
      <c r="T307" t="str">
        <f>IF(AND(billionaire_data_2[[#This Row],[selfMade]]=TRUE,billionaire_data_2[[#This Row],[age]]&lt;=50),"Yes","No")</f>
        <v>No</v>
      </c>
      <c r="U307" s="1">
        <v>74</v>
      </c>
      <c r="V307" s="1">
        <v>9</v>
      </c>
      <c r="W307">
        <f>IF(billionaire_data_2[[#This Row],[selfMade]]=TRUE,1,0)</f>
        <v>0</v>
      </c>
      <c r="X307" s="1" t="str">
        <f>IF(billionaire_data_2[[#This Row],[total_tax_rate_country]]&gt;=43,"High","Low")</f>
        <v>Low</v>
      </c>
    </row>
    <row r="308" spans="1:24" x14ac:dyDescent="0.35">
      <c r="A308" s="1" t="s">
        <v>1509</v>
      </c>
      <c r="B308" s="1" t="s">
        <v>1265</v>
      </c>
      <c r="C308" s="4">
        <v>7100000000</v>
      </c>
      <c r="D308" s="1" t="s">
        <v>123</v>
      </c>
      <c r="E308" s="1" t="s">
        <v>610</v>
      </c>
      <c r="F308" s="1" t="s">
        <v>698</v>
      </c>
      <c r="G308" s="1" t="s">
        <v>116</v>
      </c>
      <c r="H308" t="b">
        <v>1</v>
      </c>
      <c r="I308" s="1" t="s">
        <v>15</v>
      </c>
      <c r="J308" s="2">
        <v>17170</v>
      </c>
      <c r="K308">
        <v>81.599999999999994</v>
      </c>
      <c r="L308">
        <v>118.06</v>
      </c>
      <c r="M308" s="5">
        <v>446314739528</v>
      </c>
      <c r="N308">
        <v>25.4</v>
      </c>
      <c r="O308">
        <v>51.4</v>
      </c>
      <c r="P308" s="3">
        <v>8877067</v>
      </c>
      <c r="Q308">
        <v>1947</v>
      </c>
      <c r="R308" s="1" t="s">
        <v>1761</v>
      </c>
      <c r="S308">
        <v>3</v>
      </c>
      <c r="T308" t="str">
        <f>IF(AND(billionaire_data_2[[#This Row],[selfMade]]=TRUE,billionaire_data_2[[#This Row],[age]]&lt;=50),"Yes","No")</f>
        <v>No</v>
      </c>
      <c r="U308" s="1">
        <v>77</v>
      </c>
      <c r="V308" s="1">
        <v>8</v>
      </c>
      <c r="W308">
        <f>IF(billionaire_data_2[[#This Row],[selfMade]]=TRUE,1,0)</f>
        <v>1</v>
      </c>
      <c r="X308" s="1" t="str">
        <f>IF(billionaire_data_2[[#This Row],[total_tax_rate_country]]&gt;=43,"High","Low")</f>
        <v>High</v>
      </c>
    </row>
    <row r="309" spans="1:24" x14ac:dyDescent="0.35">
      <c r="A309" s="1" t="s">
        <v>1510</v>
      </c>
      <c r="B309" s="1" t="s">
        <v>1270</v>
      </c>
      <c r="C309" s="4">
        <v>7100000000</v>
      </c>
      <c r="D309" s="1" t="s">
        <v>18</v>
      </c>
      <c r="E309" s="1" t="s">
        <v>695</v>
      </c>
      <c r="F309" s="1" t="s">
        <v>696</v>
      </c>
      <c r="G309" s="1" t="s">
        <v>22</v>
      </c>
      <c r="H309" t="b">
        <v>1</v>
      </c>
      <c r="I309" s="1" t="s">
        <v>50</v>
      </c>
      <c r="J309" s="2">
        <v>15919</v>
      </c>
      <c r="K309">
        <v>78.5</v>
      </c>
      <c r="L309">
        <v>117.24</v>
      </c>
      <c r="M309" s="5">
        <v>21427700000000</v>
      </c>
      <c r="N309">
        <v>9.6</v>
      </c>
      <c r="O309">
        <v>36.6</v>
      </c>
      <c r="P309" s="3">
        <v>328239523</v>
      </c>
      <c r="Q309">
        <v>1943</v>
      </c>
      <c r="R309" s="1" t="s">
        <v>1762</v>
      </c>
      <c r="S309">
        <v>1</v>
      </c>
      <c r="T309" t="str">
        <f>IF(AND(billionaire_data_2[[#This Row],[selfMade]]=TRUE,billionaire_data_2[[#This Row],[age]]&lt;=50),"Yes","No")</f>
        <v>No</v>
      </c>
      <c r="U309" s="1">
        <v>81</v>
      </c>
      <c r="V309" s="1">
        <v>17</v>
      </c>
      <c r="W309">
        <f>IF(billionaire_data_2[[#This Row],[selfMade]]=TRUE,1,0)</f>
        <v>1</v>
      </c>
      <c r="X309" s="1" t="str">
        <f>IF(billionaire_data_2[[#This Row],[total_tax_rate_country]]&gt;=43,"High","Low")</f>
        <v>Low</v>
      </c>
    </row>
    <row r="310" spans="1:24" x14ac:dyDescent="0.35">
      <c r="A310" s="1" t="s">
        <v>1511</v>
      </c>
      <c r="B310" s="1" t="s">
        <v>1512</v>
      </c>
      <c r="C310" s="4">
        <v>7100000000</v>
      </c>
      <c r="D310" s="1" t="s">
        <v>18</v>
      </c>
      <c r="E310" s="1" t="s">
        <v>700</v>
      </c>
      <c r="F310" s="1" t="s">
        <v>701</v>
      </c>
      <c r="G310" s="1" t="s">
        <v>224</v>
      </c>
      <c r="H310" t="b">
        <v>0</v>
      </c>
      <c r="I310" s="1" t="s">
        <v>50</v>
      </c>
      <c r="J310" s="2">
        <v>22601</v>
      </c>
      <c r="K310">
        <v>78.5</v>
      </c>
      <c r="L310">
        <v>117.24</v>
      </c>
      <c r="M310" s="5">
        <v>21427700000000</v>
      </c>
      <c r="N310">
        <v>9.6</v>
      </c>
      <c r="O310">
        <v>36.6</v>
      </c>
      <c r="P310" s="3">
        <v>328239523</v>
      </c>
      <c r="Q310">
        <v>1961</v>
      </c>
      <c r="R310" s="1" t="s">
        <v>1769</v>
      </c>
      <c r="S310">
        <v>16</v>
      </c>
      <c r="T310" t="str">
        <f>IF(AND(billionaire_data_2[[#This Row],[selfMade]]=TRUE,billionaire_data_2[[#This Row],[age]]&lt;=50),"Yes","No")</f>
        <v>No</v>
      </c>
      <c r="U310" s="1">
        <v>63</v>
      </c>
      <c r="V310" s="1">
        <v>15</v>
      </c>
      <c r="W310">
        <f>IF(billionaire_data_2[[#This Row],[selfMade]]=TRUE,1,0)</f>
        <v>0</v>
      </c>
      <c r="X310" s="1" t="str">
        <f>IF(billionaire_data_2[[#This Row],[total_tax_rate_country]]&gt;=43,"High","Low")</f>
        <v>Low</v>
      </c>
    </row>
    <row r="311" spans="1:24" x14ac:dyDescent="0.35">
      <c r="A311" s="1" t="s">
        <v>1056</v>
      </c>
      <c r="B311" s="1" t="s">
        <v>1513</v>
      </c>
      <c r="C311" s="4">
        <v>7100000000</v>
      </c>
      <c r="D311" s="1" t="s">
        <v>62</v>
      </c>
      <c r="E311" s="1" t="s">
        <v>470</v>
      </c>
      <c r="F311" s="1" t="s">
        <v>709</v>
      </c>
      <c r="G311" s="1" t="s">
        <v>147</v>
      </c>
      <c r="H311" t="b">
        <v>1</v>
      </c>
      <c r="I311" s="1" t="s">
        <v>15</v>
      </c>
      <c r="J311" s="2">
        <v>18994</v>
      </c>
      <c r="K311">
        <v>77</v>
      </c>
      <c r="L311">
        <v>125.08</v>
      </c>
      <c r="M311" s="5">
        <v>19910000000000</v>
      </c>
      <c r="N311">
        <v>9.4</v>
      </c>
      <c r="O311">
        <v>59.2</v>
      </c>
      <c r="P311" s="3">
        <v>1397715000</v>
      </c>
      <c r="Q311">
        <v>1952</v>
      </c>
      <c r="R311" s="1" t="s">
        <v>1761</v>
      </c>
      <c r="S311">
        <v>1</v>
      </c>
      <c r="T311" t="str">
        <f>IF(AND(billionaire_data_2[[#This Row],[selfMade]]=TRUE,billionaire_data_2[[#This Row],[age]]&lt;=50),"Yes","No")</f>
        <v>No</v>
      </c>
      <c r="U311" s="1">
        <v>72</v>
      </c>
      <c r="V311" s="1">
        <v>11</v>
      </c>
      <c r="W311">
        <f>IF(billionaire_data_2[[#This Row],[selfMade]]=TRUE,1,0)</f>
        <v>1</v>
      </c>
      <c r="X311" s="1" t="str">
        <f>IF(billionaire_data_2[[#This Row],[total_tax_rate_country]]&gt;=43,"High","Low")</f>
        <v>High</v>
      </c>
    </row>
    <row r="312" spans="1:24" x14ac:dyDescent="0.35">
      <c r="A312" s="1" t="s">
        <v>1514</v>
      </c>
      <c r="B312" s="1" t="s">
        <v>1515</v>
      </c>
      <c r="C312" s="4">
        <v>7100000000</v>
      </c>
      <c r="D312" s="1" t="s">
        <v>62</v>
      </c>
      <c r="E312" s="1" t="s">
        <v>332</v>
      </c>
      <c r="F312" s="1" t="s">
        <v>703</v>
      </c>
      <c r="G312" s="1" t="s">
        <v>147</v>
      </c>
      <c r="H312" t="b">
        <v>1</v>
      </c>
      <c r="I312" s="1" t="s">
        <v>15</v>
      </c>
      <c r="J312" s="2">
        <v>20803</v>
      </c>
      <c r="K312">
        <v>77</v>
      </c>
      <c r="L312">
        <v>125.08</v>
      </c>
      <c r="M312" s="5">
        <v>19910000000000</v>
      </c>
      <c r="N312">
        <v>9.4</v>
      </c>
      <c r="O312">
        <v>59.2</v>
      </c>
      <c r="P312" s="3">
        <v>1397715000</v>
      </c>
      <c r="Q312">
        <v>1956</v>
      </c>
      <c r="R312" s="1" t="s">
        <v>1767</v>
      </c>
      <c r="S312">
        <v>14</v>
      </c>
      <c r="T312" t="str">
        <f>IF(AND(billionaire_data_2[[#This Row],[selfMade]]=TRUE,billionaire_data_2[[#This Row],[age]]&lt;=50),"Yes","No")</f>
        <v>No</v>
      </c>
      <c r="U312" s="1">
        <v>68</v>
      </c>
      <c r="V312" s="1">
        <v>11</v>
      </c>
      <c r="W312">
        <f>IF(billionaire_data_2[[#This Row],[selfMade]]=TRUE,1,0)</f>
        <v>1</v>
      </c>
      <c r="X312" s="1" t="str">
        <f>IF(billionaire_data_2[[#This Row],[total_tax_rate_country]]&gt;=43,"High","Low")</f>
        <v>High</v>
      </c>
    </row>
    <row r="313" spans="1:24" x14ac:dyDescent="0.35">
      <c r="A313" s="1" t="s">
        <v>1516</v>
      </c>
      <c r="B313" s="1" t="s">
        <v>1517</v>
      </c>
      <c r="C313" s="4">
        <v>7000000000</v>
      </c>
      <c r="D313" s="1" t="s">
        <v>44</v>
      </c>
      <c r="E313" s="1" t="s">
        <v>45</v>
      </c>
      <c r="F313" s="1" t="s">
        <v>323</v>
      </c>
      <c r="G313" s="1" t="s">
        <v>147</v>
      </c>
      <c r="H313" t="b">
        <v>0</v>
      </c>
      <c r="I313" s="1" t="s">
        <v>15</v>
      </c>
      <c r="J313" s="2">
        <v>15638</v>
      </c>
      <c r="K313">
        <v>69.400000000000006</v>
      </c>
      <c r="L313">
        <v>180.44</v>
      </c>
      <c r="M313" s="5">
        <v>2611000000000</v>
      </c>
      <c r="N313">
        <v>11.2</v>
      </c>
      <c r="O313">
        <v>49.7</v>
      </c>
      <c r="P313" s="3">
        <v>1366417754</v>
      </c>
      <c r="Q313">
        <v>1942</v>
      </c>
      <c r="R313" s="1" t="s">
        <v>1763</v>
      </c>
      <c r="S313">
        <v>24</v>
      </c>
      <c r="T313" t="str">
        <f>IF(AND(billionaire_data_2[[#This Row],[selfMade]]=TRUE,billionaire_data_2[[#This Row],[age]]&lt;=50),"Yes","No")</f>
        <v>No</v>
      </c>
      <c r="U313" s="1">
        <v>82</v>
      </c>
      <c r="V313" s="1">
        <v>11</v>
      </c>
      <c r="W313">
        <f>IF(billionaire_data_2[[#This Row],[selfMade]]=TRUE,1,0)</f>
        <v>0</v>
      </c>
      <c r="X313" s="1" t="str">
        <f>IF(billionaire_data_2[[#This Row],[total_tax_rate_country]]&gt;=43,"High","Low")</f>
        <v>High</v>
      </c>
    </row>
    <row r="314" spans="1:24" x14ac:dyDescent="0.35">
      <c r="A314" s="1" t="s">
        <v>1518</v>
      </c>
      <c r="B314" s="1" t="s">
        <v>1519</v>
      </c>
      <c r="C314" s="4">
        <v>7000000000</v>
      </c>
      <c r="D314" s="1" t="s">
        <v>44</v>
      </c>
      <c r="E314" s="1" t="s">
        <v>45</v>
      </c>
      <c r="F314" s="1" t="s">
        <v>43</v>
      </c>
      <c r="G314" s="1" t="s">
        <v>43</v>
      </c>
      <c r="H314" t="b">
        <v>0</v>
      </c>
      <c r="I314" s="1" t="s">
        <v>50</v>
      </c>
      <c r="J314" s="2">
        <v>24629</v>
      </c>
      <c r="K314">
        <v>69.400000000000006</v>
      </c>
      <c r="L314">
        <v>180.44</v>
      </c>
      <c r="M314" s="5">
        <v>2611000000000</v>
      </c>
      <c r="N314">
        <v>11.2</v>
      </c>
      <c r="O314">
        <v>49.7</v>
      </c>
      <c r="P314" s="3">
        <v>1366417754</v>
      </c>
      <c r="Q314">
        <v>1967</v>
      </c>
      <c r="R314" s="1" t="s">
        <v>1760</v>
      </c>
      <c r="S314">
        <v>6</v>
      </c>
      <c r="T314" t="str">
        <f>IF(AND(billionaire_data_2[[#This Row],[selfMade]]=TRUE,billionaire_data_2[[#This Row],[age]]&lt;=50),"Yes","No")</f>
        <v>No</v>
      </c>
      <c r="U314" s="1">
        <v>57</v>
      </c>
      <c r="V314" s="1">
        <v>3</v>
      </c>
      <c r="W314">
        <f>IF(billionaire_data_2[[#This Row],[selfMade]]=TRUE,1,0)</f>
        <v>0</v>
      </c>
      <c r="X314" s="1" t="str">
        <f>IF(billionaire_data_2[[#This Row],[total_tax_rate_country]]&gt;=43,"High","Low")</f>
        <v>High</v>
      </c>
    </row>
    <row r="315" spans="1:24" x14ac:dyDescent="0.35">
      <c r="A315" s="1" t="s">
        <v>1520</v>
      </c>
      <c r="B315" s="1" t="s">
        <v>1521</v>
      </c>
      <c r="C315" s="4">
        <v>7000000000</v>
      </c>
      <c r="D315" s="1" t="s">
        <v>134</v>
      </c>
      <c r="E315" s="1" t="s">
        <v>135</v>
      </c>
      <c r="F315" s="1" t="s">
        <v>166</v>
      </c>
      <c r="G315" s="1" t="s">
        <v>35</v>
      </c>
      <c r="H315" t="b">
        <v>1</v>
      </c>
      <c r="I315" s="1" t="s">
        <v>15</v>
      </c>
      <c r="J315" s="2">
        <v>30039</v>
      </c>
      <c r="K315">
        <v>81.3</v>
      </c>
      <c r="L315">
        <v>119.62</v>
      </c>
      <c r="M315" s="5">
        <v>2827113184696</v>
      </c>
      <c r="N315">
        <v>25.5</v>
      </c>
      <c r="O315">
        <v>30.6</v>
      </c>
      <c r="P315" s="3">
        <v>66834405</v>
      </c>
      <c r="Q315">
        <v>1982</v>
      </c>
      <c r="R315" s="1" t="s">
        <v>1759</v>
      </c>
      <c r="S315">
        <v>29</v>
      </c>
      <c r="T315" t="str">
        <f>IF(AND(billionaire_data_2[[#This Row],[selfMade]]=TRUE,billionaire_data_2[[#This Row],[age]]&lt;=50),"Yes","No")</f>
        <v>Yes</v>
      </c>
      <c r="U315" s="1">
        <v>42</v>
      </c>
      <c r="V315" s="1">
        <v>12</v>
      </c>
      <c r="W315">
        <f>IF(billionaire_data_2[[#This Row],[selfMade]]=TRUE,1,0)</f>
        <v>1</v>
      </c>
      <c r="X315" s="1" t="str">
        <f>IF(billionaire_data_2[[#This Row],[total_tax_rate_country]]&gt;=43,"High","Low")</f>
        <v>Low</v>
      </c>
    </row>
    <row r="316" spans="1:24" x14ac:dyDescent="0.35">
      <c r="A316" s="1" t="s">
        <v>1522</v>
      </c>
      <c r="B316" s="1" t="s">
        <v>1121</v>
      </c>
      <c r="C316" s="4">
        <v>7000000000</v>
      </c>
      <c r="D316" s="1" t="s">
        <v>18</v>
      </c>
      <c r="E316" s="1" t="s">
        <v>714</v>
      </c>
      <c r="F316" s="1" t="s">
        <v>715</v>
      </c>
      <c r="G316" s="1" t="s">
        <v>22</v>
      </c>
      <c r="H316" t="b">
        <v>1</v>
      </c>
      <c r="I316" s="1" t="s">
        <v>15</v>
      </c>
      <c r="J316" s="2">
        <v>16641</v>
      </c>
      <c r="K316">
        <v>78.5</v>
      </c>
      <c r="L316">
        <v>117.24</v>
      </c>
      <c r="M316" s="5">
        <v>21427700000000</v>
      </c>
      <c r="N316">
        <v>9.6</v>
      </c>
      <c r="O316">
        <v>36.6</v>
      </c>
      <c r="P316" s="3">
        <v>328239523</v>
      </c>
      <c r="Q316">
        <v>1945</v>
      </c>
      <c r="R316" s="1" t="s">
        <v>1766</v>
      </c>
      <c r="S316">
        <v>23</v>
      </c>
      <c r="T316" t="str">
        <f>IF(AND(billionaire_data_2[[#This Row],[selfMade]]=TRUE,billionaire_data_2[[#This Row],[age]]&lt;=50),"Yes","No")</f>
        <v>No</v>
      </c>
      <c r="U316" s="1">
        <v>79</v>
      </c>
      <c r="V316" s="1">
        <v>17</v>
      </c>
      <c r="W316">
        <f>IF(billionaire_data_2[[#This Row],[selfMade]]=TRUE,1,0)</f>
        <v>1</v>
      </c>
      <c r="X316" s="1" t="str">
        <f>IF(billionaire_data_2[[#This Row],[total_tax_rate_country]]&gt;=43,"High","Low")</f>
        <v>Low</v>
      </c>
    </row>
    <row r="317" spans="1:24" x14ac:dyDescent="0.35">
      <c r="A317" s="1" t="s">
        <v>1523</v>
      </c>
      <c r="B317" s="1" t="s">
        <v>1524</v>
      </c>
      <c r="C317" s="4">
        <v>7000000000</v>
      </c>
      <c r="D317" s="1" t="s">
        <v>18</v>
      </c>
      <c r="E317" s="1" t="s">
        <v>487</v>
      </c>
      <c r="F317" s="1" t="s">
        <v>424</v>
      </c>
      <c r="G317" s="1" t="s">
        <v>22</v>
      </c>
      <c r="H317" t="b">
        <v>1</v>
      </c>
      <c r="I317" s="1" t="s">
        <v>15</v>
      </c>
      <c r="J317" s="2">
        <v>23645</v>
      </c>
      <c r="K317">
        <v>78.5</v>
      </c>
      <c r="L317">
        <v>117.24</v>
      </c>
      <c r="M317" s="5">
        <v>21427700000000</v>
      </c>
      <c r="N317">
        <v>9.6</v>
      </c>
      <c r="O317">
        <v>36.6</v>
      </c>
      <c r="P317" s="3">
        <v>328239523</v>
      </c>
      <c r="Q317">
        <v>1964</v>
      </c>
      <c r="R317" s="1" t="s">
        <v>1770</v>
      </c>
      <c r="S317">
        <v>25</v>
      </c>
      <c r="T317" t="str">
        <f>IF(AND(billionaire_data_2[[#This Row],[selfMade]]=TRUE,billionaire_data_2[[#This Row],[age]]&lt;=50),"Yes","No")</f>
        <v>No</v>
      </c>
      <c r="U317" s="1">
        <v>60</v>
      </c>
      <c r="V317" s="1">
        <v>17</v>
      </c>
      <c r="W317">
        <f>IF(billionaire_data_2[[#This Row],[selfMade]]=TRUE,1,0)</f>
        <v>1</v>
      </c>
      <c r="X317" s="1" t="str">
        <f>IF(billionaire_data_2[[#This Row],[total_tax_rate_country]]&gt;=43,"High","Low")</f>
        <v>Low</v>
      </c>
    </row>
    <row r="318" spans="1:24" x14ac:dyDescent="0.35">
      <c r="A318" s="1" t="s">
        <v>1518</v>
      </c>
      <c r="B318" s="1" t="s">
        <v>1525</v>
      </c>
      <c r="C318" s="4">
        <v>7000000000</v>
      </c>
      <c r="D318" s="1" t="s">
        <v>44</v>
      </c>
      <c r="E318" s="1" t="s">
        <v>45</v>
      </c>
      <c r="F318" s="1" t="s">
        <v>43</v>
      </c>
      <c r="G318" s="1" t="s">
        <v>43</v>
      </c>
      <c r="H318" t="b">
        <v>0</v>
      </c>
      <c r="I318" s="1" t="s">
        <v>15</v>
      </c>
      <c r="J318" s="2">
        <v>23626</v>
      </c>
      <c r="K318">
        <v>69.400000000000006</v>
      </c>
      <c r="L318">
        <v>180.44</v>
      </c>
      <c r="M318" s="5">
        <v>2611000000000</v>
      </c>
      <c r="N318">
        <v>11.2</v>
      </c>
      <c r="O318">
        <v>49.7</v>
      </c>
      <c r="P318" s="3">
        <v>1366417754</v>
      </c>
      <c r="Q318">
        <v>1964</v>
      </c>
      <c r="R318" s="1" t="s">
        <v>1770</v>
      </c>
      <c r="S318">
        <v>6</v>
      </c>
      <c r="T318" t="str">
        <f>IF(AND(billionaire_data_2[[#This Row],[selfMade]]=TRUE,billionaire_data_2[[#This Row],[age]]&lt;=50),"Yes","No")</f>
        <v>No</v>
      </c>
      <c r="U318" s="1">
        <v>60</v>
      </c>
      <c r="V318" s="1">
        <v>3</v>
      </c>
      <c r="W318">
        <f>IF(billionaire_data_2[[#This Row],[selfMade]]=TRUE,1,0)</f>
        <v>0</v>
      </c>
      <c r="X318" s="1" t="str">
        <f>IF(billionaire_data_2[[#This Row],[total_tax_rate_country]]&gt;=43,"High","Low")</f>
        <v>High</v>
      </c>
    </row>
    <row r="319" spans="1:24" x14ac:dyDescent="0.35">
      <c r="A319" s="1" t="s">
        <v>1526</v>
      </c>
      <c r="B319" s="1" t="s">
        <v>1527</v>
      </c>
      <c r="C319" s="4">
        <v>7000000000</v>
      </c>
      <c r="D319" s="1" t="s">
        <v>18</v>
      </c>
      <c r="E319" s="1" t="s">
        <v>177</v>
      </c>
      <c r="F319" s="1" t="s">
        <v>723</v>
      </c>
      <c r="G319" s="1" t="s">
        <v>61</v>
      </c>
      <c r="H319" t="b">
        <v>1</v>
      </c>
      <c r="I319" s="1" t="s">
        <v>15</v>
      </c>
      <c r="J319" s="2">
        <v>20348</v>
      </c>
      <c r="K319">
        <v>78.5</v>
      </c>
      <c r="L319">
        <v>117.24</v>
      </c>
      <c r="M319" s="5">
        <v>21427700000000</v>
      </c>
      <c r="N319">
        <v>9.6</v>
      </c>
      <c r="O319">
        <v>36.6</v>
      </c>
      <c r="P319" s="3">
        <v>328239523</v>
      </c>
      <c r="Q319">
        <v>1955</v>
      </c>
      <c r="R319" s="1" t="s">
        <v>1770</v>
      </c>
      <c r="S319">
        <v>16</v>
      </c>
      <c r="T319" t="str">
        <f>IF(AND(billionaire_data_2[[#This Row],[selfMade]]=TRUE,billionaire_data_2[[#This Row],[age]]&lt;=50),"Yes","No")</f>
        <v>No</v>
      </c>
      <c r="U319" s="1">
        <v>69</v>
      </c>
      <c r="V319" s="1">
        <v>7</v>
      </c>
      <c r="W319">
        <f>IF(billionaire_data_2[[#This Row],[selfMade]]=TRUE,1,0)</f>
        <v>1</v>
      </c>
      <c r="X319" s="1" t="str">
        <f>IF(billionaire_data_2[[#This Row],[total_tax_rate_country]]&gt;=43,"High","Low")</f>
        <v>Low</v>
      </c>
    </row>
    <row r="320" spans="1:24" x14ac:dyDescent="0.35">
      <c r="A320" s="1" t="s">
        <v>1528</v>
      </c>
      <c r="B320" s="1" t="s">
        <v>1504</v>
      </c>
      <c r="C320" s="4">
        <v>7000000000</v>
      </c>
      <c r="D320" s="1" t="s">
        <v>18</v>
      </c>
      <c r="E320" s="1" t="s">
        <v>726</v>
      </c>
      <c r="F320" s="1" t="s">
        <v>693</v>
      </c>
      <c r="G320" s="1" t="s">
        <v>61</v>
      </c>
      <c r="H320" t="b">
        <v>1</v>
      </c>
      <c r="I320" s="1" t="s">
        <v>15</v>
      </c>
      <c r="J320" s="2">
        <v>19050</v>
      </c>
      <c r="K320">
        <v>78.5</v>
      </c>
      <c r="L320">
        <v>117.24</v>
      </c>
      <c r="M320" s="5">
        <v>21427700000000</v>
      </c>
      <c r="N320">
        <v>9.6</v>
      </c>
      <c r="O320">
        <v>36.6</v>
      </c>
      <c r="P320" s="3">
        <v>328239523</v>
      </c>
      <c r="Q320">
        <v>1952</v>
      </c>
      <c r="R320" s="1" t="s">
        <v>1764</v>
      </c>
      <c r="S320">
        <v>26</v>
      </c>
      <c r="T320" t="str">
        <f>IF(AND(billionaire_data_2[[#This Row],[selfMade]]=TRUE,billionaire_data_2[[#This Row],[age]]&lt;=50),"Yes","No")</f>
        <v>No</v>
      </c>
      <c r="U320" s="1">
        <v>72</v>
      </c>
      <c r="V320" s="1">
        <v>7</v>
      </c>
      <c r="W320">
        <f>IF(billionaire_data_2[[#This Row],[selfMade]]=TRUE,1,0)</f>
        <v>1</v>
      </c>
      <c r="X320" s="1" t="str">
        <f>IF(billionaire_data_2[[#This Row],[total_tax_rate_country]]&gt;=43,"High","Low")</f>
        <v>Low</v>
      </c>
    </row>
    <row r="321" spans="1:24" x14ac:dyDescent="0.35">
      <c r="A321" s="1" t="s">
        <v>1520</v>
      </c>
      <c r="B321" s="1" t="s">
        <v>1529</v>
      </c>
      <c r="C321" s="4">
        <v>7000000000</v>
      </c>
      <c r="D321" s="1" t="s">
        <v>134</v>
      </c>
      <c r="E321" s="1" t="s">
        <v>135</v>
      </c>
      <c r="F321" s="1" t="s">
        <v>166</v>
      </c>
      <c r="G321" s="1" t="s">
        <v>35</v>
      </c>
      <c r="H321" t="b">
        <v>1</v>
      </c>
      <c r="I321" s="1" t="s">
        <v>15</v>
      </c>
      <c r="J321" s="2">
        <v>31194</v>
      </c>
      <c r="K321">
        <v>81.3</v>
      </c>
      <c r="L321">
        <v>119.62</v>
      </c>
      <c r="M321" s="5">
        <v>2827113184696</v>
      </c>
      <c r="N321">
        <v>25.5</v>
      </c>
      <c r="O321">
        <v>30.6</v>
      </c>
      <c r="P321" s="3">
        <v>66834405</v>
      </c>
      <c r="Q321">
        <v>1985</v>
      </c>
      <c r="R321" s="1" t="s">
        <v>1768</v>
      </c>
      <c r="S321">
        <v>27</v>
      </c>
      <c r="T321" t="str">
        <f>IF(AND(billionaire_data_2[[#This Row],[selfMade]]=TRUE,billionaire_data_2[[#This Row],[age]]&lt;=50),"Yes","No")</f>
        <v>Yes</v>
      </c>
      <c r="U321" s="1">
        <v>39</v>
      </c>
      <c r="V321" s="1">
        <v>12</v>
      </c>
      <c r="W321">
        <f>IF(billionaire_data_2[[#This Row],[selfMade]]=TRUE,1,0)</f>
        <v>1</v>
      </c>
      <c r="X321" s="1" t="str">
        <f>IF(billionaire_data_2[[#This Row],[total_tax_rate_country]]&gt;=43,"High","Low")</f>
        <v>Low</v>
      </c>
    </row>
    <row r="322" spans="1:24" x14ac:dyDescent="0.35">
      <c r="A322" s="1" t="s">
        <v>1530</v>
      </c>
      <c r="B322" s="1" t="s">
        <v>1531</v>
      </c>
      <c r="C322" s="4">
        <v>7000000000</v>
      </c>
      <c r="D322" s="1" t="s">
        <v>18</v>
      </c>
      <c r="E322" s="1" t="s">
        <v>36</v>
      </c>
      <c r="F322" s="1" t="s">
        <v>718</v>
      </c>
      <c r="G322" s="1" t="s">
        <v>11</v>
      </c>
      <c r="H322" t="b">
        <v>1</v>
      </c>
      <c r="I322" s="1" t="s">
        <v>15</v>
      </c>
      <c r="J322" s="2">
        <v>14532</v>
      </c>
      <c r="K322">
        <v>78.5</v>
      </c>
      <c r="L322">
        <v>117.24</v>
      </c>
      <c r="M322" s="5">
        <v>21427700000000</v>
      </c>
      <c r="N322">
        <v>9.6</v>
      </c>
      <c r="O322">
        <v>36.6</v>
      </c>
      <c r="P322" s="3">
        <v>328239523</v>
      </c>
      <c r="Q322">
        <v>1939</v>
      </c>
      <c r="R322" s="1" t="s">
        <v>1763</v>
      </c>
      <c r="S322">
        <v>14</v>
      </c>
      <c r="T322" t="str">
        <f>IF(AND(billionaire_data_2[[#This Row],[selfMade]]=TRUE,billionaire_data_2[[#This Row],[age]]&lt;=50),"Yes","No")</f>
        <v>No</v>
      </c>
      <c r="U322" s="1">
        <v>85</v>
      </c>
      <c r="V322" s="1">
        <v>5</v>
      </c>
      <c r="W322">
        <f>IF(billionaire_data_2[[#This Row],[selfMade]]=TRUE,1,0)</f>
        <v>1</v>
      </c>
      <c r="X322" s="1" t="str">
        <f>IF(billionaire_data_2[[#This Row],[total_tax_rate_country]]&gt;=43,"High","Low")</f>
        <v>Low</v>
      </c>
    </row>
    <row r="323" spans="1:24" x14ac:dyDescent="0.35">
      <c r="A323" s="1" t="s">
        <v>1526</v>
      </c>
      <c r="B323" s="1" t="s">
        <v>1532</v>
      </c>
      <c r="C323" s="4">
        <v>7000000000</v>
      </c>
      <c r="D323" s="1" t="s">
        <v>18</v>
      </c>
      <c r="E323" s="1" t="s">
        <v>722</v>
      </c>
      <c r="F323" s="1" t="s">
        <v>723</v>
      </c>
      <c r="G323" s="1" t="s">
        <v>61</v>
      </c>
      <c r="H323" t="b">
        <v>1</v>
      </c>
      <c r="I323" s="1" t="s">
        <v>15</v>
      </c>
      <c r="J323" s="2">
        <v>19722</v>
      </c>
      <c r="K323">
        <v>78.5</v>
      </c>
      <c r="L323">
        <v>117.24</v>
      </c>
      <c r="M323" s="5">
        <v>21427700000000</v>
      </c>
      <c r="N323">
        <v>9.6</v>
      </c>
      <c r="O323">
        <v>36.6</v>
      </c>
      <c r="P323" s="3">
        <v>328239523</v>
      </c>
      <c r="Q323">
        <v>1953</v>
      </c>
      <c r="R323" s="1" t="s">
        <v>1767</v>
      </c>
      <c r="S323">
        <v>29</v>
      </c>
      <c r="T323" t="str">
        <f>IF(AND(billionaire_data_2[[#This Row],[selfMade]]=TRUE,billionaire_data_2[[#This Row],[age]]&lt;=50),"Yes","No")</f>
        <v>No</v>
      </c>
      <c r="U323" s="1">
        <v>71</v>
      </c>
      <c r="V323" s="1">
        <v>7</v>
      </c>
      <c r="W323">
        <f>IF(billionaire_data_2[[#This Row],[selfMade]]=TRUE,1,0)</f>
        <v>1</v>
      </c>
      <c r="X323" s="1" t="str">
        <f>IF(billionaire_data_2[[#This Row],[total_tax_rate_country]]&gt;=43,"High","Low")</f>
        <v>Low</v>
      </c>
    </row>
    <row r="324" spans="1:24" x14ac:dyDescent="0.35">
      <c r="A324" s="1" t="s">
        <v>1533</v>
      </c>
      <c r="B324" s="1" t="s">
        <v>1521</v>
      </c>
      <c r="C324" s="4">
        <v>6900000000</v>
      </c>
      <c r="D324" s="1" t="s">
        <v>18</v>
      </c>
      <c r="E324" s="1" t="s">
        <v>738</v>
      </c>
      <c r="F324" s="1" t="s">
        <v>271</v>
      </c>
      <c r="G324" s="1" t="s">
        <v>269</v>
      </c>
      <c r="H324" t="b">
        <v>1</v>
      </c>
      <c r="I324" s="1" t="s">
        <v>15</v>
      </c>
      <c r="J324" s="2">
        <v>15604</v>
      </c>
      <c r="K324">
        <v>78.5</v>
      </c>
      <c r="L324">
        <v>117.24</v>
      </c>
      <c r="M324" s="5">
        <v>21427700000000</v>
      </c>
      <c r="N324">
        <v>9.6</v>
      </c>
      <c r="O324">
        <v>36.6</v>
      </c>
      <c r="P324" s="3">
        <v>328239523</v>
      </c>
      <c r="Q324">
        <v>1942</v>
      </c>
      <c r="R324" s="1" t="s">
        <v>1770</v>
      </c>
      <c r="S324">
        <v>20</v>
      </c>
      <c r="T324" t="str">
        <f>IF(AND(billionaire_data_2[[#This Row],[selfMade]]=TRUE,billionaire_data_2[[#This Row],[age]]&lt;=50),"Yes","No")</f>
        <v>No</v>
      </c>
      <c r="U324" s="1">
        <v>82</v>
      </c>
      <c r="V324" s="1">
        <v>14</v>
      </c>
      <c r="W324">
        <f>IF(billionaire_data_2[[#This Row],[selfMade]]=TRUE,1,0)</f>
        <v>1</v>
      </c>
      <c r="X324" s="1" t="str">
        <f>IF(billionaire_data_2[[#This Row],[total_tax_rate_country]]&gt;=43,"High","Low")</f>
        <v>Low</v>
      </c>
    </row>
    <row r="325" spans="1:24" x14ac:dyDescent="0.35">
      <c r="A325" s="1" t="s">
        <v>1534</v>
      </c>
      <c r="B325" s="1" t="s">
        <v>1535</v>
      </c>
      <c r="C325" s="4">
        <v>6900000000</v>
      </c>
      <c r="D325" s="1" t="s">
        <v>55</v>
      </c>
      <c r="E325" s="1" t="s">
        <v>56</v>
      </c>
      <c r="F325" s="1" t="s">
        <v>57</v>
      </c>
      <c r="G325" s="1" t="s">
        <v>11</v>
      </c>
      <c r="H325" t="b">
        <v>0</v>
      </c>
      <c r="I325" s="1" t="s">
        <v>50</v>
      </c>
      <c r="J325" s="2">
        <v>25028</v>
      </c>
      <c r="K325">
        <v>83.3</v>
      </c>
      <c r="L325">
        <v>110.96</v>
      </c>
      <c r="M325" s="5">
        <v>1394116310769</v>
      </c>
      <c r="N325">
        <v>14.2</v>
      </c>
      <c r="O325">
        <v>47</v>
      </c>
      <c r="P325" s="3">
        <v>47076781</v>
      </c>
      <c r="Q325">
        <v>1968</v>
      </c>
      <c r="R325" s="1" t="s">
        <v>1766</v>
      </c>
      <c r="S325">
        <v>9</v>
      </c>
      <c r="T325" t="str">
        <f>IF(AND(billionaire_data_2[[#This Row],[selfMade]]=TRUE,billionaire_data_2[[#This Row],[age]]&lt;=50),"Yes","No")</f>
        <v>No</v>
      </c>
      <c r="U325" s="1">
        <v>56</v>
      </c>
      <c r="V325" s="1">
        <v>5</v>
      </c>
      <c r="W325">
        <f>IF(billionaire_data_2[[#This Row],[selfMade]]=TRUE,1,0)</f>
        <v>0</v>
      </c>
      <c r="X325" s="1" t="str">
        <f>IF(billionaire_data_2[[#This Row],[total_tax_rate_country]]&gt;=43,"High","Low")</f>
        <v>High</v>
      </c>
    </row>
    <row r="326" spans="1:24" x14ac:dyDescent="0.35">
      <c r="A326" s="1" t="s">
        <v>1536</v>
      </c>
      <c r="B326" s="1" t="s">
        <v>1537</v>
      </c>
      <c r="C326" s="4">
        <v>6900000000</v>
      </c>
      <c r="D326" s="1" t="s">
        <v>18</v>
      </c>
      <c r="E326" s="1" t="s">
        <v>36</v>
      </c>
      <c r="F326" s="1" t="s">
        <v>733</v>
      </c>
      <c r="G326" s="1" t="s">
        <v>29</v>
      </c>
      <c r="H326" t="b">
        <v>1</v>
      </c>
      <c r="I326" s="1" t="s">
        <v>15</v>
      </c>
      <c r="J326" s="2">
        <v>24731</v>
      </c>
      <c r="K326">
        <v>78.5</v>
      </c>
      <c r="L326">
        <v>117.24</v>
      </c>
      <c r="M326" s="5">
        <v>21427700000000</v>
      </c>
      <c r="N326">
        <v>9.6</v>
      </c>
      <c r="O326">
        <v>36.6</v>
      </c>
      <c r="P326" s="3">
        <v>328239523</v>
      </c>
      <c r="Q326">
        <v>1967</v>
      </c>
      <c r="R326" s="1" t="s">
        <v>1770</v>
      </c>
      <c r="S326">
        <v>16</v>
      </c>
      <c r="T326" t="str">
        <f>IF(AND(billionaire_data_2[[#This Row],[selfMade]]=TRUE,billionaire_data_2[[#This Row],[age]]&lt;=50),"Yes","No")</f>
        <v>No</v>
      </c>
      <c r="U326" s="1">
        <v>57</v>
      </c>
      <c r="V326" s="1">
        <v>6</v>
      </c>
      <c r="W326">
        <f>IF(billionaire_data_2[[#This Row],[selfMade]]=TRUE,1,0)</f>
        <v>1</v>
      </c>
      <c r="X326" s="1" t="str">
        <f>IF(billionaire_data_2[[#This Row],[total_tax_rate_country]]&gt;=43,"High","Low")</f>
        <v>Low</v>
      </c>
    </row>
    <row r="327" spans="1:24" x14ac:dyDescent="0.35">
      <c r="A327" s="1" t="s">
        <v>1538</v>
      </c>
      <c r="B327" s="1" t="s">
        <v>1539</v>
      </c>
      <c r="C327" s="4">
        <v>6900000000</v>
      </c>
      <c r="D327" s="1" t="s">
        <v>18</v>
      </c>
      <c r="E327" s="1" t="s">
        <v>741</v>
      </c>
      <c r="F327" s="1" t="s">
        <v>742</v>
      </c>
      <c r="G327" s="1" t="s">
        <v>206</v>
      </c>
      <c r="H327" t="b">
        <v>0</v>
      </c>
      <c r="I327" s="1" t="s">
        <v>50</v>
      </c>
      <c r="J327" s="2">
        <v>19845</v>
      </c>
      <c r="K327">
        <v>78.5</v>
      </c>
      <c r="L327">
        <v>117.24</v>
      </c>
      <c r="M327" s="5">
        <v>21427700000000</v>
      </c>
      <c r="N327">
        <v>9.6</v>
      </c>
      <c r="O327">
        <v>36.6</v>
      </c>
      <c r="P327" s="3">
        <v>328239523</v>
      </c>
      <c r="Q327">
        <v>1954</v>
      </c>
      <c r="R327" s="1" t="s">
        <v>1768</v>
      </c>
      <c r="S327">
        <v>1</v>
      </c>
      <c r="T327" t="str">
        <f>IF(AND(billionaire_data_2[[#This Row],[selfMade]]=TRUE,billionaire_data_2[[#This Row],[age]]&lt;=50),"Yes","No")</f>
        <v>No</v>
      </c>
      <c r="U327" s="1">
        <v>70</v>
      </c>
      <c r="V327" s="1">
        <v>9</v>
      </c>
      <c r="W327">
        <f>IF(billionaire_data_2[[#This Row],[selfMade]]=TRUE,1,0)</f>
        <v>0</v>
      </c>
      <c r="X327" s="1" t="str">
        <f>IF(billionaire_data_2[[#This Row],[total_tax_rate_country]]&gt;=43,"High","Low")</f>
        <v>Low</v>
      </c>
    </row>
    <row r="328" spans="1:24" x14ac:dyDescent="0.35">
      <c r="A328" s="1" t="s">
        <v>1540</v>
      </c>
      <c r="B328" s="1" t="s">
        <v>1541</v>
      </c>
      <c r="C328" s="4">
        <v>6900000000</v>
      </c>
      <c r="D328" s="1" t="s">
        <v>18</v>
      </c>
      <c r="E328" s="1" t="s">
        <v>730</v>
      </c>
      <c r="F328" s="1" t="s">
        <v>731</v>
      </c>
      <c r="G328" s="1" t="s">
        <v>61</v>
      </c>
      <c r="H328" t="b">
        <v>0</v>
      </c>
      <c r="I328" s="1" t="s">
        <v>50</v>
      </c>
      <c r="J328" s="2">
        <v>12420</v>
      </c>
      <c r="K328">
        <v>78.5</v>
      </c>
      <c r="L328">
        <v>117.24</v>
      </c>
      <c r="M328" s="5">
        <v>21427700000000</v>
      </c>
      <c r="N328">
        <v>9.6</v>
      </c>
      <c r="O328">
        <v>36.6</v>
      </c>
      <c r="P328" s="3">
        <v>328239523</v>
      </c>
      <c r="Q328">
        <v>1934</v>
      </c>
      <c r="R328" s="1" t="s">
        <v>1761</v>
      </c>
      <c r="S328">
        <v>1</v>
      </c>
      <c r="T328" t="str">
        <f>IF(AND(billionaire_data_2[[#This Row],[selfMade]]=TRUE,billionaire_data_2[[#This Row],[age]]&lt;=50),"Yes","No")</f>
        <v>No</v>
      </c>
      <c r="U328" s="1">
        <v>90</v>
      </c>
      <c r="V328" s="1">
        <v>7</v>
      </c>
      <c r="W328">
        <f>IF(billionaire_data_2[[#This Row],[selfMade]]=TRUE,1,0)</f>
        <v>0</v>
      </c>
      <c r="X328" s="1" t="str">
        <f>IF(billionaire_data_2[[#This Row],[total_tax_rate_country]]&gt;=43,"High","Low")</f>
        <v>Low</v>
      </c>
    </row>
    <row r="329" spans="1:24" x14ac:dyDescent="0.35">
      <c r="A329" s="1" t="s">
        <v>1542</v>
      </c>
      <c r="B329" s="1" t="s">
        <v>1543</v>
      </c>
      <c r="C329" s="4">
        <v>6900000000</v>
      </c>
      <c r="D329" s="1" t="s">
        <v>18</v>
      </c>
      <c r="E329" s="1" t="s">
        <v>472</v>
      </c>
      <c r="F329" s="1" t="s">
        <v>728</v>
      </c>
      <c r="G329" s="1" t="s">
        <v>43</v>
      </c>
      <c r="H329" t="b">
        <v>0</v>
      </c>
      <c r="I329" s="1" t="s">
        <v>50</v>
      </c>
      <c r="J329" s="2">
        <v>13150</v>
      </c>
      <c r="K329">
        <v>78.5</v>
      </c>
      <c r="L329">
        <v>117.24</v>
      </c>
      <c r="M329" s="5">
        <v>21427700000000</v>
      </c>
      <c r="N329">
        <v>9.6</v>
      </c>
      <c r="O329">
        <v>36.6</v>
      </c>
      <c r="P329" s="3">
        <v>328239523</v>
      </c>
      <c r="Q329">
        <v>1936</v>
      </c>
      <c r="R329" s="1" t="s">
        <v>1761</v>
      </c>
      <c r="S329">
        <v>1</v>
      </c>
      <c r="T329" t="str">
        <f>IF(AND(billionaire_data_2[[#This Row],[selfMade]]=TRUE,billionaire_data_2[[#This Row],[age]]&lt;=50),"Yes","No")</f>
        <v>No</v>
      </c>
      <c r="U329" s="1">
        <v>88</v>
      </c>
      <c r="V329" s="1">
        <v>3</v>
      </c>
      <c r="W329">
        <f>IF(billionaire_data_2[[#This Row],[selfMade]]=TRUE,1,0)</f>
        <v>0</v>
      </c>
      <c r="X329" s="1" t="str">
        <f>IF(billionaire_data_2[[#This Row],[total_tax_rate_country]]&gt;=43,"High","Low")</f>
        <v>Low</v>
      </c>
    </row>
    <row r="330" spans="1:24" x14ac:dyDescent="0.35">
      <c r="A330" s="1" t="s">
        <v>1257</v>
      </c>
      <c r="B330" s="1" t="s">
        <v>1544</v>
      </c>
      <c r="C330" s="4">
        <v>6900000000</v>
      </c>
      <c r="D330" s="1" t="s">
        <v>62</v>
      </c>
      <c r="E330" s="1" t="s">
        <v>735</v>
      </c>
      <c r="F330" s="1" t="s">
        <v>736</v>
      </c>
      <c r="G330" s="1" t="s">
        <v>22</v>
      </c>
      <c r="H330" t="b">
        <v>1</v>
      </c>
      <c r="I330" s="1" t="s">
        <v>15</v>
      </c>
      <c r="J330" s="2">
        <v>23642</v>
      </c>
      <c r="K330">
        <v>77</v>
      </c>
      <c r="L330">
        <v>125.08</v>
      </c>
      <c r="M330" s="5">
        <v>19910000000000</v>
      </c>
      <c r="N330">
        <v>9.4</v>
      </c>
      <c r="O330">
        <v>59.2</v>
      </c>
      <c r="P330" s="3">
        <v>1397715000</v>
      </c>
      <c r="Q330">
        <v>1964</v>
      </c>
      <c r="R330" s="1" t="s">
        <v>1770</v>
      </c>
      <c r="S330">
        <v>22</v>
      </c>
      <c r="T330" t="str">
        <f>IF(AND(billionaire_data_2[[#This Row],[selfMade]]=TRUE,billionaire_data_2[[#This Row],[age]]&lt;=50),"Yes","No")</f>
        <v>No</v>
      </c>
      <c r="U330" s="1">
        <v>60</v>
      </c>
      <c r="V330" s="1">
        <v>17</v>
      </c>
      <c r="W330">
        <f>IF(billionaire_data_2[[#This Row],[selfMade]]=TRUE,1,0)</f>
        <v>1</v>
      </c>
      <c r="X330" s="1" t="str">
        <f>IF(billionaire_data_2[[#This Row],[total_tax_rate_country]]&gt;=43,"High","Low")</f>
        <v>High</v>
      </c>
    </row>
    <row r="331" spans="1:24" x14ac:dyDescent="0.35">
      <c r="A331" s="1" t="s">
        <v>1135</v>
      </c>
      <c r="B331" s="1" t="s">
        <v>1545</v>
      </c>
      <c r="C331" s="4">
        <v>6800000000</v>
      </c>
      <c r="D331" s="1" t="s">
        <v>18</v>
      </c>
      <c r="E331" s="1" t="s">
        <v>751</v>
      </c>
      <c r="F331" s="1" t="s">
        <v>218</v>
      </c>
      <c r="G331" s="1" t="s">
        <v>29</v>
      </c>
      <c r="H331" t="b">
        <v>0</v>
      </c>
      <c r="I331" s="1" t="s">
        <v>15</v>
      </c>
      <c r="J331" s="2">
        <v>23699</v>
      </c>
      <c r="K331">
        <v>78.5</v>
      </c>
      <c r="L331">
        <v>117.24</v>
      </c>
      <c r="M331" s="5">
        <v>21427700000000</v>
      </c>
      <c r="N331">
        <v>9.6</v>
      </c>
      <c r="O331">
        <v>36.6</v>
      </c>
      <c r="P331" s="3">
        <v>328239523</v>
      </c>
      <c r="Q331">
        <v>1964</v>
      </c>
      <c r="R331" s="1" t="s">
        <v>1769</v>
      </c>
      <c r="S331">
        <v>18</v>
      </c>
      <c r="T331" t="str">
        <f>IF(AND(billionaire_data_2[[#This Row],[selfMade]]=TRUE,billionaire_data_2[[#This Row],[age]]&lt;=50),"Yes","No")</f>
        <v>No</v>
      </c>
      <c r="U331" s="1">
        <v>60</v>
      </c>
      <c r="V331" s="1">
        <v>6</v>
      </c>
      <c r="W331">
        <f>IF(billionaire_data_2[[#This Row],[selfMade]]=TRUE,1,0)</f>
        <v>0</v>
      </c>
      <c r="X331" s="1" t="str">
        <f>IF(billionaire_data_2[[#This Row],[total_tax_rate_country]]&gt;=43,"High","Low")</f>
        <v>Low</v>
      </c>
    </row>
    <row r="332" spans="1:24" x14ac:dyDescent="0.35">
      <c r="A332" s="1" t="s">
        <v>1546</v>
      </c>
      <c r="B332" s="1" t="s">
        <v>1547</v>
      </c>
      <c r="C332" s="4">
        <v>6800000000</v>
      </c>
      <c r="D332" s="1" t="s">
        <v>18</v>
      </c>
      <c r="E332" s="1" t="s">
        <v>426</v>
      </c>
      <c r="F332" s="1" t="s">
        <v>687</v>
      </c>
      <c r="G332" s="1" t="s">
        <v>172</v>
      </c>
      <c r="H332" t="b">
        <v>0</v>
      </c>
      <c r="I332" s="1" t="s">
        <v>50</v>
      </c>
      <c r="J332" s="2">
        <v>25427</v>
      </c>
      <c r="K332">
        <v>78.5</v>
      </c>
      <c r="L332">
        <v>117.24</v>
      </c>
      <c r="M332" s="5">
        <v>21427700000000</v>
      </c>
      <c r="N332">
        <v>9.6</v>
      </c>
      <c r="O332">
        <v>36.6</v>
      </c>
      <c r="P332" s="3">
        <v>328239523</v>
      </c>
      <c r="Q332">
        <v>1969</v>
      </c>
      <c r="R332" s="1" t="s">
        <v>1762</v>
      </c>
      <c r="S332">
        <v>12</v>
      </c>
      <c r="T332" t="str">
        <f>IF(AND(billionaire_data_2[[#This Row],[selfMade]]=TRUE,billionaire_data_2[[#This Row],[age]]&lt;=50),"Yes","No")</f>
        <v>No</v>
      </c>
      <c r="U332" s="1">
        <v>55</v>
      </c>
      <c r="V332" s="1">
        <v>4</v>
      </c>
      <c r="W332">
        <f>IF(billionaire_data_2[[#This Row],[selfMade]]=TRUE,1,0)</f>
        <v>0</v>
      </c>
      <c r="X332" s="1" t="str">
        <f>IF(billionaire_data_2[[#This Row],[total_tax_rate_country]]&gt;=43,"High","Low")</f>
        <v>Low</v>
      </c>
    </row>
    <row r="333" spans="1:24" x14ac:dyDescent="0.35">
      <c r="A333" s="1" t="s">
        <v>1548</v>
      </c>
      <c r="B333" s="1" t="s">
        <v>1115</v>
      </c>
      <c r="C333" s="4">
        <v>6800000000</v>
      </c>
      <c r="D333" s="1" t="s">
        <v>18</v>
      </c>
      <c r="E333" s="1" t="s">
        <v>426</v>
      </c>
      <c r="F333" s="1" t="s">
        <v>687</v>
      </c>
      <c r="G333" s="1" t="s">
        <v>172</v>
      </c>
      <c r="H333" t="b">
        <v>0</v>
      </c>
      <c r="I333" s="1" t="s">
        <v>15</v>
      </c>
      <c r="J333" s="2">
        <v>30256</v>
      </c>
      <c r="K333">
        <v>78.5</v>
      </c>
      <c r="L333">
        <v>117.24</v>
      </c>
      <c r="M333" s="5">
        <v>21427700000000</v>
      </c>
      <c r="N333">
        <v>9.6</v>
      </c>
      <c r="O333">
        <v>36.6</v>
      </c>
      <c r="P333" s="3">
        <v>328239523</v>
      </c>
      <c r="Q333">
        <v>1982</v>
      </c>
      <c r="R333" s="1" t="s">
        <v>1769</v>
      </c>
      <c r="S333">
        <v>1</v>
      </c>
      <c r="T333" t="str">
        <f>IF(AND(billionaire_data_2[[#This Row],[selfMade]]=TRUE,billionaire_data_2[[#This Row],[age]]&lt;=50),"Yes","No")</f>
        <v>No</v>
      </c>
      <c r="U333" s="1">
        <v>42</v>
      </c>
      <c r="V333" s="1">
        <v>4</v>
      </c>
      <c r="W333">
        <f>IF(billionaire_data_2[[#This Row],[selfMade]]=TRUE,1,0)</f>
        <v>0</v>
      </c>
      <c r="X333" s="1" t="str">
        <f>IF(billionaire_data_2[[#This Row],[total_tax_rate_country]]&gt;=43,"High","Low")</f>
        <v>Low</v>
      </c>
    </row>
    <row r="334" spans="1:24" x14ac:dyDescent="0.35">
      <c r="A334" s="1" t="s">
        <v>1140</v>
      </c>
      <c r="B334" s="1" t="s">
        <v>1549</v>
      </c>
      <c r="C334" s="4">
        <v>6800000000</v>
      </c>
      <c r="D334" s="1" t="s">
        <v>62</v>
      </c>
      <c r="E334" s="1" t="s">
        <v>113</v>
      </c>
      <c r="F334" s="1" t="s">
        <v>678</v>
      </c>
      <c r="G334" s="1" t="s">
        <v>22</v>
      </c>
      <c r="H334" t="b">
        <v>1</v>
      </c>
      <c r="I334" s="1" t="s">
        <v>15</v>
      </c>
      <c r="J334" s="2">
        <v>23725</v>
      </c>
      <c r="K334">
        <v>77</v>
      </c>
      <c r="L334">
        <v>125.08</v>
      </c>
      <c r="M334" s="5">
        <v>19910000000000</v>
      </c>
      <c r="N334">
        <v>9.4</v>
      </c>
      <c r="O334">
        <v>59.2</v>
      </c>
      <c r="P334" s="3">
        <v>1397715000</v>
      </c>
      <c r="Q334">
        <v>1964</v>
      </c>
      <c r="R334" s="1" t="s">
        <v>1767</v>
      </c>
      <c r="S334">
        <v>14</v>
      </c>
      <c r="T334" t="str">
        <f>IF(AND(billionaire_data_2[[#This Row],[selfMade]]=TRUE,billionaire_data_2[[#This Row],[age]]&lt;=50),"Yes","No")</f>
        <v>No</v>
      </c>
      <c r="U334" s="1">
        <v>60</v>
      </c>
      <c r="V334" s="1">
        <v>17</v>
      </c>
      <c r="W334">
        <f>IF(billionaire_data_2[[#This Row],[selfMade]]=TRUE,1,0)</f>
        <v>1</v>
      </c>
      <c r="X334" s="1" t="str">
        <f>IF(billionaire_data_2[[#This Row],[total_tax_rate_country]]&gt;=43,"High","Low")</f>
        <v>High</v>
      </c>
    </row>
    <row r="335" spans="1:24" x14ac:dyDescent="0.35">
      <c r="A335" s="1" t="s">
        <v>1550</v>
      </c>
      <c r="B335" s="1" t="s">
        <v>1551</v>
      </c>
      <c r="C335" s="4">
        <v>6800000000</v>
      </c>
      <c r="D335" s="1" t="s">
        <v>134</v>
      </c>
      <c r="E335" s="1" t="s">
        <v>746</v>
      </c>
      <c r="F335" s="1" t="s">
        <v>747</v>
      </c>
      <c r="G335" s="1" t="s">
        <v>116</v>
      </c>
      <c r="H335" t="b">
        <v>1</v>
      </c>
      <c r="I335" s="1" t="s">
        <v>50</v>
      </c>
      <c r="J335" s="2">
        <v>24741</v>
      </c>
      <c r="K335">
        <v>81.3</v>
      </c>
      <c r="L335">
        <v>119.62</v>
      </c>
      <c r="M335" s="5">
        <v>2827113184696</v>
      </c>
      <c r="N335">
        <v>25.5</v>
      </c>
      <c r="O335">
        <v>30.6</v>
      </c>
      <c r="P335" s="3">
        <v>66834405</v>
      </c>
      <c r="Q335">
        <v>1967</v>
      </c>
      <c r="R335" s="1" t="s">
        <v>1770</v>
      </c>
      <c r="S335">
        <v>26</v>
      </c>
      <c r="T335" t="str">
        <f>IF(AND(billionaire_data_2[[#This Row],[selfMade]]=TRUE,billionaire_data_2[[#This Row],[age]]&lt;=50),"Yes","No")</f>
        <v>No</v>
      </c>
      <c r="U335" s="1">
        <v>57</v>
      </c>
      <c r="V335" s="1">
        <v>8</v>
      </c>
      <c r="W335">
        <f>IF(billionaire_data_2[[#This Row],[selfMade]]=TRUE,1,0)</f>
        <v>1</v>
      </c>
      <c r="X335" s="1" t="str">
        <f>IF(billionaire_data_2[[#This Row],[total_tax_rate_country]]&gt;=43,"High","Low")</f>
        <v>Low</v>
      </c>
    </row>
    <row r="336" spans="1:24" x14ac:dyDescent="0.35">
      <c r="A336" s="1" t="s">
        <v>1552</v>
      </c>
      <c r="B336" s="1" t="s">
        <v>1553</v>
      </c>
      <c r="C336" s="4">
        <v>6800000000</v>
      </c>
      <c r="D336" s="1" t="s">
        <v>18</v>
      </c>
      <c r="E336" s="1" t="s">
        <v>59</v>
      </c>
      <c r="F336" s="1" t="s">
        <v>753</v>
      </c>
      <c r="G336" s="1" t="s">
        <v>29</v>
      </c>
      <c r="H336" t="b">
        <v>1</v>
      </c>
      <c r="I336" s="1" t="s">
        <v>15</v>
      </c>
      <c r="J336" s="2">
        <v>22596</v>
      </c>
      <c r="K336">
        <v>78.5</v>
      </c>
      <c r="L336">
        <v>117.24</v>
      </c>
      <c r="M336" s="5">
        <v>21427700000000</v>
      </c>
      <c r="N336">
        <v>9.6</v>
      </c>
      <c r="O336">
        <v>36.6</v>
      </c>
      <c r="P336" s="3">
        <v>328239523</v>
      </c>
      <c r="Q336">
        <v>1961</v>
      </c>
      <c r="R336" s="1" t="s">
        <v>1769</v>
      </c>
      <c r="S336">
        <v>11</v>
      </c>
      <c r="T336" t="str">
        <f>IF(AND(billionaire_data_2[[#This Row],[selfMade]]=TRUE,billionaire_data_2[[#This Row],[age]]&lt;=50),"Yes","No")</f>
        <v>No</v>
      </c>
      <c r="U336" s="1">
        <v>63</v>
      </c>
      <c r="V336" s="1">
        <v>6</v>
      </c>
      <c r="W336">
        <f>IF(billionaire_data_2[[#This Row],[selfMade]]=TRUE,1,0)</f>
        <v>1</v>
      </c>
      <c r="X336" s="1" t="str">
        <f>IF(billionaire_data_2[[#This Row],[total_tax_rate_country]]&gt;=43,"High","Low")</f>
        <v>Low</v>
      </c>
    </row>
    <row r="337" spans="1:24" x14ac:dyDescent="0.35">
      <c r="A337" s="1" t="s">
        <v>1554</v>
      </c>
      <c r="B337" s="1" t="s">
        <v>1555</v>
      </c>
      <c r="C337" s="4">
        <v>6800000000</v>
      </c>
      <c r="D337" s="1" t="s">
        <v>18</v>
      </c>
      <c r="E337" s="1" t="s">
        <v>426</v>
      </c>
      <c r="F337" s="1" t="s">
        <v>687</v>
      </c>
      <c r="G337" s="1" t="s">
        <v>172</v>
      </c>
      <c r="H337" t="b">
        <v>0</v>
      </c>
      <c r="I337" s="1" t="s">
        <v>50</v>
      </c>
      <c r="J337" s="2">
        <v>22521</v>
      </c>
      <c r="K337">
        <v>78.5</v>
      </c>
      <c r="L337">
        <v>117.24</v>
      </c>
      <c r="M337" s="5">
        <v>21427700000000</v>
      </c>
      <c r="N337">
        <v>9.6</v>
      </c>
      <c r="O337">
        <v>36.6</v>
      </c>
      <c r="P337" s="3">
        <v>328239523</v>
      </c>
      <c r="Q337">
        <v>1961</v>
      </c>
      <c r="R337" s="1" t="s">
        <v>1762</v>
      </c>
      <c r="S337">
        <v>28</v>
      </c>
      <c r="T337" t="str">
        <f>IF(AND(billionaire_data_2[[#This Row],[selfMade]]=TRUE,billionaire_data_2[[#This Row],[age]]&lt;=50),"Yes","No")</f>
        <v>No</v>
      </c>
      <c r="U337" s="1">
        <v>63</v>
      </c>
      <c r="V337" s="1">
        <v>4</v>
      </c>
      <c r="W337">
        <f>IF(billionaire_data_2[[#This Row],[selfMade]]=TRUE,1,0)</f>
        <v>0</v>
      </c>
      <c r="X337" s="1" t="str">
        <f>IF(billionaire_data_2[[#This Row],[total_tax_rate_country]]&gt;=43,"High","Low")</f>
        <v>Low</v>
      </c>
    </row>
    <row r="338" spans="1:24" x14ac:dyDescent="0.35">
      <c r="A338" s="1" t="s">
        <v>1556</v>
      </c>
      <c r="B338" s="1" t="s">
        <v>1295</v>
      </c>
      <c r="C338" s="4">
        <v>6800000000</v>
      </c>
      <c r="D338" s="1" t="s">
        <v>192</v>
      </c>
      <c r="E338" s="1" t="s">
        <v>193</v>
      </c>
      <c r="F338" s="1" t="s">
        <v>761</v>
      </c>
      <c r="G338" s="1" t="s">
        <v>43</v>
      </c>
      <c r="H338" t="b">
        <v>1</v>
      </c>
      <c r="I338" s="1" t="s">
        <v>15</v>
      </c>
      <c r="J338" s="2">
        <v>20924</v>
      </c>
      <c r="K338">
        <v>72.7</v>
      </c>
      <c r="L338">
        <v>180.75</v>
      </c>
      <c r="M338" s="5">
        <v>1699876578871</v>
      </c>
      <c r="N338">
        <v>11.4</v>
      </c>
      <c r="O338">
        <v>46.2</v>
      </c>
      <c r="P338" s="3">
        <v>144373535</v>
      </c>
      <c r="Q338">
        <v>1957</v>
      </c>
      <c r="R338" s="1" t="s">
        <v>1765</v>
      </c>
      <c r="S338">
        <v>14</v>
      </c>
      <c r="T338" t="str">
        <f>IF(AND(billionaire_data_2[[#This Row],[selfMade]]=TRUE,billionaire_data_2[[#This Row],[age]]&lt;=50),"Yes","No")</f>
        <v>No</v>
      </c>
      <c r="U338" s="1">
        <v>67</v>
      </c>
      <c r="V338" s="1">
        <v>3</v>
      </c>
      <c r="W338">
        <f>IF(billionaire_data_2[[#This Row],[selfMade]]=TRUE,1,0)</f>
        <v>1</v>
      </c>
      <c r="X338" s="1" t="str">
        <f>IF(billionaire_data_2[[#This Row],[total_tax_rate_country]]&gt;=43,"High","Low")</f>
        <v>High</v>
      </c>
    </row>
    <row r="339" spans="1:24" x14ac:dyDescent="0.35">
      <c r="A339" s="1" t="s">
        <v>1557</v>
      </c>
      <c r="B339" s="1" t="s">
        <v>1558</v>
      </c>
      <c r="C339" s="4">
        <v>6800000000</v>
      </c>
      <c r="D339" s="1" t="s">
        <v>391</v>
      </c>
      <c r="E339" s="1" t="s">
        <v>392</v>
      </c>
      <c r="F339" s="1" t="s">
        <v>80</v>
      </c>
      <c r="G339" s="1" t="s">
        <v>43</v>
      </c>
      <c r="H339" t="b">
        <v>1</v>
      </c>
      <c r="I339" s="1" t="s">
        <v>15</v>
      </c>
      <c r="J339" s="2">
        <v>13422</v>
      </c>
      <c r="K339">
        <v>82.9</v>
      </c>
      <c r="L339">
        <v>110.62</v>
      </c>
      <c r="M339" s="5">
        <v>2001244392042</v>
      </c>
      <c r="N339">
        <v>24.3</v>
      </c>
      <c r="O339">
        <v>59.1</v>
      </c>
      <c r="P339" s="3">
        <v>60297396</v>
      </c>
      <c r="Q339">
        <v>1936</v>
      </c>
      <c r="R339" s="1" t="s">
        <v>1770</v>
      </c>
      <c r="S339">
        <v>29</v>
      </c>
      <c r="T339" t="str">
        <f>IF(AND(billionaire_data_2[[#This Row],[selfMade]]=TRUE,billionaire_data_2[[#This Row],[age]]&lt;=50),"Yes","No")</f>
        <v>No</v>
      </c>
      <c r="U339" s="1">
        <v>88</v>
      </c>
      <c r="V339" s="1">
        <v>3</v>
      </c>
      <c r="W339">
        <f>IF(billionaire_data_2[[#This Row],[selfMade]]=TRUE,1,0)</f>
        <v>1</v>
      </c>
      <c r="X339" s="1" t="str">
        <f>IF(billionaire_data_2[[#This Row],[total_tax_rate_country]]&gt;=43,"High","Low")</f>
        <v>High</v>
      </c>
    </row>
    <row r="340" spans="1:24" x14ac:dyDescent="0.35">
      <c r="A340" s="1" t="s">
        <v>1559</v>
      </c>
      <c r="B340" s="1" t="s">
        <v>1050</v>
      </c>
      <c r="C340" s="4">
        <v>6800000000</v>
      </c>
      <c r="D340" s="1" t="s">
        <v>18</v>
      </c>
      <c r="E340" s="1" t="s">
        <v>759</v>
      </c>
      <c r="F340" s="1" t="s">
        <v>121</v>
      </c>
      <c r="G340" s="1" t="s">
        <v>29</v>
      </c>
      <c r="H340" t="b">
        <v>1</v>
      </c>
      <c r="I340" s="1" t="s">
        <v>15</v>
      </c>
      <c r="J340" s="2">
        <v>22477</v>
      </c>
      <c r="K340">
        <v>78.5</v>
      </c>
      <c r="L340">
        <v>117.24</v>
      </c>
      <c r="M340" s="5">
        <v>21427700000000</v>
      </c>
      <c r="N340">
        <v>9.6</v>
      </c>
      <c r="O340">
        <v>36.6</v>
      </c>
      <c r="P340" s="3">
        <v>328239523</v>
      </c>
      <c r="Q340">
        <v>1961</v>
      </c>
      <c r="R340" s="1" t="s">
        <v>1766</v>
      </c>
      <c r="S340">
        <v>15</v>
      </c>
      <c r="T340" t="str">
        <f>IF(AND(billionaire_data_2[[#This Row],[selfMade]]=TRUE,billionaire_data_2[[#This Row],[age]]&lt;=50),"Yes","No")</f>
        <v>No</v>
      </c>
      <c r="U340" s="1">
        <v>63</v>
      </c>
      <c r="V340" s="1">
        <v>6</v>
      </c>
      <c r="W340">
        <f>IF(billionaire_data_2[[#This Row],[selfMade]]=TRUE,1,0)</f>
        <v>1</v>
      </c>
      <c r="X340" s="1" t="str">
        <f>IF(billionaire_data_2[[#This Row],[total_tax_rate_country]]&gt;=43,"High","Low")</f>
        <v>Low</v>
      </c>
    </row>
    <row r="341" spans="1:24" x14ac:dyDescent="0.35">
      <c r="A341" s="1" t="s">
        <v>1560</v>
      </c>
      <c r="B341" s="1" t="s">
        <v>1561</v>
      </c>
      <c r="C341" s="4">
        <v>6800000000</v>
      </c>
      <c r="D341" s="1" t="s">
        <v>18</v>
      </c>
      <c r="E341" s="1" t="s">
        <v>503</v>
      </c>
      <c r="F341" s="1" t="s">
        <v>755</v>
      </c>
      <c r="G341" s="1" t="s">
        <v>22</v>
      </c>
      <c r="H341" t="b">
        <v>1</v>
      </c>
      <c r="I341" s="1" t="s">
        <v>15</v>
      </c>
      <c r="J341" s="2">
        <v>47121</v>
      </c>
      <c r="K341">
        <v>78.5</v>
      </c>
      <c r="L341">
        <v>117.24</v>
      </c>
      <c r="M341" s="5">
        <v>21427700000000</v>
      </c>
      <c r="N341">
        <v>9.6</v>
      </c>
      <c r="O341">
        <v>36.6</v>
      </c>
      <c r="P341" s="3">
        <v>328239523</v>
      </c>
      <c r="Q341">
        <v>1929</v>
      </c>
      <c r="R341" s="1" t="s">
        <v>1761</v>
      </c>
      <c r="S341">
        <v>3</v>
      </c>
      <c r="T341" t="str">
        <f>IF(AND(billionaire_data_2[[#This Row],[selfMade]]=TRUE,billionaire_data_2[[#This Row],[age]]&lt;=50),"Yes","No")</f>
        <v>No</v>
      </c>
      <c r="U341" s="1">
        <v>95</v>
      </c>
      <c r="V341" s="1">
        <v>17</v>
      </c>
      <c r="W341">
        <f>IF(billionaire_data_2[[#This Row],[selfMade]]=TRUE,1,0)</f>
        <v>1</v>
      </c>
      <c r="X341" s="1" t="str">
        <f>IF(billionaire_data_2[[#This Row],[total_tax_rate_country]]&gt;=43,"High","Low")</f>
        <v>Low</v>
      </c>
    </row>
    <row r="342" spans="1:24" x14ac:dyDescent="0.35">
      <c r="A342" s="1" t="s">
        <v>1562</v>
      </c>
      <c r="B342" s="1" t="s">
        <v>1068</v>
      </c>
      <c r="C342" s="4">
        <v>6800000000</v>
      </c>
      <c r="D342" s="1" t="s">
        <v>18</v>
      </c>
      <c r="E342" s="1" t="s">
        <v>757</v>
      </c>
      <c r="F342" s="1" t="s">
        <v>121</v>
      </c>
      <c r="G342" s="1" t="s">
        <v>29</v>
      </c>
      <c r="H342" t="b">
        <v>1</v>
      </c>
      <c r="I342" s="1" t="s">
        <v>15</v>
      </c>
      <c r="J342" s="2">
        <v>25558</v>
      </c>
      <c r="K342">
        <v>78.5</v>
      </c>
      <c r="L342">
        <v>117.24</v>
      </c>
      <c r="M342" s="5">
        <v>21427700000000</v>
      </c>
      <c r="N342">
        <v>9.6</v>
      </c>
      <c r="O342">
        <v>36.6</v>
      </c>
      <c r="P342" s="3">
        <v>328239523</v>
      </c>
      <c r="Q342">
        <v>1969</v>
      </c>
      <c r="R342" s="1" t="s">
        <v>1767</v>
      </c>
      <c r="S342">
        <v>21</v>
      </c>
      <c r="T342" t="str">
        <f>IF(AND(billionaire_data_2[[#This Row],[selfMade]]=TRUE,billionaire_data_2[[#This Row],[age]]&lt;=50),"Yes","No")</f>
        <v>No</v>
      </c>
      <c r="U342" s="1">
        <v>55</v>
      </c>
      <c r="V342" s="1">
        <v>6</v>
      </c>
      <c r="W342">
        <f>IF(billionaire_data_2[[#This Row],[selfMade]]=TRUE,1,0)</f>
        <v>1</v>
      </c>
      <c r="X342" s="1" t="str">
        <f>IF(billionaire_data_2[[#This Row],[total_tax_rate_country]]&gt;=43,"High","Low")</f>
        <v>Low</v>
      </c>
    </row>
    <row r="343" spans="1:24" x14ac:dyDescent="0.35">
      <c r="A343" s="1" t="s">
        <v>1563</v>
      </c>
      <c r="B343" s="1" t="s">
        <v>1564</v>
      </c>
      <c r="C343" s="4">
        <v>6800000000</v>
      </c>
      <c r="D343" s="1" t="s">
        <v>18</v>
      </c>
      <c r="E343" s="1" t="s">
        <v>426</v>
      </c>
      <c r="F343" s="1" t="s">
        <v>687</v>
      </c>
      <c r="G343" s="1" t="s">
        <v>172</v>
      </c>
      <c r="H343" t="b">
        <v>0</v>
      </c>
      <c r="I343" s="1" t="s">
        <v>50</v>
      </c>
      <c r="J343" s="2">
        <v>23445</v>
      </c>
      <c r="K343">
        <v>78.5</v>
      </c>
      <c r="L343">
        <v>117.24</v>
      </c>
      <c r="M343" s="5">
        <v>21427700000000</v>
      </c>
      <c r="N343">
        <v>9.6</v>
      </c>
      <c r="O343">
        <v>36.6</v>
      </c>
      <c r="P343" s="3">
        <v>328239523</v>
      </c>
      <c r="Q343">
        <v>1964</v>
      </c>
      <c r="R343" s="1" t="s">
        <v>1759</v>
      </c>
      <c r="S343">
        <v>9</v>
      </c>
      <c r="T343" t="str">
        <f>IF(AND(billionaire_data_2[[#This Row],[selfMade]]=TRUE,billionaire_data_2[[#This Row],[age]]&lt;=50),"Yes","No")</f>
        <v>No</v>
      </c>
      <c r="U343" s="1">
        <v>60</v>
      </c>
      <c r="V343" s="1">
        <v>4</v>
      </c>
      <c r="W343">
        <f>IF(billionaire_data_2[[#This Row],[selfMade]]=TRUE,1,0)</f>
        <v>0</v>
      </c>
      <c r="X343" s="1" t="str">
        <f>IF(billionaire_data_2[[#This Row],[total_tax_rate_country]]&gt;=43,"High","Low")</f>
        <v>Low</v>
      </c>
    </row>
    <row r="344" spans="1:24" x14ac:dyDescent="0.35">
      <c r="A344" s="1" t="s">
        <v>1209</v>
      </c>
      <c r="B344" s="1" t="s">
        <v>1565</v>
      </c>
      <c r="C344" s="4">
        <v>6700000000</v>
      </c>
      <c r="D344" s="1" t="s">
        <v>62</v>
      </c>
      <c r="E344" s="1" t="s">
        <v>599</v>
      </c>
      <c r="F344" s="1" t="s">
        <v>794</v>
      </c>
      <c r="G344" s="1" t="s">
        <v>61</v>
      </c>
      <c r="H344" t="b">
        <v>1</v>
      </c>
      <c r="I344" s="1" t="s">
        <v>15</v>
      </c>
      <c r="J344" s="2">
        <v>21186</v>
      </c>
      <c r="K344">
        <v>77</v>
      </c>
      <c r="L344">
        <v>125.08</v>
      </c>
      <c r="M344" s="5">
        <v>19910000000000</v>
      </c>
      <c r="N344">
        <v>9.4</v>
      </c>
      <c r="O344">
        <v>59.2</v>
      </c>
      <c r="P344" s="3">
        <v>1397715000</v>
      </c>
      <c r="Q344">
        <v>1958</v>
      </c>
      <c r="R344" s="1" t="s">
        <v>1761</v>
      </c>
      <c r="S344">
        <v>1</v>
      </c>
      <c r="T344" t="str">
        <f>IF(AND(billionaire_data_2[[#This Row],[selfMade]]=TRUE,billionaire_data_2[[#This Row],[age]]&lt;=50),"Yes","No")</f>
        <v>No</v>
      </c>
      <c r="U344" s="1">
        <v>66</v>
      </c>
      <c r="V344" s="1">
        <v>7</v>
      </c>
      <c r="W344">
        <f>IF(billionaire_data_2[[#This Row],[selfMade]]=TRUE,1,0)</f>
        <v>1</v>
      </c>
      <c r="X344" s="1" t="str">
        <f>IF(billionaire_data_2[[#This Row],[total_tax_rate_country]]&gt;=43,"High","Low")</f>
        <v>High</v>
      </c>
    </row>
    <row r="345" spans="1:24" x14ac:dyDescent="0.35">
      <c r="A345" s="1" t="s">
        <v>1566</v>
      </c>
      <c r="B345" s="1" t="s">
        <v>1545</v>
      </c>
      <c r="C345" s="4">
        <v>6700000000</v>
      </c>
      <c r="D345" s="1" t="s">
        <v>18</v>
      </c>
      <c r="E345" s="1" t="s">
        <v>472</v>
      </c>
      <c r="F345" s="1" t="s">
        <v>271</v>
      </c>
      <c r="G345" s="1" t="s">
        <v>269</v>
      </c>
      <c r="H345" t="b">
        <v>0</v>
      </c>
      <c r="I345" s="1" t="s">
        <v>15</v>
      </c>
      <c r="J345" s="2">
        <v>14239</v>
      </c>
      <c r="K345">
        <v>78.5</v>
      </c>
      <c r="L345">
        <v>117.24</v>
      </c>
      <c r="M345" s="5">
        <v>21427700000000</v>
      </c>
      <c r="N345">
        <v>9.6</v>
      </c>
      <c r="O345">
        <v>36.6</v>
      </c>
      <c r="P345" s="3">
        <v>328239523</v>
      </c>
      <c r="Q345">
        <v>1938</v>
      </c>
      <c r="R345" s="1" t="s">
        <v>1767</v>
      </c>
      <c r="S345">
        <v>25</v>
      </c>
      <c r="T345" t="str">
        <f>IF(AND(billionaire_data_2[[#This Row],[selfMade]]=TRUE,billionaire_data_2[[#This Row],[age]]&lt;=50),"Yes","No")</f>
        <v>No</v>
      </c>
      <c r="U345" s="1">
        <v>86</v>
      </c>
      <c r="V345" s="1">
        <v>14</v>
      </c>
      <c r="W345">
        <f>IF(billionaire_data_2[[#This Row],[selfMade]]=TRUE,1,0)</f>
        <v>0</v>
      </c>
      <c r="X345" s="1" t="str">
        <f>IF(billionaire_data_2[[#This Row],[total_tax_rate_country]]&gt;=43,"High","Low")</f>
        <v>Low</v>
      </c>
    </row>
    <row r="346" spans="1:24" x14ac:dyDescent="0.35">
      <c r="A346" s="1" t="s">
        <v>1567</v>
      </c>
      <c r="B346" s="1" t="s">
        <v>1568</v>
      </c>
      <c r="C346" s="4">
        <v>6700000000</v>
      </c>
      <c r="D346" s="1" t="s">
        <v>18</v>
      </c>
      <c r="E346" s="1" t="s">
        <v>294</v>
      </c>
      <c r="F346" s="1" t="s">
        <v>271</v>
      </c>
      <c r="G346" s="1" t="s">
        <v>269</v>
      </c>
      <c r="H346" t="b">
        <v>1</v>
      </c>
      <c r="I346" s="1" t="s">
        <v>15</v>
      </c>
      <c r="J346" s="2">
        <v>14388</v>
      </c>
      <c r="K346">
        <v>78.5</v>
      </c>
      <c r="L346">
        <v>117.24</v>
      </c>
      <c r="M346" s="5">
        <v>21427700000000</v>
      </c>
      <c r="N346">
        <v>9.6</v>
      </c>
      <c r="O346">
        <v>36.6</v>
      </c>
      <c r="P346" s="3">
        <v>328239523</v>
      </c>
      <c r="Q346">
        <v>1939</v>
      </c>
      <c r="R346" s="1" t="s">
        <v>1768</v>
      </c>
      <c r="S346">
        <v>23</v>
      </c>
      <c r="T346" t="str">
        <f>IF(AND(billionaire_data_2[[#This Row],[selfMade]]=TRUE,billionaire_data_2[[#This Row],[age]]&lt;=50),"Yes","No")</f>
        <v>No</v>
      </c>
      <c r="U346" s="1">
        <v>85</v>
      </c>
      <c r="V346" s="1">
        <v>14</v>
      </c>
      <c r="W346">
        <f>IF(billionaire_data_2[[#This Row],[selfMade]]=TRUE,1,0)</f>
        <v>1</v>
      </c>
      <c r="X346" s="1" t="str">
        <f>IF(billionaire_data_2[[#This Row],[total_tax_rate_country]]&gt;=43,"High","Low")</f>
        <v>Low</v>
      </c>
    </row>
    <row r="347" spans="1:24" x14ac:dyDescent="0.35">
      <c r="A347" s="1" t="s">
        <v>1569</v>
      </c>
      <c r="B347" s="1" t="s">
        <v>1072</v>
      </c>
      <c r="C347" s="4">
        <v>6700000000</v>
      </c>
      <c r="D347" s="1" t="s">
        <v>18</v>
      </c>
      <c r="E347" s="1" t="s">
        <v>342</v>
      </c>
      <c r="F347" s="1" t="s">
        <v>765</v>
      </c>
      <c r="G347" s="1" t="s">
        <v>29</v>
      </c>
      <c r="H347" t="b">
        <v>1</v>
      </c>
      <c r="I347" s="1" t="s">
        <v>15</v>
      </c>
      <c r="J347" s="2">
        <v>18596</v>
      </c>
      <c r="K347">
        <v>78.5</v>
      </c>
      <c r="L347">
        <v>117.24</v>
      </c>
      <c r="M347" s="5">
        <v>21427700000000</v>
      </c>
      <c r="N347">
        <v>9.6</v>
      </c>
      <c r="O347">
        <v>36.6</v>
      </c>
      <c r="P347" s="3">
        <v>328239523</v>
      </c>
      <c r="Q347">
        <v>1950</v>
      </c>
      <c r="R347" s="1" t="s">
        <v>1769</v>
      </c>
      <c r="S347">
        <v>29</v>
      </c>
      <c r="T347" t="str">
        <f>IF(AND(billionaire_data_2[[#This Row],[selfMade]]=TRUE,billionaire_data_2[[#This Row],[age]]&lt;=50),"Yes","No")</f>
        <v>No</v>
      </c>
      <c r="U347" s="1">
        <v>74</v>
      </c>
      <c r="V347" s="1">
        <v>6</v>
      </c>
      <c r="W347">
        <f>IF(billionaire_data_2[[#This Row],[selfMade]]=TRUE,1,0)</f>
        <v>1</v>
      </c>
      <c r="X347" s="1" t="str">
        <f>IF(billionaire_data_2[[#This Row],[total_tax_rate_country]]&gt;=43,"High","Low")</f>
        <v>Low</v>
      </c>
    </row>
    <row r="348" spans="1:24" x14ac:dyDescent="0.35">
      <c r="A348" s="1" t="s">
        <v>1157</v>
      </c>
      <c r="B348" s="1" t="s">
        <v>1570</v>
      </c>
      <c r="C348" s="4">
        <v>6700000000</v>
      </c>
      <c r="D348" s="1" t="s">
        <v>62</v>
      </c>
      <c r="E348" s="1" t="s">
        <v>127</v>
      </c>
      <c r="F348" s="1" t="s">
        <v>128</v>
      </c>
      <c r="G348" s="1" t="s">
        <v>17</v>
      </c>
      <c r="H348" t="b">
        <v>1</v>
      </c>
      <c r="I348" s="1" t="s">
        <v>15</v>
      </c>
      <c r="J348" s="2">
        <v>24838</v>
      </c>
      <c r="K348">
        <v>77</v>
      </c>
      <c r="L348">
        <v>125.08</v>
      </c>
      <c r="M348" s="5">
        <v>19910000000000</v>
      </c>
      <c r="N348">
        <v>9.4</v>
      </c>
      <c r="O348">
        <v>59.2</v>
      </c>
      <c r="P348" s="3">
        <v>1397715000</v>
      </c>
      <c r="Q348">
        <v>1968</v>
      </c>
      <c r="R348" s="1" t="s">
        <v>1761</v>
      </c>
      <c r="S348">
        <v>1</v>
      </c>
      <c r="T348" t="str">
        <f>IF(AND(billionaire_data_2[[#This Row],[selfMade]]=TRUE,billionaire_data_2[[#This Row],[age]]&lt;=50),"Yes","No")</f>
        <v>No</v>
      </c>
      <c r="U348" s="1">
        <v>56</v>
      </c>
      <c r="V348" s="1">
        <v>1</v>
      </c>
      <c r="W348">
        <f>IF(billionaire_data_2[[#This Row],[selfMade]]=TRUE,1,0)</f>
        <v>1</v>
      </c>
      <c r="X348" s="1" t="str">
        <f>IF(billionaire_data_2[[#This Row],[total_tax_rate_country]]&gt;=43,"High","Low")</f>
        <v>High</v>
      </c>
    </row>
    <row r="349" spans="1:24" x14ac:dyDescent="0.35">
      <c r="A349" s="1" t="s">
        <v>1571</v>
      </c>
      <c r="B349" s="1" t="s">
        <v>1376</v>
      </c>
      <c r="C349" s="4">
        <v>6700000000</v>
      </c>
      <c r="D349" s="1" t="s">
        <v>62</v>
      </c>
      <c r="E349" s="1" t="s">
        <v>63</v>
      </c>
      <c r="F349" s="1" t="s">
        <v>776</v>
      </c>
      <c r="G349" s="1" t="s">
        <v>147</v>
      </c>
      <c r="H349" t="b">
        <v>1</v>
      </c>
      <c r="I349" s="1" t="s">
        <v>15</v>
      </c>
      <c r="J349" s="2">
        <v>22859</v>
      </c>
      <c r="K349">
        <v>77</v>
      </c>
      <c r="L349">
        <v>125.08</v>
      </c>
      <c r="M349" s="5">
        <v>19910000000000</v>
      </c>
      <c r="N349">
        <v>9.4</v>
      </c>
      <c r="O349">
        <v>59.2</v>
      </c>
      <c r="P349" s="3">
        <v>1397715000</v>
      </c>
      <c r="Q349">
        <v>1962</v>
      </c>
      <c r="R349" s="1" t="s">
        <v>1762</v>
      </c>
      <c r="S349">
        <v>1</v>
      </c>
      <c r="T349" t="str">
        <f>IF(AND(billionaire_data_2[[#This Row],[selfMade]]=TRUE,billionaire_data_2[[#This Row],[age]]&lt;=50),"Yes","No")</f>
        <v>No</v>
      </c>
      <c r="U349" s="1">
        <v>62</v>
      </c>
      <c r="V349" s="1">
        <v>11</v>
      </c>
      <c r="W349">
        <f>IF(billionaire_data_2[[#This Row],[selfMade]]=TRUE,1,0)</f>
        <v>1</v>
      </c>
      <c r="X349" s="1" t="str">
        <f>IF(billionaire_data_2[[#This Row],[total_tax_rate_country]]&gt;=43,"High","Low")</f>
        <v>High</v>
      </c>
    </row>
    <row r="350" spans="1:24" x14ac:dyDescent="0.35">
      <c r="A350" s="1" t="s">
        <v>1572</v>
      </c>
      <c r="B350" s="1" t="s">
        <v>1573</v>
      </c>
      <c r="C350" s="4">
        <v>6700000000</v>
      </c>
      <c r="D350" s="1" t="s">
        <v>134</v>
      </c>
      <c r="E350" s="1" t="s">
        <v>135</v>
      </c>
      <c r="F350" s="1" t="s">
        <v>121</v>
      </c>
      <c r="G350" s="1" t="s">
        <v>29</v>
      </c>
      <c r="H350" t="b">
        <v>1</v>
      </c>
      <c r="I350" s="1" t="s">
        <v>15</v>
      </c>
      <c r="J350" s="2">
        <v>24407</v>
      </c>
      <c r="K350">
        <v>81.3</v>
      </c>
      <c r="L350">
        <v>119.62</v>
      </c>
      <c r="M350" s="5">
        <v>2827113184696</v>
      </c>
      <c r="N350">
        <v>25.5</v>
      </c>
      <c r="O350">
        <v>30.6</v>
      </c>
      <c r="P350" s="3">
        <v>66834405</v>
      </c>
      <c r="Q350">
        <v>1966</v>
      </c>
      <c r="R350" s="1" t="s">
        <v>1763</v>
      </c>
      <c r="S350">
        <v>27</v>
      </c>
      <c r="T350" t="str">
        <f>IF(AND(billionaire_data_2[[#This Row],[selfMade]]=TRUE,billionaire_data_2[[#This Row],[age]]&lt;=50),"Yes","No")</f>
        <v>No</v>
      </c>
      <c r="U350" s="1">
        <v>58</v>
      </c>
      <c r="V350" s="1">
        <v>6</v>
      </c>
      <c r="W350">
        <f>IF(billionaire_data_2[[#This Row],[selfMade]]=TRUE,1,0)</f>
        <v>1</v>
      </c>
      <c r="X350" s="1" t="str">
        <f>IF(billionaire_data_2[[#This Row],[total_tax_rate_country]]&gt;=43,"High","Low")</f>
        <v>Low</v>
      </c>
    </row>
    <row r="351" spans="1:24" x14ac:dyDescent="0.35">
      <c r="A351" s="1" t="s">
        <v>1574</v>
      </c>
      <c r="B351" s="1" t="s">
        <v>1575</v>
      </c>
      <c r="C351" s="4">
        <v>6700000000</v>
      </c>
      <c r="D351" s="1" t="s">
        <v>673</v>
      </c>
      <c r="E351" s="1" t="s">
        <v>768</v>
      </c>
      <c r="F351" s="1" t="s">
        <v>769</v>
      </c>
      <c r="G351" s="1" t="s">
        <v>147</v>
      </c>
      <c r="H351" t="b">
        <v>0</v>
      </c>
      <c r="I351" s="1" t="s">
        <v>15</v>
      </c>
      <c r="J351" s="2">
        <v>28856</v>
      </c>
      <c r="K351">
        <v>81</v>
      </c>
      <c r="L351">
        <v>110.35</v>
      </c>
      <c r="M351" s="5">
        <v>348078018464</v>
      </c>
      <c r="N351">
        <v>32.4</v>
      </c>
      <c r="O351">
        <v>23.8</v>
      </c>
      <c r="P351" s="3">
        <v>5818553</v>
      </c>
      <c r="Q351">
        <v>1979</v>
      </c>
      <c r="R351" s="1" t="s">
        <v>1761</v>
      </c>
      <c r="S351">
        <v>1</v>
      </c>
      <c r="T351" t="str">
        <f>IF(AND(billionaire_data_2[[#This Row],[selfMade]]=TRUE,billionaire_data_2[[#This Row],[age]]&lt;=50),"Yes","No")</f>
        <v>No</v>
      </c>
      <c r="U351" s="1">
        <v>45</v>
      </c>
      <c r="V351" s="1">
        <v>11</v>
      </c>
      <c r="W351">
        <f>IF(billionaire_data_2[[#This Row],[selfMade]]=TRUE,1,0)</f>
        <v>0</v>
      </c>
      <c r="X351" s="1" t="str">
        <f>IF(billionaire_data_2[[#This Row],[total_tax_rate_country]]&gt;=43,"High","Low")</f>
        <v>Low</v>
      </c>
    </row>
    <row r="352" spans="1:24" x14ac:dyDescent="0.35">
      <c r="A352" s="1" t="s">
        <v>1576</v>
      </c>
      <c r="B352" s="1" t="s">
        <v>1577</v>
      </c>
      <c r="C352" s="4">
        <v>6700000000</v>
      </c>
      <c r="D352" s="1" t="s">
        <v>673</v>
      </c>
      <c r="E352" s="1" t="s">
        <v>768</v>
      </c>
      <c r="F352" s="1" t="s">
        <v>769</v>
      </c>
      <c r="G352" s="1" t="s">
        <v>147</v>
      </c>
      <c r="H352" t="b">
        <v>0</v>
      </c>
      <c r="I352" s="1" t="s">
        <v>50</v>
      </c>
      <c r="J352" s="2">
        <v>30454</v>
      </c>
      <c r="K352">
        <v>81</v>
      </c>
      <c r="L352">
        <v>110.35</v>
      </c>
      <c r="M352" s="5">
        <v>348078018464</v>
      </c>
      <c r="N352">
        <v>32.4</v>
      </c>
      <c r="O352">
        <v>23.8</v>
      </c>
      <c r="P352" s="3">
        <v>5818553</v>
      </c>
      <c r="Q352">
        <v>1983</v>
      </c>
      <c r="R352" s="1" t="s">
        <v>1768</v>
      </c>
      <c r="S352">
        <v>18</v>
      </c>
      <c r="T352" t="str">
        <f>IF(AND(billionaire_data_2[[#This Row],[selfMade]]=TRUE,billionaire_data_2[[#This Row],[age]]&lt;=50),"Yes","No")</f>
        <v>No</v>
      </c>
      <c r="U352" s="1">
        <v>41</v>
      </c>
      <c r="V352" s="1">
        <v>11</v>
      </c>
      <c r="W352">
        <f>IF(billionaire_data_2[[#This Row],[selfMade]]=TRUE,1,0)</f>
        <v>0</v>
      </c>
      <c r="X352" s="1" t="str">
        <f>IF(billionaire_data_2[[#This Row],[total_tax_rate_country]]&gt;=43,"High","Low")</f>
        <v>Low</v>
      </c>
    </row>
    <row r="353" spans="1:24" x14ac:dyDescent="0.35">
      <c r="A353" s="1" t="s">
        <v>1578</v>
      </c>
      <c r="B353" s="1" t="s">
        <v>1579</v>
      </c>
      <c r="C353" s="4">
        <v>6700000000</v>
      </c>
      <c r="D353" s="1" t="s">
        <v>12</v>
      </c>
      <c r="E353" s="1" t="s">
        <v>13</v>
      </c>
      <c r="F353" s="1" t="s">
        <v>210</v>
      </c>
      <c r="G353" s="1" t="s">
        <v>39</v>
      </c>
      <c r="H353" t="b">
        <v>1</v>
      </c>
      <c r="I353" s="1" t="s">
        <v>15</v>
      </c>
      <c r="J353" s="2">
        <v>24709</v>
      </c>
      <c r="K353">
        <v>82.5</v>
      </c>
      <c r="L353">
        <v>110.05</v>
      </c>
      <c r="M353" s="5">
        <v>2715518274227</v>
      </c>
      <c r="N353">
        <v>24.2</v>
      </c>
      <c r="O353">
        <v>60.7</v>
      </c>
      <c r="P353" s="3">
        <v>67059887</v>
      </c>
      <c r="Q353">
        <v>1967</v>
      </c>
      <c r="R353" s="1" t="s">
        <v>1762</v>
      </c>
      <c r="S353">
        <v>25</v>
      </c>
      <c r="T353" t="str">
        <f>IF(AND(billionaire_data_2[[#This Row],[selfMade]]=TRUE,billionaire_data_2[[#This Row],[age]]&lt;=50),"Yes","No")</f>
        <v>No</v>
      </c>
      <c r="U353" s="1">
        <v>57</v>
      </c>
      <c r="V353" s="1">
        <v>18</v>
      </c>
      <c r="W353">
        <f>IF(billionaire_data_2[[#This Row],[selfMade]]=TRUE,1,0)</f>
        <v>1</v>
      </c>
      <c r="X353" s="1" t="str">
        <f>IF(billionaire_data_2[[#This Row],[total_tax_rate_country]]&gt;=43,"High","Low")</f>
        <v>High</v>
      </c>
    </row>
    <row r="354" spans="1:24" x14ac:dyDescent="0.35">
      <c r="A354" s="1" t="s">
        <v>1574</v>
      </c>
      <c r="B354" s="1" t="s">
        <v>1580</v>
      </c>
      <c r="C354" s="4">
        <v>6700000000</v>
      </c>
      <c r="D354" s="1" t="s">
        <v>673</v>
      </c>
      <c r="E354" s="1" t="s">
        <v>768</v>
      </c>
      <c r="F354" s="1" t="s">
        <v>769</v>
      </c>
      <c r="G354" s="1" t="s">
        <v>147</v>
      </c>
      <c r="H354" t="b">
        <v>0</v>
      </c>
      <c r="I354" s="1" t="s">
        <v>50</v>
      </c>
      <c r="J354" s="2">
        <v>27760</v>
      </c>
      <c r="K354">
        <v>81</v>
      </c>
      <c r="L354">
        <v>110.35</v>
      </c>
      <c r="M354" s="5">
        <v>348078018464</v>
      </c>
      <c r="N354">
        <v>32.4</v>
      </c>
      <c r="O354">
        <v>23.8</v>
      </c>
      <c r="P354" s="3">
        <v>5818553</v>
      </c>
      <c r="Q354">
        <v>1976</v>
      </c>
      <c r="R354" s="1" t="s">
        <v>1761</v>
      </c>
      <c r="S354">
        <v>1</v>
      </c>
      <c r="T354" t="str">
        <f>IF(AND(billionaire_data_2[[#This Row],[selfMade]]=TRUE,billionaire_data_2[[#This Row],[age]]&lt;=50),"Yes","No")</f>
        <v>No</v>
      </c>
      <c r="U354" s="1">
        <v>48</v>
      </c>
      <c r="V354" s="1">
        <v>11</v>
      </c>
      <c r="W354">
        <f>IF(billionaire_data_2[[#This Row],[selfMade]]=TRUE,1,0)</f>
        <v>0</v>
      </c>
      <c r="X354" s="1" t="str">
        <f>IF(billionaire_data_2[[#This Row],[total_tax_rate_country]]&gt;=43,"High","Low")</f>
        <v>Low</v>
      </c>
    </row>
    <row r="355" spans="1:24" x14ac:dyDescent="0.35">
      <c r="A355" s="1" t="s">
        <v>1574</v>
      </c>
      <c r="B355" s="1" t="s">
        <v>1581</v>
      </c>
      <c r="C355" s="4">
        <v>6700000000</v>
      </c>
      <c r="D355" s="1" t="s">
        <v>673</v>
      </c>
      <c r="E355" s="1" t="s">
        <v>768</v>
      </c>
      <c r="F355" s="1" t="s">
        <v>769</v>
      </c>
      <c r="G355" s="1" t="s">
        <v>147</v>
      </c>
      <c r="H355" t="b">
        <v>0</v>
      </c>
      <c r="I355" s="1" t="s">
        <v>15</v>
      </c>
      <c r="J355" s="2">
        <v>17528</v>
      </c>
      <c r="K355">
        <v>81</v>
      </c>
      <c r="L355">
        <v>110.35</v>
      </c>
      <c r="M355" s="5">
        <v>348078018464</v>
      </c>
      <c r="N355">
        <v>32.4</v>
      </c>
      <c r="O355">
        <v>23.8</v>
      </c>
      <c r="P355" s="3">
        <v>5818553</v>
      </c>
      <c r="Q355">
        <v>1947</v>
      </c>
      <c r="R355" s="1" t="s">
        <v>1767</v>
      </c>
      <c r="S355">
        <v>27</v>
      </c>
      <c r="T355" t="str">
        <f>IF(AND(billionaire_data_2[[#This Row],[selfMade]]=TRUE,billionaire_data_2[[#This Row],[age]]&lt;=50),"Yes","No")</f>
        <v>No</v>
      </c>
      <c r="U355" s="1">
        <v>77</v>
      </c>
      <c r="V355" s="1">
        <v>11</v>
      </c>
      <c r="W355">
        <f>IF(billionaire_data_2[[#This Row],[selfMade]]=TRUE,1,0)</f>
        <v>0</v>
      </c>
      <c r="X355" s="1" t="str">
        <f>IF(billionaire_data_2[[#This Row],[total_tax_rate_country]]&gt;=43,"High","Low")</f>
        <v>Low</v>
      </c>
    </row>
    <row r="356" spans="1:24" x14ac:dyDescent="0.35">
      <c r="A356" s="1" t="s">
        <v>1582</v>
      </c>
      <c r="B356" s="1" t="s">
        <v>1583</v>
      </c>
      <c r="C356" s="4">
        <v>6700000000</v>
      </c>
      <c r="D356" s="1" t="s">
        <v>391</v>
      </c>
      <c r="E356" s="1" t="s">
        <v>773</v>
      </c>
      <c r="F356" s="1" t="s">
        <v>302</v>
      </c>
      <c r="G356" s="1" t="s">
        <v>206</v>
      </c>
      <c r="H356" t="b">
        <v>0</v>
      </c>
      <c r="I356" s="1" t="s">
        <v>50</v>
      </c>
      <c r="J356" s="2">
        <v>15707</v>
      </c>
      <c r="K356">
        <v>82.9</v>
      </c>
      <c r="L356">
        <v>110.62</v>
      </c>
      <c r="M356" s="5">
        <v>2001244392042</v>
      </c>
      <c r="N356">
        <v>24.3</v>
      </c>
      <c r="O356">
        <v>59.1</v>
      </c>
      <c r="P356" s="3">
        <v>60297396</v>
      </c>
      <c r="Q356">
        <v>1943</v>
      </c>
      <c r="R356" s="1" t="s">
        <v>1761</v>
      </c>
      <c r="S356">
        <v>1</v>
      </c>
      <c r="T356" t="str">
        <f>IF(AND(billionaire_data_2[[#This Row],[selfMade]]=TRUE,billionaire_data_2[[#This Row],[age]]&lt;=50),"Yes","No")</f>
        <v>No</v>
      </c>
      <c r="U356" s="1">
        <v>81</v>
      </c>
      <c r="V356" s="1">
        <v>9</v>
      </c>
      <c r="W356">
        <f>IF(billionaire_data_2[[#This Row],[selfMade]]=TRUE,1,0)</f>
        <v>0</v>
      </c>
      <c r="X356" s="1" t="str">
        <f>IF(billionaire_data_2[[#This Row],[total_tax_rate_country]]&gt;=43,"High","Low")</f>
        <v>High</v>
      </c>
    </row>
    <row r="357" spans="1:24" x14ac:dyDescent="0.35">
      <c r="A357" s="1" t="s">
        <v>1584</v>
      </c>
      <c r="B357" s="1" t="s">
        <v>1068</v>
      </c>
      <c r="C357" s="4">
        <v>6700000000</v>
      </c>
      <c r="D357" s="1" t="s">
        <v>18</v>
      </c>
      <c r="E357" s="1" t="s">
        <v>792</v>
      </c>
      <c r="F357" s="1" t="s">
        <v>789</v>
      </c>
      <c r="G357" s="1" t="s">
        <v>22</v>
      </c>
      <c r="H357" t="b">
        <v>1</v>
      </c>
      <c r="I357" s="1" t="s">
        <v>15</v>
      </c>
      <c r="J357" s="2">
        <v>15200</v>
      </c>
      <c r="K357">
        <v>78.5</v>
      </c>
      <c r="L357">
        <v>117.24</v>
      </c>
      <c r="M357" s="5">
        <v>21427700000000</v>
      </c>
      <c r="N357">
        <v>9.6</v>
      </c>
      <c r="O357">
        <v>36.6</v>
      </c>
      <c r="P357" s="3">
        <v>328239523</v>
      </c>
      <c r="Q357">
        <v>1941</v>
      </c>
      <c r="R357" s="1" t="s">
        <v>1762</v>
      </c>
      <c r="S357">
        <v>12</v>
      </c>
      <c r="T357" t="str">
        <f>IF(AND(billionaire_data_2[[#This Row],[selfMade]]=TRUE,billionaire_data_2[[#This Row],[age]]&lt;=50),"Yes","No")</f>
        <v>No</v>
      </c>
      <c r="U357" s="1">
        <v>83</v>
      </c>
      <c r="V357" s="1">
        <v>17</v>
      </c>
      <c r="W357">
        <f>IF(billionaire_data_2[[#This Row],[selfMade]]=TRUE,1,0)</f>
        <v>1</v>
      </c>
      <c r="X357" s="1" t="str">
        <f>IF(billionaire_data_2[[#This Row],[total_tax_rate_country]]&gt;=43,"High","Low")</f>
        <v>Low</v>
      </c>
    </row>
    <row r="358" spans="1:24" x14ac:dyDescent="0.35">
      <c r="A358" s="1" t="s">
        <v>1320</v>
      </c>
      <c r="B358" s="1" t="s">
        <v>1050</v>
      </c>
      <c r="C358" s="4">
        <v>6700000000</v>
      </c>
      <c r="D358" s="1" t="s">
        <v>18</v>
      </c>
      <c r="E358" s="1" t="s">
        <v>788</v>
      </c>
      <c r="F358" s="1" t="s">
        <v>789</v>
      </c>
      <c r="G358" s="1" t="s">
        <v>22</v>
      </c>
      <c r="H358" t="b">
        <v>1</v>
      </c>
      <c r="I358" s="1" t="s">
        <v>15</v>
      </c>
      <c r="J358" s="2">
        <v>18913</v>
      </c>
      <c r="K358">
        <v>78.5</v>
      </c>
      <c r="L358">
        <v>117.24</v>
      </c>
      <c r="M358" s="5">
        <v>21427700000000</v>
      </c>
      <c r="N358">
        <v>9.6</v>
      </c>
      <c r="O358">
        <v>36.6</v>
      </c>
      <c r="P358" s="3">
        <v>328239523</v>
      </c>
      <c r="Q358">
        <v>1951</v>
      </c>
      <c r="R358" s="1" t="s">
        <v>1763</v>
      </c>
      <c r="S358">
        <v>12</v>
      </c>
      <c r="T358" t="str">
        <f>IF(AND(billionaire_data_2[[#This Row],[selfMade]]=TRUE,billionaire_data_2[[#This Row],[age]]&lt;=50),"Yes","No")</f>
        <v>No</v>
      </c>
      <c r="U358" s="1">
        <v>73</v>
      </c>
      <c r="V358" s="1">
        <v>17</v>
      </c>
      <c r="W358">
        <f>IF(billionaire_data_2[[#This Row],[selfMade]]=TRUE,1,0)</f>
        <v>1</v>
      </c>
      <c r="X358" s="1" t="str">
        <f>IF(billionaire_data_2[[#This Row],[total_tax_rate_country]]&gt;=43,"High","Low")</f>
        <v>Low</v>
      </c>
    </row>
    <row r="359" spans="1:24" x14ac:dyDescent="0.35">
      <c r="A359" s="1" t="s">
        <v>1585</v>
      </c>
      <c r="B359" s="1" t="s">
        <v>1230</v>
      </c>
      <c r="C359" s="4">
        <v>6700000000</v>
      </c>
      <c r="D359" s="1" t="s">
        <v>18</v>
      </c>
      <c r="E359" s="1" t="s">
        <v>786</v>
      </c>
      <c r="F359" s="1" t="s">
        <v>121</v>
      </c>
      <c r="G359" s="1" t="s">
        <v>29</v>
      </c>
      <c r="H359" t="b">
        <v>1</v>
      </c>
      <c r="I359" s="1" t="s">
        <v>15</v>
      </c>
      <c r="J359" s="2">
        <v>11182</v>
      </c>
      <c r="K359">
        <v>78.5</v>
      </c>
      <c r="L359">
        <v>117.24</v>
      </c>
      <c r="M359" s="5">
        <v>21427700000000</v>
      </c>
      <c r="N359">
        <v>9.6</v>
      </c>
      <c r="O359">
        <v>36.6</v>
      </c>
      <c r="P359" s="3">
        <v>328239523</v>
      </c>
      <c r="Q359">
        <v>1930</v>
      </c>
      <c r="R359" s="1" t="s">
        <v>1762</v>
      </c>
      <c r="S359">
        <v>12</v>
      </c>
      <c r="T359" t="str">
        <f>IF(AND(billionaire_data_2[[#This Row],[selfMade]]=TRUE,billionaire_data_2[[#This Row],[age]]&lt;=50),"Yes","No")</f>
        <v>No</v>
      </c>
      <c r="U359" s="1">
        <v>94</v>
      </c>
      <c r="V359" s="1">
        <v>6</v>
      </c>
      <c r="W359">
        <f>IF(billionaire_data_2[[#This Row],[selfMade]]=TRUE,1,0)</f>
        <v>1</v>
      </c>
      <c r="X359" s="1" t="str">
        <f>IF(billionaire_data_2[[#This Row],[total_tax_rate_country]]&gt;=43,"High","Low")</f>
        <v>Low</v>
      </c>
    </row>
    <row r="360" spans="1:24" x14ac:dyDescent="0.35">
      <c r="A360" s="1" t="s">
        <v>1586</v>
      </c>
      <c r="B360" s="1" t="s">
        <v>1587</v>
      </c>
      <c r="C360" s="4">
        <v>6700000000</v>
      </c>
      <c r="D360" s="1" t="s">
        <v>100</v>
      </c>
      <c r="E360" s="1" t="s">
        <v>778</v>
      </c>
      <c r="F360" s="1" t="s">
        <v>204</v>
      </c>
      <c r="G360" s="1" t="s">
        <v>147</v>
      </c>
      <c r="H360" t="b">
        <v>0</v>
      </c>
      <c r="I360" s="1" t="s">
        <v>50</v>
      </c>
      <c r="J360" s="2">
        <v>25204</v>
      </c>
      <c r="K360">
        <v>83.6</v>
      </c>
      <c r="L360">
        <v>99.55</v>
      </c>
      <c r="M360" s="5">
        <v>703082435360</v>
      </c>
      <c r="N360">
        <v>10.1</v>
      </c>
      <c r="O360">
        <v>28.8</v>
      </c>
      <c r="P360" s="3">
        <v>8574832</v>
      </c>
      <c r="Q360">
        <v>1969</v>
      </c>
      <c r="R360" s="1" t="s">
        <v>1761</v>
      </c>
      <c r="S360">
        <v>1</v>
      </c>
      <c r="T360" t="str">
        <f>IF(AND(billionaire_data_2[[#This Row],[selfMade]]=TRUE,billionaire_data_2[[#This Row],[age]]&lt;=50),"Yes","No")</f>
        <v>No</v>
      </c>
      <c r="U360" s="1">
        <v>55</v>
      </c>
      <c r="V360" s="1">
        <v>11</v>
      </c>
      <c r="W360">
        <f>IF(billionaire_data_2[[#This Row],[selfMade]]=TRUE,1,0)</f>
        <v>0</v>
      </c>
      <c r="X360" s="1" t="str">
        <f>IF(billionaire_data_2[[#This Row],[total_tax_rate_country]]&gt;=43,"High","Low")</f>
        <v>Low</v>
      </c>
    </row>
    <row r="361" spans="1:24" x14ac:dyDescent="0.35">
      <c r="A361" s="1" t="s">
        <v>1588</v>
      </c>
      <c r="B361" s="1" t="s">
        <v>1589</v>
      </c>
      <c r="C361" s="4">
        <v>6700000000</v>
      </c>
      <c r="D361" s="1" t="s">
        <v>18</v>
      </c>
      <c r="E361" s="1" t="s">
        <v>781</v>
      </c>
      <c r="F361" s="1" t="s">
        <v>782</v>
      </c>
      <c r="G361" s="1" t="s">
        <v>172</v>
      </c>
      <c r="H361" t="b">
        <v>1</v>
      </c>
      <c r="I361" s="1" t="s">
        <v>15</v>
      </c>
      <c r="J361" s="2">
        <v>18714</v>
      </c>
      <c r="K361">
        <v>78.5</v>
      </c>
      <c r="L361">
        <v>117.24</v>
      </c>
      <c r="M361" s="5">
        <v>21427700000000</v>
      </c>
      <c r="N361">
        <v>9.6</v>
      </c>
      <c r="O361">
        <v>36.6</v>
      </c>
      <c r="P361" s="3">
        <v>328239523</v>
      </c>
      <c r="Q361">
        <v>1951</v>
      </c>
      <c r="R361" s="1" t="s">
        <v>1759</v>
      </c>
      <c r="S361">
        <v>27</v>
      </c>
      <c r="T361" t="str">
        <f>IF(AND(billionaire_data_2[[#This Row],[selfMade]]=TRUE,billionaire_data_2[[#This Row],[age]]&lt;=50),"Yes","No")</f>
        <v>No</v>
      </c>
      <c r="U361" s="1">
        <v>73</v>
      </c>
      <c r="V361" s="1">
        <v>4</v>
      </c>
      <c r="W361">
        <f>IF(billionaire_data_2[[#This Row],[selfMade]]=TRUE,1,0)</f>
        <v>1</v>
      </c>
      <c r="X361" s="1" t="str">
        <f>IF(billionaire_data_2[[#This Row],[total_tax_rate_country]]&gt;=43,"High","Low")</f>
        <v>Low</v>
      </c>
    </row>
    <row r="362" spans="1:24" x14ac:dyDescent="0.35">
      <c r="A362" s="1" t="s">
        <v>1590</v>
      </c>
      <c r="B362" s="1" t="s">
        <v>1591</v>
      </c>
      <c r="C362" s="4">
        <v>6600000000</v>
      </c>
      <c r="D362" s="1" t="s">
        <v>18</v>
      </c>
      <c r="E362" s="1" t="s">
        <v>559</v>
      </c>
      <c r="F362" s="1" t="s">
        <v>798</v>
      </c>
      <c r="G362" s="1" t="s">
        <v>61</v>
      </c>
      <c r="H362" t="b">
        <v>0</v>
      </c>
      <c r="I362" s="1" t="s">
        <v>15</v>
      </c>
      <c r="J362" s="2">
        <v>19836</v>
      </c>
      <c r="K362">
        <v>78.5</v>
      </c>
      <c r="L362">
        <v>117.24</v>
      </c>
      <c r="M362" s="5">
        <v>21427700000000</v>
      </c>
      <c r="N362">
        <v>9.6</v>
      </c>
      <c r="O362">
        <v>36.6</v>
      </c>
      <c r="P362" s="3">
        <v>328239523</v>
      </c>
      <c r="Q362">
        <v>1954</v>
      </c>
      <c r="R362" s="1" t="s">
        <v>1765</v>
      </c>
      <c r="S362">
        <v>22</v>
      </c>
      <c r="T362" t="str">
        <f>IF(AND(billionaire_data_2[[#This Row],[selfMade]]=TRUE,billionaire_data_2[[#This Row],[age]]&lt;=50),"Yes","No")</f>
        <v>No</v>
      </c>
      <c r="U362" s="1">
        <v>70</v>
      </c>
      <c r="V362" s="1">
        <v>7</v>
      </c>
      <c r="W362">
        <f>IF(billionaire_data_2[[#This Row],[selfMade]]=TRUE,1,0)</f>
        <v>0</v>
      </c>
      <c r="X362" s="1" t="str">
        <f>IF(billionaire_data_2[[#This Row],[total_tax_rate_country]]&gt;=43,"High","Low")</f>
        <v>Low</v>
      </c>
    </row>
    <row r="363" spans="1:24" x14ac:dyDescent="0.35">
      <c r="A363" s="1" t="s">
        <v>1592</v>
      </c>
      <c r="B363" s="1" t="s">
        <v>1593</v>
      </c>
      <c r="C363" s="4">
        <v>6600000000</v>
      </c>
      <c r="D363" s="1" t="s">
        <v>18</v>
      </c>
      <c r="E363" s="1" t="s">
        <v>801</v>
      </c>
      <c r="F363" s="1" t="s">
        <v>798</v>
      </c>
      <c r="G363" s="1" t="s">
        <v>61</v>
      </c>
      <c r="H363" t="b">
        <v>0</v>
      </c>
      <c r="I363" s="1" t="s">
        <v>50</v>
      </c>
      <c r="J363" s="2">
        <v>20440</v>
      </c>
      <c r="K363">
        <v>78.5</v>
      </c>
      <c r="L363">
        <v>117.24</v>
      </c>
      <c r="M363" s="5">
        <v>21427700000000</v>
      </c>
      <c r="N363">
        <v>9.6</v>
      </c>
      <c r="O363">
        <v>36.6</v>
      </c>
      <c r="P363" s="3">
        <v>328239523</v>
      </c>
      <c r="Q363">
        <v>1955</v>
      </c>
      <c r="R363" s="1" t="s">
        <v>1767</v>
      </c>
      <c r="S363">
        <v>17</v>
      </c>
      <c r="T363" t="str">
        <f>IF(AND(billionaire_data_2[[#This Row],[selfMade]]=TRUE,billionaire_data_2[[#This Row],[age]]&lt;=50),"Yes","No")</f>
        <v>No</v>
      </c>
      <c r="U363" s="1">
        <v>69</v>
      </c>
      <c r="V363" s="1">
        <v>7</v>
      </c>
      <c r="W363">
        <f>IF(billionaire_data_2[[#This Row],[selfMade]]=TRUE,1,0)</f>
        <v>0</v>
      </c>
      <c r="X363" s="1" t="str">
        <f>IF(billionaire_data_2[[#This Row],[total_tax_rate_country]]&gt;=43,"High","Low")</f>
        <v>Low</v>
      </c>
    </row>
    <row r="364" spans="1:24" x14ac:dyDescent="0.35">
      <c r="A364" s="1" t="s">
        <v>1590</v>
      </c>
      <c r="B364" s="1" t="s">
        <v>1594</v>
      </c>
      <c r="C364" s="4">
        <v>6600000000</v>
      </c>
      <c r="D364" s="1" t="s">
        <v>18</v>
      </c>
      <c r="E364" s="1" t="s">
        <v>559</v>
      </c>
      <c r="F364" s="1" t="s">
        <v>798</v>
      </c>
      <c r="G364" s="1" t="s">
        <v>61</v>
      </c>
      <c r="H364" t="b">
        <v>0</v>
      </c>
      <c r="I364" s="1" t="s">
        <v>15</v>
      </c>
      <c r="J364" s="2">
        <v>19419</v>
      </c>
      <c r="K364">
        <v>78.5</v>
      </c>
      <c r="L364">
        <v>117.24</v>
      </c>
      <c r="M364" s="5">
        <v>21427700000000</v>
      </c>
      <c r="N364">
        <v>9.6</v>
      </c>
      <c r="O364">
        <v>36.6</v>
      </c>
      <c r="P364" s="3">
        <v>328239523</v>
      </c>
      <c r="Q364">
        <v>1953</v>
      </c>
      <c r="R364" s="1" t="s">
        <v>1759</v>
      </c>
      <c r="S364">
        <v>1</v>
      </c>
      <c r="T364" t="str">
        <f>IF(AND(billionaire_data_2[[#This Row],[selfMade]]=TRUE,billionaire_data_2[[#This Row],[age]]&lt;=50),"Yes","No")</f>
        <v>No</v>
      </c>
      <c r="U364" s="1">
        <v>71</v>
      </c>
      <c r="V364" s="1">
        <v>7</v>
      </c>
      <c r="W364">
        <f>IF(billionaire_data_2[[#This Row],[selfMade]]=TRUE,1,0)</f>
        <v>0</v>
      </c>
      <c r="X364" s="1" t="str">
        <f>IF(billionaire_data_2[[#This Row],[total_tax_rate_country]]&gt;=43,"High","Low")</f>
        <v>Low</v>
      </c>
    </row>
    <row r="365" spans="1:24" x14ac:dyDescent="0.35">
      <c r="A365" s="1" t="s">
        <v>1595</v>
      </c>
      <c r="B365" s="1" t="s">
        <v>1456</v>
      </c>
      <c r="C365" s="4">
        <v>6600000000</v>
      </c>
      <c r="D365" s="1" t="s">
        <v>18</v>
      </c>
      <c r="E365" s="1" t="s">
        <v>804</v>
      </c>
      <c r="F365" s="1" t="s">
        <v>227</v>
      </c>
      <c r="G365" s="1" t="s">
        <v>22</v>
      </c>
      <c r="H365" t="b">
        <v>1</v>
      </c>
      <c r="I365" s="1" t="s">
        <v>15</v>
      </c>
      <c r="J365" s="2">
        <v>21831</v>
      </c>
      <c r="K365">
        <v>78.5</v>
      </c>
      <c r="L365">
        <v>117.24</v>
      </c>
      <c r="M365" s="5">
        <v>21427700000000</v>
      </c>
      <c r="N365">
        <v>9.6</v>
      </c>
      <c r="O365">
        <v>36.6</v>
      </c>
      <c r="P365" s="3">
        <v>328239523</v>
      </c>
      <c r="Q365">
        <v>1959</v>
      </c>
      <c r="R365" s="1" t="s">
        <v>1763</v>
      </c>
      <c r="S365">
        <v>8</v>
      </c>
      <c r="T365" t="str">
        <f>IF(AND(billionaire_data_2[[#This Row],[selfMade]]=TRUE,billionaire_data_2[[#This Row],[age]]&lt;=50),"Yes","No")</f>
        <v>No</v>
      </c>
      <c r="U365" s="1">
        <v>65</v>
      </c>
      <c r="V365" s="1">
        <v>17</v>
      </c>
      <c r="W365">
        <f>IF(billionaire_data_2[[#This Row],[selfMade]]=TRUE,1,0)</f>
        <v>1</v>
      </c>
      <c r="X365" s="1" t="str">
        <f>IF(billionaire_data_2[[#This Row],[total_tax_rate_country]]&gt;=43,"High","Low")</f>
        <v>Low</v>
      </c>
    </row>
    <row r="366" spans="1:24" x14ac:dyDescent="0.35">
      <c r="A366" s="1" t="s">
        <v>1596</v>
      </c>
      <c r="B366" s="1" t="s">
        <v>1597</v>
      </c>
      <c r="C366" s="4">
        <v>6600000000</v>
      </c>
      <c r="D366" s="1" t="s">
        <v>18</v>
      </c>
      <c r="E366" s="1" t="s">
        <v>36</v>
      </c>
      <c r="F366" s="1" t="s">
        <v>121</v>
      </c>
      <c r="G366" s="1" t="s">
        <v>29</v>
      </c>
      <c r="H366" t="b">
        <v>1</v>
      </c>
      <c r="I366" s="1" t="s">
        <v>15</v>
      </c>
      <c r="J366" s="2">
        <v>16493</v>
      </c>
      <c r="K366">
        <v>78.5</v>
      </c>
      <c r="L366">
        <v>117.24</v>
      </c>
      <c r="M366" s="5">
        <v>21427700000000</v>
      </c>
      <c r="N366">
        <v>9.6</v>
      </c>
      <c r="O366">
        <v>36.6</v>
      </c>
      <c r="P366" s="3">
        <v>328239523</v>
      </c>
      <c r="Q366">
        <v>1945</v>
      </c>
      <c r="R366" s="1" t="s">
        <v>1764</v>
      </c>
      <c r="S366">
        <v>25</v>
      </c>
      <c r="T366" t="str">
        <f>IF(AND(billionaire_data_2[[#This Row],[selfMade]]=TRUE,billionaire_data_2[[#This Row],[age]]&lt;=50),"Yes","No")</f>
        <v>No</v>
      </c>
      <c r="U366" s="1">
        <v>79</v>
      </c>
      <c r="V366" s="1">
        <v>6</v>
      </c>
      <c r="W366">
        <f>IF(billionaire_data_2[[#This Row],[selfMade]]=TRUE,1,0)</f>
        <v>1</v>
      </c>
      <c r="X366" s="1" t="str">
        <f>IF(billionaire_data_2[[#This Row],[total_tax_rate_country]]&gt;=43,"High","Low")</f>
        <v>Low</v>
      </c>
    </row>
    <row r="367" spans="1:24" x14ac:dyDescent="0.35">
      <c r="A367" s="1" t="s">
        <v>1598</v>
      </c>
      <c r="B367" s="1" t="s">
        <v>1599</v>
      </c>
      <c r="C367" s="4">
        <v>6600000000</v>
      </c>
      <c r="D367" s="1" t="s">
        <v>100</v>
      </c>
      <c r="E367" s="1" t="s">
        <v>796</v>
      </c>
      <c r="F367" s="1" t="s">
        <v>204</v>
      </c>
      <c r="G367" s="1" t="s">
        <v>147</v>
      </c>
      <c r="H367" t="b">
        <v>0</v>
      </c>
      <c r="I367" s="1" t="s">
        <v>50</v>
      </c>
      <c r="J367" s="2">
        <v>27760</v>
      </c>
      <c r="K367">
        <v>83.6</v>
      </c>
      <c r="L367">
        <v>99.55</v>
      </c>
      <c r="M367" s="5">
        <v>703082435360</v>
      </c>
      <c r="N367">
        <v>10.1</v>
      </c>
      <c r="O367">
        <v>28.8</v>
      </c>
      <c r="P367" s="3">
        <v>8574832</v>
      </c>
      <c r="Q367">
        <v>1976</v>
      </c>
      <c r="R367" s="1" t="s">
        <v>1761</v>
      </c>
      <c r="S367">
        <v>1</v>
      </c>
      <c r="T367" t="str">
        <f>IF(AND(billionaire_data_2[[#This Row],[selfMade]]=TRUE,billionaire_data_2[[#This Row],[age]]&lt;=50),"Yes","No")</f>
        <v>No</v>
      </c>
      <c r="U367" s="1">
        <v>48</v>
      </c>
      <c r="V367" s="1">
        <v>11</v>
      </c>
      <c r="W367">
        <f>IF(billionaire_data_2[[#This Row],[selfMade]]=TRUE,1,0)</f>
        <v>0</v>
      </c>
      <c r="X367" s="1" t="str">
        <f>IF(billionaire_data_2[[#This Row],[total_tax_rate_country]]&gt;=43,"High","Low")</f>
        <v>Low</v>
      </c>
    </row>
    <row r="368" spans="1:24" x14ac:dyDescent="0.35">
      <c r="A368" s="1" t="s">
        <v>1600</v>
      </c>
      <c r="B368" s="1" t="s">
        <v>1601</v>
      </c>
      <c r="C368" s="4">
        <v>6600000000</v>
      </c>
      <c r="D368" s="1" t="s">
        <v>93</v>
      </c>
      <c r="E368" s="1" t="s">
        <v>806</v>
      </c>
      <c r="F368" s="1" t="s">
        <v>156</v>
      </c>
      <c r="G368" s="1" t="s">
        <v>29</v>
      </c>
      <c r="H368" t="b">
        <v>0</v>
      </c>
      <c r="I368" s="1" t="s">
        <v>50</v>
      </c>
      <c r="J368" s="2">
        <v>27766</v>
      </c>
      <c r="K368">
        <v>80.900000000000006</v>
      </c>
      <c r="L368">
        <v>112.85</v>
      </c>
      <c r="M368" s="5">
        <v>3845630030824</v>
      </c>
      <c r="N368">
        <v>11.5</v>
      </c>
      <c r="O368">
        <v>48.8</v>
      </c>
      <c r="P368" s="3">
        <v>83132799</v>
      </c>
      <c r="Q368">
        <v>1976</v>
      </c>
      <c r="R368" s="1" t="s">
        <v>1761</v>
      </c>
      <c r="S368">
        <v>7</v>
      </c>
      <c r="T368" t="str">
        <f>IF(AND(billionaire_data_2[[#This Row],[selfMade]]=TRUE,billionaire_data_2[[#This Row],[age]]&lt;=50),"Yes","No")</f>
        <v>No</v>
      </c>
      <c r="U368" s="1">
        <v>48</v>
      </c>
      <c r="V368" s="1">
        <v>6</v>
      </c>
      <c r="W368">
        <f>IF(billionaire_data_2[[#This Row],[selfMade]]=TRUE,1,0)</f>
        <v>0</v>
      </c>
      <c r="X368" s="1" t="str">
        <f>IF(billionaire_data_2[[#This Row],[total_tax_rate_country]]&gt;=43,"High","Low")</f>
        <v>High</v>
      </c>
    </row>
    <row r="369" spans="1:24" x14ac:dyDescent="0.35">
      <c r="A369" s="1" t="s">
        <v>1602</v>
      </c>
      <c r="B369" s="1" t="s">
        <v>1603</v>
      </c>
      <c r="C369" s="4">
        <v>6500000000</v>
      </c>
      <c r="D369" s="1" t="s">
        <v>18</v>
      </c>
      <c r="E369" s="1" t="s">
        <v>23</v>
      </c>
      <c r="F369" s="1" t="s">
        <v>33</v>
      </c>
      <c r="G369" s="1" t="s">
        <v>22</v>
      </c>
      <c r="H369" t="b">
        <v>0</v>
      </c>
      <c r="I369" s="1" t="s">
        <v>50</v>
      </c>
      <c r="J369" s="2">
        <v>23604</v>
      </c>
      <c r="K369">
        <v>78.5</v>
      </c>
      <c r="L369">
        <v>117.24</v>
      </c>
      <c r="M369" s="5">
        <v>21427700000000</v>
      </c>
      <c r="N369">
        <v>9.6</v>
      </c>
      <c r="O369">
        <v>36.6</v>
      </c>
      <c r="P369" s="3">
        <v>328239523</v>
      </c>
      <c r="Q369">
        <v>1964</v>
      </c>
      <c r="R369" s="1" t="s">
        <v>1762</v>
      </c>
      <c r="S369">
        <v>15</v>
      </c>
      <c r="T369" t="str">
        <f>IF(AND(billionaire_data_2[[#This Row],[selfMade]]=TRUE,billionaire_data_2[[#This Row],[age]]&lt;=50),"Yes","No")</f>
        <v>No</v>
      </c>
      <c r="U369" s="1">
        <v>60</v>
      </c>
      <c r="V369" s="1">
        <v>17</v>
      </c>
      <c r="W369">
        <f>IF(billionaire_data_2[[#This Row],[selfMade]]=TRUE,1,0)</f>
        <v>0</v>
      </c>
      <c r="X369" s="1" t="str">
        <f>IF(billionaire_data_2[[#This Row],[total_tax_rate_country]]&gt;=43,"High","Low")</f>
        <v>Low</v>
      </c>
    </row>
    <row r="370" spans="1:24" x14ac:dyDescent="0.35">
      <c r="A370" s="1" t="s">
        <v>1604</v>
      </c>
      <c r="B370" s="1" t="s">
        <v>1050</v>
      </c>
      <c r="C370" s="4">
        <v>6500000000</v>
      </c>
      <c r="D370" s="1" t="s">
        <v>134</v>
      </c>
      <c r="E370" s="1" t="s">
        <v>135</v>
      </c>
      <c r="F370" s="1" t="s">
        <v>812</v>
      </c>
      <c r="G370" s="1" t="s">
        <v>269</v>
      </c>
      <c r="H370" t="b">
        <v>1</v>
      </c>
      <c r="I370" s="1" t="s">
        <v>15</v>
      </c>
      <c r="J370" s="2">
        <v>14124</v>
      </c>
      <c r="K370">
        <v>81.3</v>
      </c>
      <c r="L370">
        <v>119.62</v>
      </c>
      <c r="M370" s="5">
        <v>2827113184696</v>
      </c>
      <c r="N370">
        <v>25.5</v>
      </c>
      <c r="O370">
        <v>30.6</v>
      </c>
      <c r="P370" s="3">
        <v>66834405</v>
      </c>
      <c r="Q370">
        <v>1938</v>
      </c>
      <c r="R370" s="1" t="s">
        <v>1770</v>
      </c>
      <c r="S370">
        <v>1</v>
      </c>
      <c r="T370" t="str">
        <f>IF(AND(billionaire_data_2[[#This Row],[selfMade]]=TRUE,billionaire_data_2[[#This Row],[age]]&lt;=50),"Yes","No")</f>
        <v>No</v>
      </c>
      <c r="U370" s="1">
        <v>86</v>
      </c>
      <c r="V370" s="1">
        <v>14</v>
      </c>
      <c r="W370">
        <f>IF(billionaire_data_2[[#This Row],[selfMade]]=TRUE,1,0)</f>
        <v>1</v>
      </c>
      <c r="X370" s="1" t="str">
        <f>IF(billionaire_data_2[[#This Row],[total_tax_rate_country]]&gt;=43,"High","Low")</f>
        <v>Low</v>
      </c>
    </row>
    <row r="371" spans="1:24" x14ac:dyDescent="0.35">
      <c r="A371" s="1" t="s">
        <v>1605</v>
      </c>
      <c r="B371" s="1" t="s">
        <v>1050</v>
      </c>
      <c r="C371" s="4">
        <v>6500000000</v>
      </c>
      <c r="D371" s="1" t="s">
        <v>18</v>
      </c>
      <c r="E371" s="1" t="s">
        <v>76</v>
      </c>
      <c r="F371" s="1" t="s">
        <v>456</v>
      </c>
      <c r="G371" s="1" t="s">
        <v>29</v>
      </c>
      <c r="H371" t="b">
        <v>1</v>
      </c>
      <c r="I371" s="1" t="s">
        <v>15</v>
      </c>
      <c r="J371" s="2">
        <v>15672</v>
      </c>
      <c r="K371">
        <v>78.5</v>
      </c>
      <c r="L371">
        <v>117.24</v>
      </c>
      <c r="M371" s="5">
        <v>21427700000000</v>
      </c>
      <c r="N371">
        <v>9.6</v>
      </c>
      <c r="O371">
        <v>36.6</v>
      </c>
      <c r="P371" s="3">
        <v>328239523</v>
      </c>
      <c r="Q371">
        <v>1942</v>
      </c>
      <c r="R371" s="1" t="s">
        <v>1769</v>
      </c>
      <c r="S371">
        <v>27</v>
      </c>
      <c r="T371" t="str">
        <f>IF(AND(billionaire_data_2[[#This Row],[selfMade]]=TRUE,billionaire_data_2[[#This Row],[age]]&lt;=50),"Yes","No")</f>
        <v>No</v>
      </c>
      <c r="U371" s="1">
        <v>82</v>
      </c>
      <c r="V371" s="1">
        <v>6</v>
      </c>
      <c r="W371">
        <f>IF(billionaire_data_2[[#This Row],[selfMade]]=TRUE,1,0)</f>
        <v>1</v>
      </c>
      <c r="X371" s="1" t="str">
        <f>IF(billionaire_data_2[[#This Row],[total_tax_rate_country]]&gt;=43,"High","Low")</f>
        <v>Low</v>
      </c>
    </row>
    <row r="372" spans="1:24" x14ac:dyDescent="0.35">
      <c r="A372" s="1" t="s">
        <v>1606</v>
      </c>
      <c r="B372" s="1" t="s">
        <v>1607</v>
      </c>
      <c r="C372" s="4">
        <v>6500000000</v>
      </c>
      <c r="D372" s="1" t="s">
        <v>100</v>
      </c>
      <c r="E372" s="1" t="s">
        <v>814</v>
      </c>
      <c r="F372" s="1" t="s">
        <v>271</v>
      </c>
      <c r="G372" s="1" t="s">
        <v>269</v>
      </c>
      <c r="H372" t="b">
        <v>1</v>
      </c>
      <c r="I372" s="1" t="s">
        <v>15</v>
      </c>
      <c r="J372" s="2">
        <v>26045</v>
      </c>
      <c r="K372">
        <v>83.6</v>
      </c>
      <c r="L372">
        <v>99.55</v>
      </c>
      <c r="M372" s="5">
        <v>703082435360</v>
      </c>
      <c r="N372">
        <v>10.1</v>
      </c>
      <c r="O372">
        <v>28.8</v>
      </c>
      <c r="P372" s="3">
        <v>8574832</v>
      </c>
      <c r="Q372">
        <v>1971</v>
      </c>
      <c r="R372" s="1" t="s">
        <v>1765</v>
      </c>
      <c r="S372">
        <v>22</v>
      </c>
      <c r="T372" t="str">
        <f>IF(AND(billionaire_data_2[[#This Row],[selfMade]]=TRUE,billionaire_data_2[[#This Row],[age]]&lt;=50),"Yes","No")</f>
        <v>No</v>
      </c>
      <c r="U372" s="1">
        <v>53</v>
      </c>
      <c r="V372" s="1">
        <v>14</v>
      </c>
      <c r="W372">
        <f>IF(billionaire_data_2[[#This Row],[selfMade]]=TRUE,1,0)</f>
        <v>1</v>
      </c>
      <c r="X372" s="1" t="str">
        <f>IF(billionaire_data_2[[#This Row],[total_tax_rate_country]]&gt;=43,"High","Low")</f>
        <v>Low</v>
      </c>
    </row>
    <row r="373" spans="1:24" x14ac:dyDescent="0.35">
      <c r="A373" s="1" t="s">
        <v>1608</v>
      </c>
      <c r="B373" s="1" t="s">
        <v>1609</v>
      </c>
      <c r="C373" s="4">
        <v>6500000000</v>
      </c>
      <c r="D373" s="1" t="s">
        <v>18</v>
      </c>
      <c r="E373" s="1" t="s">
        <v>810</v>
      </c>
      <c r="F373" s="1" t="s">
        <v>271</v>
      </c>
      <c r="G373" s="1" t="s">
        <v>269</v>
      </c>
      <c r="H373" t="b">
        <v>0</v>
      </c>
      <c r="I373" s="1" t="s">
        <v>50</v>
      </c>
      <c r="J373" s="2">
        <v>11016</v>
      </c>
      <c r="K373">
        <v>78.5</v>
      </c>
      <c r="L373">
        <v>117.24</v>
      </c>
      <c r="M373" s="5">
        <v>21427700000000</v>
      </c>
      <c r="N373">
        <v>9.6</v>
      </c>
      <c r="O373">
        <v>36.6</v>
      </c>
      <c r="P373" s="3">
        <v>328239523</v>
      </c>
      <c r="Q373">
        <v>1930</v>
      </c>
      <c r="R373" s="1" t="s">
        <v>1764</v>
      </c>
      <c r="S373">
        <v>27</v>
      </c>
      <c r="T373" t="str">
        <f>IF(AND(billionaire_data_2[[#This Row],[selfMade]]=TRUE,billionaire_data_2[[#This Row],[age]]&lt;=50),"Yes","No")</f>
        <v>No</v>
      </c>
      <c r="U373" s="1">
        <v>94</v>
      </c>
      <c r="V373" s="1">
        <v>14</v>
      </c>
      <c r="W373">
        <f>IF(billionaire_data_2[[#This Row],[selfMade]]=TRUE,1,0)</f>
        <v>0</v>
      </c>
      <c r="X373" s="1" t="str">
        <f>IF(billionaire_data_2[[#This Row],[total_tax_rate_country]]&gt;=43,"High","Low")</f>
        <v>Low</v>
      </c>
    </row>
    <row r="374" spans="1:24" x14ac:dyDescent="0.35">
      <c r="A374" s="1" t="s">
        <v>1610</v>
      </c>
      <c r="B374" s="1" t="s">
        <v>1611</v>
      </c>
      <c r="C374" s="4">
        <v>6400000000</v>
      </c>
      <c r="D374" s="1" t="s">
        <v>824</v>
      </c>
      <c r="E374" s="1" t="s">
        <v>825</v>
      </c>
      <c r="F374" s="1" t="s">
        <v>279</v>
      </c>
      <c r="G374" s="1" t="s">
        <v>29</v>
      </c>
      <c r="H374" t="b">
        <v>1</v>
      </c>
      <c r="I374" s="1" t="s">
        <v>15</v>
      </c>
      <c r="J374" s="2">
        <v>12081</v>
      </c>
      <c r="K374">
        <v>77.099999999999994</v>
      </c>
      <c r="L374">
        <v>140.94999999999999</v>
      </c>
      <c r="M374" s="5">
        <v>323802808108</v>
      </c>
      <c r="N374">
        <v>14.4</v>
      </c>
      <c r="O374">
        <v>71.2</v>
      </c>
      <c r="P374" s="3">
        <v>50339443</v>
      </c>
      <c r="Q374">
        <v>1933</v>
      </c>
      <c r="R374" s="1" t="s">
        <v>1761</v>
      </c>
      <c r="S374">
        <v>27</v>
      </c>
      <c r="T374" t="str">
        <f>IF(AND(billionaire_data_2[[#This Row],[selfMade]]=TRUE,billionaire_data_2[[#This Row],[age]]&lt;=50),"Yes","No")</f>
        <v>No</v>
      </c>
      <c r="U374" s="1">
        <v>91</v>
      </c>
      <c r="V374" s="1">
        <v>6</v>
      </c>
      <c r="W374">
        <f>IF(billionaire_data_2[[#This Row],[selfMade]]=TRUE,1,0)</f>
        <v>1</v>
      </c>
      <c r="X374" s="1" t="str">
        <f>IF(billionaire_data_2[[#This Row],[total_tax_rate_country]]&gt;=43,"High","Low")</f>
        <v>High</v>
      </c>
    </row>
    <row r="375" spans="1:24" x14ac:dyDescent="0.35">
      <c r="A375" s="1" t="s">
        <v>1612</v>
      </c>
      <c r="B375" s="1" t="s">
        <v>1317</v>
      </c>
      <c r="C375" s="4">
        <v>6400000000</v>
      </c>
      <c r="D375" s="1" t="s">
        <v>62</v>
      </c>
      <c r="E375" s="1" t="s">
        <v>90</v>
      </c>
      <c r="F375" s="1" t="s">
        <v>821</v>
      </c>
      <c r="G375" s="1" t="s">
        <v>206</v>
      </c>
      <c r="H375" t="b">
        <v>1</v>
      </c>
      <c r="I375" s="1" t="s">
        <v>50</v>
      </c>
      <c r="J375" s="2">
        <v>23316</v>
      </c>
      <c r="K375">
        <v>77</v>
      </c>
      <c r="L375">
        <v>125.08</v>
      </c>
      <c r="M375" s="5">
        <v>19910000000000</v>
      </c>
      <c r="N375">
        <v>9.4</v>
      </c>
      <c r="O375">
        <v>59.2</v>
      </c>
      <c r="P375" s="3">
        <v>1397715000</v>
      </c>
      <c r="Q375">
        <v>1963</v>
      </c>
      <c r="R375" s="1" t="s">
        <v>1769</v>
      </c>
      <c r="S375">
        <v>1</v>
      </c>
      <c r="T375" t="str">
        <f>IF(AND(billionaire_data_2[[#This Row],[selfMade]]=TRUE,billionaire_data_2[[#This Row],[age]]&lt;=50),"Yes","No")</f>
        <v>No</v>
      </c>
      <c r="U375" s="1">
        <v>61</v>
      </c>
      <c r="V375" s="1">
        <v>9</v>
      </c>
      <c r="W375">
        <f>IF(billionaire_data_2[[#This Row],[selfMade]]=TRUE,1,0)</f>
        <v>1</v>
      </c>
      <c r="X375" s="1" t="str">
        <f>IF(billionaire_data_2[[#This Row],[total_tax_rate_country]]&gt;=43,"High","Low")</f>
        <v>High</v>
      </c>
    </row>
    <row r="376" spans="1:24" x14ac:dyDescent="0.35">
      <c r="A376" s="1" t="s">
        <v>1613</v>
      </c>
      <c r="B376" s="1" t="s">
        <v>1614</v>
      </c>
      <c r="C376" s="4">
        <v>6400000000</v>
      </c>
      <c r="D376" s="1" t="s">
        <v>18</v>
      </c>
      <c r="E376" s="1" t="s">
        <v>827</v>
      </c>
      <c r="F376" s="1" t="s">
        <v>828</v>
      </c>
      <c r="G376" s="1" t="s">
        <v>99</v>
      </c>
      <c r="H376" t="b">
        <v>1</v>
      </c>
      <c r="I376" s="1" t="s">
        <v>15</v>
      </c>
      <c r="J376" s="2">
        <v>12627</v>
      </c>
      <c r="K376">
        <v>78.5</v>
      </c>
      <c r="L376">
        <v>117.24</v>
      </c>
      <c r="M376" s="5">
        <v>21427700000000</v>
      </c>
      <c r="N376">
        <v>9.6</v>
      </c>
      <c r="O376">
        <v>36.6</v>
      </c>
      <c r="P376" s="3">
        <v>328239523</v>
      </c>
      <c r="Q376">
        <v>1934</v>
      </c>
      <c r="R376" s="1" t="s">
        <v>1766</v>
      </c>
      <c r="S376">
        <v>27</v>
      </c>
      <c r="T376" t="str">
        <f>IF(AND(billionaire_data_2[[#This Row],[selfMade]]=TRUE,billionaire_data_2[[#This Row],[age]]&lt;=50),"Yes","No")</f>
        <v>No</v>
      </c>
      <c r="U376" s="1">
        <v>90</v>
      </c>
      <c r="V376" s="1">
        <v>10</v>
      </c>
      <c r="W376">
        <f>IF(billionaire_data_2[[#This Row],[selfMade]]=TRUE,1,0)</f>
        <v>1</v>
      </c>
      <c r="X376" s="1" t="str">
        <f>IF(billionaire_data_2[[#This Row],[total_tax_rate_country]]&gt;=43,"High","Low")</f>
        <v>Low</v>
      </c>
    </row>
    <row r="377" spans="1:24" x14ac:dyDescent="0.35">
      <c r="A377" s="1" t="s">
        <v>1615</v>
      </c>
      <c r="B377" s="1" t="s">
        <v>1238</v>
      </c>
      <c r="C377" s="4">
        <v>6400000000</v>
      </c>
      <c r="D377" s="1" t="s">
        <v>18</v>
      </c>
      <c r="E377" s="1" t="s">
        <v>36</v>
      </c>
      <c r="F377" s="1" t="s">
        <v>121</v>
      </c>
      <c r="G377" s="1" t="s">
        <v>29</v>
      </c>
      <c r="H377" t="b">
        <v>1</v>
      </c>
      <c r="I377" s="1" t="s">
        <v>15</v>
      </c>
      <c r="J377" s="2">
        <v>19524</v>
      </c>
      <c r="K377">
        <v>78.5</v>
      </c>
      <c r="L377">
        <v>117.24</v>
      </c>
      <c r="M377" s="5">
        <v>21427700000000</v>
      </c>
      <c r="N377">
        <v>9.6</v>
      </c>
      <c r="O377">
        <v>36.6</v>
      </c>
      <c r="P377" s="3">
        <v>328239523</v>
      </c>
      <c r="Q377">
        <v>1953</v>
      </c>
      <c r="R377" s="1" t="s">
        <v>1760</v>
      </c>
      <c r="S377">
        <v>14</v>
      </c>
      <c r="T377" t="str">
        <f>IF(AND(billionaire_data_2[[#This Row],[selfMade]]=TRUE,billionaire_data_2[[#This Row],[age]]&lt;=50),"Yes","No")</f>
        <v>No</v>
      </c>
      <c r="U377" s="1">
        <v>71</v>
      </c>
      <c r="V377" s="1">
        <v>6</v>
      </c>
      <c r="W377">
        <f>IF(billionaire_data_2[[#This Row],[selfMade]]=TRUE,1,0)</f>
        <v>1</v>
      </c>
      <c r="X377" s="1" t="str">
        <f>IF(billionaire_data_2[[#This Row],[total_tax_rate_country]]&gt;=43,"High","Low")</f>
        <v>Low</v>
      </c>
    </row>
    <row r="378" spans="1:24" x14ac:dyDescent="0.35">
      <c r="A378" s="1" t="s">
        <v>1616</v>
      </c>
      <c r="B378" s="1" t="s">
        <v>1173</v>
      </c>
      <c r="C378" s="4">
        <v>6400000000</v>
      </c>
      <c r="D378" s="1" t="s">
        <v>290</v>
      </c>
      <c r="E378" s="1" t="s">
        <v>816</v>
      </c>
      <c r="F378" s="1" t="s">
        <v>156</v>
      </c>
      <c r="G378" s="1" t="s">
        <v>29</v>
      </c>
      <c r="H378" t="b">
        <v>1</v>
      </c>
      <c r="I378" s="1" t="s">
        <v>15</v>
      </c>
      <c r="J378" s="2">
        <v>18859</v>
      </c>
      <c r="K378">
        <v>82.5</v>
      </c>
      <c r="L378">
        <v>110.51</v>
      </c>
      <c r="M378" s="5">
        <v>530832908738</v>
      </c>
      <c r="N378">
        <v>27.9</v>
      </c>
      <c r="O378">
        <v>49.1</v>
      </c>
      <c r="P378" s="3">
        <v>10285453</v>
      </c>
      <c r="Q378">
        <v>1951</v>
      </c>
      <c r="R378" s="1" t="s">
        <v>1762</v>
      </c>
      <c r="S378">
        <v>19</v>
      </c>
      <c r="T378" t="str">
        <f>IF(AND(billionaire_data_2[[#This Row],[selfMade]]=TRUE,billionaire_data_2[[#This Row],[age]]&lt;=50),"Yes","No")</f>
        <v>No</v>
      </c>
      <c r="U378" s="1">
        <v>73</v>
      </c>
      <c r="V378" s="1">
        <v>6</v>
      </c>
      <c r="W378">
        <f>IF(billionaire_data_2[[#This Row],[selfMade]]=TRUE,1,0)</f>
        <v>1</v>
      </c>
      <c r="X378" s="1" t="str">
        <f>IF(billionaire_data_2[[#This Row],[total_tax_rate_country]]&gt;=43,"High","Low")</f>
        <v>High</v>
      </c>
    </row>
    <row r="379" spans="1:24" x14ac:dyDescent="0.35">
      <c r="A379" s="1" t="s">
        <v>1617</v>
      </c>
      <c r="B379" s="1" t="s">
        <v>1618</v>
      </c>
      <c r="C379" s="4">
        <v>6400000000</v>
      </c>
      <c r="D379" s="1" t="s">
        <v>12</v>
      </c>
      <c r="E379" s="1" t="s">
        <v>13</v>
      </c>
      <c r="F379" s="1" t="s">
        <v>357</v>
      </c>
      <c r="G379" s="1" t="s">
        <v>172</v>
      </c>
      <c r="H379" t="b">
        <v>1</v>
      </c>
      <c r="I379" s="1" t="s">
        <v>15</v>
      </c>
      <c r="J379" s="2">
        <v>22934</v>
      </c>
      <c r="K379">
        <v>82.5</v>
      </c>
      <c r="L379">
        <v>110.05</v>
      </c>
      <c r="M379" s="5">
        <v>2715518274227</v>
      </c>
      <c r="N379">
        <v>24.2</v>
      </c>
      <c r="O379">
        <v>60.7</v>
      </c>
      <c r="P379" s="3">
        <v>67059887</v>
      </c>
      <c r="Q379">
        <v>1962</v>
      </c>
      <c r="R379" s="1" t="s">
        <v>1763</v>
      </c>
      <c r="S379">
        <v>15</v>
      </c>
      <c r="T379" t="str">
        <f>IF(AND(billionaire_data_2[[#This Row],[selfMade]]=TRUE,billionaire_data_2[[#This Row],[age]]&lt;=50),"Yes","No")</f>
        <v>No</v>
      </c>
      <c r="U379" s="1">
        <v>62</v>
      </c>
      <c r="V379" s="1">
        <v>4</v>
      </c>
      <c r="W379">
        <f>IF(billionaire_data_2[[#This Row],[selfMade]]=TRUE,1,0)</f>
        <v>1</v>
      </c>
      <c r="X379" s="1" t="str">
        <f>IF(billionaire_data_2[[#This Row],[total_tax_rate_country]]&gt;=43,"High","Low")</f>
        <v>High</v>
      </c>
    </row>
    <row r="380" spans="1:24" x14ac:dyDescent="0.35">
      <c r="A380" s="1" t="s">
        <v>1619</v>
      </c>
      <c r="B380" s="1" t="s">
        <v>1096</v>
      </c>
      <c r="C380" s="4">
        <v>6400000000</v>
      </c>
      <c r="D380" s="1" t="s">
        <v>18</v>
      </c>
      <c r="E380" s="1" t="s">
        <v>722</v>
      </c>
      <c r="F380" s="1" t="s">
        <v>818</v>
      </c>
      <c r="G380" s="1" t="s">
        <v>341</v>
      </c>
      <c r="H380" t="b">
        <v>1</v>
      </c>
      <c r="I380" s="1" t="s">
        <v>15</v>
      </c>
      <c r="J380" s="2">
        <v>22016</v>
      </c>
      <c r="K380">
        <v>78.5</v>
      </c>
      <c r="L380">
        <v>117.24</v>
      </c>
      <c r="M380" s="5">
        <v>21427700000000</v>
      </c>
      <c r="N380">
        <v>9.6</v>
      </c>
      <c r="O380">
        <v>36.6</v>
      </c>
      <c r="P380" s="3">
        <v>328239523</v>
      </c>
      <c r="Q380">
        <v>1960</v>
      </c>
      <c r="R380" s="1" t="s">
        <v>1765</v>
      </c>
      <c r="S380">
        <v>10</v>
      </c>
      <c r="T380" t="str">
        <f>IF(AND(billionaire_data_2[[#This Row],[selfMade]]=TRUE,billionaire_data_2[[#This Row],[age]]&lt;=50),"Yes","No")</f>
        <v>No</v>
      </c>
      <c r="U380" s="1">
        <v>64</v>
      </c>
      <c r="V380" s="1">
        <v>16</v>
      </c>
      <c r="W380">
        <f>IF(billionaire_data_2[[#This Row],[selfMade]]=TRUE,1,0)</f>
        <v>1</v>
      </c>
      <c r="X380" s="1" t="str">
        <f>IF(billionaire_data_2[[#This Row],[total_tax_rate_country]]&gt;=43,"High","Low")</f>
        <v>Low</v>
      </c>
    </row>
    <row r="381" spans="1:24" x14ac:dyDescent="0.35">
      <c r="A381" s="1" t="s">
        <v>1140</v>
      </c>
      <c r="B381" s="1" t="s">
        <v>1620</v>
      </c>
      <c r="C381" s="4">
        <v>6300000000</v>
      </c>
      <c r="D381" s="1" t="s">
        <v>62</v>
      </c>
      <c r="E381" s="1" t="s">
        <v>836</v>
      </c>
      <c r="F381" s="1" t="s">
        <v>837</v>
      </c>
      <c r="G381" s="1" t="s">
        <v>172</v>
      </c>
      <c r="H381" t="b">
        <v>1</v>
      </c>
      <c r="I381" s="1" t="s">
        <v>15</v>
      </c>
      <c r="J381" s="2">
        <v>23447</v>
      </c>
      <c r="K381">
        <v>77</v>
      </c>
      <c r="L381">
        <v>125.08</v>
      </c>
      <c r="M381" s="5">
        <v>19910000000000</v>
      </c>
      <c r="N381">
        <v>9.4</v>
      </c>
      <c r="O381">
        <v>59.2</v>
      </c>
      <c r="P381" s="3">
        <v>1397715000</v>
      </c>
      <c r="Q381">
        <v>1964</v>
      </c>
      <c r="R381" s="1" t="s">
        <v>1759</v>
      </c>
      <c r="S381">
        <v>11</v>
      </c>
      <c r="T381" t="str">
        <f>IF(AND(billionaire_data_2[[#This Row],[selfMade]]=TRUE,billionaire_data_2[[#This Row],[age]]&lt;=50),"Yes","No")</f>
        <v>No</v>
      </c>
      <c r="U381" s="1">
        <v>60</v>
      </c>
      <c r="V381" s="1">
        <v>4</v>
      </c>
      <c r="W381">
        <f>IF(billionaire_data_2[[#This Row],[selfMade]]=TRUE,1,0)</f>
        <v>1</v>
      </c>
      <c r="X381" s="1" t="str">
        <f>IF(billionaire_data_2[[#This Row],[total_tax_rate_country]]&gt;=43,"High","Low")</f>
        <v>High</v>
      </c>
    </row>
    <row r="382" spans="1:24" x14ac:dyDescent="0.35">
      <c r="A382" s="1" t="s">
        <v>1621</v>
      </c>
      <c r="B382" s="1" t="s">
        <v>1083</v>
      </c>
      <c r="C382" s="4">
        <v>6300000000</v>
      </c>
      <c r="D382" s="1" t="s">
        <v>12</v>
      </c>
      <c r="E382" s="1" t="s">
        <v>834</v>
      </c>
      <c r="F382" s="1" t="s">
        <v>302</v>
      </c>
      <c r="G382" s="1" t="s">
        <v>206</v>
      </c>
      <c r="H382" t="b">
        <v>0</v>
      </c>
      <c r="I382" s="1" t="s">
        <v>15</v>
      </c>
      <c r="J382" s="2">
        <v>13881</v>
      </c>
      <c r="K382">
        <v>82.5</v>
      </c>
      <c r="L382">
        <v>110.05</v>
      </c>
      <c r="M382" s="5">
        <v>2715518274227</v>
      </c>
      <c r="N382">
        <v>24.2</v>
      </c>
      <c r="O382">
        <v>60.7</v>
      </c>
      <c r="P382" s="3">
        <v>67059887</v>
      </c>
      <c r="Q382">
        <v>1938</v>
      </c>
      <c r="R382" s="1" t="s">
        <v>1761</v>
      </c>
      <c r="S382">
        <v>1</v>
      </c>
      <c r="T382" t="str">
        <f>IF(AND(billionaire_data_2[[#This Row],[selfMade]]=TRUE,billionaire_data_2[[#This Row],[age]]&lt;=50),"Yes","No")</f>
        <v>No</v>
      </c>
      <c r="U382" s="1">
        <v>86</v>
      </c>
      <c r="V382" s="1">
        <v>9</v>
      </c>
      <c r="W382">
        <f>IF(billionaire_data_2[[#This Row],[selfMade]]=TRUE,1,0)</f>
        <v>0</v>
      </c>
      <c r="X382" s="1" t="str">
        <f>IF(billionaire_data_2[[#This Row],[total_tax_rate_country]]&gt;=43,"High","Low")</f>
        <v>High</v>
      </c>
    </row>
    <row r="383" spans="1:24" x14ac:dyDescent="0.35">
      <c r="A383" s="1" t="s">
        <v>1622</v>
      </c>
      <c r="B383" s="1" t="s">
        <v>1623</v>
      </c>
      <c r="C383" s="4">
        <v>6300000000</v>
      </c>
      <c r="D383" s="1" t="s">
        <v>62</v>
      </c>
      <c r="E383" s="1" t="s">
        <v>515</v>
      </c>
      <c r="F383" s="1" t="s">
        <v>831</v>
      </c>
      <c r="G383" s="1" t="s">
        <v>172</v>
      </c>
      <c r="H383" t="b">
        <v>1</v>
      </c>
      <c r="I383" s="1" t="s">
        <v>15</v>
      </c>
      <c r="J383" s="2">
        <v>23743</v>
      </c>
      <c r="K383">
        <v>77</v>
      </c>
      <c r="L383">
        <v>125.08</v>
      </c>
      <c r="M383" s="5">
        <v>19910000000000</v>
      </c>
      <c r="N383">
        <v>9.4</v>
      </c>
      <c r="O383">
        <v>59.2</v>
      </c>
      <c r="P383" s="3">
        <v>1397715000</v>
      </c>
      <c r="Q383">
        <v>1965</v>
      </c>
      <c r="R383" s="1" t="s">
        <v>1761</v>
      </c>
      <c r="S383">
        <v>1</v>
      </c>
      <c r="T383" t="str">
        <f>IF(AND(billionaire_data_2[[#This Row],[selfMade]]=TRUE,billionaire_data_2[[#This Row],[age]]&lt;=50),"Yes","No")</f>
        <v>No</v>
      </c>
      <c r="U383" s="1">
        <v>59</v>
      </c>
      <c r="V383" s="1">
        <v>4</v>
      </c>
      <c r="W383">
        <f>IF(billionaire_data_2[[#This Row],[selfMade]]=TRUE,1,0)</f>
        <v>1</v>
      </c>
      <c r="X383" s="1" t="str">
        <f>IF(billionaire_data_2[[#This Row],[total_tax_rate_country]]&gt;=43,"High","Low")</f>
        <v>High</v>
      </c>
    </row>
    <row r="384" spans="1:24" x14ac:dyDescent="0.35">
      <c r="A384" s="1" t="s">
        <v>1082</v>
      </c>
      <c r="B384" s="1" t="s">
        <v>1624</v>
      </c>
      <c r="C384" s="4">
        <v>6300000000</v>
      </c>
      <c r="D384" s="1" t="s">
        <v>383</v>
      </c>
      <c r="E384" s="1" t="s">
        <v>839</v>
      </c>
      <c r="F384" s="1" t="s">
        <v>840</v>
      </c>
      <c r="G384" s="1" t="s">
        <v>147</v>
      </c>
      <c r="H384" t="b">
        <v>1</v>
      </c>
      <c r="I384" s="1" t="s">
        <v>15</v>
      </c>
      <c r="J384" s="2">
        <v>9694</v>
      </c>
      <c r="K384">
        <v>82.8</v>
      </c>
      <c r="L384">
        <v>108.15</v>
      </c>
      <c r="M384" s="5">
        <v>395098666122</v>
      </c>
      <c r="N384">
        <v>23.1</v>
      </c>
      <c r="O384">
        <v>25.3</v>
      </c>
      <c r="P384" s="3">
        <v>9053300</v>
      </c>
      <c r="Q384">
        <v>1926</v>
      </c>
      <c r="R384" s="1" t="s">
        <v>1766</v>
      </c>
      <c r="S384">
        <v>16</v>
      </c>
      <c r="T384" t="str">
        <f>IF(AND(billionaire_data_2[[#This Row],[selfMade]]=TRUE,billionaire_data_2[[#This Row],[age]]&lt;=50),"Yes","No")</f>
        <v>No</v>
      </c>
      <c r="U384" s="1">
        <v>98</v>
      </c>
      <c r="V384" s="1">
        <v>11</v>
      </c>
      <c r="W384">
        <f>IF(billionaire_data_2[[#This Row],[selfMade]]=TRUE,1,0)</f>
        <v>1</v>
      </c>
      <c r="X384" s="1" t="str">
        <f>IF(billionaire_data_2[[#This Row],[total_tax_rate_country]]&gt;=43,"High","Low")</f>
        <v>Low</v>
      </c>
    </row>
    <row r="385" spans="1:24" x14ac:dyDescent="0.35">
      <c r="A385" s="1" t="s">
        <v>1625</v>
      </c>
      <c r="B385" s="1" t="s">
        <v>1262</v>
      </c>
      <c r="C385" s="4">
        <v>6300000000</v>
      </c>
      <c r="D385" s="1" t="s">
        <v>134</v>
      </c>
      <c r="E385" s="1" t="s">
        <v>490</v>
      </c>
      <c r="F385" s="1" t="s">
        <v>703</v>
      </c>
      <c r="G385" s="1" t="s">
        <v>335</v>
      </c>
      <c r="H385" t="b">
        <v>0</v>
      </c>
      <c r="I385" s="1" t="s">
        <v>15</v>
      </c>
      <c r="J385" s="2">
        <v>16733</v>
      </c>
      <c r="K385">
        <v>81.3</v>
      </c>
      <c r="L385">
        <v>119.62</v>
      </c>
      <c r="M385" s="5">
        <v>2827113184696</v>
      </c>
      <c r="N385">
        <v>25.5</v>
      </c>
      <c r="O385">
        <v>30.6</v>
      </c>
      <c r="P385" s="3">
        <v>66834405</v>
      </c>
      <c r="Q385">
        <v>1945</v>
      </c>
      <c r="R385" s="1" t="s">
        <v>1763</v>
      </c>
      <c r="S385">
        <v>23</v>
      </c>
      <c r="T385" t="str">
        <f>IF(AND(billionaire_data_2[[#This Row],[selfMade]]=TRUE,billionaire_data_2[[#This Row],[age]]&lt;=50),"Yes","No")</f>
        <v>No</v>
      </c>
      <c r="U385" s="1">
        <v>79</v>
      </c>
      <c r="V385" s="1">
        <v>2</v>
      </c>
      <c r="W385">
        <f>IF(billionaire_data_2[[#This Row],[selfMade]]=TRUE,1,0)</f>
        <v>0</v>
      </c>
      <c r="X385" s="1" t="str">
        <f>IF(billionaire_data_2[[#This Row],[total_tax_rate_country]]&gt;=43,"High","Low")</f>
        <v>Low</v>
      </c>
    </row>
    <row r="386" spans="1:24" x14ac:dyDescent="0.35">
      <c r="A386" s="1" t="s">
        <v>1626</v>
      </c>
      <c r="B386" s="1" t="s">
        <v>1068</v>
      </c>
      <c r="C386" s="4">
        <v>6300000000</v>
      </c>
      <c r="D386" s="1" t="s">
        <v>134</v>
      </c>
      <c r="E386" s="1" t="s">
        <v>135</v>
      </c>
      <c r="F386" s="1" t="s">
        <v>456</v>
      </c>
      <c r="G386" s="1" t="s">
        <v>29</v>
      </c>
      <c r="H386" t="b">
        <v>1</v>
      </c>
      <c r="I386" s="1" t="s">
        <v>15</v>
      </c>
      <c r="J386" s="2">
        <v>20607</v>
      </c>
      <c r="K386">
        <v>81.3</v>
      </c>
      <c r="L386">
        <v>119.62</v>
      </c>
      <c r="M386" s="5">
        <v>2827113184696</v>
      </c>
      <c r="N386">
        <v>25.5</v>
      </c>
      <c r="O386">
        <v>30.6</v>
      </c>
      <c r="P386" s="3">
        <v>66834405</v>
      </c>
      <c r="Q386">
        <v>1956</v>
      </c>
      <c r="R386" s="1" t="s">
        <v>1760</v>
      </c>
      <c r="S386">
        <v>1</v>
      </c>
      <c r="T386" t="str">
        <f>IF(AND(billionaire_data_2[[#This Row],[selfMade]]=TRUE,billionaire_data_2[[#This Row],[age]]&lt;=50),"Yes","No")</f>
        <v>No</v>
      </c>
      <c r="U386" s="1">
        <v>68</v>
      </c>
      <c r="V386" s="1">
        <v>6</v>
      </c>
      <c r="W386">
        <f>IF(billionaire_data_2[[#This Row],[selfMade]]=TRUE,1,0)</f>
        <v>1</v>
      </c>
      <c r="X386" s="1" t="str">
        <f>IF(billionaire_data_2[[#This Row],[total_tax_rate_country]]&gt;=43,"High","Low")</f>
        <v>Low</v>
      </c>
    </row>
    <row r="387" spans="1:24" x14ac:dyDescent="0.35">
      <c r="A387" s="1" t="s">
        <v>1627</v>
      </c>
      <c r="B387" s="1" t="s">
        <v>1628</v>
      </c>
      <c r="C387" s="4">
        <v>6200000000</v>
      </c>
      <c r="D387" s="1" t="s">
        <v>40</v>
      </c>
      <c r="E387" s="1" t="s">
        <v>41</v>
      </c>
      <c r="F387" s="1" t="s">
        <v>842</v>
      </c>
      <c r="G387" s="1" t="s">
        <v>61</v>
      </c>
      <c r="H387" t="b">
        <v>0</v>
      </c>
      <c r="I387" s="1" t="s">
        <v>50</v>
      </c>
      <c r="J387" s="2">
        <v>23133</v>
      </c>
      <c r="K387">
        <v>75</v>
      </c>
      <c r="L387">
        <v>141.54</v>
      </c>
      <c r="M387" s="5">
        <v>1258286717125</v>
      </c>
      <c r="N387">
        <v>13.1</v>
      </c>
      <c r="O387">
        <v>55.1</v>
      </c>
      <c r="P387" s="3">
        <v>126014024</v>
      </c>
      <c r="Q387">
        <v>1963</v>
      </c>
      <c r="R387" s="1" t="s">
        <v>1768</v>
      </c>
      <c r="S387">
        <v>2</v>
      </c>
      <c r="T387" t="str">
        <f>IF(AND(billionaire_data_2[[#This Row],[selfMade]]=TRUE,billionaire_data_2[[#This Row],[age]]&lt;=50),"Yes","No")</f>
        <v>No</v>
      </c>
      <c r="U387" s="1">
        <v>61</v>
      </c>
      <c r="V387" s="1">
        <v>7</v>
      </c>
      <c r="W387">
        <f>IF(billionaire_data_2[[#This Row],[selfMade]]=TRUE,1,0)</f>
        <v>0</v>
      </c>
      <c r="X387" s="1" t="str">
        <f>IF(billionaire_data_2[[#This Row],[total_tax_rate_country]]&gt;=43,"High","Low")</f>
        <v>High</v>
      </c>
    </row>
    <row r="388" spans="1:24" x14ac:dyDescent="0.35">
      <c r="A388" s="1" t="s">
        <v>1629</v>
      </c>
      <c r="B388" s="1" t="s">
        <v>1630</v>
      </c>
      <c r="C388" s="4">
        <v>6200000000</v>
      </c>
      <c r="D388" s="1" t="s">
        <v>290</v>
      </c>
      <c r="E388" s="1" t="s">
        <v>291</v>
      </c>
      <c r="F388" s="1" t="s">
        <v>156</v>
      </c>
      <c r="G388" s="1" t="s">
        <v>43</v>
      </c>
      <c r="H388" t="b">
        <v>1</v>
      </c>
      <c r="I388" s="1" t="s">
        <v>15</v>
      </c>
      <c r="J388" s="2">
        <v>13942</v>
      </c>
      <c r="K388">
        <v>82.5</v>
      </c>
      <c r="L388">
        <v>110.51</v>
      </c>
      <c r="M388" s="5">
        <v>530832908738</v>
      </c>
      <c r="N388">
        <v>27.9</v>
      </c>
      <c r="O388">
        <v>49.1</v>
      </c>
      <c r="P388" s="3">
        <v>10285453</v>
      </c>
      <c r="Q388">
        <v>1938</v>
      </c>
      <c r="R388" s="1" t="s">
        <v>1759</v>
      </c>
      <c r="S388">
        <v>3</v>
      </c>
      <c r="T388" t="str">
        <f>IF(AND(billionaire_data_2[[#This Row],[selfMade]]=TRUE,billionaire_data_2[[#This Row],[age]]&lt;=50),"Yes","No")</f>
        <v>No</v>
      </c>
      <c r="U388" s="1">
        <v>86</v>
      </c>
      <c r="V388" s="1">
        <v>3</v>
      </c>
      <c r="W388">
        <f>IF(billionaire_data_2[[#This Row],[selfMade]]=TRUE,1,0)</f>
        <v>1</v>
      </c>
      <c r="X388" s="1" t="str">
        <f>IF(billionaire_data_2[[#This Row],[total_tax_rate_country]]&gt;=43,"High","Low")</f>
        <v>High</v>
      </c>
    </row>
    <row r="389" spans="1:24" x14ac:dyDescent="0.35">
      <c r="A389" s="1" t="s">
        <v>1631</v>
      </c>
      <c r="B389" s="1" t="s">
        <v>1632</v>
      </c>
      <c r="C389" s="4">
        <v>6200000000</v>
      </c>
      <c r="D389" s="1" t="s">
        <v>845</v>
      </c>
      <c r="E389" s="1" t="s">
        <v>846</v>
      </c>
      <c r="F389" s="1" t="s">
        <v>847</v>
      </c>
      <c r="G389" s="1" t="s">
        <v>224</v>
      </c>
      <c r="H389" t="b">
        <v>1</v>
      </c>
      <c r="I389" s="1" t="s">
        <v>15</v>
      </c>
      <c r="J389" s="2">
        <v>12268</v>
      </c>
      <c r="K389">
        <v>81.8</v>
      </c>
      <c r="L389">
        <v>115.91</v>
      </c>
      <c r="M389" s="5">
        <v>909070395161</v>
      </c>
      <c r="N389">
        <v>23</v>
      </c>
      <c r="O389">
        <v>41.2</v>
      </c>
      <c r="P389" s="3">
        <v>17332850</v>
      </c>
      <c r="Q389">
        <v>1933</v>
      </c>
      <c r="R389" s="1" t="s">
        <v>1762</v>
      </c>
      <c r="S389">
        <v>2</v>
      </c>
      <c r="T389" t="str">
        <f>IF(AND(billionaire_data_2[[#This Row],[selfMade]]=TRUE,billionaire_data_2[[#This Row],[age]]&lt;=50),"Yes","No")</f>
        <v>No</v>
      </c>
      <c r="U389" s="1">
        <v>91</v>
      </c>
      <c r="V389" s="1">
        <v>15</v>
      </c>
      <c r="W389">
        <f>IF(billionaire_data_2[[#This Row],[selfMade]]=TRUE,1,0)</f>
        <v>1</v>
      </c>
      <c r="X389" s="1" t="str">
        <f>IF(billionaire_data_2[[#This Row],[total_tax_rate_country]]&gt;=43,"High","Low")</f>
        <v>Low</v>
      </c>
    </row>
    <row r="390" spans="1:24" x14ac:dyDescent="0.35">
      <c r="A390" s="1" t="s">
        <v>1633</v>
      </c>
      <c r="B390" s="1" t="s">
        <v>1634</v>
      </c>
      <c r="C390" s="4">
        <v>6200000000</v>
      </c>
      <c r="D390" s="1" t="s">
        <v>854</v>
      </c>
      <c r="E390" s="1" t="s">
        <v>855</v>
      </c>
      <c r="F390" s="1" t="s">
        <v>156</v>
      </c>
      <c r="G390" s="1" t="s">
        <v>29</v>
      </c>
      <c r="H390" t="b">
        <v>1</v>
      </c>
      <c r="I390" s="1" t="s">
        <v>15</v>
      </c>
      <c r="J390" s="2">
        <v>22838</v>
      </c>
      <c r="K390">
        <v>77.599999999999994</v>
      </c>
      <c r="L390">
        <v>114.11</v>
      </c>
      <c r="M390" s="5">
        <v>592164400688</v>
      </c>
      <c r="N390">
        <v>17.399999999999999</v>
      </c>
      <c r="O390">
        <v>40.799999999999997</v>
      </c>
      <c r="P390" s="3">
        <v>37970874</v>
      </c>
      <c r="Q390">
        <v>1962</v>
      </c>
      <c r="R390" s="1" t="s">
        <v>1766</v>
      </c>
      <c r="S390">
        <v>11</v>
      </c>
      <c r="T390" t="str">
        <f>IF(AND(billionaire_data_2[[#This Row],[selfMade]]=TRUE,billionaire_data_2[[#This Row],[age]]&lt;=50),"Yes","No")</f>
        <v>No</v>
      </c>
      <c r="U390" s="1">
        <v>62</v>
      </c>
      <c r="V390" s="1">
        <v>6</v>
      </c>
      <c r="W390">
        <f>IF(billionaire_data_2[[#This Row],[selfMade]]=TRUE,1,0)</f>
        <v>1</v>
      </c>
      <c r="X390" s="1" t="str">
        <f>IF(billionaire_data_2[[#This Row],[total_tax_rate_country]]&gt;=43,"High","Low")</f>
        <v>Low</v>
      </c>
    </row>
    <row r="391" spans="1:24" x14ac:dyDescent="0.35">
      <c r="A391" s="1" t="s">
        <v>1635</v>
      </c>
      <c r="B391" s="1" t="s">
        <v>1636</v>
      </c>
      <c r="C391" s="4">
        <v>6200000000</v>
      </c>
      <c r="D391" s="1" t="s">
        <v>62</v>
      </c>
      <c r="E391" s="1" t="s">
        <v>470</v>
      </c>
      <c r="F391" s="1" t="s">
        <v>852</v>
      </c>
      <c r="G391" s="1" t="s">
        <v>147</v>
      </c>
      <c r="H391" t="b">
        <v>1</v>
      </c>
      <c r="I391" s="1" t="s">
        <v>15</v>
      </c>
      <c r="J391" s="2">
        <v>26299</v>
      </c>
      <c r="K391">
        <v>77</v>
      </c>
      <c r="L391">
        <v>125.08</v>
      </c>
      <c r="M391" s="5">
        <v>19910000000000</v>
      </c>
      <c r="N391">
        <v>9.4</v>
      </c>
      <c r="O391">
        <v>59.2</v>
      </c>
      <c r="P391" s="3">
        <v>1397715000</v>
      </c>
      <c r="Q391">
        <v>1972</v>
      </c>
      <c r="R391" s="1" t="s">
        <v>1761</v>
      </c>
      <c r="S391">
        <v>1</v>
      </c>
      <c r="T391" t="str">
        <f>IF(AND(billionaire_data_2[[#This Row],[selfMade]]=TRUE,billionaire_data_2[[#This Row],[age]]&lt;=50),"Yes","No")</f>
        <v>No</v>
      </c>
      <c r="U391" s="1">
        <v>52</v>
      </c>
      <c r="V391" s="1">
        <v>11</v>
      </c>
      <c r="W391">
        <f>IF(billionaire_data_2[[#This Row],[selfMade]]=TRUE,1,0)</f>
        <v>1</v>
      </c>
      <c r="X391" s="1" t="str">
        <f>IF(billionaire_data_2[[#This Row],[total_tax_rate_country]]&gt;=43,"High","Low")</f>
        <v>High</v>
      </c>
    </row>
    <row r="392" spans="1:24" x14ac:dyDescent="0.35">
      <c r="A392" s="1" t="s">
        <v>1635</v>
      </c>
      <c r="B392" s="1" t="s">
        <v>1357</v>
      </c>
      <c r="C392" s="4">
        <v>6200000000</v>
      </c>
      <c r="D392" s="1" t="s">
        <v>62</v>
      </c>
      <c r="E392" s="1" t="s">
        <v>470</v>
      </c>
      <c r="F392" s="1" t="s">
        <v>850</v>
      </c>
      <c r="G392" s="1" t="s">
        <v>147</v>
      </c>
      <c r="H392" t="b">
        <v>1</v>
      </c>
      <c r="I392" s="1" t="s">
        <v>15</v>
      </c>
      <c r="J392" s="2">
        <v>23377</v>
      </c>
      <c r="K392">
        <v>77</v>
      </c>
      <c r="L392">
        <v>125.08</v>
      </c>
      <c r="M392" s="5">
        <v>19910000000000</v>
      </c>
      <c r="N392">
        <v>9.4</v>
      </c>
      <c r="O392">
        <v>59.2</v>
      </c>
      <c r="P392" s="3">
        <v>1397715000</v>
      </c>
      <c r="Q392">
        <v>1964</v>
      </c>
      <c r="R392" s="1" t="s">
        <v>1761</v>
      </c>
      <c r="S392">
        <v>1</v>
      </c>
      <c r="T392" t="str">
        <f>IF(AND(billionaire_data_2[[#This Row],[selfMade]]=TRUE,billionaire_data_2[[#This Row],[age]]&lt;=50),"Yes","No")</f>
        <v>No</v>
      </c>
      <c r="U392" s="1">
        <v>60</v>
      </c>
      <c r="V392" s="1">
        <v>11</v>
      </c>
      <c r="W392">
        <f>IF(billionaire_data_2[[#This Row],[selfMade]]=TRUE,1,0)</f>
        <v>1</v>
      </c>
      <c r="X392" s="1" t="str">
        <f>IF(billionaire_data_2[[#This Row],[total_tax_rate_country]]&gt;=43,"High","Low")</f>
        <v>High</v>
      </c>
    </row>
    <row r="393" spans="1:24" x14ac:dyDescent="0.35">
      <c r="A393" s="1" t="s">
        <v>1571</v>
      </c>
      <c r="B393" s="1" t="s">
        <v>1637</v>
      </c>
      <c r="C393" s="4">
        <v>6200000000</v>
      </c>
      <c r="D393" s="1" t="s">
        <v>62</v>
      </c>
      <c r="E393" s="1" t="s">
        <v>113</v>
      </c>
      <c r="F393" s="1" t="s">
        <v>693</v>
      </c>
      <c r="G393" s="1" t="s">
        <v>61</v>
      </c>
      <c r="H393" t="b">
        <v>1</v>
      </c>
      <c r="I393" s="1" t="s">
        <v>15</v>
      </c>
      <c r="J393" s="2">
        <v>23377</v>
      </c>
      <c r="K393">
        <v>77</v>
      </c>
      <c r="L393">
        <v>125.08</v>
      </c>
      <c r="M393" s="5">
        <v>19910000000000</v>
      </c>
      <c r="N393">
        <v>9.4</v>
      </c>
      <c r="O393">
        <v>59.2</v>
      </c>
      <c r="P393" s="3">
        <v>1397715000</v>
      </c>
      <c r="Q393">
        <v>1964</v>
      </c>
      <c r="R393" s="1" t="s">
        <v>1761</v>
      </c>
      <c r="S393">
        <v>1</v>
      </c>
      <c r="T393" t="str">
        <f>IF(AND(billionaire_data_2[[#This Row],[selfMade]]=TRUE,billionaire_data_2[[#This Row],[age]]&lt;=50),"Yes","No")</f>
        <v>No</v>
      </c>
      <c r="U393" s="1">
        <v>60</v>
      </c>
      <c r="V393" s="1">
        <v>7</v>
      </c>
      <c r="W393">
        <f>IF(billionaire_data_2[[#This Row],[selfMade]]=TRUE,1,0)</f>
        <v>1</v>
      </c>
      <c r="X393" s="1" t="str">
        <f>IF(billionaire_data_2[[#This Row],[total_tax_rate_country]]&gt;=43,"High","Low")</f>
        <v>High</v>
      </c>
    </row>
    <row r="394" spans="1:24" x14ac:dyDescent="0.35">
      <c r="A394" s="1" t="s">
        <v>1638</v>
      </c>
      <c r="B394" s="1" t="s">
        <v>1639</v>
      </c>
      <c r="C394" s="4">
        <v>6100000000</v>
      </c>
      <c r="D394" s="1" t="s">
        <v>93</v>
      </c>
      <c r="E394" s="1" t="s">
        <v>511</v>
      </c>
      <c r="F394" s="1" t="s">
        <v>860</v>
      </c>
      <c r="G394" s="1" t="s">
        <v>11</v>
      </c>
      <c r="H394" t="b">
        <v>0</v>
      </c>
      <c r="I394" s="1" t="s">
        <v>15</v>
      </c>
      <c r="J394" s="2">
        <v>18629</v>
      </c>
      <c r="K394">
        <v>80.900000000000006</v>
      </c>
      <c r="L394">
        <v>112.85</v>
      </c>
      <c r="M394" s="5">
        <v>3845630030824</v>
      </c>
      <c r="N394">
        <v>11.5</v>
      </c>
      <c r="O394">
        <v>48.8</v>
      </c>
      <c r="P394" s="3">
        <v>83132799</v>
      </c>
      <c r="Q394">
        <v>1951</v>
      </c>
      <c r="R394" s="1" t="s">
        <v>1761</v>
      </c>
      <c r="S394">
        <v>1</v>
      </c>
      <c r="T394" t="str">
        <f>IF(AND(billionaire_data_2[[#This Row],[selfMade]]=TRUE,billionaire_data_2[[#This Row],[age]]&lt;=50),"Yes","No")</f>
        <v>No</v>
      </c>
      <c r="U394" s="1">
        <v>73</v>
      </c>
      <c r="V394" s="1">
        <v>5</v>
      </c>
      <c r="W394">
        <f>IF(billionaire_data_2[[#This Row],[selfMade]]=TRUE,1,0)</f>
        <v>0</v>
      </c>
      <c r="X394" s="1" t="str">
        <f>IF(billionaire_data_2[[#This Row],[total_tax_rate_country]]&gt;=43,"High","Low")</f>
        <v>High</v>
      </c>
    </row>
    <row r="395" spans="1:24" x14ac:dyDescent="0.35">
      <c r="A395" s="1" t="s">
        <v>1638</v>
      </c>
      <c r="B395" s="1" t="s">
        <v>1024</v>
      </c>
      <c r="C395" s="4">
        <v>6100000000</v>
      </c>
      <c r="D395" s="1" t="s">
        <v>93</v>
      </c>
      <c r="E395" s="1" t="s">
        <v>511</v>
      </c>
      <c r="F395" s="1" t="s">
        <v>860</v>
      </c>
      <c r="G395" s="1" t="s">
        <v>11</v>
      </c>
      <c r="H395" t="b">
        <v>0</v>
      </c>
      <c r="I395" s="1" t="s">
        <v>15</v>
      </c>
      <c r="J395" s="2">
        <v>15977</v>
      </c>
      <c r="K395">
        <v>80.900000000000006</v>
      </c>
      <c r="L395">
        <v>112.85</v>
      </c>
      <c r="M395" s="5">
        <v>3845630030824</v>
      </c>
      <c r="N395">
        <v>11.5</v>
      </c>
      <c r="O395">
        <v>48.8</v>
      </c>
      <c r="P395" s="3">
        <v>83132799</v>
      </c>
      <c r="Q395">
        <v>1943</v>
      </c>
      <c r="R395" s="1" t="s">
        <v>1770</v>
      </c>
      <c r="S395">
        <v>28</v>
      </c>
      <c r="T395" t="str">
        <f>IF(AND(billionaire_data_2[[#This Row],[selfMade]]=TRUE,billionaire_data_2[[#This Row],[age]]&lt;=50),"Yes","No")</f>
        <v>No</v>
      </c>
      <c r="U395" s="1">
        <v>81</v>
      </c>
      <c r="V395" s="1">
        <v>5</v>
      </c>
      <c r="W395">
        <f>IF(billionaire_data_2[[#This Row],[selfMade]]=TRUE,1,0)</f>
        <v>0</v>
      </c>
      <c r="X395" s="1" t="str">
        <f>IF(billionaire_data_2[[#This Row],[total_tax_rate_country]]&gt;=43,"High","Low")</f>
        <v>High</v>
      </c>
    </row>
    <row r="396" spans="1:24" x14ac:dyDescent="0.35">
      <c r="A396" s="1" t="s">
        <v>1640</v>
      </c>
      <c r="B396" s="1" t="s">
        <v>1641</v>
      </c>
      <c r="C396" s="4">
        <v>6100000000</v>
      </c>
      <c r="D396" s="1" t="s">
        <v>18</v>
      </c>
      <c r="E396" s="1" t="s">
        <v>505</v>
      </c>
      <c r="F396" s="1" t="s">
        <v>456</v>
      </c>
      <c r="G396" s="1" t="s">
        <v>29</v>
      </c>
      <c r="H396" t="b">
        <v>1</v>
      </c>
      <c r="I396" s="1" t="s">
        <v>15</v>
      </c>
      <c r="J396" s="2">
        <v>23589</v>
      </c>
      <c r="K396">
        <v>78.5</v>
      </c>
      <c r="L396">
        <v>117.24</v>
      </c>
      <c r="M396" s="5">
        <v>21427700000000</v>
      </c>
      <c r="N396">
        <v>9.6</v>
      </c>
      <c r="O396">
        <v>36.6</v>
      </c>
      <c r="P396" s="3">
        <v>328239523</v>
      </c>
      <c r="Q396">
        <v>1964</v>
      </c>
      <c r="R396" s="1" t="s">
        <v>1766</v>
      </c>
      <c r="S396">
        <v>31</v>
      </c>
      <c r="T396" t="str">
        <f>IF(AND(billionaire_data_2[[#This Row],[selfMade]]=TRUE,billionaire_data_2[[#This Row],[age]]&lt;=50),"Yes","No")</f>
        <v>No</v>
      </c>
      <c r="U396" s="1">
        <v>60</v>
      </c>
      <c r="V396" s="1">
        <v>6</v>
      </c>
      <c r="W396">
        <f>IF(billionaire_data_2[[#This Row],[selfMade]]=TRUE,1,0)</f>
        <v>1</v>
      </c>
      <c r="X396" s="1" t="str">
        <f>IF(billionaire_data_2[[#This Row],[total_tax_rate_country]]&gt;=43,"High","Low")</f>
        <v>Low</v>
      </c>
    </row>
    <row r="397" spans="1:24" x14ac:dyDescent="0.35">
      <c r="A397" s="1" t="s">
        <v>1642</v>
      </c>
      <c r="B397" s="1" t="s">
        <v>1289</v>
      </c>
      <c r="C397" s="4">
        <v>6100000000</v>
      </c>
      <c r="D397" s="1" t="s">
        <v>327</v>
      </c>
      <c r="E397" s="1" t="s">
        <v>328</v>
      </c>
      <c r="F397" s="1" t="s">
        <v>857</v>
      </c>
      <c r="G397" s="1" t="s">
        <v>43</v>
      </c>
      <c r="H397" t="b">
        <v>1</v>
      </c>
      <c r="I397" s="1" t="s">
        <v>15</v>
      </c>
      <c r="J397" s="2">
        <v>19478</v>
      </c>
      <c r="K397">
        <v>54.3</v>
      </c>
      <c r="L397">
        <v>267.51</v>
      </c>
      <c r="M397" s="5">
        <v>448120428859</v>
      </c>
      <c r="N397">
        <v>1.5</v>
      </c>
      <c r="O397">
        <v>34.799999999999997</v>
      </c>
      <c r="P397" s="3">
        <v>200963599</v>
      </c>
      <c r="Q397">
        <v>1953</v>
      </c>
      <c r="R397" s="1" t="s">
        <v>1765</v>
      </c>
      <c r="S397">
        <v>29</v>
      </c>
      <c r="T397" t="str">
        <f>IF(AND(billionaire_data_2[[#This Row],[selfMade]]=TRUE,billionaire_data_2[[#This Row],[age]]&lt;=50),"Yes","No")</f>
        <v>No</v>
      </c>
      <c r="U397" s="1">
        <v>71</v>
      </c>
      <c r="V397" s="1">
        <v>3</v>
      </c>
      <c r="W397">
        <f>IF(billionaire_data_2[[#This Row],[selfMade]]=TRUE,1,0)</f>
        <v>1</v>
      </c>
      <c r="X397" s="1" t="str">
        <f>IF(billionaire_data_2[[#This Row],[total_tax_rate_country]]&gt;=43,"High","Low")</f>
        <v>Low</v>
      </c>
    </row>
    <row r="398" spans="1:24" x14ac:dyDescent="0.35">
      <c r="A398" s="1" t="s">
        <v>1643</v>
      </c>
      <c r="B398" s="1" t="s">
        <v>1083</v>
      </c>
      <c r="C398" s="4">
        <v>6000000000</v>
      </c>
      <c r="D398" s="1" t="s">
        <v>78</v>
      </c>
      <c r="E398" s="1" t="s">
        <v>866</v>
      </c>
      <c r="F398" s="1" t="s">
        <v>867</v>
      </c>
      <c r="G398" s="1" t="s">
        <v>11</v>
      </c>
      <c r="H398" t="b">
        <v>1</v>
      </c>
      <c r="I398" s="1" t="s">
        <v>15</v>
      </c>
      <c r="J398" s="2">
        <v>17947</v>
      </c>
      <c r="K398">
        <v>81.900000000000006</v>
      </c>
      <c r="L398">
        <v>116.76</v>
      </c>
      <c r="M398" s="5">
        <v>1736425629520</v>
      </c>
      <c r="N398">
        <v>12.8</v>
      </c>
      <c r="O398">
        <v>24.5</v>
      </c>
      <c r="P398" s="3">
        <v>36991981</v>
      </c>
      <c r="Q398">
        <v>1949</v>
      </c>
      <c r="R398" s="1" t="s">
        <v>1764</v>
      </c>
      <c r="S398">
        <v>18</v>
      </c>
      <c r="T398" t="str">
        <f>IF(AND(billionaire_data_2[[#This Row],[selfMade]]=TRUE,billionaire_data_2[[#This Row],[age]]&lt;=50),"Yes","No")</f>
        <v>No</v>
      </c>
      <c r="U398" s="1">
        <v>75</v>
      </c>
      <c r="V398" s="1">
        <v>5</v>
      </c>
      <c r="W398">
        <f>IF(billionaire_data_2[[#This Row],[selfMade]]=TRUE,1,0)</f>
        <v>1</v>
      </c>
      <c r="X398" s="1" t="str">
        <f>IF(billionaire_data_2[[#This Row],[total_tax_rate_country]]&gt;=43,"High","Low")</f>
        <v>Low</v>
      </c>
    </row>
    <row r="399" spans="1:24" x14ac:dyDescent="0.35">
      <c r="A399" s="1" t="s">
        <v>1644</v>
      </c>
      <c r="B399" s="1" t="s">
        <v>1354</v>
      </c>
      <c r="C399" s="4">
        <v>6000000000</v>
      </c>
      <c r="D399" s="1" t="s">
        <v>192</v>
      </c>
      <c r="E399" s="1" t="s">
        <v>193</v>
      </c>
      <c r="F399" s="1" t="s">
        <v>863</v>
      </c>
      <c r="G399" s="1" t="s">
        <v>161</v>
      </c>
      <c r="H399" t="b">
        <v>1</v>
      </c>
      <c r="I399" s="1" t="s">
        <v>15</v>
      </c>
      <c r="J399" s="2">
        <v>21601</v>
      </c>
      <c r="K399">
        <v>72.7</v>
      </c>
      <c r="L399">
        <v>180.75</v>
      </c>
      <c r="M399" s="5">
        <v>1699876578871</v>
      </c>
      <c r="N399">
        <v>11.4</v>
      </c>
      <c r="O399">
        <v>46.2</v>
      </c>
      <c r="P399" s="3">
        <v>144373535</v>
      </c>
      <c r="Q399">
        <v>1959</v>
      </c>
      <c r="R399" s="1" t="s">
        <v>1764</v>
      </c>
      <c r="S399">
        <v>20</v>
      </c>
      <c r="T399" t="str">
        <f>IF(AND(billionaire_data_2[[#This Row],[selfMade]]=TRUE,billionaire_data_2[[#This Row],[age]]&lt;=50),"Yes","No")</f>
        <v>No</v>
      </c>
      <c r="U399" s="1">
        <v>65</v>
      </c>
      <c r="V399" s="1">
        <v>13</v>
      </c>
      <c r="W399">
        <f>IF(billionaire_data_2[[#This Row],[selfMade]]=TRUE,1,0)</f>
        <v>1</v>
      </c>
      <c r="X399" s="1" t="str">
        <f>IF(billionaire_data_2[[#This Row],[total_tax_rate_country]]&gt;=43,"High","Low")</f>
        <v>High</v>
      </c>
    </row>
    <row r="400" spans="1:24" x14ac:dyDescent="0.35">
      <c r="A400" s="1" t="s">
        <v>1645</v>
      </c>
      <c r="B400" s="1" t="s">
        <v>1646</v>
      </c>
      <c r="C400" s="4">
        <v>6000000000</v>
      </c>
      <c r="D400" s="1" t="s">
        <v>310</v>
      </c>
      <c r="E400" s="1" t="s">
        <v>311</v>
      </c>
      <c r="F400" s="1" t="s">
        <v>43</v>
      </c>
      <c r="G400" s="1" t="s">
        <v>43</v>
      </c>
      <c r="H400" t="b">
        <v>0</v>
      </c>
      <c r="I400" s="1" t="s">
        <v>15</v>
      </c>
      <c r="J400" s="2">
        <v>12725</v>
      </c>
      <c r="K400">
        <v>76.900000000000006</v>
      </c>
      <c r="L400">
        <v>113.27</v>
      </c>
      <c r="M400" s="5">
        <v>543649976166</v>
      </c>
      <c r="N400">
        <v>14.9</v>
      </c>
      <c r="O400">
        <v>29.5</v>
      </c>
      <c r="P400" s="3">
        <v>69625582</v>
      </c>
      <c r="Q400">
        <v>1934</v>
      </c>
      <c r="R400" s="1" t="s">
        <v>1769</v>
      </c>
      <c r="S400">
        <v>2</v>
      </c>
      <c r="T400" t="str">
        <f>IF(AND(billionaire_data_2[[#This Row],[selfMade]]=TRUE,billionaire_data_2[[#This Row],[age]]&lt;=50),"Yes","No")</f>
        <v>No</v>
      </c>
      <c r="U400" s="1">
        <v>90</v>
      </c>
      <c r="V400" s="1">
        <v>3</v>
      </c>
      <c r="W400">
        <f>IF(billionaire_data_2[[#This Row],[selfMade]]=TRUE,1,0)</f>
        <v>0</v>
      </c>
      <c r="X400" s="1" t="str">
        <f>IF(billionaire_data_2[[#This Row],[total_tax_rate_country]]&gt;=43,"High","Low")</f>
        <v>Low</v>
      </c>
    </row>
    <row r="401" spans="1:24" x14ac:dyDescent="0.35">
      <c r="A401" s="1" t="s">
        <v>1647</v>
      </c>
      <c r="B401" s="1" t="s">
        <v>1648</v>
      </c>
      <c r="C401" s="4">
        <v>6000000000</v>
      </c>
      <c r="D401" s="1" t="s">
        <v>383</v>
      </c>
      <c r="E401" s="1" t="s">
        <v>839</v>
      </c>
      <c r="F401" s="1" t="s">
        <v>156</v>
      </c>
      <c r="G401" s="1" t="s">
        <v>29</v>
      </c>
      <c r="H401" t="b">
        <v>1</v>
      </c>
      <c r="I401" s="1" t="s">
        <v>15</v>
      </c>
      <c r="J401" s="2">
        <v>11253</v>
      </c>
      <c r="K401">
        <v>82.8</v>
      </c>
      <c r="L401">
        <v>108.15</v>
      </c>
      <c r="M401" s="5">
        <v>395098666122</v>
      </c>
      <c r="N401">
        <v>23.1</v>
      </c>
      <c r="O401">
        <v>25.3</v>
      </c>
      <c r="P401" s="3">
        <v>9053300</v>
      </c>
      <c r="Q401">
        <v>1930</v>
      </c>
      <c r="R401" s="1" t="s">
        <v>1763</v>
      </c>
      <c r="S401">
        <v>22</v>
      </c>
      <c r="T401" t="str">
        <f>IF(AND(billionaire_data_2[[#This Row],[selfMade]]=TRUE,billionaire_data_2[[#This Row],[age]]&lt;=50),"Yes","No")</f>
        <v>No</v>
      </c>
      <c r="U401" s="1">
        <v>94</v>
      </c>
      <c r="V401" s="1">
        <v>6</v>
      </c>
      <c r="W401">
        <f>IF(billionaire_data_2[[#This Row],[selfMade]]=TRUE,1,0)</f>
        <v>1</v>
      </c>
      <c r="X401" s="1" t="str">
        <f>IF(billionaire_data_2[[#This Row],[total_tax_rate_country]]&gt;=43,"High","Low")</f>
        <v>Low</v>
      </c>
    </row>
    <row r="402" spans="1:24" x14ac:dyDescent="0.35">
      <c r="A402" s="1" t="s">
        <v>1649</v>
      </c>
      <c r="B402" s="1" t="s">
        <v>1650</v>
      </c>
      <c r="C402" s="4">
        <v>6000000000</v>
      </c>
      <c r="D402" s="1" t="s">
        <v>18</v>
      </c>
      <c r="E402" s="1" t="s">
        <v>222</v>
      </c>
      <c r="F402" s="1" t="s">
        <v>271</v>
      </c>
      <c r="G402" s="1" t="s">
        <v>269</v>
      </c>
      <c r="H402" t="b">
        <v>1</v>
      </c>
      <c r="I402" s="1" t="s">
        <v>15</v>
      </c>
      <c r="J402" s="2">
        <v>13892</v>
      </c>
      <c r="K402">
        <v>78.5</v>
      </c>
      <c r="L402">
        <v>117.24</v>
      </c>
      <c r="M402" s="5">
        <v>21427700000000</v>
      </c>
      <c r="N402">
        <v>9.6</v>
      </c>
      <c r="O402">
        <v>36.6</v>
      </c>
      <c r="P402" s="3">
        <v>328239523</v>
      </c>
      <c r="Q402">
        <v>1938</v>
      </c>
      <c r="R402" s="1" t="s">
        <v>1761</v>
      </c>
      <c r="S402">
        <v>12</v>
      </c>
      <c r="T402" t="str">
        <f>IF(AND(billionaire_data_2[[#This Row],[selfMade]]=TRUE,billionaire_data_2[[#This Row],[age]]&lt;=50),"Yes","No")</f>
        <v>No</v>
      </c>
      <c r="U402" s="1">
        <v>86</v>
      </c>
      <c r="V402" s="1">
        <v>14</v>
      </c>
      <c r="W402">
        <f>IF(billionaire_data_2[[#This Row],[selfMade]]=TRUE,1,0)</f>
        <v>1</v>
      </c>
      <c r="X402" s="1" t="str">
        <f>IF(billionaire_data_2[[#This Row],[total_tax_rate_country]]&gt;=43,"High","Low")</f>
        <v>Low</v>
      </c>
    </row>
    <row r="403" spans="1:24" x14ac:dyDescent="0.35">
      <c r="A403" s="1" t="s">
        <v>1651</v>
      </c>
      <c r="B403" s="1" t="s">
        <v>1050</v>
      </c>
      <c r="C403" s="4">
        <v>6000000000</v>
      </c>
      <c r="D403" s="1" t="s">
        <v>18</v>
      </c>
      <c r="E403" s="1" t="s">
        <v>730</v>
      </c>
      <c r="F403" s="1" t="s">
        <v>876</v>
      </c>
      <c r="G403" s="1" t="s">
        <v>22</v>
      </c>
      <c r="H403" t="b">
        <v>1</v>
      </c>
      <c r="I403" s="1" t="s">
        <v>15</v>
      </c>
      <c r="J403" s="2">
        <v>18811</v>
      </c>
      <c r="K403">
        <v>78.5</v>
      </c>
      <c r="L403">
        <v>117.24</v>
      </c>
      <c r="M403" s="5">
        <v>21427700000000</v>
      </c>
      <c r="N403">
        <v>9.6</v>
      </c>
      <c r="O403">
        <v>36.6</v>
      </c>
      <c r="P403" s="3">
        <v>328239523</v>
      </c>
      <c r="Q403">
        <v>1951</v>
      </c>
      <c r="R403" s="1" t="s">
        <v>1766</v>
      </c>
      <c r="S403">
        <v>2</v>
      </c>
      <c r="T403" t="str">
        <f>IF(AND(billionaire_data_2[[#This Row],[selfMade]]=TRUE,billionaire_data_2[[#This Row],[age]]&lt;=50),"Yes","No")</f>
        <v>No</v>
      </c>
      <c r="U403" s="1">
        <v>73</v>
      </c>
      <c r="V403" s="1">
        <v>17</v>
      </c>
      <c r="W403">
        <f>IF(billionaire_data_2[[#This Row],[selfMade]]=TRUE,1,0)</f>
        <v>1</v>
      </c>
      <c r="X403" s="1" t="str">
        <f>IF(billionaire_data_2[[#This Row],[total_tax_rate_country]]&gt;=43,"High","Low")</f>
        <v>Low</v>
      </c>
    </row>
    <row r="404" spans="1:24" x14ac:dyDescent="0.35">
      <c r="A404" s="1" t="s">
        <v>1652</v>
      </c>
      <c r="B404" s="1" t="s">
        <v>1653</v>
      </c>
      <c r="C404" s="4">
        <v>6000000000</v>
      </c>
      <c r="D404" s="1" t="s">
        <v>18</v>
      </c>
      <c r="E404" s="1" t="s">
        <v>869</v>
      </c>
      <c r="F404" s="1" t="s">
        <v>870</v>
      </c>
      <c r="G404" s="1" t="s">
        <v>22</v>
      </c>
      <c r="H404" t="b">
        <v>1</v>
      </c>
      <c r="I404" s="1" t="s">
        <v>15</v>
      </c>
      <c r="J404" s="2">
        <v>21788</v>
      </c>
      <c r="K404">
        <v>78.5</v>
      </c>
      <c r="L404">
        <v>117.24</v>
      </c>
      <c r="M404" s="5">
        <v>21427700000000</v>
      </c>
      <c r="N404">
        <v>9.6</v>
      </c>
      <c r="O404">
        <v>36.6</v>
      </c>
      <c r="P404" s="3">
        <v>328239523</v>
      </c>
      <c r="Q404">
        <v>1959</v>
      </c>
      <c r="R404" s="1" t="s">
        <v>1762</v>
      </c>
      <c r="S404">
        <v>26</v>
      </c>
      <c r="T404" t="str">
        <f>IF(AND(billionaire_data_2[[#This Row],[selfMade]]=TRUE,billionaire_data_2[[#This Row],[age]]&lt;=50),"Yes","No")</f>
        <v>No</v>
      </c>
      <c r="U404" s="1">
        <v>65</v>
      </c>
      <c r="V404" s="1">
        <v>17</v>
      </c>
      <c r="W404">
        <f>IF(billionaire_data_2[[#This Row],[selfMade]]=TRUE,1,0)</f>
        <v>1</v>
      </c>
      <c r="X404" s="1" t="str">
        <f>IF(billionaire_data_2[[#This Row],[total_tax_rate_country]]&gt;=43,"High","Low")</f>
        <v>Low</v>
      </c>
    </row>
    <row r="405" spans="1:24" x14ac:dyDescent="0.35">
      <c r="A405" s="1" t="s">
        <v>1654</v>
      </c>
      <c r="B405" s="1" t="s">
        <v>1024</v>
      </c>
      <c r="C405" s="4">
        <v>6000000000</v>
      </c>
      <c r="D405" s="1" t="s">
        <v>18</v>
      </c>
      <c r="E405" s="1" t="s">
        <v>472</v>
      </c>
      <c r="F405" s="1" t="s">
        <v>156</v>
      </c>
      <c r="G405" s="1" t="s">
        <v>29</v>
      </c>
      <c r="H405" t="b">
        <v>1</v>
      </c>
      <c r="I405" s="1" t="s">
        <v>15</v>
      </c>
      <c r="J405" s="2">
        <v>16987</v>
      </c>
      <c r="K405">
        <v>78.5</v>
      </c>
      <c r="L405">
        <v>117.24</v>
      </c>
      <c r="M405" s="5">
        <v>21427700000000</v>
      </c>
      <c r="N405">
        <v>9.6</v>
      </c>
      <c r="O405">
        <v>36.6</v>
      </c>
      <c r="P405" s="3">
        <v>328239523</v>
      </c>
      <c r="Q405">
        <v>1946</v>
      </c>
      <c r="R405" s="1" t="s">
        <v>1766</v>
      </c>
      <c r="S405">
        <v>4</v>
      </c>
      <c r="T405" t="str">
        <f>IF(AND(billionaire_data_2[[#This Row],[selfMade]]=TRUE,billionaire_data_2[[#This Row],[age]]&lt;=50),"Yes","No")</f>
        <v>No</v>
      </c>
      <c r="U405" s="1">
        <v>78</v>
      </c>
      <c r="V405" s="1">
        <v>6</v>
      </c>
      <c r="W405">
        <f>IF(billionaire_data_2[[#This Row],[selfMade]]=TRUE,1,0)</f>
        <v>1</v>
      </c>
      <c r="X405" s="1" t="str">
        <f>IF(billionaire_data_2[[#This Row],[total_tax_rate_country]]&gt;=43,"High","Low")</f>
        <v>Low</v>
      </c>
    </row>
    <row r="406" spans="1:24" x14ac:dyDescent="0.35">
      <c r="A406" s="1" t="s">
        <v>1199</v>
      </c>
      <c r="B406" s="1" t="s">
        <v>1655</v>
      </c>
      <c r="C406" s="4">
        <v>6000000000</v>
      </c>
      <c r="D406" s="1" t="s">
        <v>44</v>
      </c>
      <c r="E406" s="1" t="s">
        <v>45</v>
      </c>
      <c r="F406" s="1" t="s">
        <v>307</v>
      </c>
      <c r="G406" s="1" t="s">
        <v>11</v>
      </c>
      <c r="H406" t="b">
        <v>1</v>
      </c>
      <c r="I406" s="1" t="s">
        <v>15</v>
      </c>
      <c r="J406" s="2">
        <v>21186</v>
      </c>
      <c r="K406">
        <v>69.400000000000006</v>
      </c>
      <c r="L406">
        <v>180.44</v>
      </c>
      <c r="M406" s="5">
        <v>2611000000000</v>
      </c>
      <c r="N406">
        <v>11.2</v>
      </c>
      <c r="O406">
        <v>49.7</v>
      </c>
      <c r="P406" s="3">
        <v>1366417754</v>
      </c>
      <c r="Q406">
        <v>1958</v>
      </c>
      <c r="R406" s="1" t="s">
        <v>1761</v>
      </c>
      <c r="S406">
        <v>1</v>
      </c>
      <c r="T406" t="str">
        <f>IF(AND(billionaire_data_2[[#This Row],[selfMade]]=TRUE,billionaire_data_2[[#This Row],[age]]&lt;=50),"Yes","No")</f>
        <v>No</v>
      </c>
      <c r="U406" s="1">
        <v>66</v>
      </c>
      <c r="V406" s="1">
        <v>5</v>
      </c>
      <c r="W406">
        <f>IF(billionaire_data_2[[#This Row],[selfMade]]=TRUE,1,0)</f>
        <v>1</v>
      </c>
      <c r="X406" s="1" t="str">
        <f>IF(billionaire_data_2[[#This Row],[total_tax_rate_country]]&gt;=43,"High","Low")</f>
        <v>High</v>
      </c>
    </row>
    <row r="407" spans="1:24" x14ac:dyDescent="0.35">
      <c r="A407" s="1" t="s">
        <v>1656</v>
      </c>
      <c r="B407" s="1" t="s">
        <v>1657</v>
      </c>
      <c r="C407" s="4">
        <v>6000000000</v>
      </c>
      <c r="D407" s="1" t="s">
        <v>18</v>
      </c>
      <c r="E407" s="1" t="s">
        <v>878</v>
      </c>
      <c r="F407" s="1" t="s">
        <v>95</v>
      </c>
      <c r="G407" s="1" t="s">
        <v>11</v>
      </c>
      <c r="H407" t="b">
        <v>1</v>
      </c>
      <c r="I407" s="1" t="s">
        <v>15</v>
      </c>
      <c r="J407" s="2">
        <v>13766</v>
      </c>
      <c r="K407">
        <v>78.5</v>
      </c>
      <c r="L407">
        <v>117.24</v>
      </c>
      <c r="M407" s="5">
        <v>21427700000000</v>
      </c>
      <c r="N407">
        <v>9.6</v>
      </c>
      <c r="O407">
        <v>36.6</v>
      </c>
      <c r="P407" s="3">
        <v>328239523</v>
      </c>
      <c r="Q407">
        <v>1937</v>
      </c>
      <c r="R407" s="1" t="s">
        <v>1770</v>
      </c>
      <c r="S407">
        <v>8</v>
      </c>
      <c r="T407" t="str">
        <f>IF(AND(billionaire_data_2[[#This Row],[selfMade]]=TRUE,billionaire_data_2[[#This Row],[age]]&lt;=50),"Yes","No")</f>
        <v>No</v>
      </c>
      <c r="U407" s="1">
        <v>87</v>
      </c>
      <c r="V407" s="1">
        <v>5</v>
      </c>
      <c r="W407">
        <f>IF(billionaire_data_2[[#This Row],[selfMade]]=TRUE,1,0)</f>
        <v>1</v>
      </c>
      <c r="X407" s="1" t="str">
        <f>IF(billionaire_data_2[[#This Row],[total_tax_rate_country]]&gt;=43,"High","Low")</f>
        <v>Low</v>
      </c>
    </row>
    <row r="408" spans="1:24" x14ac:dyDescent="0.35">
      <c r="A408" s="1" t="s">
        <v>1658</v>
      </c>
      <c r="B408" s="1" t="s">
        <v>1659</v>
      </c>
      <c r="C408" s="4">
        <v>5900000000</v>
      </c>
      <c r="D408" s="1" t="s">
        <v>62</v>
      </c>
      <c r="E408" s="1" t="s">
        <v>376</v>
      </c>
      <c r="F408" s="1" t="s">
        <v>271</v>
      </c>
      <c r="G408" s="1" t="s">
        <v>269</v>
      </c>
      <c r="H408" t="b">
        <v>1</v>
      </c>
      <c r="I408" s="1" t="s">
        <v>15</v>
      </c>
      <c r="J408" s="2">
        <v>23012</v>
      </c>
      <c r="K408">
        <v>77</v>
      </c>
      <c r="L408">
        <v>125.08</v>
      </c>
      <c r="M408" s="5">
        <v>19910000000000</v>
      </c>
      <c r="N408">
        <v>9.4</v>
      </c>
      <c r="O408">
        <v>59.2</v>
      </c>
      <c r="P408" s="3">
        <v>1397715000</v>
      </c>
      <c r="Q408">
        <v>1963</v>
      </c>
      <c r="R408" s="1" t="s">
        <v>1761</v>
      </c>
      <c r="S408">
        <v>1</v>
      </c>
      <c r="T408" t="str">
        <f>IF(AND(billionaire_data_2[[#This Row],[selfMade]]=TRUE,billionaire_data_2[[#This Row],[age]]&lt;=50),"Yes","No")</f>
        <v>No</v>
      </c>
      <c r="U408" s="1">
        <v>61</v>
      </c>
      <c r="V408" s="1">
        <v>14</v>
      </c>
      <c r="W408">
        <f>IF(billionaire_data_2[[#This Row],[selfMade]]=TRUE,1,0)</f>
        <v>1</v>
      </c>
      <c r="X408" s="1" t="str">
        <f>IF(billionaire_data_2[[#This Row],[total_tax_rate_country]]&gt;=43,"High","Low")</f>
        <v>High</v>
      </c>
    </row>
    <row r="409" spans="1:24" x14ac:dyDescent="0.35">
      <c r="A409" s="1" t="s">
        <v>1660</v>
      </c>
      <c r="B409" s="1" t="s">
        <v>1255</v>
      </c>
      <c r="C409" s="4">
        <v>5900000000</v>
      </c>
      <c r="D409" s="1" t="s">
        <v>18</v>
      </c>
      <c r="E409" s="1" t="s">
        <v>882</v>
      </c>
      <c r="F409" s="1" t="s">
        <v>121</v>
      </c>
      <c r="G409" s="1" t="s">
        <v>29</v>
      </c>
      <c r="H409" t="b">
        <v>1</v>
      </c>
      <c r="I409" s="1" t="s">
        <v>15</v>
      </c>
      <c r="J409" s="2">
        <v>22394</v>
      </c>
      <c r="K409">
        <v>78.5</v>
      </c>
      <c r="L409">
        <v>117.24</v>
      </c>
      <c r="M409" s="5">
        <v>21427700000000</v>
      </c>
      <c r="N409">
        <v>9.6</v>
      </c>
      <c r="O409">
        <v>36.6</v>
      </c>
      <c r="P409" s="3">
        <v>328239523</v>
      </c>
      <c r="Q409">
        <v>1961</v>
      </c>
      <c r="R409" s="1" t="s">
        <v>1765</v>
      </c>
      <c r="S409">
        <v>23</v>
      </c>
      <c r="T409" t="str">
        <f>IF(AND(billionaire_data_2[[#This Row],[selfMade]]=TRUE,billionaire_data_2[[#This Row],[age]]&lt;=50),"Yes","No")</f>
        <v>No</v>
      </c>
      <c r="U409" s="1">
        <v>63</v>
      </c>
      <c r="V409" s="1">
        <v>6</v>
      </c>
      <c r="W409">
        <f>IF(billionaire_data_2[[#This Row],[selfMade]]=TRUE,1,0)</f>
        <v>1</v>
      </c>
      <c r="X409" s="1" t="str">
        <f>IF(billionaire_data_2[[#This Row],[total_tax_rate_country]]&gt;=43,"High","Low")</f>
        <v>Low</v>
      </c>
    </row>
    <row r="410" spans="1:24" x14ac:dyDescent="0.35">
      <c r="A410" s="1" t="s">
        <v>1661</v>
      </c>
      <c r="B410" s="1" t="s">
        <v>1662</v>
      </c>
      <c r="C410" s="4">
        <v>5900000000</v>
      </c>
      <c r="D410" s="1" t="s">
        <v>62</v>
      </c>
      <c r="E410" s="1" t="s">
        <v>144</v>
      </c>
      <c r="F410" s="1" t="s">
        <v>886</v>
      </c>
      <c r="G410" s="1" t="s">
        <v>61</v>
      </c>
      <c r="H410" t="b">
        <v>0</v>
      </c>
      <c r="I410" s="1" t="s">
        <v>15</v>
      </c>
      <c r="J410" s="2">
        <v>20835</v>
      </c>
      <c r="K410">
        <v>77</v>
      </c>
      <c r="L410">
        <v>125.08</v>
      </c>
      <c r="M410" s="5">
        <v>19910000000000</v>
      </c>
      <c r="N410">
        <v>9.4</v>
      </c>
      <c r="O410">
        <v>59.2</v>
      </c>
      <c r="P410" s="3">
        <v>1397715000</v>
      </c>
      <c r="Q410">
        <v>1957</v>
      </c>
      <c r="R410" s="1" t="s">
        <v>1761</v>
      </c>
      <c r="S410">
        <v>15</v>
      </c>
      <c r="T410" t="str">
        <f>IF(AND(billionaire_data_2[[#This Row],[selfMade]]=TRUE,billionaire_data_2[[#This Row],[age]]&lt;=50),"Yes","No")</f>
        <v>No</v>
      </c>
      <c r="U410" s="1">
        <v>67</v>
      </c>
      <c r="V410" s="1">
        <v>7</v>
      </c>
      <c r="W410">
        <f>IF(billionaire_data_2[[#This Row],[selfMade]]=TRUE,1,0)</f>
        <v>0</v>
      </c>
      <c r="X410" s="1" t="str">
        <f>IF(billionaire_data_2[[#This Row],[total_tax_rate_country]]&gt;=43,"High","Low")</f>
        <v>High</v>
      </c>
    </row>
    <row r="411" spans="1:24" x14ac:dyDescent="0.35">
      <c r="A411" s="1" t="s">
        <v>1663</v>
      </c>
      <c r="B411" s="1" t="s">
        <v>1664</v>
      </c>
      <c r="C411" s="4">
        <v>5900000000</v>
      </c>
      <c r="D411" s="1" t="s">
        <v>18</v>
      </c>
      <c r="E411" s="1" t="s">
        <v>472</v>
      </c>
      <c r="F411" s="1" t="s">
        <v>884</v>
      </c>
      <c r="G411" s="1" t="s">
        <v>29</v>
      </c>
      <c r="H411" t="b">
        <v>1</v>
      </c>
      <c r="I411" s="1" t="s">
        <v>15</v>
      </c>
      <c r="J411" s="2">
        <v>22201</v>
      </c>
      <c r="K411">
        <v>78.5</v>
      </c>
      <c r="L411">
        <v>117.24</v>
      </c>
      <c r="M411" s="5">
        <v>21427700000000</v>
      </c>
      <c r="N411">
        <v>9.6</v>
      </c>
      <c r="O411">
        <v>36.6</v>
      </c>
      <c r="P411" s="3">
        <v>328239523</v>
      </c>
      <c r="Q411">
        <v>1960</v>
      </c>
      <c r="R411" s="1" t="s">
        <v>1763</v>
      </c>
      <c r="S411">
        <v>12</v>
      </c>
      <c r="T411" t="str">
        <f>IF(AND(billionaire_data_2[[#This Row],[selfMade]]=TRUE,billionaire_data_2[[#This Row],[age]]&lt;=50),"Yes","No")</f>
        <v>No</v>
      </c>
      <c r="U411" s="1">
        <v>64</v>
      </c>
      <c r="V411" s="1">
        <v>6</v>
      </c>
      <c r="W411">
        <f>IF(billionaire_data_2[[#This Row],[selfMade]]=TRUE,1,0)</f>
        <v>1</v>
      </c>
      <c r="X411" s="1" t="str">
        <f>IF(billionaire_data_2[[#This Row],[total_tax_rate_country]]&gt;=43,"High","Low")</f>
        <v>Low</v>
      </c>
    </row>
    <row r="412" spans="1:24" x14ac:dyDescent="0.35">
      <c r="A412" s="1" t="s">
        <v>1665</v>
      </c>
      <c r="B412" s="1" t="s">
        <v>1666</v>
      </c>
      <c r="C412" s="4">
        <v>5900000000</v>
      </c>
      <c r="D412" s="1" t="s">
        <v>310</v>
      </c>
      <c r="E412" s="1" t="s">
        <v>311</v>
      </c>
      <c r="F412" s="1" t="s">
        <v>43</v>
      </c>
      <c r="G412" s="1" t="s">
        <v>43</v>
      </c>
      <c r="H412" t="b">
        <v>0</v>
      </c>
      <c r="I412" s="1" t="s">
        <v>15</v>
      </c>
      <c r="J412" s="2">
        <v>11049</v>
      </c>
      <c r="K412">
        <v>76.900000000000006</v>
      </c>
      <c r="L412">
        <v>113.27</v>
      </c>
      <c r="M412" s="5">
        <v>543649976166</v>
      </c>
      <c r="N412">
        <v>14.9</v>
      </c>
      <c r="O412">
        <v>29.5</v>
      </c>
      <c r="P412" s="3">
        <v>69625582</v>
      </c>
      <c r="Q412">
        <v>1930</v>
      </c>
      <c r="R412" s="1" t="s">
        <v>1765</v>
      </c>
      <c r="S412">
        <v>1</v>
      </c>
      <c r="T412" t="str">
        <f>IF(AND(billionaire_data_2[[#This Row],[selfMade]]=TRUE,billionaire_data_2[[#This Row],[age]]&lt;=50),"Yes","No")</f>
        <v>No</v>
      </c>
      <c r="U412" s="1">
        <v>94</v>
      </c>
      <c r="V412" s="1">
        <v>3</v>
      </c>
      <c r="W412">
        <f>IF(billionaire_data_2[[#This Row],[selfMade]]=TRUE,1,0)</f>
        <v>0</v>
      </c>
      <c r="X412" s="1" t="str">
        <f>IF(billionaire_data_2[[#This Row],[total_tax_rate_country]]&gt;=43,"High","Low")</f>
        <v>Low</v>
      </c>
    </row>
    <row r="413" spans="1:24" x14ac:dyDescent="0.35">
      <c r="A413" s="1" t="s">
        <v>1667</v>
      </c>
      <c r="B413" s="1" t="s">
        <v>1668</v>
      </c>
      <c r="C413" s="4">
        <v>5800000000</v>
      </c>
      <c r="D413" s="1" t="s">
        <v>18</v>
      </c>
      <c r="E413" s="1" t="s">
        <v>120</v>
      </c>
      <c r="F413" s="1" t="s">
        <v>456</v>
      </c>
      <c r="G413" s="1" t="s">
        <v>29</v>
      </c>
      <c r="H413" t="b">
        <v>1</v>
      </c>
      <c r="I413" s="1" t="s">
        <v>15</v>
      </c>
      <c r="J413" s="2">
        <v>23740</v>
      </c>
      <c r="K413">
        <v>78.5</v>
      </c>
      <c r="L413">
        <v>117.24</v>
      </c>
      <c r="M413" s="5">
        <v>21427700000000</v>
      </c>
      <c r="N413">
        <v>9.6</v>
      </c>
      <c r="O413">
        <v>36.6</v>
      </c>
      <c r="P413" s="3">
        <v>328239523</v>
      </c>
      <c r="Q413">
        <v>1964</v>
      </c>
      <c r="R413" s="1" t="s">
        <v>1767</v>
      </c>
      <c r="S413">
        <v>29</v>
      </c>
      <c r="T413" t="str">
        <f>IF(AND(billionaire_data_2[[#This Row],[selfMade]]=TRUE,billionaire_data_2[[#This Row],[age]]&lt;=50),"Yes","No")</f>
        <v>No</v>
      </c>
      <c r="U413" s="1">
        <v>60</v>
      </c>
      <c r="V413" s="1">
        <v>6</v>
      </c>
      <c r="W413">
        <f>IF(billionaire_data_2[[#This Row],[selfMade]]=TRUE,1,0)</f>
        <v>1</v>
      </c>
      <c r="X413" s="1" t="str">
        <f>IF(billionaire_data_2[[#This Row],[total_tax_rate_country]]&gt;=43,"High","Low")</f>
        <v>Low</v>
      </c>
    </row>
    <row r="414" spans="1:24" x14ac:dyDescent="0.35">
      <c r="A414" s="1" t="s">
        <v>1669</v>
      </c>
      <c r="B414" s="1" t="s">
        <v>1424</v>
      </c>
      <c r="C414" s="4">
        <v>5800000000</v>
      </c>
      <c r="D414" s="1" t="s">
        <v>18</v>
      </c>
      <c r="E414" s="1" t="s">
        <v>472</v>
      </c>
      <c r="F414" s="1" t="s">
        <v>302</v>
      </c>
      <c r="G414" s="1" t="s">
        <v>206</v>
      </c>
      <c r="H414" t="b">
        <v>1</v>
      </c>
      <c r="I414" s="1" t="s">
        <v>15</v>
      </c>
      <c r="J414" s="2">
        <v>19204</v>
      </c>
      <c r="K414">
        <v>78.5</v>
      </c>
      <c r="L414">
        <v>117.24</v>
      </c>
      <c r="M414" s="5">
        <v>21427700000000</v>
      </c>
      <c r="N414">
        <v>9.6</v>
      </c>
      <c r="O414">
        <v>36.6</v>
      </c>
      <c r="P414" s="3">
        <v>328239523</v>
      </c>
      <c r="Q414">
        <v>1952</v>
      </c>
      <c r="R414" s="1" t="s">
        <v>1766</v>
      </c>
      <c r="S414">
        <v>29</v>
      </c>
      <c r="T414" t="str">
        <f>IF(AND(billionaire_data_2[[#This Row],[selfMade]]=TRUE,billionaire_data_2[[#This Row],[age]]&lt;=50),"Yes","No")</f>
        <v>No</v>
      </c>
      <c r="U414" s="1">
        <v>72</v>
      </c>
      <c r="V414" s="1">
        <v>9</v>
      </c>
      <c r="W414">
        <f>IF(billionaire_data_2[[#This Row],[selfMade]]=TRUE,1,0)</f>
        <v>1</v>
      </c>
      <c r="X414" s="1" t="str">
        <f>IF(billionaire_data_2[[#This Row],[total_tax_rate_country]]&gt;=43,"High","Low")</f>
        <v>Low</v>
      </c>
    </row>
    <row r="415" spans="1:24" x14ac:dyDescent="0.35">
      <c r="A415" s="1" t="s">
        <v>1670</v>
      </c>
      <c r="B415" s="1" t="s">
        <v>1671</v>
      </c>
      <c r="C415" s="4">
        <v>5800000000</v>
      </c>
      <c r="D415" s="1" t="s">
        <v>673</v>
      </c>
      <c r="E415" s="1" t="s">
        <v>889</v>
      </c>
      <c r="F415" s="1" t="s">
        <v>318</v>
      </c>
      <c r="G415" s="1" t="s">
        <v>206</v>
      </c>
      <c r="H415" t="b">
        <v>0</v>
      </c>
      <c r="I415" s="1" t="s">
        <v>15</v>
      </c>
      <c r="J415" s="2">
        <v>17465</v>
      </c>
      <c r="K415">
        <v>81</v>
      </c>
      <c r="L415">
        <v>110.35</v>
      </c>
      <c r="M415" s="5">
        <v>348078018464</v>
      </c>
      <c r="N415">
        <v>32.4</v>
      </c>
      <c r="O415">
        <v>23.8</v>
      </c>
      <c r="P415" s="3">
        <v>5818553</v>
      </c>
      <c r="Q415">
        <v>1947</v>
      </c>
      <c r="R415" s="1" t="s">
        <v>1763</v>
      </c>
      <c r="S415">
        <v>25</v>
      </c>
      <c r="T415" t="str">
        <f>IF(AND(billionaire_data_2[[#This Row],[selfMade]]=TRUE,billionaire_data_2[[#This Row],[age]]&lt;=50),"Yes","No")</f>
        <v>No</v>
      </c>
      <c r="U415" s="1">
        <v>77</v>
      </c>
      <c r="V415" s="1">
        <v>9</v>
      </c>
      <c r="W415">
        <f>IF(billionaire_data_2[[#This Row],[selfMade]]=TRUE,1,0)</f>
        <v>0</v>
      </c>
      <c r="X415" s="1" t="str">
        <f>IF(billionaire_data_2[[#This Row],[total_tax_rate_country]]&gt;=43,"High","Low")</f>
        <v>Low</v>
      </c>
    </row>
    <row r="416" spans="1:24" x14ac:dyDescent="0.35">
      <c r="A416" s="1" t="s">
        <v>1672</v>
      </c>
      <c r="B416" s="1" t="s">
        <v>1110</v>
      </c>
      <c r="C416" s="4">
        <v>5700000000</v>
      </c>
      <c r="D416" s="1" t="s">
        <v>100</v>
      </c>
      <c r="E416" s="1" t="s">
        <v>900</v>
      </c>
      <c r="F416" s="1" t="s">
        <v>669</v>
      </c>
      <c r="G416" s="1" t="s">
        <v>335</v>
      </c>
      <c r="H416" t="b">
        <v>0</v>
      </c>
      <c r="I416" s="1" t="s">
        <v>15</v>
      </c>
      <c r="J416" s="2">
        <v>16788</v>
      </c>
      <c r="K416">
        <v>83.6</v>
      </c>
      <c r="L416">
        <v>99.55</v>
      </c>
      <c r="M416" s="5">
        <v>703082435360</v>
      </c>
      <c r="N416">
        <v>10.1</v>
      </c>
      <c r="O416">
        <v>28.8</v>
      </c>
      <c r="P416" s="3">
        <v>8574832</v>
      </c>
      <c r="Q416">
        <v>1945</v>
      </c>
      <c r="R416" s="1" t="s">
        <v>1767</v>
      </c>
      <c r="S416">
        <v>17</v>
      </c>
      <c r="T416" t="str">
        <f>IF(AND(billionaire_data_2[[#This Row],[selfMade]]=TRUE,billionaire_data_2[[#This Row],[age]]&lt;=50),"Yes","No")</f>
        <v>No</v>
      </c>
      <c r="U416" s="1">
        <v>79</v>
      </c>
      <c r="V416" s="1">
        <v>2</v>
      </c>
      <c r="W416">
        <f>IF(billionaire_data_2[[#This Row],[selfMade]]=TRUE,1,0)</f>
        <v>0</v>
      </c>
      <c r="X416" s="1" t="str">
        <f>IF(billionaire_data_2[[#This Row],[total_tax_rate_country]]&gt;=43,"High","Low")</f>
        <v>Low</v>
      </c>
    </row>
    <row r="417" spans="1:24" x14ac:dyDescent="0.35">
      <c r="A417" s="1" t="s">
        <v>1673</v>
      </c>
      <c r="B417" s="1" t="s">
        <v>1198</v>
      </c>
      <c r="C417" s="4">
        <v>5700000000</v>
      </c>
      <c r="D417" s="1" t="s">
        <v>18</v>
      </c>
      <c r="E417" s="1" t="s">
        <v>36</v>
      </c>
      <c r="F417" s="1" t="s">
        <v>156</v>
      </c>
      <c r="G417" s="1" t="s">
        <v>29</v>
      </c>
      <c r="H417" t="b">
        <v>0</v>
      </c>
      <c r="I417" s="1" t="s">
        <v>15</v>
      </c>
      <c r="J417" s="2">
        <v>24331</v>
      </c>
      <c r="K417">
        <v>78.5</v>
      </c>
      <c r="L417">
        <v>117.24</v>
      </c>
      <c r="M417" s="5">
        <v>21427700000000</v>
      </c>
      <c r="N417">
        <v>9.6</v>
      </c>
      <c r="O417">
        <v>36.6</v>
      </c>
      <c r="P417" s="3">
        <v>328239523</v>
      </c>
      <c r="Q417">
        <v>1966</v>
      </c>
      <c r="R417" s="1" t="s">
        <v>1762</v>
      </c>
      <c r="S417">
        <v>12</v>
      </c>
      <c r="T417" t="str">
        <f>IF(AND(billionaire_data_2[[#This Row],[selfMade]]=TRUE,billionaire_data_2[[#This Row],[age]]&lt;=50),"Yes","No")</f>
        <v>No</v>
      </c>
      <c r="U417" s="1">
        <v>58</v>
      </c>
      <c r="V417" s="1">
        <v>6</v>
      </c>
      <c r="W417">
        <f>IF(billionaire_data_2[[#This Row],[selfMade]]=TRUE,1,0)</f>
        <v>0</v>
      </c>
      <c r="X417" s="1" t="str">
        <f>IF(billionaire_data_2[[#This Row],[total_tax_rate_country]]&gt;=43,"High","Low")</f>
        <v>Low</v>
      </c>
    </row>
    <row r="418" spans="1:24" x14ac:dyDescent="0.35">
      <c r="A418" s="1" t="s">
        <v>1673</v>
      </c>
      <c r="B418" s="1" t="s">
        <v>1674</v>
      </c>
      <c r="C418" s="4">
        <v>5700000000</v>
      </c>
      <c r="D418" s="1" t="s">
        <v>18</v>
      </c>
      <c r="E418" s="1" t="s">
        <v>903</v>
      </c>
      <c r="F418" s="1" t="s">
        <v>156</v>
      </c>
      <c r="G418" s="1" t="s">
        <v>29</v>
      </c>
      <c r="H418" t="b">
        <v>0</v>
      </c>
      <c r="I418" s="1" t="s">
        <v>15</v>
      </c>
      <c r="J418" s="2">
        <v>23468</v>
      </c>
      <c r="K418">
        <v>78.5</v>
      </c>
      <c r="L418">
        <v>117.24</v>
      </c>
      <c r="M418" s="5">
        <v>21427700000000</v>
      </c>
      <c r="N418">
        <v>9.6</v>
      </c>
      <c r="O418">
        <v>36.6</v>
      </c>
      <c r="P418" s="3">
        <v>328239523</v>
      </c>
      <c r="Q418">
        <v>1964</v>
      </c>
      <c r="R418" s="1" t="s">
        <v>1765</v>
      </c>
      <c r="S418">
        <v>1</v>
      </c>
      <c r="T418" t="str">
        <f>IF(AND(billionaire_data_2[[#This Row],[selfMade]]=TRUE,billionaire_data_2[[#This Row],[age]]&lt;=50),"Yes","No")</f>
        <v>No</v>
      </c>
      <c r="U418" s="1">
        <v>60</v>
      </c>
      <c r="V418" s="1">
        <v>6</v>
      </c>
      <c r="W418">
        <f>IF(billionaire_data_2[[#This Row],[selfMade]]=TRUE,1,0)</f>
        <v>0</v>
      </c>
      <c r="X418" s="1" t="str">
        <f>IF(billionaire_data_2[[#This Row],[total_tax_rate_country]]&gt;=43,"High","Low")</f>
        <v>Low</v>
      </c>
    </row>
    <row r="419" spans="1:24" x14ac:dyDescent="0.35">
      <c r="A419" s="1" t="s">
        <v>1673</v>
      </c>
      <c r="B419" s="1" t="s">
        <v>1168</v>
      </c>
      <c r="C419" s="4">
        <v>5700000000</v>
      </c>
      <c r="D419" s="1" t="s">
        <v>18</v>
      </c>
      <c r="E419" s="1" t="s">
        <v>36</v>
      </c>
      <c r="F419" s="1" t="s">
        <v>156</v>
      </c>
      <c r="G419" s="1" t="s">
        <v>29</v>
      </c>
      <c r="H419" t="b">
        <v>0</v>
      </c>
      <c r="I419" s="1" t="s">
        <v>15</v>
      </c>
      <c r="J419" s="2">
        <v>26239</v>
      </c>
      <c r="K419">
        <v>78.5</v>
      </c>
      <c r="L419">
        <v>117.24</v>
      </c>
      <c r="M419" s="5">
        <v>21427700000000</v>
      </c>
      <c r="N419">
        <v>9.6</v>
      </c>
      <c r="O419">
        <v>36.6</v>
      </c>
      <c r="P419" s="3">
        <v>328239523</v>
      </c>
      <c r="Q419">
        <v>1971</v>
      </c>
      <c r="R419" s="1" t="s">
        <v>1769</v>
      </c>
      <c r="S419">
        <v>2</v>
      </c>
      <c r="T419" t="str">
        <f>IF(AND(billionaire_data_2[[#This Row],[selfMade]]=TRUE,billionaire_data_2[[#This Row],[age]]&lt;=50),"Yes","No")</f>
        <v>No</v>
      </c>
      <c r="U419" s="1">
        <v>53</v>
      </c>
      <c r="V419" s="1">
        <v>6</v>
      </c>
      <c r="W419">
        <f>IF(billionaire_data_2[[#This Row],[selfMade]]=TRUE,1,0)</f>
        <v>0</v>
      </c>
      <c r="X419" s="1" t="str">
        <f>IF(billionaire_data_2[[#This Row],[total_tax_rate_country]]&gt;=43,"High","Low")</f>
        <v>Low</v>
      </c>
    </row>
    <row r="420" spans="1:24" x14ac:dyDescent="0.35">
      <c r="A420" s="1" t="s">
        <v>1675</v>
      </c>
      <c r="B420" s="1" t="s">
        <v>1475</v>
      </c>
      <c r="C420" s="4">
        <v>5700000000</v>
      </c>
      <c r="D420" s="1" t="s">
        <v>78</v>
      </c>
      <c r="E420" s="1" t="s">
        <v>897</v>
      </c>
      <c r="F420" s="1" t="s">
        <v>236</v>
      </c>
      <c r="G420" s="1" t="s">
        <v>172</v>
      </c>
      <c r="H420" t="b">
        <v>0</v>
      </c>
      <c r="I420" s="1" t="s">
        <v>15</v>
      </c>
      <c r="J420" s="2">
        <v>10959</v>
      </c>
      <c r="K420">
        <v>81.900000000000006</v>
      </c>
      <c r="L420">
        <v>116.76</v>
      </c>
      <c r="M420" s="5">
        <v>1736425629520</v>
      </c>
      <c r="N420">
        <v>12.8</v>
      </c>
      <c r="O420">
        <v>24.5</v>
      </c>
      <c r="P420" s="3">
        <v>36991981</v>
      </c>
      <c r="Q420">
        <v>1930</v>
      </c>
      <c r="R420" s="1" t="s">
        <v>1761</v>
      </c>
      <c r="S420">
        <v>1</v>
      </c>
      <c r="T420" t="str">
        <f>IF(AND(billionaire_data_2[[#This Row],[selfMade]]=TRUE,billionaire_data_2[[#This Row],[age]]&lt;=50),"Yes","No")</f>
        <v>No</v>
      </c>
      <c r="U420" s="1">
        <v>94</v>
      </c>
      <c r="V420" s="1">
        <v>4</v>
      </c>
      <c r="W420">
        <f>IF(billionaire_data_2[[#This Row],[selfMade]]=TRUE,1,0)</f>
        <v>0</v>
      </c>
      <c r="X420" s="1" t="str">
        <f>IF(billionaire_data_2[[#This Row],[total_tax_rate_country]]&gt;=43,"High","Low")</f>
        <v>Low</v>
      </c>
    </row>
    <row r="421" spans="1:24" x14ac:dyDescent="0.35">
      <c r="A421" s="1" t="s">
        <v>1676</v>
      </c>
      <c r="B421" s="1" t="s">
        <v>1068</v>
      </c>
      <c r="C421" s="4">
        <v>5700000000</v>
      </c>
      <c r="D421" s="1" t="s">
        <v>18</v>
      </c>
      <c r="E421" s="1" t="s">
        <v>559</v>
      </c>
      <c r="F421" s="1" t="s">
        <v>742</v>
      </c>
      <c r="G421" s="1" t="s">
        <v>206</v>
      </c>
      <c r="H421" t="b">
        <v>1</v>
      </c>
      <c r="I421" s="1" t="s">
        <v>15</v>
      </c>
      <c r="J421" s="2">
        <v>12677</v>
      </c>
      <c r="K421">
        <v>78.5</v>
      </c>
      <c r="L421">
        <v>117.24</v>
      </c>
      <c r="M421" s="5">
        <v>21427700000000</v>
      </c>
      <c r="N421">
        <v>9.6</v>
      </c>
      <c r="O421">
        <v>36.6</v>
      </c>
      <c r="P421" s="3">
        <v>328239523</v>
      </c>
      <c r="Q421">
        <v>1934</v>
      </c>
      <c r="R421" s="1" t="s">
        <v>1770</v>
      </c>
      <c r="S421">
        <v>15</v>
      </c>
      <c r="T421" t="str">
        <f>IF(AND(billionaire_data_2[[#This Row],[selfMade]]=TRUE,billionaire_data_2[[#This Row],[age]]&lt;=50),"Yes","No")</f>
        <v>No</v>
      </c>
      <c r="U421" s="1">
        <v>90</v>
      </c>
      <c r="V421" s="1">
        <v>9</v>
      </c>
      <c r="W421">
        <f>IF(billionaire_data_2[[#This Row],[selfMade]]=TRUE,1,0)</f>
        <v>1</v>
      </c>
      <c r="X421" s="1" t="str">
        <f>IF(billionaire_data_2[[#This Row],[total_tax_rate_country]]&gt;=43,"High","Low")</f>
        <v>Low</v>
      </c>
    </row>
    <row r="422" spans="1:24" x14ac:dyDescent="0.35">
      <c r="A422" s="1" t="s">
        <v>1677</v>
      </c>
      <c r="B422" s="1" t="s">
        <v>1678</v>
      </c>
      <c r="C422" s="4">
        <v>5700000000</v>
      </c>
      <c r="D422" s="1" t="s">
        <v>892</v>
      </c>
      <c r="E422" s="1" t="s">
        <v>893</v>
      </c>
      <c r="F422" s="1" t="s">
        <v>894</v>
      </c>
      <c r="G422" s="1" t="s">
        <v>161</v>
      </c>
      <c r="H422" t="b">
        <v>1</v>
      </c>
      <c r="I422" s="1" t="s">
        <v>15</v>
      </c>
      <c r="J422" s="2">
        <v>24371</v>
      </c>
      <c r="K422">
        <v>71.599999999999994</v>
      </c>
      <c r="L422">
        <v>281.66000000000003</v>
      </c>
      <c r="M422" s="5">
        <v>153781069118</v>
      </c>
      <c r="N422">
        <v>20.100000000000001</v>
      </c>
      <c r="O422">
        <v>45.2</v>
      </c>
      <c r="P422" s="3">
        <v>44385155</v>
      </c>
      <c r="Q422">
        <v>1966</v>
      </c>
      <c r="R422" s="1" t="s">
        <v>1770</v>
      </c>
      <c r="S422">
        <v>21</v>
      </c>
      <c r="T422" t="str">
        <f>IF(AND(billionaire_data_2[[#This Row],[selfMade]]=TRUE,billionaire_data_2[[#This Row],[age]]&lt;=50),"Yes","No")</f>
        <v>No</v>
      </c>
      <c r="U422" s="1">
        <v>58</v>
      </c>
      <c r="V422" s="1">
        <v>13</v>
      </c>
      <c r="W422">
        <f>IF(billionaire_data_2[[#This Row],[selfMade]]=TRUE,1,0)</f>
        <v>1</v>
      </c>
      <c r="X422" s="1" t="str">
        <f>IF(billionaire_data_2[[#This Row],[total_tax_rate_country]]&gt;=43,"High","Low")</f>
        <v>High</v>
      </c>
    </row>
    <row r="423" spans="1:24" x14ac:dyDescent="0.35">
      <c r="A423" s="1" t="s">
        <v>1679</v>
      </c>
      <c r="B423" s="1" t="s">
        <v>1680</v>
      </c>
      <c r="C423" s="4">
        <v>5700000000</v>
      </c>
      <c r="D423" s="1" t="s">
        <v>290</v>
      </c>
      <c r="E423" s="1" t="s">
        <v>291</v>
      </c>
      <c r="F423" s="1" t="s">
        <v>682</v>
      </c>
      <c r="G423" s="1" t="s">
        <v>269</v>
      </c>
      <c r="H423" t="b">
        <v>0</v>
      </c>
      <c r="I423" s="1" t="s">
        <v>15</v>
      </c>
      <c r="J423" s="2">
        <v>18845</v>
      </c>
      <c r="K423">
        <v>82.5</v>
      </c>
      <c r="L423">
        <v>110.51</v>
      </c>
      <c r="M423" s="5">
        <v>530832908738</v>
      </c>
      <c r="N423">
        <v>27.9</v>
      </c>
      <c r="O423">
        <v>49.1</v>
      </c>
      <c r="P423" s="3">
        <v>10285453</v>
      </c>
      <c r="Q423">
        <v>1951</v>
      </c>
      <c r="R423" s="1" t="s">
        <v>1762</v>
      </c>
      <c r="S423">
        <v>5</v>
      </c>
      <c r="T423" t="str">
        <f>IF(AND(billionaire_data_2[[#This Row],[selfMade]]=TRUE,billionaire_data_2[[#This Row],[age]]&lt;=50),"Yes","No")</f>
        <v>No</v>
      </c>
      <c r="U423" s="1">
        <v>73</v>
      </c>
      <c r="V423" s="1">
        <v>14</v>
      </c>
      <c r="W423">
        <f>IF(billionaire_data_2[[#This Row],[selfMade]]=TRUE,1,0)</f>
        <v>0</v>
      </c>
      <c r="X423" s="1" t="str">
        <f>IF(billionaire_data_2[[#This Row],[total_tax_rate_country]]&gt;=43,"High","Low")</f>
        <v>High</v>
      </c>
    </row>
    <row r="424" spans="1:24" x14ac:dyDescent="0.35">
      <c r="A424" s="1" t="s">
        <v>1681</v>
      </c>
      <c r="B424" s="1" t="s">
        <v>1682</v>
      </c>
      <c r="C424" s="4">
        <v>5600000000</v>
      </c>
      <c r="D424" s="1" t="s">
        <v>383</v>
      </c>
      <c r="E424" s="1" t="s">
        <v>839</v>
      </c>
      <c r="F424" s="1" t="s">
        <v>919</v>
      </c>
      <c r="G424" s="1" t="s">
        <v>116</v>
      </c>
      <c r="H424" t="b">
        <v>1</v>
      </c>
      <c r="I424" s="1" t="s">
        <v>15</v>
      </c>
      <c r="J424" s="2">
        <v>26238</v>
      </c>
      <c r="K424">
        <v>82.8</v>
      </c>
      <c r="L424">
        <v>108.15</v>
      </c>
      <c r="M424" s="5">
        <v>395098666122</v>
      </c>
      <c r="N424">
        <v>23.1</v>
      </c>
      <c r="O424">
        <v>25.3</v>
      </c>
      <c r="P424" s="3">
        <v>9053300</v>
      </c>
      <c r="Q424">
        <v>1971</v>
      </c>
      <c r="R424" s="1" t="s">
        <v>1769</v>
      </c>
      <c r="S424">
        <v>1</v>
      </c>
      <c r="T424" t="str">
        <f>IF(AND(billionaire_data_2[[#This Row],[selfMade]]=TRUE,billionaire_data_2[[#This Row],[age]]&lt;=50),"Yes","No")</f>
        <v>No</v>
      </c>
      <c r="U424" s="1">
        <v>53</v>
      </c>
      <c r="V424" s="1">
        <v>8</v>
      </c>
      <c r="W424">
        <f>IF(billionaire_data_2[[#This Row],[selfMade]]=TRUE,1,0)</f>
        <v>1</v>
      </c>
      <c r="X424" s="1" t="str">
        <f>IF(billionaire_data_2[[#This Row],[total_tax_rate_country]]&gt;=43,"High","Low")</f>
        <v>Low</v>
      </c>
    </row>
    <row r="425" spans="1:24" x14ac:dyDescent="0.35">
      <c r="A425" s="1" t="s">
        <v>1683</v>
      </c>
      <c r="B425" s="1" t="s">
        <v>1684</v>
      </c>
      <c r="C425" s="4">
        <v>5600000000</v>
      </c>
      <c r="D425" s="1" t="s">
        <v>62</v>
      </c>
      <c r="E425" s="1" t="s">
        <v>144</v>
      </c>
      <c r="F425" s="1" t="s">
        <v>225</v>
      </c>
      <c r="G425" s="1" t="s">
        <v>99</v>
      </c>
      <c r="H425" t="b">
        <v>1</v>
      </c>
      <c r="I425" s="1" t="s">
        <v>15</v>
      </c>
      <c r="J425" s="2">
        <v>25903</v>
      </c>
      <c r="K425">
        <v>77</v>
      </c>
      <c r="L425">
        <v>125.08</v>
      </c>
      <c r="M425" s="5">
        <v>19910000000000</v>
      </c>
      <c r="N425">
        <v>9.4</v>
      </c>
      <c r="O425">
        <v>59.2</v>
      </c>
      <c r="P425" s="3">
        <v>1397715000</v>
      </c>
      <c r="Q425">
        <v>1970</v>
      </c>
      <c r="R425" s="1" t="s">
        <v>1767</v>
      </c>
      <c r="S425">
        <v>1</v>
      </c>
      <c r="T425" t="str">
        <f>IF(AND(billionaire_data_2[[#This Row],[selfMade]]=TRUE,billionaire_data_2[[#This Row],[age]]&lt;=50),"Yes","No")</f>
        <v>No</v>
      </c>
      <c r="U425" s="1">
        <v>54</v>
      </c>
      <c r="V425" s="1">
        <v>10</v>
      </c>
      <c r="W425">
        <f>IF(billionaire_data_2[[#This Row],[selfMade]]=TRUE,1,0)</f>
        <v>1</v>
      </c>
      <c r="X425" s="1" t="str">
        <f>IF(billionaire_data_2[[#This Row],[total_tax_rate_country]]&gt;=43,"High","Low")</f>
        <v>High</v>
      </c>
    </row>
    <row r="426" spans="1:24" x14ac:dyDescent="0.35">
      <c r="A426" s="1" t="s">
        <v>1157</v>
      </c>
      <c r="B426" s="1" t="s">
        <v>1685</v>
      </c>
      <c r="C426" s="4">
        <v>5600000000</v>
      </c>
      <c r="D426" s="1" t="s">
        <v>62</v>
      </c>
      <c r="E426" s="1" t="s">
        <v>144</v>
      </c>
      <c r="F426" s="1" t="s">
        <v>913</v>
      </c>
      <c r="G426" s="1" t="s">
        <v>206</v>
      </c>
      <c r="H426" t="b">
        <v>1</v>
      </c>
      <c r="I426" s="1" t="s">
        <v>15</v>
      </c>
      <c r="J426" s="2">
        <v>24473</v>
      </c>
      <c r="K426">
        <v>77</v>
      </c>
      <c r="L426">
        <v>125.08</v>
      </c>
      <c r="M426" s="5">
        <v>19910000000000</v>
      </c>
      <c r="N426">
        <v>9.4</v>
      </c>
      <c r="O426">
        <v>59.2</v>
      </c>
      <c r="P426" s="3">
        <v>1397715000</v>
      </c>
      <c r="Q426">
        <v>1967</v>
      </c>
      <c r="R426" s="1" t="s">
        <v>1761</v>
      </c>
      <c r="S426">
        <v>1</v>
      </c>
      <c r="T426" t="str">
        <f>IF(AND(billionaire_data_2[[#This Row],[selfMade]]=TRUE,billionaire_data_2[[#This Row],[age]]&lt;=50),"Yes","No")</f>
        <v>No</v>
      </c>
      <c r="U426" s="1">
        <v>57</v>
      </c>
      <c r="V426" s="1">
        <v>9</v>
      </c>
      <c r="W426">
        <f>IF(billionaire_data_2[[#This Row],[selfMade]]=TRUE,1,0)</f>
        <v>1</v>
      </c>
      <c r="X426" s="1" t="str">
        <f>IF(billionaire_data_2[[#This Row],[total_tax_rate_country]]&gt;=43,"High","Low")</f>
        <v>High</v>
      </c>
    </row>
    <row r="427" spans="1:24" x14ac:dyDescent="0.35">
      <c r="A427" s="1" t="s">
        <v>1298</v>
      </c>
      <c r="B427" s="1" t="s">
        <v>1686</v>
      </c>
      <c r="C427" s="4">
        <v>5600000000</v>
      </c>
      <c r="D427" s="1" t="s">
        <v>62</v>
      </c>
      <c r="E427" s="1" t="s">
        <v>470</v>
      </c>
      <c r="F427" s="1" t="s">
        <v>365</v>
      </c>
      <c r="G427" s="1" t="s">
        <v>17</v>
      </c>
      <c r="H427" t="b">
        <v>1</v>
      </c>
      <c r="I427" s="1" t="s">
        <v>15</v>
      </c>
      <c r="J427" s="2">
        <v>23377</v>
      </c>
      <c r="K427">
        <v>77</v>
      </c>
      <c r="L427">
        <v>125.08</v>
      </c>
      <c r="M427" s="5">
        <v>19910000000000</v>
      </c>
      <c r="N427">
        <v>9.4</v>
      </c>
      <c r="O427">
        <v>59.2</v>
      </c>
      <c r="P427" s="3">
        <v>1397715000</v>
      </c>
      <c r="Q427">
        <v>1964</v>
      </c>
      <c r="R427" s="1" t="s">
        <v>1761</v>
      </c>
      <c r="S427">
        <v>1</v>
      </c>
      <c r="T427" t="str">
        <f>IF(AND(billionaire_data_2[[#This Row],[selfMade]]=TRUE,billionaire_data_2[[#This Row],[age]]&lt;=50),"Yes","No")</f>
        <v>No</v>
      </c>
      <c r="U427" s="1">
        <v>60</v>
      </c>
      <c r="V427" s="1">
        <v>1</v>
      </c>
      <c r="W427">
        <f>IF(billionaire_data_2[[#This Row],[selfMade]]=TRUE,1,0)</f>
        <v>1</v>
      </c>
      <c r="X427" s="1" t="str">
        <f>IF(billionaire_data_2[[#This Row],[total_tax_rate_country]]&gt;=43,"High","Low")</f>
        <v>High</v>
      </c>
    </row>
    <row r="428" spans="1:24" x14ac:dyDescent="0.35">
      <c r="A428" s="1" t="s">
        <v>1687</v>
      </c>
      <c r="B428" s="1" t="s">
        <v>1688</v>
      </c>
      <c r="C428" s="4">
        <v>5600000000</v>
      </c>
      <c r="D428" s="1" t="s">
        <v>18</v>
      </c>
      <c r="E428" s="1" t="s">
        <v>915</v>
      </c>
      <c r="F428" s="1" t="s">
        <v>916</v>
      </c>
      <c r="G428" s="1" t="s">
        <v>29</v>
      </c>
      <c r="H428" t="b">
        <v>0</v>
      </c>
      <c r="I428" s="1" t="s">
        <v>50</v>
      </c>
      <c r="J428" s="2">
        <v>21192</v>
      </c>
      <c r="K428">
        <v>78.5</v>
      </c>
      <c r="L428">
        <v>117.24</v>
      </c>
      <c r="M428" s="5">
        <v>21427700000000</v>
      </c>
      <c r="N428">
        <v>9.6</v>
      </c>
      <c r="O428">
        <v>36.6</v>
      </c>
      <c r="P428" s="3">
        <v>328239523</v>
      </c>
      <c r="Q428">
        <v>1958</v>
      </c>
      <c r="R428" s="1" t="s">
        <v>1761</v>
      </c>
      <c r="S428">
        <v>7</v>
      </c>
      <c r="T428" t="str">
        <f>IF(AND(billionaire_data_2[[#This Row],[selfMade]]=TRUE,billionaire_data_2[[#This Row],[age]]&lt;=50),"Yes","No")</f>
        <v>No</v>
      </c>
      <c r="U428" s="1">
        <v>66</v>
      </c>
      <c r="V428" s="1">
        <v>6</v>
      </c>
      <c r="W428">
        <f>IF(billionaire_data_2[[#This Row],[selfMade]]=TRUE,1,0)</f>
        <v>0</v>
      </c>
      <c r="X428" s="1" t="str">
        <f>IF(billionaire_data_2[[#This Row],[total_tax_rate_country]]&gt;=43,"High","Low")</f>
        <v>Low</v>
      </c>
    </row>
    <row r="429" spans="1:24" x14ac:dyDescent="0.35">
      <c r="A429" s="1" t="s">
        <v>1689</v>
      </c>
      <c r="B429" s="1" t="s">
        <v>1690</v>
      </c>
      <c r="C429" s="4">
        <v>5600000000</v>
      </c>
      <c r="D429" s="1" t="s">
        <v>18</v>
      </c>
      <c r="E429" s="1" t="s">
        <v>342</v>
      </c>
      <c r="F429" s="1" t="s">
        <v>906</v>
      </c>
      <c r="G429" s="1" t="s">
        <v>172</v>
      </c>
      <c r="H429" t="b">
        <v>0</v>
      </c>
      <c r="I429" s="1" t="s">
        <v>15</v>
      </c>
      <c r="J429" s="2">
        <v>15802</v>
      </c>
      <c r="K429">
        <v>78.5</v>
      </c>
      <c r="L429">
        <v>117.24</v>
      </c>
      <c r="M429" s="5">
        <v>21427700000000</v>
      </c>
      <c r="N429">
        <v>9.6</v>
      </c>
      <c r="O429">
        <v>36.6</v>
      </c>
      <c r="P429" s="3">
        <v>328239523</v>
      </c>
      <c r="Q429">
        <v>1943</v>
      </c>
      <c r="R429" s="1" t="s">
        <v>1765</v>
      </c>
      <c r="S429">
        <v>6</v>
      </c>
      <c r="T429" t="str">
        <f>IF(AND(billionaire_data_2[[#This Row],[selfMade]]=TRUE,billionaire_data_2[[#This Row],[age]]&lt;=50),"Yes","No")</f>
        <v>No</v>
      </c>
      <c r="U429" s="1">
        <v>81</v>
      </c>
      <c r="V429" s="1">
        <v>4</v>
      </c>
      <c r="W429">
        <f>IF(billionaire_data_2[[#This Row],[selfMade]]=TRUE,1,0)</f>
        <v>0</v>
      </c>
      <c r="X429" s="1" t="str">
        <f>IF(billionaire_data_2[[#This Row],[total_tax_rate_country]]&gt;=43,"High","Low")</f>
        <v>Low</v>
      </c>
    </row>
    <row r="430" spans="1:24" x14ac:dyDescent="0.35">
      <c r="A430" s="1" t="s">
        <v>1691</v>
      </c>
      <c r="B430" s="1" t="s">
        <v>1692</v>
      </c>
      <c r="C430" s="4">
        <v>5600000000</v>
      </c>
      <c r="D430" s="1" t="s">
        <v>44</v>
      </c>
      <c r="E430" s="1" t="s">
        <v>169</v>
      </c>
      <c r="F430" s="1" t="s">
        <v>909</v>
      </c>
      <c r="G430" s="1" t="s">
        <v>17</v>
      </c>
      <c r="H430" t="b">
        <v>0</v>
      </c>
      <c r="I430" s="1" t="s">
        <v>15</v>
      </c>
      <c r="J430" s="2">
        <v>15405</v>
      </c>
      <c r="K430">
        <v>69.400000000000006</v>
      </c>
      <c r="L430">
        <v>180.44</v>
      </c>
      <c r="M430" s="5">
        <v>2611000000000</v>
      </c>
      <c r="N430">
        <v>11.2</v>
      </c>
      <c r="O430">
        <v>49.7</v>
      </c>
      <c r="P430" s="3">
        <v>1366417754</v>
      </c>
      <c r="Q430">
        <v>1942</v>
      </c>
      <c r="R430" s="1" t="s">
        <v>1759</v>
      </c>
      <c r="S430">
        <v>5</v>
      </c>
      <c r="T430" t="str">
        <f>IF(AND(billionaire_data_2[[#This Row],[selfMade]]=TRUE,billionaire_data_2[[#This Row],[age]]&lt;=50),"Yes","No")</f>
        <v>No</v>
      </c>
      <c r="U430" s="1">
        <v>82</v>
      </c>
      <c r="V430" s="1">
        <v>1</v>
      </c>
      <c r="W430">
        <f>IF(billionaire_data_2[[#This Row],[selfMade]]=TRUE,1,0)</f>
        <v>0</v>
      </c>
      <c r="X430" s="1" t="str">
        <f>IF(billionaire_data_2[[#This Row],[total_tax_rate_country]]&gt;=43,"High","Low")</f>
        <v>High</v>
      </c>
    </row>
    <row r="431" spans="1:24" x14ac:dyDescent="0.35">
      <c r="A431" s="1" t="s">
        <v>1693</v>
      </c>
      <c r="B431" s="1" t="s">
        <v>1694</v>
      </c>
      <c r="C431" s="4">
        <v>5600000000</v>
      </c>
      <c r="D431" s="1" t="s">
        <v>454</v>
      </c>
      <c r="E431" s="1" t="s">
        <v>455</v>
      </c>
      <c r="F431" s="1" t="s">
        <v>921</v>
      </c>
      <c r="G431" s="1" t="s">
        <v>206</v>
      </c>
      <c r="H431" t="b">
        <v>1</v>
      </c>
      <c r="I431" s="1" t="s">
        <v>15</v>
      </c>
      <c r="J431" s="2">
        <v>21116</v>
      </c>
      <c r="K431">
        <v>82.6</v>
      </c>
      <c r="L431">
        <v>115.16</v>
      </c>
      <c r="M431" s="5">
        <v>2029000000000</v>
      </c>
      <c r="N431">
        <v>15.6</v>
      </c>
      <c r="O431">
        <v>33.200000000000003</v>
      </c>
      <c r="P431" s="3">
        <v>51709098</v>
      </c>
      <c r="Q431">
        <v>1957</v>
      </c>
      <c r="R431" s="1" t="s">
        <v>1763</v>
      </c>
      <c r="S431">
        <v>23</v>
      </c>
      <c r="T431" t="str">
        <f>IF(AND(billionaire_data_2[[#This Row],[selfMade]]=TRUE,billionaire_data_2[[#This Row],[age]]&lt;=50),"Yes","No")</f>
        <v>No</v>
      </c>
      <c r="U431" s="1">
        <v>67</v>
      </c>
      <c r="V431" s="1">
        <v>9</v>
      </c>
      <c r="W431">
        <f>IF(billionaire_data_2[[#This Row],[selfMade]]=TRUE,1,0)</f>
        <v>1</v>
      </c>
      <c r="X431" s="1" t="str">
        <f>IF(billionaire_data_2[[#This Row],[total_tax_rate_country]]&gt;=43,"High","Low")</f>
        <v>Low</v>
      </c>
    </row>
    <row r="432" spans="1:24" x14ac:dyDescent="0.35">
      <c r="A432" s="1" t="s">
        <v>1695</v>
      </c>
      <c r="B432" s="1" t="s">
        <v>1072</v>
      </c>
      <c r="C432" s="4">
        <v>5600000000</v>
      </c>
      <c r="D432" s="1" t="s">
        <v>18</v>
      </c>
      <c r="E432" s="1" t="s">
        <v>911</v>
      </c>
      <c r="F432" s="1" t="s">
        <v>156</v>
      </c>
      <c r="G432" s="1" t="s">
        <v>29</v>
      </c>
      <c r="H432" t="b">
        <v>1</v>
      </c>
      <c r="I432" s="1" t="s">
        <v>15</v>
      </c>
      <c r="J432" s="2">
        <v>13043</v>
      </c>
      <c r="K432">
        <v>78.5</v>
      </c>
      <c r="L432">
        <v>117.24</v>
      </c>
      <c r="M432" s="5">
        <v>21427700000000</v>
      </c>
      <c r="N432">
        <v>9.6</v>
      </c>
      <c r="O432">
        <v>36.6</v>
      </c>
      <c r="P432" s="3">
        <v>328239523</v>
      </c>
      <c r="Q432">
        <v>1935</v>
      </c>
      <c r="R432" s="1" t="s">
        <v>1770</v>
      </c>
      <c r="S432">
        <v>16</v>
      </c>
      <c r="T432" t="str">
        <f>IF(AND(billionaire_data_2[[#This Row],[selfMade]]=TRUE,billionaire_data_2[[#This Row],[age]]&lt;=50),"Yes","No")</f>
        <v>No</v>
      </c>
      <c r="U432" s="1">
        <v>89</v>
      </c>
      <c r="V432" s="1">
        <v>6</v>
      </c>
      <c r="W432">
        <f>IF(billionaire_data_2[[#This Row],[selfMade]]=TRUE,1,0)</f>
        <v>1</v>
      </c>
      <c r="X432" s="1" t="str">
        <f>IF(billionaire_data_2[[#This Row],[total_tax_rate_country]]&gt;=43,"High","Low")</f>
        <v>Low</v>
      </c>
    </row>
    <row r="433" spans="1:24" x14ac:dyDescent="0.35">
      <c r="A433" s="1" t="s">
        <v>1696</v>
      </c>
      <c r="B433" s="1" t="s">
        <v>1198</v>
      </c>
      <c r="C433" s="4">
        <v>5600000000</v>
      </c>
      <c r="D433" s="1" t="s">
        <v>18</v>
      </c>
      <c r="E433" s="1" t="s">
        <v>342</v>
      </c>
      <c r="F433" s="1" t="s">
        <v>916</v>
      </c>
      <c r="G433" s="1" t="s">
        <v>224</v>
      </c>
      <c r="H433" t="b">
        <v>0</v>
      </c>
      <c r="I433" s="1" t="s">
        <v>15</v>
      </c>
      <c r="J433" s="2">
        <v>19628</v>
      </c>
      <c r="K433">
        <v>78.5</v>
      </c>
      <c r="L433">
        <v>117.24</v>
      </c>
      <c r="M433" s="5">
        <v>21427700000000</v>
      </c>
      <c r="N433">
        <v>9.6</v>
      </c>
      <c r="O433">
        <v>36.6</v>
      </c>
      <c r="P433" s="3">
        <v>328239523</v>
      </c>
      <c r="Q433">
        <v>1953</v>
      </c>
      <c r="R433" s="1" t="s">
        <v>1770</v>
      </c>
      <c r="S433">
        <v>26</v>
      </c>
      <c r="T433" t="str">
        <f>IF(AND(billionaire_data_2[[#This Row],[selfMade]]=TRUE,billionaire_data_2[[#This Row],[age]]&lt;=50),"Yes","No")</f>
        <v>No</v>
      </c>
      <c r="U433" s="1">
        <v>71</v>
      </c>
      <c r="V433" s="1">
        <v>15</v>
      </c>
      <c r="W433">
        <f>IF(billionaire_data_2[[#This Row],[selfMade]]=TRUE,1,0)</f>
        <v>0</v>
      </c>
      <c r="X433" s="1" t="str">
        <f>IF(billionaire_data_2[[#This Row],[total_tax_rate_country]]&gt;=43,"High","Low")</f>
        <v>Low</v>
      </c>
    </row>
    <row r="434" spans="1:24" x14ac:dyDescent="0.35">
      <c r="A434" s="1" t="s">
        <v>1697</v>
      </c>
      <c r="B434" s="1" t="s">
        <v>1424</v>
      </c>
      <c r="C434" s="4">
        <v>5500000000</v>
      </c>
      <c r="D434" s="1" t="s">
        <v>18</v>
      </c>
      <c r="E434" s="1" t="s">
        <v>487</v>
      </c>
      <c r="F434" s="1" t="s">
        <v>931</v>
      </c>
      <c r="G434" s="1" t="s">
        <v>22</v>
      </c>
      <c r="H434" t="b">
        <v>1</v>
      </c>
      <c r="I434" s="1" t="s">
        <v>15</v>
      </c>
      <c r="J434" s="2">
        <v>32395</v>
      </c>
      <c r="K434">
        <v>78.5</v>
      </c>
      <c r="L434">
        <v>117.24</v>
      </c>
      <c r="M434" s="5">
        <v>21427700000000</v>
      </c>
      <c r="N434">
        <v>9.6</v>
      </c>
      <c r="O434">
        <v>36.6</v>
      </c>
      <c r="P434" s="3">
        <v>328239523</v>
      </c>
      <c r="Q434">
        <v>1988</v>
      </c>
      <c r="R434" s="1" t="s">
        <v>1770</v>
      </c>
      <c r="S434">
        <v>9</v>
      </c>
      <c r="T434" t="str">
        <f>IF(AND(billionaire_data_2[[#This Row],[selfMade]]=TRUE,billionaire_data_2[[#This Row],[age]]&lt;=50),"Yes","No")</f>
        <v>Yes</v>
      </c>
      <c r="U434" s="1">
        <v>36</v>
      </c>
      <c r="V434" s="1">
        <v>17</v>
      </c>
      <c r="W434">
        <f>IF(billionaire_data_2[[#This Row],[selfMade]]=TRUE,1,0)</f>
        <v>1</v>
      </c>
      <c r="X434" s="1" t="str">
        <f>IF(billionaire_data_2[[#This Row],[total_tax_rate_country]]&gt;=43,"High","Low")</f>
        <v>Low</v>
      </c>
    </row>
    <row r="435" spans="1:24" x14ac:dyDescent="0.35">
      <c r="A435" s="1" t="s">
        <v>1476</v>
      </c>
      <c r="B435" s="1" t="s">
        <v>1698</v>
      </c>
      <c r="C435" s="4">
        <v>5500000000</v>
      </c>
      <c r="D435" s="1" t="s">
        <v>18</v>
      </c>
      <c r="E435" s="1" t="s">
        <v>945</v>
      </c>
      <c r="F435" s="1" t="s">
        <v>659</v>
      </c>
      <c r="G435" s="1" t="s">
        <v>147</v>
      </c>
      <c r="H435" t="b">
        <v>1</v>
      </c>
      <c r="I435" s="1" t="s">
        <v>15</v>
      </c>
      <c r="J435" s="2">
        <v>20688</v>
      </c>
      <c r="K435">
        <v>78.5</v>
      </c>
      <c r="L435">
        <v>117.24</v>
      </c>
      <c r="M435" s="5">
        <v>21427700000000</v>
      </c>
      <c r="N435">
        <v>9.6</v>
      </c>
      <c r="O435">
        <v>36.6</v>
      </c>
      <c r="P435" s="3">
        <v>328239523</v>
      </c>
      <c r="Q435">
        <v>1956</v>
      </c>
      <c r="R435" s="1" t="s">
        <v>1762</v>
      </c>
      <c r="S435">
        <v>21</v>
      </c>
      <c r="T435" t="str">
        <f>IF(AND(billionaire_data_2[[#This Row],[selfMade]]=TRUE,billionaire_data_2[[#This Row],[age]]&lt;=50),"Yes","No")</f>
        <v>No</v>
      </c>
      <c r="U435" s="1">
        <v>68</v>
      </c>
      <c r="V435" s="1">
        <v>11</v>
      </c>
      <c r="W435">
        <f>IF(billionaire_data_2[[#This Row],[selfMade]]=TRUE,1,0)</f>
        <v>1</v>
      </c>
      <c r="X435" s="1" t="str">
        <f>IF(billionaire_data_2[[#This Row],[total_tax_rate_country]]&gt;=43,"High","Low")</f>
        <v>Low</v>
      </c>
    </row>
    <row r="436" spans="1:24" x14ac:dyDescent="0.35">
      <c r="A436" s="1" t="s">
        <v>1699</v>
      </c>
      <c r="B436" s="1" t="s">
        <v>1594</v>
      </c>
      <c r="C436" s="4">
        <v>5500000000</v>
      </c>
      <c r="D436" s="1" t="s">
        <v>18</v>
      </c>
      <c r="E436" s="1" t="s">
        <v>426</v>
      </c>
      <c r="F436" s="1" t="s">
        <v>938</v>
      </c>
      <c r="G436" s="1" t="s">
        <v>17</v>
      </c>
      <c r="H436" t="b">
        <v>0</v>
      </c>
      <c r="I436" s="1" t="s">
        <v>15</v>
      </c>
      <c r="J436" s="2">
        <v>23800</v>
      </c>
      <c r="K436">
        <v>78.5</v>
      </c>
      <c r="L436">
        <v>117.24</v>
      </c>
      <c r="M436" s="5">
        <v>21427700000000</v>
      </c>
      <c r="N436">
        <v>9.6</v>
      </c>
      <c r="O436">
        <v>36.6</v>
      </c>
      <c r="P436" s="3">
        <v>328239523</v>
      </c>
      <c r="Q436">
        <v>1965</v>
      </c>
      <c r="R436" s="1" t="s">
        <v>1764</v>
      </c>
      <c r="S436">
        <v>27</v>
      </c>
      <c r="T436" t="str">
        <f>IF(AND(billionaire_data_2[[#This Row],[selfMade]]=TRUE,billionaire_data_2[[#This Row],[age]]&lt;=50),"Yes","No")</f>
        <v>No</v>
      </c>
      <c r="U436" s="1">
        <v>59</v>
      </c>
      <c r="V436" s="1">
        <v>1</v>
      </c>
      <c r="W436">
        <f>IF(billionaire_data_2[[#This Row],[selfMade]]=TRUE,1,0)</f>
        <v>0</v>
      </c>
      <c r="X436" s="1" t="str">
        <f>IF(billionaire_data_2[[#This Row],[total_tax_rate_country]]&gt;=43,"High","Low")</f>
        <v>Low</v>
      </c>
    </row>
    <row r="437" spans="1:24" x14ac:dyDescent="0.35">
      <c r="A437" s="1" t="s">
        <v>1700</v>
      </c>
      <c r="B437" s="1" t="s">
        <v>1701</v>
      </c>
      <c r="C437" s="4">
        <v>5500000000</v>
      </c>
      <c r="D437" s="1" t="s">
        <v>18</v>
      </c>
      <c r="E437" s="1" t="s">
        <v>933</v>
      </c>
      <c r="F437" s="1" t="s">
        <v>934</v>
      </c>
      <c r="G437" s="1" t="s">
        <v>147</v>
      </c>
      <c r="H437" t="b">
        <v>1</v>
      </c>
      <c r="I437" s="1" t="s">
        <v>15</v>
      </c>
      <c r="J437" s="2">
        <v>47218</v>
      </c>
      <c r="K437">
        <v>78.5</v>
      </c>
      <c r="L437">
        <v>117.24</v>
      </c>
      <c r="M437" s="5">
        <v>21427700000000</v>
      </c>
      <c r="N437">
        <v>9.6</v>
      </c>
      <c r="O437">
        <v>36.6</v>
      </c>
      <c r="P437" s="3">
        <v>328239523</v>
      </c>
      <c r="Q437">
        <v>1929</v>
      </c>
      <c r="R437" s="1" t="s">
        <v>1765</v>
      </c>
      <c r="S437">
        <v>10</v>
      </c>
      <c r="T437" t="str">
        <f>IF(AND(billionaire_data_2[[#This Row],[selfMade]]=TRUE,billionaire_data_2[[#This Row],[age]]&lt;=50),"Yes","No")</f>
        <v>No</v>
      </c>
      <c r="U437" s="1">
        <v>95</v>
      </c>
      <c r="V437" s="1">
        <v>11</v>
      </c>
      <c r="W437">
        <f>IF(billionaire_data_2[[#This Row],[selfMade]]=TRUE,1,0)</f>
        <v>1</v>
      </c>
      <c r="X437" s="1" t="str">
        <f>IF(billionaire_data_2[[#This Row],[total_tax_rate_country]]&gt;=43,"High","Low")</f>
        <v>Low</v>
      </c>
    </row>
    <row r="438" spans="1:24" x14ac:dyDescent="0.35">
      <c r="A438" s="1" t="s">
        <v>1697</v>
      </c>
      <c r="B438" s="1" t="s">
        <v>1068</v>
      </c>
      <c r="C438" s="4">
        <v>5500000000</v>
      </c>
      <c r="D438" s="1" t="s">
        <v>18</v>
      </c>
      <c r="E438" s="1" t="s">
        <v>487</v>
      </c>
      <c r="F438" s="1" t="s">
        <v>929</v>
      </c>
      <c r="G438" s="1" t="s">
        <v>22</v>
      </c>
      <c r="H438" t="b">
        <v>1</v>
      </c>
      <c r="I438" s="1" t="s">
        <v>15</v>
      </c>
      <c r="J438" s="2">
        <v>33091</v>
      </c>
      <c r="K438">
        <v>78.5</v>
      </c>
      <c r="L438">
        <v>117.24</v>
      </c>
      <c r="M438" s="5">
        <v>21427700000000</v>
      </c>
      <c r="N438">
        <v>9.6</v>
      </c>
      <c r="O438">
        <v>36.6</v>
      </c>
      <c r="P438" s="3">
        <v>328239523</v>
      </c>
      <c r="Q438">
        <v>1990</v>
      </c>
      <c r="R438" s="1" t="s">
        <v>1762</v>
      </c>
      <c r="S438">
        <v>6</v>
      </c>
      <c r="T438" t="str">
        <f>IF(AND(billionaire_data_2[[#This Row],[selfMade]]=TRUE,billionaire_data_2[[#This Row],[age]]&lt;=50),"Yes","No")</f>
        <v>Yes</v>
      </c>
      <c r="U438" s="1">
        <v>34</v>
      </c>
      <c r="V438" s="1">
        <v>17</v>
      </c>
      <c r="W438">
        <f>IF(billionaire_data_2[[#This Row],[selfMade]]=TRUE,1,0)</f>
        <v>1</v>
      </c>
      <c r="X438" s="1" t="str">
        <f>IF(billionaire_data_2[[#This Row],[total_tax_rate_country]]&gt;=43,"High","Low")</f>
        <v>Low</v>
      </c>
    </row>
    <row r="439" spans="1:24" x14ac:dyDescent="0.35">
      <c r="A439" s="1" t="s">
        <v>1702</v>
      </c>
      <c r="B439" s="1" t="s">
        <v>1127</v>
      </c>
      <c r="C439" s="4">
        <v>5500000000</v>
      </c>
      <c r="D439" s="1" t="s">
        <v>18</v>
      </c>
      <c r="E439" s="1" t="s">
        <v>927</v>
      </c>
      <c r="F439" s="1" t="s">
        <v>560</v>
      </c>
      <c r="G439" s="1" t="s">
        <v>35</v>
      </c>
      <c r="H439" t="b">
        <v>0</v>
      </c>
      <c r="I439" s="1" t="s">
        <v>15</v>
      </c>
      <c r="J439" s="2">
        <v>20922</v>
      </c>
      <c r="K439">
        <v>78.5</v>
      </c>
      <c r="L439">
        <v>117.24</v>
      </c>
      <c r="M439" s="5">
        <v>21427700000000</v>
      </c>
      <c r="N439">
        <v>9.6</v>
      </c>
      <c r="O439">
        <v>36.6</v>
      </c>
      <c r="P439" s="3">
        <v>328239523</v>
      </c>
      <c r="Q439">
        <v>1957</v>
      </c>
      <c r="R439" s="1" t="s">
        <v>1765</v>
      </c>
      <c r="S439">
        <v>12</v>
      </c>
      <c r="T439" t="str">
        <f>IF(AND(billionaire_data_2[[#This Row],[selfMade]]=TRUE,billionaire_data_2[[#This Row],[age]]&lt;=50),"Yes","No")</f>
        <v>No</v>
      </c>
      <c r="U439" s="1">
        <v>67</v>
      </c>
      <c r="V439" s="1">
        <v>12</v>
      </c>
      <c r="W439">
        <f>IF(billionaire_data_2[[#This Row],[selfMade]]=TRUE,1,0)</f>
        <v>0</v>
      </c>
      <c r="X439" s="1" t="str">
        <f>IF(billionaire_data_2[[#This Row],[total_tax_rate_country]]&gt;=43,"High","Low")</f>
        <v>Low</v>
      </c>
    </row>
    <row r="440" spans="1:24" x14ac:dyDescent="0.35">
      <c r="A440" s="1" t="s">
        <v>1703</v>
      </c>
      <c r="B440" s="1" t="s">
        <v>1704</v>
      </c>
      <c r="C440" s="4">
        <v>5500000000</v>
      </c>
      <c r="D440" s="1" t="s">
        <v>18</v>
      </c>
      <c r="E440" s="1" t="s">
        <v>924</v>
      </c>
      <c r="F440" s="1" t="s">
        <v>925</v>
      </c>
      <c r="G440" s="1" t="s">
        <v>224</v>
      </c>
      <c r="H440" t="b">
        <v>0</v>
      </c>
      <c r="I440" s="1" t="s">
        <v>15</v>
      </c>
      <c r="J440" s="2">
        <v>18078</v>
      </c>
      <c r="K440">
        <v>78.5</v>
      </c>
      <c r="L440">
        <v>117.24</v>
      </c>
      <c r="M440" s="5">
        <v>21427700000000</v>
      </c>
      <c r="N440">
        <v>9.6</v>
      </c>
      <c r="O440">
        <v>36.6</v>
      </c>
      <c r="P440" s="3">
        <v>328239523</v>
      </c>
      <c r="Q440">
        <v>1949</v>
      </c>
      <c r="R440" s="1" t="s">
        <v>1760</v>
      </c>
      <c r="S440">
        <v>29</v>
      </c>
      <c r="T440" t="str">
        <f>IF(AND(billionaire_data_2[[#This Row],[selfMade]]=TRUE,billionaire_data_2[[#This Row],[age]]&lt;=50),"Yes","No")</f>
        <v>No</v>
      </c>
      <c r="U440" s="1">
        <v>75</v>
      </c>
      <c r="V440" s="1">
        <v>15</v>
      </c>
      <c r="W440">
        <f>IF(billionaire_data_2[[#This Row],[selfMade]]=TRUE,1,0)</f>
        <v>0</v>
      </c>
      <c r="X440" s="1" t="str">
        <f>IF(billionaire_data_2[[#This Row],[total_tax_rate_country]]&gt;=43,"High","Low")</f>
        <v>Low</v>
      </c>
    </row>
    <row r="441" spans="1:24" x14ac:dyDescent="0.35">
      <c r="A441" s="1" t="s">
        <v>1705</v>
      </c>
      <c r="B441" s="1" t="s">
        <v>1706</v>
      </c>
      <c r="C441" s="4">
        <v>5500000000</v>
      </c>
      <c r="D441" s="1" t="s">
        <v>391</v>
      </c>
      <c r="E441" s="1" t="s">
        <v>950</v>
      </c>
      <c r="F441" s="1" t="s">
        <v>951</v>
      </c>
      <c r="G441" s="1" t="s">
        <v>206</v>
      </c>
      <c r="H441" t="b">
        <v>1</v>
      </c>
      <c r="I441" s="1" t="s">
        <v>15</v>
      </c>
      <c r="J441" s="2">
        <v>15785</v>
      </c>
      <c r="K441">
        <v>82.9</v>
      </c>
      <c r="L441">
        <v>110.62</v>
      </c>
      <c r="M441" s="5">
        <v>2001244392042</v>
      </c>
      <c r="N441">
        <v>24.3</v>
      </c>
      <c r="O441">
        <v>59.1</v>
      </c>
      <c r="P441" s="3">
        <v>60297396</v>
      </c>
      <c r="Q441">
        <v>1943</v>
      </c>
      <c r="R441" s="1" t="s">
        <v>1759</v>
      </c>
      <c r="S441">
        <v>20</v>
      </c>
      <c r="T441" t="str">
        <f>IF(AND(billionaire_data_2[[#This Row],[selfMade]]=TRUE,billionaire_data_2[[#This Row],[age]]&lt;=50),"Yes","No")</f>
        <v>No</v>
      </c>
      <c r="U441" s="1">
        <v>81</v>
      </c>
      <c r="V441" s="1">
        <v>9</v>
      </c>
      <c r="W441">
        <f>IF(billionaire_data_2[[#This Row],[selfMade]]=TRUE,1,0)</f>
        <v>1</v>
      </c>
      <c r="X441" s="1" t="str">
        <f>IF(billionaire_data_2[[#This Row],[total_tax_rate_country]]&gt;=43,"High","Low")</f>
        <v>High</v>
      </c>
    </row>
    <row r="442" spans="1:24" x14ac:dyDescent="0.35">
      <c r="A442" s="1" t="s">
        <v>1707</v>
      </c>
      <c r="B442" s="1" t="s">
        <v>1708</v>
      </c>
      <c r="C442" s="4">
        <v>5500000000</v>
      </c>
      <c r="D442" s="1" t="s">
        <v>391</v>
      </c>
      <c r="E442" s="1" t="s">
        <v>936</v>
      </c>
      <c r="F442" s="1" t="s">
        <v>244</v>
      </c>
      <c r="G442" s="1" t="s">
        <v>17</v>
      </c>
      <c r="H442" t="b">
        <v>0</v>
      </c>
      <c r="I442" s="1" t="s">
        <v>15</v>
      </c>
      <c r="J442" s="2">
        <v>16579</v>
      </c>
      <c r="K442">
        <v>82.9</v>
      </c>
      <c r="L442">
        <v>110.62</v>
      </c>
      <c r="M442" s="5">
        <v>2001244392042</v>
      </c>
      <c r="N442">
        <v>24.3</v>
      </c>
      <c r="O442">
        <v>59.1</v>
      </c>
      <c r="P442" s="3">
        <v>60297396</v>
      </c>
      <c r="Q442">
        <v>1945</v>
      </c>
      <c r="R442" s="1" t="s">
        <v>1768</v>
      </c>
      <c r="S442">
        <v>22</v>
      </c>
      <c r="T442" t="str">
        <f>IF(AND(billionaire_data_2[[#This Row],[selfMade]]=TRUE,billionaire_data_2[[#This Row],[age]]&lt;=50),"Yes","No")</f>
        <v>No</v>
      </c>
      <c r="U442" s="1">
        <v>79</v>
      </c>
      <c r="V442" s="1">
        <v>1</v>
      </c>
      <c r="W442">
        <f>IF(billionaire_data_2[[#This Row],[selfMade]]=TRUE,1,0)</f>
        <v>0</v>
      </c>
      <c r="X442" s="1" t="str">
        <f>IF(billionaire_data_2[[#This Row],[total_tax_rate_country]]&gt;=43,"High","Low")</f>
        <v>High</v>
      </c>
    </row>
    <row r="443" spans="1:24" x14ac:dyDescent="0.35">
      <c r="A443" s="1" t="s">
        <v>1675</v>
      </c>
      <c r="B443" s="1" t="s">
        <v>1127</v>
      </c>
      <c r="C443" s="4">
        <v>5500000000</v>
      </c>
      <c r="D443" s="1" t="s">
        <v>78</v>
      </c>
      <c r="E443" s="1" t="s">
        <v>897</v>
      </c>
      <c r="F443" s="1" t="s">
        <v>43</v>
      </c>
      <c r="G443" s="1" t="s">
        <v>43</v>
      </c>
      <c r="H443" t="b">
        <v>0</v>
      </c>
      <c r="I443" s="1" t="s">
        <v>15</v>
      </c>
      <c r="J443" s="2">
        <v>10307</v>
      </c>
      <c r="K443">
        <v>81.900000000000006</v>
      </c>
      <c r="L443">
        <v>116.76</v>
      </c>
      <c r="M443" s="5">
        <v>1736425629520</v>
      </c>
      <c r="N443">
        <v>12.8</v>
      </c>
      <c r="O443">
        <v>24.5</v>
      </c>
      <c r="P443" s="3">
        <v>36991981</v>
      </c>
      <c r="Q443">
        <v>1928</v>
      </c>
      <c r="R443" s="1" t="s">
        <v>1759</v>
      </c>
      <c r="S443">
        <v>20</v>
      </c>
      <c r="T443" t="str">
        <f>IF(AND(billionaire_data_2[[#This Row],[selfMade]]=TRUE,billionaire_data_2[[#This Row],[age]]&lt;=50),"Yes","No")</f>
        <v>No</v>
      </c>
      <c r="U443" s="1">
        <v>96</v>
      </c>
      <c r="V443" s="1">
        <v>3</v>
      </c>
      <c r="W443">
        <f>IF(billionaire_data_2[[#This Row],[selfMade]]=TRUE,1,0)</f>
        <v>0</v>
      </c>
      <c r="X443" s="1" t="str">
        <f>IF(billionaire_data_2[[#This Row],[total_tax_rate_country]]&gt;=43,"High","Low")</f>
        <v>Low</v>
      </c>
    </row>
    <row r="444" spans="1:24" x14ac:dyDescent="0.35">
      <c r="A444" s="1" t="s">
        <v>1282</v>
      </c>
      <c r="B444" s="1" t="s">
        <v>1709</v>
      </c>
      <c r="C444" s="4">
        <v>5500000000</v>
      </c>
      <c r="D444" s="1" t="s">
        <v>62</v>
      </c>
      <c r="E444" s="1" t="s">
        <v>90</v>
      </c>
      <c r="F444" s="1" t="s">
        <v>921</v>
      </c>
      <c r="G444" s="1" t="s">
        <v>43</v>
      </c>
      <c r="H444" t="b">
        <v>1</v>
      </c>
      <c r="I444" s="1" t="s">
        <v>50</v>
      </c>
      <c r="J444" s="2">
        <v>24473</v>
      </c>
      <c r="K444">
        <v>77</v>
      </c>
      <c r="L444">
        <v>125.08</v>
      </c>
      <c r="M444" s="5">
        <v>19910000000000</v>
      </c>
      <c r="N444">
        <v>9.4</v>
      </c>
      <c r="O444">
        <v>59.2</v>
      </c>
      <c r="P444" s="3">
        <v>1397715000</v>
      </c>
      <c r="Q444">
        <v>1967</v>
      </c>
      <c r="R444" s="1" t="s">
        <v>1761</v>
      </c>
      <c r="S444">
        <v>1</v>
      </c>
      <c r="T444" t="str">
        <f>IF(AND(billionaire_data_2[[#This Row],[selfMade]]=TRUE,billionaire_data_2[[#This Row],[age]]&lt;=50),"Yes","No")</f>
        <v>No</v>
      </c>
      <c r="U444" s="1">
        <v>57</v>
      </c>
      <c r="V444" s="1">
        <v>3</v>
      </c>
      <c r="W444">
        <f>IF(billionaire_data_2[[#This Row],[selfMade]]=TRUE,1,0)</f>
        <v>1</v>
      </c>
      <c r="X444" s="1" t="str">
        <f>IF(billionaire_data_2[[#This Row],[total_tax_rate_country]]&gt;=43,"High","Low")</f>
        <v>High</v>
      </c>
    </row>
    <row r="445" spans="1:24" x14ac:dyDescent="0.35">
      <c r="A445" s="1" t="s">
        <v>1710</v>
      </c>
      <c r="B445" s="1" t="s">
        <v>1711</v>
      </c>
      <c r="C445" s="4">
        <v>5500000000</v>
      </c>
      <c r="D445" s="1" t="s">
        <v>93</v>
      </c>
      <c r="E445" s="1" t="s">
        <v>943</v>
      </c>
      <c r="F445" s="1" t="s">
        <v>302</v>
      </c>
      <c r="G445" s="1" t="s">
        <v>29</v>
      </c>
      <c r="H445" t="b">
        <v>0</v>
      </c>
      <c r="I445" s="1" t="s">
        <v>15</v>
      </c>
      <c r="J445" s="2">
        <v>23743</v>
      </c>
      <c r="K445">
        <v>80.900000000000006</v>
      </c>
      <c r="L445">
        <v>112.85</v>
      </c>
      <c r="M445" s="5">
        <v>3845630030824</v>
      </c>
      <c r="N445">
        <v>11.5</v>
      </c>
      <c r="O445">
        <v>48.8</v>
      </c>
      <c r="P445" s="3">
        <v>83132799</v>
      </c>
      <c r="Q445">
        <v>1965</v>
      </c>
      <c r="R445" s="1" t="s">
        <v>1761</v>
      </c>
      <c r="S445">
        <v>1</v>
      </c>
      <c r="T445" t="str">
        <f>IF(AND(billionaire_data_2[[#This Row],[selfMade]]=TRUE,billionaire_data_2[[#This Row],[age]]&lt;=50),"Yes","No")</f>
        <v>No</v>
      </c>
      <c r="U445" s="1">
        <v>59</v>
      </c>
      <c r="V445" s="1">
        <v>6</v>
      </c>
      <c r="W445">
        <f>IF(billionaire_data_2[[#This Row],[selfMade]]=TRUE,1,0)</f>
        <v>0</v>
      </c>
      <c r="X445" s="1" t="str">
        <f>IF(billionaire_data_2[[#This Row],[total_tax_rate_country]]&gt;=43,"High","Low")</f>
        <v>High</v>
      </c>
    </row>
    <row r="446" spans="1:24" x14ac:dyDescent="0.35">
      <c r="A446" s="1" t="s">
        <v>1712</v>
      </c>
      <c r="B446" s="1" t="s">
        <v>1639</v>
      </c>
      <c r="C446" s="4">
        <v>5500000000</v>
      </c>
      <c r="D446" s="1" t="s">
        <v>93</v>
      </c>
      <c r="E446" s="1" t="s">
        <v>546</v>
      </c>
      <c r="F446" s="1" t="s">
        <v>302</v>
      </c>
      <c r="G446" s="1" t="s">
        <v>206</v>
      </c>
      <c r="H446" t="b">
        <v>1</v>
      </c>
      <c r="I446" s="1" t="s">
        <v>15</v>
      </c>
      <c r="J446" s="2">
        <v>15131</v>
      </c>
      <c r="K446">
        <v>80.900000000000006</v>
      </c>
      <c r="L446">
        <v>112.85</v>
      </c>
      <c r="M446" s="5">
        <v>3845630030824</v>
      </c>
      <c r="N446">
        <v>11.5</v>
      </c>
      <c r="O446">
        <v>48.8</v>
      </c>
      <c r="P446" s="3">
        <v>83132799</v>
      </c>
      <c r="Q446">
        <v>1941</v>
      </c>
      <c r="R446" s="1" t="s">
        <v>1760</v>
      </c>
      <c r="S446">
        <v>4</v>
      </c>
      <c r="T446" t="str">
        <f>IF(AND(billionaire_data_2[[#This Row],[selfMade]]=TRUE,billionaire_data_2[[#This Row],[age]]&lt;=50),"Yes","No")</f>
        <v>No</v>
      </c>
      <c r="U446" s="1">
        <v>83</v>
      </c>
      <c r="V446" s="1">
        <v>9</v>
      </c>
      <c r="W446">
        <f>IF(billionaire_data_2[[#This Row],[selfMade]]=TRUE,1,0)</f>
        <v>1</v>
      </c>
      <c r="X446" s="1" t="str">
        <f>IF(billionaire_data_2[[#This Row],[total_tax_rate_country]]&gt;=43,"High","Low")</f>
        <v>High</v>
      </c>
    </row>
    <row r="447" spans="1:24" x14ac:dyDescent="0.35">
      <c r="A447" s="1" t="s">
        <v>1243</v>
      </c>
      <c r="B447" s="1" t="s">
        <v>1713</v>
      </c>
      <c r="C447" s="4">
        <v>5500000000</v>
      </c>
      <c r="D447" s="1" t="s">
        <v>62</v>
      </c>
      <c r="E447" s="1" t="s">
        <v>376</v>
      </c>
      <c r="F447" s="1" t="s">
        <v>204</v>
      </c>
      <c r="G447" s="1" t="s">
        <v>147</v>
      </c>
      <c r="H447" t="b">
        <v>1</v>
      </c>
      <c r="I447" s="1" t="s">
        <v>15</v>
      </c>
      <c r="J447" s="2">
        <v>20149</v>
      </c>
      <c r="K447">
        <v>77</v>
      </c>
      <c r="L447">
        <v>125.08</v>
      </c>
      <c r="M447" s="5">
        <v>19910000000000</v>
      </c>
      <c r="N447">
        <v>9.4</v>
      </c>
      <c r="O447">
        <v>59.2</v>
      </c>
      <c r="P447" s="3">
        <v>1397715000</v>
      </c>
      <c r="Q447">
        <v>1955</v>
      </c>
      <c r="R447" s="1" t="s">
        <v>1759</v>
      </c>
      <c r="S447">
        <v>1</v>
      </c>
      <c r="T447" t="str">
        <f>IF(AND(billionaire_data_2[[#This Row],[selfMade]]=TRUE,billionaire_data_2[[#This Row],[age]]&lt;=50),"Yes","No")</f>
        <v>No</v>
      </c>
      <c r="U447" s="1">
        <v>69</v>
      </c>
      <c r="V447" s="1">
        <v>11</v>
      </c>
      <c r="W447">
        <f>IF(billionaire_data_2[[#This Row],[selfMade]]=TRUE,1,0)</f>
        <v>1</v>
      </c>
      <c r="X447" s="1" t="str">
        <f>IF(billionaire_data_2[[#This Row],[total_tax_rate_country]]&gt;=43,"High","Low")</f>
        <v>High</v>
      </c>
    </row>
    <row r="448" spans="1:24" x14ac:dyDescent="0.35">
      <c r="A448" s="1" t="s">
        <v>1714</v>
      </c>
      <c r="B448" s="1" t="s">
        <v>1715</v>
      </c>
      <c r="C448" s="4">
        <v>5500000000</v>
      </c>
      <c r="D448" s="1" t="s">
        <v>18</v>
      </c>
      <c r="E448" s="1" t="s">
        <v>36</v>
      </c>
      <c r="F448" s="1" t="s">
        <v>121</v>
      </c>
      <c r="G448" s="1" t="s">
        <v>29</v>
      </c>
      <c r="H448" t="b">
        <v>1</v>
      </c>
      <c r="I448" s="1" t="s">
        <v>15</v>
      </c>
      <c r="J448" s="2">
        <v>16306</v>
      </c>
      <c r="K448">
        <v>78.5</v>
      </c>
      <c r="L448">
        <v>117.24</v>
      </c>
      <c r="M448" s="5">
        <v>21427700000000</v>
      </c>
      <c r="N448">
        <v>9.6</v>
      </c>
      <c r="O448">
        <v>36.6</v>
      </c>
      <c r="P448" s="3">
        <v>328239523</v>
      </c>
      <c r="Q448">
        <v>1944</v>
      </c>
      <c r="R448" s="1" t="s">
        <v>1762</v>
      </c>
      <c r="S448">
        <v>22</v>
      </c>
      <c r="T448" t="str">
        <f>IF(AND(billionaire_data_2[[#This Row],[selfMade]]=TRUE,billionaire_data_2[[#This Row],[age]]&lt;=50),"Yes","No")</f>
        <v>No</v>
      </c>
      <c r="U448" s="1">
        <v>80</v>
      </c>
      <c r="V448" s="1">
        <v>6</v>
      </c>
      <c r="W448">
        <f>IF(billionaire_data_2[[#This Row],[selfMade]]=TRUE,1,0)</f>
        <v>1</v>
      </c>
      <c r="X448" s="1" t="str">
        <f>IF(billionaire_data_2[[#This Row],[total_tax_rate_country]]&gt;=43,"High","Low")</f>
        <v>Low</v>
      </c>
    </row>
    <row r="449" spans="1:24" x14ac:dyDescent="0.35">
      <c r="A449" s="1" t="s">
        <v>1716</v>
      </c>
      <c r="B449" s="1" t="s">
        <v>1717</v>
      </c>
      <c r="C449" s="4">
        <v>5500000000</v>
      </c>
      <c r="D449" s="1" t="s">
        <v>18</v>
      </c>
      <c r="E449" s="1" t="s">
        <v>947</v>
      </c>
      <c r="F449" s="1" t="s">
        <v>560</v>
      </c>
      <c r="G449" s="1" t="s">
        <v>35</v>
      </c>
      <c r="H449" t="b">
        <v>0</v>
      </c>
      <c r="I449" s="1" t="s">
        <v>50</v>
      </c>
      <c r="J449" s="2">
        <v>16449</v>
      </c>
      <c r="K449">
        <v>78.5</v>
      </c>
      <c r="L449">
        <v>117.24</v>
      </c>
      <c r="M449" s="5">
        <v>21427700000000</v>
      </c>
      <c r="N449">
        <v>9.6</v>
      </c>
      <c r="O449">
        <v>36.6</v>
      </c>
      <c r="P449" s="3">
        <v>328239523</v>
      </c>
      <c r="Q449">
        <v>1945</v>
      </c>
      <c r="R449" s="1" t="s">
        <v>1761</v>
      </c>
      <c r="S449">
        <v>12</v>
      </c>
      <c r="T449" t="str">
        <f>IF(AND(billionaire_data_2[[#This Row],[selfMade]]=TRUE,billionaire_data_2[[#This Row],[age]]&lt;=50),"Yes","No")</f>
        <v>No</v>
      </c>
      <c r="U449" s="1">
        <v>79</v>
      </c>
      <c r="V449" s="1">
        <v>12</v>
      </c>
      <c r="W449">
        <f>IF(billionaire_data_2[[#This Row],[selfMade]]=TRUE,1,0)</f>
        <v>0</v>
      </c>
      <c r="X449" s="1" t="str">
        <f>IF(billionaire_data_2[[#This Row],[total_tax_rate_country]]&gt;=43,"High","Low")</f>
        <v>Low</v>
      </c>
    </row>
    <row r="450" spans="1:24" x14ac:dyDescent="0.35">
      <c r="A450" s="1" t="s">
        <v>1718</v>
      </c>
      <c r="B450" s="1" t="s">
        <v>1370</v>
      </c>
      <c r="C450" s="4">
        <v>5500000000</v>
      </c>
      <c r="D450" s="1" t="s">
        <v>162</v>
      </c>
      <c r="E450" s="1" t="s">
        <v>351</v>
      </c>
      <c r="F450" s="1" t="s">
        <v>419</v>
      </c>
      <c r="G450" s="1" t="s">
        <v>22</v>
      </c>
      <c r="H450" t="b">
        <v>1</v>
      </c>
      <c r="I450" s="1" t="s">
        <v>15</v>
      </c>
      <c r="J450" s="2">
        <v>20180</v>
      </c>
      <c r="K450">
        <v>82.7</v>
      </c>
      <c r="L450">
        <v>119.8</v>
      </c>
      <c r="M450" s="5">
        <v>1392680589329</v>
      </c>
      <c r="N450">
        <v>23</v>
      </c>
      <c r="O450">
        <v>47.4</v>
      </c>
      <c r="P450" s="3">
        <v>25766605</v>
      </c>
      <c r="Q450">
        <v>1955</v>
      </c>
      <c r="R450" s="1" t="s">
        <v>1765</v>
      </c>
      <c r="S450">
        <v>1</v>
      </c>
      <c r="T450" t="str">
        <f>IF(AND(billionaire_data_2[[#This Row],[selfMade]]=TRUE,billionaire_data_2[[#This Row],[age]]&lt;=50),"Yes","No")</f>
        <v>No</v>
      </c>
      <c r="U450" s="1">
        <v>69</v>
      </c>
      <c r="V450" s="1">
        <v>17</v>
      </c>
      <c r="W450">
        <f>IF(billionaire_data_2[[#This Row],[selfMade]]=TRUE,1,0)</f>
        <v>1</v>
      </c>
      <c r="X450" s="1" t="str">
        <f>IF(billionaire_data_2[[#This Row],[total_tax_rate_country]]&gt;=43,"High","Low")</f>
        <v>High</v>
      </c>
    </row>
    <row r="451" spans="1:24" x14ac:dyDescent="0.35">
      <c r="A451" s="1" t="s">
        <v>1719</v>
      </c>
      <c r="B451" s="1" t="s">
        <v>1720</v>
      </c>
      <c r="C451" s="4">
        <v>5500000000</v>
      </c>
      <c r="D451" s="1" t="s">
        <v>18</v>
      </c>
      <c r="E451" s="1" t="s">
        <v>953</v>
      </c>
      <c r="F451" s="1" t="s">
        <v>560</v>
      </c>
      <c r="G451" s="1" t="s">
        <v>35</v>
      </c>
      <c r="H451" t="b">
        <v>0</v>
      </c>
      <c r="I451" s="1" t="s">
        <v>50</v>
      </c>
      <c r="J451" s="2">
        <v>15446</v>
      </c>
      <c r="K451">
        <v>78.5</v>
      </c>
      <c r="L451">
        <v>117.24</v>
      </c>
      <c r="M451" s="5">
        <v>21427700000000</v>
      </c>
      <c r="N451">
        <v>9.6</v>
      </c>
      <c r="O451">
        <v>36.6</v>
      </c>
      <c r="P451" s="3">
        <v>328239523</v>
      </c>
      <c r="Q451">
        <v>1942</v>
      </c>
      <c r="R451" s="1" t="s">
        <v>1765</v>
      </c>
      <c r="S451">
        <v>15</v>
      </c>
      <c r="T451" t="str">
        <f>IF(AND(billionaire_data_2[[#This Row],[selfMade]]=TRUE,billionaire_data_2[[#This Row],[age]]&lt;=50),"Yes","No")</f>
        <v>No</v>
      </c>
      <c r="U451" s="1">
        <v>82</v>
      </c>
      <c r="V451" s="1">
        <v>12</v>
      </c>
      <c r="W451">
        <f>IF(billionaire_data_2[[#This Row],[selfMade]]=TRUE,1,0)</f>
        <v>0</v>
      </c>
      <c r="X451" s="1" t="str">
        <f>IF(billionaire_data_2[[#This Row],[total_tax_rate_country]]&gt;=43,"High","Low")</f>
        <v>Low</v>
      </c>
    </row>
    <row r="452" spans="1:24" x14ac:dyDescent="0.35">
      <c r="A452" s="1" t="s">
        <v>1721</v>
      </c>
      <c r="B452" s="1" t="s">
        <v>1722</v>
      </c>
      <c r="C452" s="4">
        <v>5400000000</v>
      </c>
      <c r="D452" s="1" t="s">
        <v>391</v>
      </c>
      <c r="E452" s="1" t="s">
        <v>392</v>
      </c>
      <c r="F452" s="1" t="s">
        <v>97</v>
      </c>
      <c r="G452" s="1" t="s">
        <v>11</v>
      </c>
      <c r="H452" t="b">
        <v>0</v>
      </c>
      <c r="I452" s="1" t="s">
        <v>50</v>
      </c>
      <c r="J452" s="2">
        <v>18028</v>
      </c>
      <c r="K452">
        <v>82.9</v>
      </c>
      <c r="L452">
        <v>110.62</v>
      </c>
      <c r="M452" s="5">
        <v>2001244392042</v>
      </c>
      <c r="N452">
        <v>24.3</v>
      </c>
      <c r="O452">
        <v>59.1</v>
      </c>
      <c r="P452" s="3">
        <v>60297396</v>
      </c>
      <c r="Q452">
        <v>1949</v>
      </c>
      <c r="R452" s="1" t="s">
        <v>1768</v>
      </c>
      <c r="S452">
        <v>10</v>
      </c>
      <c r="T452" t="str">
        <f>IF(AND(billionaire_data_2[[#This Row],[selfMade]]=TRUE,billionaire_data_2[[#This Row],[age]]&lt;=50),"Yes","No")</f>
        <v>No</v>
      </c>
      <c r="U452" s="1">
        <v>75</v>
      </c>
      <c r="V452" s="1">
        <v>5</v>
      </c>
      <c r="W452">
        <f>IF(billionaire_data_2[[#This Row],[selfMade]]=TRUE,1,0)</f>
        <v>0</v>
      </c>
      <c r="X452" s="1" t="str">
        <f>IF(billionaire_data_2[[#This Row],[total_tax_rate_country]]&gt;=43,"High","Low")</f>
        <v>High</v>
      </c>
    </row>
    <row r="453" spans="1:24" x14ac:dyDescent="0.35">
      <c r="A453" s="1" t="s">
        <v>1723</v>
      </c>
      <c r="B453" s="1" t="s">
        <v>1639</v>
      </c>
      <c r="C453" s="4">
        <v>5400000000</v>
      </c>
      <c r="D453" s="1" t="s">
        <v>93</v>
      </c>
      <c r="E453" s="1" t="s">
        <v>970</v>
      </c>
      <c r="F453" s="1" t="s">
        <v>971</v>
      </c>
      <c r="G453" s="1" t="s">
        <v>11</v>
      </c>
      <c r="H453" t="b">
        <v>0</v>
      </c>
      <c r="I453" s="1" t="s">
        <v>15</v>
      </c>
      <c r="J453" s="2">
        <v>19271</v>
      </c>
      <c r="K453">
        <v>80.900000000000006</v>
      </c>
      <c r="L453">
        <v>112.85</v>
      </c>
      <c r="M453" s="5">
        <v>3845630030824</v>
      </c>
      <c r="N453">
        <v>11.5</v>
      </c>
      <c r="O453">
        <v>48.8</v>
      </c>
      <c r="P453" s="3">
        <v>83132799</v>
      </c>
      <c r="Q453">
        <v>1952</v>
      </c>
      <c r="R453" s="1" t="s">
        <v>1763</v>
      </c>
      <c r="S453">
        <v>4</v>
      </c>
      <c r="T453" t="str">
        <f>IF(AND(billionaire_data_2[[#This Row],[selfMade]]=TRUE,billionaire_data_2[[#This Row],[age]]&lt;=50),"Yes","No")</f>
        <v>No</v>
      </c>
      <c r="U453" s="1">
        <v>72</v>
      </c>
      <c r="V453" s="1">
        <v>5</v>
      </c>
      <c r="W453">
        <f>IF(billionaire_data_2[[#This Row],[selfMade]]=TRUE,1,0)</f>
        <v>0</v>
      </c>
      <c r="X453" s="1" t="str">
        <f>IF(billionaire_data_2[[#This Row],[total_tax_rate_country]]&gt;=43,"High","Low")</f>
        <v>High</v>
      </c>
    </row>
    <row r="454" spans="1:24" x14ac:dyDescent="0.35">
      <c r="A454" s="1" t="s">
        <v>1724</v>
      </c>
      <c r="B454" s="1" t="s">
        <v>1725</v>
      </c>
      <c r="C454" s="4">
        <v>5400000000</v>
      </c>
      <c r="D454" s="1" t="s">
        <v>93</v>
      </c>
      <c r="E454" s="1" t="s">
        <v>806</v>
      </c>
      <c r="F454" s="1" t="s">
        <v>971</v>
      </c>
      <c r="G454" s="1" t="s">
        <v>11</v>
      </c>
      <c r="H454" t="b">
        <v>0</v>
      </c>
      <c r="I454" s="1" t="s">
        <v>15</v>
      </c>
      <c r="J454" s="2">
        <v>23831</v>
      </c>
      <c r="K454">
        <v>80.900000000000006</v>
      </c>
      <c r="L454">
        <v>112.85</v>
      </c>
      <c r="M454" s="5">
        <v>3845630030824</v>
      </c>
      <c r="N454">
        <v>11.5</v>
      </c>
      <c r="O454">
        <v>48.8</v>
      </c>
      <c r="P454" s="3">
        <v>83132799</v>
      </c>
      <c r="Q454">
        <v>1965</v>
      </c>
      <c r="R454" s="1" t="s">
        <v>1759</v>
      </c>
      <c r="S454">
        <v>30</v>
      </c>
      <c r="T454" t="str">
        <f>IF(AND(billionaire_data_2[[#This Row],[selfMade]]=TRUE,billionaire_data_2[[#This Row],[age]]&lt;=50),"Yes","No")</f>
        <v>No</v>
      </c>
      <c r="U454" s="1">
        <v>59</v>
      </c>
      <c r="V454" s="1">
        <v>5</v>
      </c>
      <c r="W454">
        <f>IF(billionaire_data_2[[#This Row],[selfMade]]=TRUE,1,0)</f>
        <v>0</v>
      </c>
      <c r="X454" s="1" t="str">
        <f>IF(billionaire_data_2[[#This Row],[total_tax_rate_country]]&gt;=43,"High","Low")</f>
        <v>High</v>
      </c>
    </row>
    <row r="455" spans="1:24" x14ac:dyDescent="0.35">
      <c r="A455" s="1" t="s">
        <v>1726</v>
      </c>
      <c r="B455" s="1" t="s">
        <v>1024</v>
      </c>
      <c r="C455" s="4">
        <v>5400000000</v>
      </c>
      <c r="D455" s="1" t="s">
        <v>100</v>
      </c>
      <c r="E455" s="1" t="s">
        <v>966</v>
      </c>
      <c r="F455" s="1" t="s">
        <v>967</v>
      </c>
      <c r="G455" s="1" t="s">
        <v>147</v>
      </c>
      <c r="H455" t="b">
        <v>1</v>
      </c>
      <c r="I455" s="1" t="s">
        <v>15</v>
      </c>
      <c r="J455" s="2">
        <v>16838</v>
      </c>
      <c r="K455">
        <v>83.6</v>
      </c>
      <c r="L455">
        <v>99.55</v>
      </c>
      <c r="M455" s="5">
        <v>703082435360</v>
      </c>
      <c r="N455">
        <v>10.1</v>
      </c>
      <c r="O455">
        <v>28.8</v>
      </c>
      <c r="P455" s="3">
        <v>8574832</v>
      </c>
      <c r="Q455">
        <v>1946</v>
      </c>
      <c r="R455" s="1" t="s">
        <v>1764</v>
      </c>
      <c r="S455">
        <v>5</v>
      </c>
      <c r="T455" t="str">
        <f>IF(AND(billionaire_data_2[[#This Row],[selfMade]]=TRUE,billionaire_data_2[[#This Row],[age]]&lt;=50),"Yes","No")</f>
        <v>No</v>
      </c>
      <c r="U455" s="1">
        <v>78</v>
      </c>
      <c r="V455" s="1">
        <v>11</v>
      </c>
      <c r="W455">
        <f>IF(billionaire_data_2[[#This Row],[selfMade]]=TRUE,1,0)</f>
        <v>1</v>
      </c>
      <c r="X455" s="1" t="str">
        <f>IF(billionaire_data_2[[#This Row],[total_tax_rate_country]]&gt;=43,"High","Low")</f>
        <v>Low</v>
      </c>
    </row>
    <row r="456" spans="1:24" x14ac:dyDescent="0.35">
      <c r="A456" s="1" t="s">
        <v>1727</v>
      </c>
      <c r="B456" s="1" t="s">
        <v>1728</v>
      </c>
      <c r="C456" s="4">
        <v>5400000000</v>
      </c>
      <c r="D456" s="1" t="s">
        <v>18</v>
      </c>
      <c r="E456" s="1" t="s">
        <v>959</v>
      </c>
      <c r="F456" s="1" t="s">
        <v>960</v>
      </c>
      <c r="G456" s="1" t="s">
        <v>29</v>
      </c>
      <c r="H456" t="b">
        <v>0</v>
      </c>
      <c r="I456" s="1" t="s">
        <v>15</v>
      </c>
      <c r="J456" s="2">
        <v>29226</v>
      </c>
      <c r="K456">
        <v>78.5</v>
      </c>
      <c r="L456">
        <v>117.24</v>
      </c>
      <c r="M456" s="5">
        <v>21427700000000</v>
      </c>
      <c r="N456">
        <v>9.6</v>
      </c>
      <c r="O456">
        <v>36.6</v>
      </c>
      <c r="P456" s="3">
        <v>328239523</v>
      </c>
      <c r="Q456">
        <v>1980</v>
      </c>
      <c r="R456" s="1" t="s">
        <v>1761</v>
      </c>
      <c r="S456">
        <v>6</v>
      </c>
      <c r="T456" t="str">
        <f>IF(AND(billionaire_data_2[[#This Row],[selfMade]]=TRUE,billionaire_data_2[[#This Row],[age]]&lt;=50),"Yes","No")</f>
        <v>No</v>
      </c>
      <c r="U456" s="1">
        <v>44</v>
      </c>
      <c r="V456" s="1">
        <v>6</v>
      </c>
      <c r="W456">
        <f>IF(billionaire_data_2[[#This Row],[selfMade]]=TRUE,1,0)</f>
        <v>0</v>
      </c>
      <c r="X456" s="1" t="str">
        <f>IF(billionaire_data_2[[#This Row],[total_tax_rate_country]]&gt;=43,"High","Low")</f>
        <v>Low</v>
      </c>
    </row>
    <row r="457" spans="1:24" x14ac:dyDescent="0.35">
      <c r="A457" s="1" t="s">
        <v>1729</v>
      </c>
      <c r="B457" s="1" t="s">
        <v>1730</v>
      </c>
      <c r="C457" s="4">
        <v>5400000000</v>
      </c>
      <c r="D457" s="1" t="s">
        <v>44</v>
      </c>
      <c r="E457" s="1" t="s">
        <v>45</v>
      </c>
      <c r="F457" s="1" t="s">
        <v>323</v>
      </c>
      <c r="G457" s="1" t="s">
        <v>147</v>
      </c>
      <c r="H457" t="b">
        <v>0</v>
      </c>
      <c r="I457" s="1" t="s">
        <v>15</v>
      </c>
      <c r="J457" s="2">
        <v>15085</v>
      </c>
      <c r="K457">
        <v>69.400000000000006</v>
      </c>
      <c r="L457">
        <v>180.44</v>
      </c>
      <c r="M457" s="5">
        <v>2611000000000</v>
      </c>
      <c r="N457">
        <v>11.2</v>
      </c>
      <c r="O457">
        <v>49.7</v>
      </c>
      <c r="P457" s="3">
        <v>1366417754</v>
      </c>
      <c r="Q457">
        <v>1941</v>
      </c>
      <c r="R457" s="1" t="s">
        <v>1765</v>
      </c>
      <c r="S457">
        <v>19</v>
      </c>
      <c r="T457" t="str">
        <f>IF(AND(billionaire_data_2[[#This Row],[selfMade]]=TRUE,billionaire_data_2[[#This Row],[age]]&lt;=50),"Yes","No")</f>
        <v>No</v>
      </c>
      <c r="U457" s="1">
        <v>83</v>
      </c>
      <c r="V457" s="1">
        <v>11</v>
      </c>
      <c r="W457">
        <f>IF(billionaire_data_2[[#This Row],[selfMade]]=TRUE,1,0)</f>
        <v>0</v>
      </c>
      <c r="X457" s="1" t="str">
        <f>IF(billionaire_data_2[[#This Row],[total_tax_rate_country]]&gt;=43,"High","Low")</f>
        <v>High</v>
      </c>
    </row>
    <row r="458" spans="1:24" x14ac:dyDescent="0.35">
      <c r="A458" s="1" t="s">
        <v>1731</v>
      </c>
      <c r="B458" s="1" t="s">
        <v>1732</v>
      </c>
      <c r="C458" s="4">
        <v>5400000000</v>
      </c>
      <c r="D458" s="1" t="s">
        <v>62</v>
      </c>
      <c r="E458" s="1" t="s">
        <v>963</v>
      </c>
      <c r="F458" s="1" t="s">
        <v>964</v>
      </c>
      <c r="G458" s="1" t="s">
        <v>43</v>
      </c>
      <c r="H458" t="b">
        <v>1</v>
      </c>
      <c r="I458" s="1" t="s">
        <v>15</v>
      </c>
      <c r="J458" s="2">
        <v>23743</v>
      </c>
      <c r="K458">
        <v>77</v>
      </c>
      <c r="L458">
        <v>125.08</v>
      </c>
      <c r="M458" s="5">
        <v>19910000000000</v>
      </c>
      <c r="N458">
        <v>9.4</v>
      </c>
      <c r="O458">
        <v>59.2</v>
      </c>
      <c r="P458" s="3">
        <v>1397715000</v>
      </c>
      <c r="Q458">
        <v>1965</v>
      </c>
      <c r="R458" s="1" t="s">
        <v>1761</v>
      </c>
      <c r="S458">
        <v>1</v>
      </c>
      <c r="T458" t="str">
        <f>IF(AND(billionaire_data_2[[#This Row],[selfMade]]=TRUE,billionaire_data_2[[#This Row],[age]]&lt;=50),"Yes","No")</f>
        <v>No</v>
      </c>
      <c r="U458" s="1">
        <v>59</v>
      </c>
      <c r="V458" s="1">
        <v>3</v>
      </c>
      <c r="W458">
        <f>IF(billionaire_data_2[[#This Row],[selfMade]]=TRUE,1,0)</f>
        <v>1</v>
      </c>
      <c r="X458" s="1" t="str">
        <f>IF(billionaire_data_2[[#This Row],[total_tax_rate_country]]&gt;=43,"High","Low")</f>
        <v>High</v>
      </c>
    </row>
    <row r="459" spans="1:24" x14ac:dyDescent="0.35">
      <c r="A459" s="1" t="s">
        <v>1733</v>
      </c>
      <c r="B459" s="1" t="s">
        <v>1734</v>
      </c>
      <c r="C459" s="4">
        <v>5400000000</v>
      </c>
      <c r="D459" s="1" t="s">
        <v>391</v>
      </c>
      <c r="E459" s="1" t="s">
        <v>392</v>
      </c>
      <c r="F459" s="1" t="s">
        <v>97</v>
      </c>
      <c r="G459" s="1" t="s">
        <v>11</v>
      </c>
      <c r="H459" t="b">
        <v>1</v>
      </c>
      <c r="I459" s="1" t="s">
        <v>15</v>
      </c>
      <c r="J459" s="2">
        <v>16803</v>
      </c>
      <c r="K459">
        <v>82.9</v>
      </c>
      <c r="L459">
        <v>110.62</v>
      </c>
      <c r="M459" s="5">
        <v>2001244392042</v>
      </c>
      <c r="N459">
        <v>24.3</v>
      </c>
      <c r="O459">
        <v>59.1</v>
      </c>
      <c r="P459" s="3">
        <v>60297396</v>
      </c>
      <c r="Q459">
        <v>1946</v>
      </c>
      <c r="R459" s="1" t="s">
        <v>1761</v>
      </c>
      <c r="S459">
        <v>1</v>
      </c>
      <c r="T459" t="str">
        <f>IF(AND(billionaire_data_2[[#This Row],[selfMade]]=TRUE,billionaire_data_2[[#This Row],[age]]&lt;=50),"Yes","No")</f>
        <v>No</v>
      </c>
      <c r="U459" s="1">
        <v>78</v>
      </c>
      <c r="V459" s="1">
        <v>5</v>
      </c>
      <c r="W459">
        <f>IF(billionaire_data_2[[#This Row],[selfMade]]=TRUE,1,0)</f>
        <v>1</v>
      </c>
      <c r="X459" s="1" t="str">
        <f>IF(billionaire_data_2[[#This Row],[total_tax_rate_country]]&gt;=43,"High","Low")</f>
        <v>High</v>
      </c>
    </row>
    <row r="460" spans="1:24" x14ac:dyDescent="0.35">
      <c r="A460" s="1" t="s">
        <v>1735</v>
      </c>
      <c r="B460" s="1" t="s">
        <v>1736</v>
      </c>
      <c r="C460" s="4">
        <v>5400000000</v>
      </c>
      <c r="D460" s="1" t="s">
        <v>322</v>
      </c>
      <c r="E460" s="1" t="s">
        <v>322</v>
      </c>
      <c r="F460" s="1" t="s">
        <v>876</v>
      </c>
      <c r="G460" s="1" t="s">
        <v>22</v>
      </c>
      <c r="H460" t="b">
        <v>1</v>
      </c>
      <c r="I460" s="1" t="s">
        <v>15</v>
      </c>
      <c r="J460" s="2">
        <v>20135</v>
      </c>
      <c r="K460">
        <v>83.1</v>
      </c>
      <c r="L460">
        <v>114.41</v>
      </c>
      <c r="M460" s="5">
        <v>372062527489</v>
      </c>
      <c r="N460">
        <v>13.1</v>
      </c>
      <c r="O460">
        <v>21</v>
      </c>
      <c r="P460" s="3">
        <v>5703569</v>
      </c>
      <c r="Q460">
        <v>1955</v>
      </c>
      <c r="R460" s="1" t="s">
        <v>1764</v>
      </c>
      <c r="S460">
        <v>15</v>
      </c>
      <c r="T460" t="str">
        <f>IF(AND(billionaire_data_2[[#This Row],[selfMade]]=TRUE,billionaire_data_2[[#This Row],[age]]&lt;=50),"Yes","No")</f>
        <v>No</v>
      </c>
      <c r="U460" s="1">
        <v>69</v>
      </c>
      <c r="V460" s="1">
        <v>17</v>
      </c>
      <c r="W460">
        <f>IF(billionaire_data_2[[#This Row],[selfMade]]=TRUE,1,0)</f>
        <v>1</v>
      </c>
      <c r="X460" s="1" t="str">
        <f>IF(billionaire_data_2[[#This Row],[total_tax_rate_country]]&gt;=43,"High","Low")</f>
        <v>Low</v>
      </c>
    </row>
    <row r="461" spans="1:24" x14ac:dyDescent="0.35">
      <c r="A461" s="1" t="s">
        <v>1737</v>
      </c>
      <c r="B461" s="1" t="s">
        <v>1738</v>
      </c>
      <c r="C461" s="4">
        <v>5400000000</v>
      </c>
      <c r="D461" s="1" t="s">
        <v>123</v>
      </c>
      <c r="E461" s="1" t="s">
        <v>610</v>
      </c>
      <c r="F461" s="1" t="s">
        <v>971</v>
      </c>
      <c r="G461" s="1" t="s">
        <v>11</v>
      </c>
      <c r="H461" t="b">
        <v>0</v>
      </c>
      <c r="I461" s="1" t="s">
        <v>50</v>
      </c>
      <c r="J461" s="2">
        <v>18909</v>
      </c>
      <c r="K461">
        <v>81.599999999999994</v>
      </c>
      <c r="L461">
        <v>118.06</v>
      </c>
      <c r="M461" s="5">
        <v>446314739528</v>
      </c>
      <c r="N461">
        <v>25.4</v>
      </c>
      <c r="O461">
        <v>51.4</v>
      </c>
      <c r="P461" s="3">
        <v>8877067</v>
      </c>
      <c r="Q461">
        <v>1951</v>
      </c>
      <c r="R461" s="1" t="s">
        <v>1763</v>
      </c>
      <c r="S461">
        <v>8</v>
      </c>
      <c r="T461" t="str">
        <f>IF(AND(billionaire_data_2[[#This Row],[selfMade]]=TRUE,billionaire_data_2[[#This Row],[age]]&lt;=50),"Yes","No")</f>
        <v>No</v>
      </c>
      <c r="U461" s="1">
        <v>73</v>
      </c>
      <c r="V461" s="1">
        <v>5</v>
      </c>
      <c r="W461">
        <f>IF(billionaire_data_2[[#This Row],[selfMade]]=TRUE,1,0)</f>
        <v>0</v>
      </c>
      <c r="X461" s="1" t="str">
        <f>IF(billionaire_data_2[[#This Row],[total_tax_rate_country]]&gt;=43,"High","Low")</f>
        <v>High</v>
      </c>
    </row>
    <row r="462" spans="1:24" x14ac:dyDescent="0.35">
      <c r="A462" s="1" t="s">
        <v>1724</v>
      </c>
      <c r="B462" s="1" t="s">
        <v>1114</v>
      </c>
      <c r="C462" s="4">
        <v>5400000000</v>
      </c>
      <c r="D462" s="1" t="s">
        <v>123</v>
      </c>
      <c r="E462" s="1" t="s">
        <v>610</v>
      </c>
      <c r="F462" s="1" t="s">
        <v>971</v>
      </c>
      <c r="G462" s="1" t="s">
        <v>11</v>
      </c>
      <c r="H462" t="b">
        <v>0</v>
      </c>
      <c r="I462" s="1" t="s">
        <v>15</v>
      </c>
      <c r="J462" s="2">
        <v>23205</v>
      </c>
      <c r="K462">
        <v>81.599999999999994</v>
      </c>
      <c r="L462">
        <v>118.06</v>
      </c>
      <c r="M462" s="5">
        <v>446314739528</v>
      </c>
      <c r="N462">
        <v>25.4</v>
      </c>
      <c r="O462">
        <v>51.4</v>
      </c>
      <c r="P462" s="3">
        <v>8877067</v>
      </c>
      <c r="Q462">
        <v>1963</v>
      </c>
      <c r="R462" s="1" t="s">
        <v>1766</v>
      </c>
      <c r="S462">
        <v>13</v>
      </c>
      <c r="T462" t="str">
        <f>IF(AND(billionaire_data_2[[#This Row],[selfMade]]=TRUE,billionaire_data_2[[#This Row],[age]]&lt;=50),"Yes","No")</f>
        <v>No</v>
      </c>
      <c r="U462" s="1">
        <v>61</v>
      </c>
      <c r="V462" s="1">
        <v>5</v>
      </c>
      <c r="W462">
        <f>IF(billionaire_data_2[[#This Row],[selfMade]]=TRUE,1,0)</f>
        <v>0</v>
      </c>
      <c r="X462" s="1" t="str">
        <f>IF(billionaire_data_2[[#This Row],[total_tax_rate_country]]&gt;=43,"High","Low")</f>
        <v>High</v>
      </c>
    </row>
    <row r="463" spans="1:24" x14ac:dyDescent="0.35">
      <c r="A463" s="1" t="s">
        <v>1135</v>
      </c>
      <c r="B463" s="1" t="s">
        <v>497</v>
      </c>
      <c r="C463" s="4">
        <v>5300000000</v>
      </c>
      <c r="D463" s="1" t="s">
        <v>18</v>
      </c>
      <c r="E463" s="1" t="s">
        <v>751</v>
      </c>
      <c r="F463" s="1" t="s">
        <v>218</v>
      </c>
      <c r="G463" s="1" t="s">
        <v>29</v>
      </c>
      <c r="H463" t="b">
        <v>0</v>
      </c>
      <c r="I463" s="1" t="s">
        <v>50</v>
      </c>
      <c r="J463" s="2">
        <v>23138</v>
      </c>
      <c r="K463">
        <v>78.5</v>
      </c>
      <c r="L463">
        <v>117.24</v>
      </c>
      <c r="M463" s="5">
        <v>21427700000000</v>
      </c>
      <c r="N463">
        <v>9.6</v>
      </c>
      <c r="O463">
        <v>36.6</v>
      </c>
      <c r="P463" s="3">
        <v>328239523</v>
      </c>
      <c r="Q463">
        <v>1963</v>
      </c>
      <c r="R463" s="1" t="s">
        <v>1768</v>
      </c>
      <c r="S463">
        <v>7</v>
      </c>
      <c r="T463" t="str">
        <f>IF(AND(billionaire_data_2[[#This Row],[selfMade]]=TRUE,billionaire_data_2[[#This Row],[age]]&lt;=50),"Yes","No")</f>
        <v>No</v>
      </c>
      <c r="U463" s="1">
        <v>61</v>
      </c>
      <c r="V463" s="1">
        <v>6</v>
      </c>
      <c r="W463">
        <f>IF(billionaire_data_2[[#This Row],[selfMade]]=TRUE,1,0)</f>
        <v>0</v>
      </c>
      <c r="X463" s="1" t="str">
        <f>IF(billionaire_data_2[[#This Row],[total_tax_rate_country]]&gt;=43,"High","Low")</f>
        <v>Low</v>
      </c>
    </row>
    <row r="464" spans="1:24" x14ac:dyDescent="0.35">
      <c r="A464" s="1" t="s">
        <v>1687</v>
      </c>
      <c r="B464" s="1" t="s">
        <v>1110</v>
      </c>
      <c r="C464" s="4">
        <v>5300000000</v>
      </c>
      <c r="D464" s="1" t="s">
        <v>18</v>
      </c>
      <c r="E464" s="1" t="s">
        <v>222</v>
      </c>
      <c r="F464" s="1" t="s">
        <v>916</v>
      </c>
      <c r="G464" s="1" t="s">
        <v>29</v>
      </c>
      <c r="H464" t="b">
        <v>0</v>
      </c>
      <c r="I464" s="1" t="s">
        <v>15</v>
      </c>
      <c r="J464" s="2">
        <v>18420</v>
      </c>
      <c r="K464">
        <v>78.5</v>
      </c>
      <c r="L464">
        <v>117.24</v>
      </c>
      <c r="M464" s="5">
        <v>21427700000000</v>
      </c>
      <c r="N464">
        <v>9.6</v>
      </c>
      <c r="O464">
        <v>36.6</v>
      </c>
      <c r="P464" s="3">
        <v>328239523</v>
      </c>
      <c r="Q464">
        <v>1950</v>
      </c>
      <c r="R464" s="1" t="s">
        <v>1760</v>
      </c>
      <c r="S464">
        <v>6</v>
      </c>
      <c r="T464" t="str">
        <f>IF(AND(billionaire_data_2[[#This Row],[selfMade]]=TRUE,billionaire_data_2[[#This Row],[age]]&lt;=50),"Yes","No")</f>
        <v>No</v>
      </c>
      <c r="U464" s="1">
        <v>74</v>
      </c>
      <c r="V464" s="1">
        <v>6</v>
      </c>
      <c r="W464">
        <f>IF(billionaire_data_2[[#This Row],[selfMade]]=TRUE,1,0)</f>
        <v>0</v>
      </c>
      <c r="X464" s="1" t="str">
        <f>IF(billionaire_data_2[[#This Row],[total_tax_rate_country]]&gt;=43,"High","Low")</f>
        <v>Low</v>
      </c>
    </row>
    <row r="465" spans="1:24" x14ac:dyDescent="0.35">
      <c r="A465" s="1" t="s">
        <v>1739</v>
      </c>
      <c r="B465" s="1" t="s">
        <v>1629</v>
      </c>
      <c r="C465" s="4">
        <v>5300000000</v>
      </c>
      <c r="D465" s="1" t="s">
        <v>18</v>
      </c>
      <c r="E465" s="1" t="s">
        <v>294</v>
      </c>
      <c r="F465" s="1" t="s">
        <v>527</v>
      </c>
      <c r="G465" s="1" t="s">
        <v>29</v>
      </c>
      <c r="H465" t="b">
        <v>1</v>
      </c>
      <c r="I465" s="1" t="s">
        <v>15</v>
      </c>
      <c r="J465" s="2">
        <v>21005</v>
      </c>
      <c r="K465">
        <v>78.5</v>
      </c>
      <c r="L465">
        <v>117.24</v>
      </c>
      <c r="M465" s="5">
        <v>21427700000000</v>
      </c>
      <c r="N465">
        <v>9.6</v>
      </c>
      <c r="O465">
        <v>36.6</v>
      </c>
      <c r="P465" s="3">
        <v>328239523</v>
      </c>
      <c r="Q465">
        <v>1957</v>
      </c>
      <c r="R465" s="1" t="s">
        <v>1766</v>
      </c>
      <c r="S465">
        <v>4</v>
      </c>
      <c r="T465" t="str">
        <f>IF(AND(billionaire_data_2[[#This Row],[selfMade]]=TRUE,billionaire_data_2[[#This Row],[age]]&lt;=50),"Yes","No")</f>
        <v>No</v>
      </c>
      <c r="U465" s="1">
        <v>67</v>
      </c>
      <c r="V465" s="1">
        <v>6</v>
      </c>
      <c r="W465">
        <f>IF(billionaire_data_2[[#This Row],[selfMade]]=TRUE,1,0)</f>
        <v>1</v>
      </c>
      <c r="X465" s="1" t="str">
        <f>IF(billionaire_data_2[[#This Row],[total_tax_rate_country]]&gt;=43,"High","Low")</f>
        <v>Low</v>
      </c>
    </row>
    <row r="466" spans="1:24" x14ac:dyDescent="0.35">
      <c r="A466" s="1" t="s">
        <v>1740</v>
      </c>
      <c r="B466" s="1" t="s">
        <v>1741</v>
      </c>
      <c r="C466" s="4">
        <v>5300000000</v>
      </c>
      <c r="D466" s="1" t="s">
        <v>978</v>
      </c>
      <c r="E466" s="1" t="s">
        <v>979</v>
      </c>
      <c r="F466" s="1" t="s">
        <v>980</v>
      </c>
      <c r="G466" s="1" t="s">
        <v>147</v>
      </c>
      <c r="H466" t="b">
        <v>1</v>
      </c>
      <c r="I466" s="1" t="s">
        <v>15</v>
      </c>
      <c r="J466" s="2">
        <v>22915</v>
      </c>
      <c r="K466">
        <v>77.400000000000006</v>
      </c>
      <c r="L466">
        <v>234.44</v>
      </c>
      <c r="M466" s="5">
        <v>754411708203</v>
      </c>
      <c r="N466">
        <v>17.899999999999999</v>
      </c>
      <c r="O466">
        <v>42.3</v>
      </c>
      <c r="P466" s="3">
        <v>83429615</v>
      </c>
      <c r="Q466">
        <v>1962</v>
      </c>
      <c r="R466" s="1" t="s">
        <v>1770</v>
      </c>
      <c r="S466">
        <v>26</v>
      </c>
      <c r="T466" t="str">
        <f>IF(AND(billionaire_data_2[[#This Row],[selfMade]]=TRUE,billionaire_data_2[[#This Row],[age]]&lt;=50),"Yes","No")</f>
        <v>No</v>
      </c>
      <c r="U466" s="1">
        <v>62</v>
      </c>
      <c r="V466" s="1">
        <v>11</v>
      </c>
      <c r="W466">
        <f>IF(billionaire_data_2[[#This Row],[selfMade]]=TRUE,1,0)</f>
        <v>1</v>
      </c>
      <c r="X466" s="1" t="str">
        <f>IF(billionaire_data_2[[#This Row],[total_tax_rate_country]]&gt;=43,"High","Low")</f>
        <v>Low</v>
      </c>
    </row>
    <row r="467" spans="1:24" x14ac:dyDescent="0.35">
      <c r="A467" s="1" t="s">
        <v>1742</v>
      </c>
      <c r="B467" s="1" t="s">
        <v>1743</v>
      </c>
      <c r="C467" s="4">
        <v>5300000000</v>
      </c>
      <c r="D467" s="1" t="s">
        <v>18</v>
      </c>
      <c r="E467" s="1" t="s">
        <v>882</v>
      </c>
      <c r="F467" s="1" t="s">
        <v>884</v>
      </c>
      <c r="G467" s="1" t="s">
        <v>29</v>
      </c>
      <c r="H467" t="b">
        <v>1</v>
      </c>
      <c r="I467" s="1" t="s">
        <v>15</v>
      </c>
      <c r="J467" s="2">
        <v>26927</v>
      </c>
      <c r="K467">
        <v>78.5</v>
      </c>
      <c r="L467">
        <v>117.24</v>
      </c>
      <c r="M467" s="5">
        <v>21427700000000</v>
      </c>
      <c r="N467">
        <v>9.6</v>
      </c>
      <c r="O467">
        <v>36.6</v>
      </c>
      <c r="P467" s="3">
        <v>328239523</v>
      </c>
      <c r="Q467">
        <v>1973</v>
      </c>
      <c r="R467" s="1" t="s">
        <v>1770</v>
      </c>
      <c r="S467">
        <v>20</v>
      </c>
      <c r="T467" t="str">
        <f>IF(AND(billionaire_data_2[[#This Row],[selfMade]]=TRUE,billionaire_data_2[[#This Row],[age]]&lt;=50),"Yes","No")</f>
        <v>No</v>
      </c>
      <c r="U467" s="1">
        <v>51</v>
      </c>
      <c r="V467" s="1">
        <v>6</v>
      </c>
      <c r="W467">
        <f>IF(billionaire_data_2[[#This Row],[selfMade]]=TRUE,1,0)</f>
        <v>1</v>
      </c>
      <c r="X467" s="1" t="str">
        <f>IF(billionaire_data_2[[#This Row],[total_tax_rate_country]]&gt;=43,"High","Low")</f>
        <v>Low</v>
      </c>
    </row>
    <row r="468" spans="1:24" x14ac:dyDescent="0.35">
      <c r="A468" s="1" t="s">
        <v>1744</v>
      </c>
      <c r="B468" s="1" t="s">
        <v>1331</v>
      </c>
      <c r="C468" s="4">
        <v>5300000000</v>
      </c>
      <c r="D468" s="1" t="s">
        <v>18</v>
      </c>
      <c r="E468" s="1" t="s">
        <v>472</v>
      </c>
      <c r="F468" s="1" t="s">
        <v>271</v>
      </c>
      <c r="G468" s="1" t="s">
        <v>269</v>
      </c>
      <c r="H468" t="b">
        <v>1</v>
      </c>
      <c r="I468" s="1" t="s">
        <v>15</v>
      </c>
      <c r="J468" s="2">
        <v>21557</v>
      </c>
      <c r="K468">
        <v>78.5</v>
      </c>
      <c r="L468">
        <v>117.24</v>
      </c>
      <c r="M468" s="5">
        <v>21427700000000</v>
      </c>
      <c r="N468">
        <v>9.6</v>
      </c>
      <c r="O468">
        <v>36.6</v>
      </c>
      <c r="P468" s="3">
        <v>328239523</v>
      </c>
      <c r="Q468">
        <v>1959</v>
      </c>
      <c r="R468" s="1" t="s">
        <v>1761</v>
      </c>
      <c r="S468">
        <v>7</v>
      </c>
      <c r="T468" t="str">
        <f>IF(AND(billionaire_data_2[[#This Row],[selfMade]]=TRUE,billionaire_data_2[[#This Row],[age]]&lt;=50),"Yes","No")</f>
        <v>No</v>
      </c>
      <c r="U468" s="1">
        <v>65</v>
      </c>
      <c r="V468" s="1">
        <v>14</v>
      </c>
      <c r="W468">
        <f>IF(billionaire_data_2[[#This Row],[selfMade]]=TRUE,1,0)</f>
        <v>1</v>
      </c>
      <c r="X468" s="1" t="str">
        <f>IF(billionaire_data_2[[#This Row],[total_tax_rate_country]]&gt;=43,"High","Low")</f>
        <v>Low</v>
      </c>
    </row>
    <row r="469" spans="1:24" x14ac:dyDescent="0.35">
      <c r="A469" s="1" t="s">
        <v>1745</v>
      </c>
      <c r="B469" s="1" t="s">
        <v>1746</v>
      </c>
      <c r="C469" s="4">
        <v>5300000000</v>
      </c>
      <c r="D469" s="1" t="s">
        <v>18</v>
      </c>
      <c r="E469" s="1" t="s">
        <v>505</v>
      </c>
      <c r="F469" s="1" t="s">
        <v>666</v>
      </c>
      <c r="G469" s="1" t="s">
        <v>61</v>
      </c>
      <c r="H469" t="b">
        <v>1</v>
      </c>
      <c r="I469" s="1" t="s">
        <v>50</v>
      </c>
      <c r="J469" s="2">
        <v>15708</v>
      </c>
      <c r="K469">
        <v>78.5</v>
      </c>
      <c r="L469">
        <v>117.24</v>
      </c>
      <c r="M469" s="5">
        <v>21427700000000</v>
      </c>
      <c r="N469">
        <v>9.6</v>
      </c>
      <c r="O469">
        <v>36.6</v>
      </c>
      <c r="P469" s="3">
        <v>328239523</v>
      </c>
      <c r="Q469">
        <v>1943</v>
      </c>
      <c r="R469" s="1" t="s">
        <v>1761</v>
      </c>
      <c r="S469">
        <v>2</v>
      </c>
      <c r="T469" t="str">
        <f>IF(AND(billionaire_data_2[[#This Row],[selfMade]]=TRUE,billionaire_data_2[[#This Row],[age]]&lt;=50),"Yes","No")</f>
        <v>No</v>
      </c>
      <c r="U469" s="1">
        <v>81</v>
      </c>
      <c r="V469" s="1">
        <v>7</v>
      </c>
      <c r="W469">
        <f>IF(billionaire_data_2[[#This Row],[selfMade]]=TRUE,1,0)</f>
        <v>1</v>
      </c>
      <c r="X469" s="1" t="str">
        <f>IF(billionaire_data_2[[#This Row],[total_tax_rate_country]]&gt;=43,"High","Low")</f>
        <v>Low</v>
      </c>
    </row>
    <row r="470" spans="1:24" x14ac:dyDescent="0.35">
      <c r="A470" s="1" t="s">
        <v>1747</v>
      </c>
      <c r="B470" s="1" t="s">
        <v>1748</v>
      </c>
      <c r="C470" s="4">
        <v>5300000000</v>
      </c>
      <c r="D470" s="1" t="s">
        <v>180</v>
      </c>
      <c r="E470" s="1" t="s">
        <v>997</v>
      </c>
      <c r="F470" s="1" t="s">
        <v>95</v>
      </c>
      <c r="G470" s="1" t="s">
        <v>11</v>
      </c>
      <c r="H470" t="b">
        <v>1</v>
      </c>
      <c r="I470" s="1" t="s">
        <v>15</v>
      </c>
      <c r="J470" s="2">
        <v>20408</v>
      </c>
      <c r="K470">
        <v>77.8</v>
      </c>
      <c r="L470">
        <v>114.52</v>
      </c>
      <c r="M470" s="5">
        <v>421142267938</v>
      </c>
      <c r="N470">
        <v>0.1</v>
      </c>
      <c r="O470">
        <v>15.9</v>
      </c>
      <c r="P470" s="3">
        <v>9770529</v>
      </c>
      <c r="Q470">
        <v>1955</v>
      </c>
      <c r="R470" s="1" t="s">
        <v>1769</v>
      </c>
      <c r="S470">
        <v>15</v>
      </c>
      <c r="T470" t="str">
        <f>IF(AND(billionaire_data_2[[#This Row],[selfMade]]=TRUE,billionaire_data_2[[#This Row],[age]]&lt;=50),"Yes","No")</f>
        <v>No</v>
      </c>
      <c r="U470" s="1">
        <v>69</v>
      </c>
      <c r="V470" s="1">
        <v>5</v>
      </c>
      <c r="W470">
        <f>IF(billionaire_data_2[[#This Row],[selfMade]]=TRUE,1,0)</f>
        <v>1</v>
      </c>
      <c r="X470" s="1" t="str">
        <f>IF(billionaire_data_2[[#This Row],[total_tax_rate_country]]&gt;=43,"High","Low")</f>
        <v>Low</v>
      </c>
    </row>
    <row r="471" spans="1:24" x14ac:dyDescent="0.35">
      <c r="A471" s="1" t="s">
        <v>1749</v>
      </c>
      <c r="B471" s="1" t="s">
        <v>1750</v>
      </c>
      <c r="C471" s="4">
        <v>5300000000</v>
      </c>
      <c r="D471" s="1" t="s">
        <v>173</v>
      </c>
      <c r="E471" s="1" t="s">
        <v>174</v>
      </c>
      <c r="F471" s="1" t="s">
        <v>615</v>
      </c>
      <c r="G471" s="1" t="s">
        <v>43</v>
      </c>
      <c r="H471" t="b">
        <v>0</v>
      </c>
      <c r="I471" s="1" t="s">
        <v>15</v>
      </c>
      <c r="J471" s="2">
        <v>16205</v>
      </c>
      <c r="K471">
        <v>71.5</v>
      </c>
      <c r="L471">
        <v>151.18</v>
      </c>
      <c r="M471" s="5">
        <v>1119190780753</v>
      </c>
      <c r="N471">
        <v>10.199999999999999</v>
      </c>
      <c r="O471">
        <v>30.1</v>
      </c>
      <c r="P471" s="3">
        <v>270203917</v>
      </c>
      <c r="Q471">
        <v>1944</v>
      </c>
      <c r="R471" s="1" t="s">
        <v>1768</v>
      </c>
      <c r="S471">
        <v>13</v>
      </c>
      <c r="T471" t="str">
        <f>IF(AND(billionaire_data_2[[#This Row],[selfMade]]=TRUE,billionaire_data_2[[#This Row],[age]]&lt;=50),"Yes","No")</f>
        <v>No</v>
      </c>
      <c r="U471" s="1">
        <v>80</v>
      </c>
      <c r="V471" s="1">
        <v>3</v>
      </c>
      <c r="W471">
        <f>IF(billionaire_data_2[[#This Row],[selfMade]]=TRUE,1,0)</f>
        <v>0</v>
      </c>
      <c r="X471" s="1" t="str">
        <f>IF(billionaire_data_2[[#This Row],[total_tax_rate_country]]&gt;=43,"High","Low")</f>
        <v>Low</v>
      </c>
    </row>
    <row r="472" spans="1:24" x14ac:dyDescent="0.35">
      <c r="A472" s="1" t="s">
        <v>1751</v>
      </c>
      <c r="B472" s="1" t="s">
        <v>1752</v>
      </c>
      <c r="C472" s="4">
        <v>5300000000</v>
      </c>
      <c r="D472" s="1" t="s">
        <v>93</v>
      </c>
      <c r="E472" s="1" t="s">
        <v>994</v>
      </c>
      <c r="F472" s="1" t="s">
        <v>995</v>
      </c>
      <c r="G472" s="1" t="s">
        <v>61</v>
      </c>
      <c r="H472" t="b">
        <v>1</v>
      </c>
      <c r="I472" s="1" t="s">
        <v>15</v>
      </c>
      <c r="J472" s="2">
        <v>16590</v>
      </c>
      <c r="K472">
        <v>80.900000000000006</v>
      </c>
      <c r="L472">
        <v>112.85</v>
      </c>
      <c r="M472" s="5">
        <v>3845630030824</v>
      </c>
      <c r="N472">
        <v>11.5</v>
      </c>
      <c r="O472">
        <v>48.8</v>
      </c>
      <c r="P472" s="3">
        <v>83132799</v>
      </c>
      <c r="Q472">
        <v>1945</v>
      </c>
      <c r="R472" s="1" t="s">
        <v>1760</v>
      </c>
      <c r="S472">
        <v>2</v>
      </c>
      <c r="T472" t="str">
        <f>IF(AND(billionaire_data_2[[#This Row],[selfMade]]=TRUE,billionaire_data_2[[#This Row],[age]]&lt;=50),"Yes","No")</f>
        <v>No</v>
      </c>
      <c r="U472" s="1">
        <v>79</v>
      </c>
      <c r="V472" s="1">
        <v>7</v>
      </c>
      <c r="W472">
        <f>IF(billionaire_data_2[[#This Row],[selfMade]]=TRUE,1,0)</f>
        <v>1</v>
      </c>
      <c r="X472" s="1" t="str">
        <f>IF(billionaire_data_2[[#This Row],[total_tax_rate_country]]&gt;=43,"High","Low")</f>
        <v>High</v>
      </c>
    </row>
    <row r="473" spans="1:24" x14ac:dyDescent="0.35">
      <c r="A473" s="1" t="s">
        <v>1753</v>
      </c>
      <c r="B473" s="1" t="s">
        <v>1754</v>
      </c>
      <c r="C473" s="4">
        <v>5300000000</v>
      </c>
      <c r="D473" s="1" t="s">
        <v>18</v>
      </c>
      <c r="E473" s="1" t="s">
        <v>992</v>
      </c>
      <c r="F473" s="1" t="s">
        <v>619</v>
      </c>
      <c r="G473" s="1" t="s">
        <v>147</v>
      </c>
      <c r="H473" t="b">
        <v>1</v>
      </c>
      <c r="I473" s="1" t="s">
        <v>15</v>
      </c>
      <c r="J473" s="2">
        <v>15115</v>
      </c>
      <c r="K473">
        <v>78.5</v>
      </c>
      <c r="L473">
        <v>117.24</v>
      </c>
      <c r="M473" s="5">
        <v>21427700000000</v>
      </c>
      <c r="N473">
        <v>9.6</v>
      </c>
      <c r="O473">
        <v>36.6</v>
      </c>
      <c r="P473" s="3">
        <v>328239523</v>
      </c>
      <c r="Q473">
        <v>1941</v>
      </c>
      <c r="R473" s="1" t="s">
        <v>1768</v>
      </c>
      <c r="S473">
        <v>19</v>
      </c>
      <c r="T473" t="str">
        <f>IF(AND(billionaire_data_2[[#This Row],[selfMade]]=TRUE,billionaire_data_2[[#This Row],[age]]&lt;=50),"Yes","No")</f>
        <v>No</v>
      </c>
      <c r="U473" s="1">
        <v>83</v>
      </c>
      <c r="V473" s="1">
        <v>11</v>
      </c>
      <c r="W473">
        <f>IF(billionaire_data_2[[#This Row],[selfMade]]=TRUE,1,0)</f>
        <v>1</v>
      </c>
      <c r="X473" s="1" t="str">
        <f>IF(billionaire_data_2[[#This Row],[total_tax_rate_country]]&gt;=43,"High","Low")</f>
        <v>Low</v>
      </c>
    </row>
    <row r="474" spans="1:24" x14ac:dyDescent="0.35">
      <c r="A474" s="1" t="s">
        <v>1745</v>
      </c>
      <c r="B474" s="1" t="s">
        <v>1755</v>
      </c>
      <c r="C474" s="4">
        <v>5300000000</v>
      </c>
      <c r="D474" s="1" t="s">
        <v>18</v>
      </c>
      <c r="E474" s="1" t="s">
        <v>505</v>
      </c>
      <c r="F474" s="1" t="s">
        <v>666</v>
      </c>
      <c r="G474" s="1" t="s">
        <v>61</v>
      </c>
      <c r="H474" t="b">
        <v>1</v>
      </c>
      <c r="I474" s="1" t="s">
        <v>15</v>
      </c>
      <c r="J474" s="2">
        <v>13508</v>
      </c>
      <c r="K474">
        <v>78.5</v>
      </c>
      <c r="L474">
        <v>117.24</v>
      </c>
      <c r="M474" s="5">
        <v>21427700000000</v>
      </c>
      <c r="N474">
        <v>9.6</v>
      </c>
      <c r="O474">
        <v>36.6</v>
      </c>
      <c r="P474" s="3">
        <v>328239523</v>
      </c>
      <c r="Q474">
        <v>1936</v>
      </c>
      <c r="R474" s="1" t="s">
        <v>1767</v>
      </c>
      <c r="S474">
        <v>24</v>
      </c>
      <c r="T474" t="str">
        <f>IF(AND(billionaire_data_2[[#This Row],[selfMade]]=TRUE,billionaire_data_2[[#This Row],[age]]&lt;=50),"Yes","No")</f>
        <v>No</v>
      </c>
      <c r="U474" s="1">
        <v>88</v>
      </c>
      <c r="V474" s="1">
        <v>7</v>
      </c>
      <c r="W474">
        <f>IF(billionaire_data_2[[#This Row],[selfMade]]=TRUE,1,0)</f>
        <v>1</v>
      </c>
      <c r="X474" s="1" t="str">
        <f>IF(billionaire_data_2[[#This Row],[total_tax_rate_country]]&gt;=43,"High","Low")</f>
        <v>Low</v>
      </c>
    </row>
    <row r="475" spans="1:24" x14ac:dyDescent="0.35">
      <c r="A475" s="1" t="s">
        <v>1756</v>
      </c>
      <c r="B475" s="1" t="s">
        <v>1757</v>
      </c>
      <c r="C475" s="4">
        <v>5300000000</v>
      </c>
      <c r="D475" s="1" t="s">
        <v>18</v>
      </c>
      <c r="E475" s="1" t="s">
        <v>559</v>
      </c>
      <c r="F475" s="1" t="s">
        <v>988</v>
      </c>
      <c r="G475" s="1" t="s">
        <v>224</v>
      </c>
      <c r="H475" t="b">
        <v>0</v>
      </c>
      <c r="I475" s="1" t="s">
        <v>15</v>
      </c>
      <c r="J475" s="2">
        <v>16314</v>
      </c>
      <c r="K475">
        <v>78.5</v>
      </c>
      <c r="L475">
        <v>117.24</v>
      </c>
      <c r="M475" s="5">
        <v>21427700000000</v>
      </c>
      <c r="N475">
        <v>9.6</v>
      </c>
      <c r="O475">
        <v>36.6</v>
      </c>
      <c r="P475" s="3">
        <v>328239523</v>
      </c>
      <c r="Q475">
        <v>1944</v>
      </c>
      <c r="R475" s="1" t="s">
        <v>1762</v>
      </c>
      <c r="S475">
        <v>30</v>
      </c>
      <c r="T475" t="str">
        <f>IF(AND(billionaire_data_2[[#This Row],[selfMade]]=TRUE,billionaire_data_2[[#This Row],[age]]&lt;=50),"Yes","No")</f>
        <v>No</v>
      </c>
      <c r="U475" s="1">
        <v>80</v>
      </c>
      <c r="V475" s="1">
        <v>15</v>
      </c>
      <c r="W475">
        <f>IF(billionaire_data_2[[#This Row],[selfMade]]=TRUE,1,0)</f>
        <v>0</v>
      </c>
      <c r="X475" s="1" t="str">
        <f>IF(billionaire_data_2[[#This Row],[total_tax_rate_country]]&gt;=43,"High","Low")</f>
        <v>Low</v>
      </c>
    </row>
    <row r="476" spans="1:24" x14ac:dyDescent="0.35">
      <c r="A476" s="1" t="s">
        <v>1758</v>
      </c>
      <c r="B476" s="1" t="s">
        <v>1041</v>
      </c>
      <c r="C476" s="4">
        <v>5300000000</v>
      </c>
      <c r="D476" s="1" t="s">
        <v>18</v>
      </c>
      <c r="E476" s="1" t="s">
        <v>222</v>
      </c>
      <c r="F476" s="1" t="s">
        <v>990</v>
      </c>
      <c r="G476" s="1" t="s">
        <v>29</v>
      </c>
      <c r="H476" t="b">
        <v>1</v>
      </c>
      <c r="I476" s="1" t="s">
        <v>15</v>
      </c>
      <c r="J476" s="2">
        <v>22058</v>
      </c>
      <c r="K476">
        <v>78.5</v>
      </c>
      <c r="L476">
        <v>117.24</v>
      </c>
      <c r="M476" s="5">
        <v>21427700000000</v>
      </c>
      <c r="N476">
        <v>9.6</v>
      </c>
      <c r="O476">
        <v>36.6</v>
      </c>
      <c r="P476" s="3">
        <v>328239523</v>
      </c>
      <c r="Q476">
        <v>1960</v>
      </c>
      <c r="R476" s="1" t="s">
        <v>1768</v>
      </c>
      <c r="S476">
        <v>22</v>
      </c>
      <c r="T476" t="str">
        <f>IF(AND(billionaire_data_2[[#This Row],[selfMade]]=TRUE,billionaire_data_2[[#This Row],[age]]&lt;=50),"Yes","No")</f>
        <v>No</v>
      </c>
      <c r="U476" s="1">
        <v>64</v>
      </c>
      <c r="V476" s="1">
        <v>6</v>
      </c>
      <c r="W476">
        <f>IF(billionaire_data_2[[#This Row],[selfMade]]=TRUE,1,0)</f>
        <v>1</v>
      </c>
      <c r="X476" s="1" t="str">
        <f>IF(billionaire_data_2[[#This Row],[total_tax_rate_country]]&gt;=43,"High","Low")</f>
        <v>Low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2CD6-8604-47B0-98E4-0655E5E6F52C}">
  <dimension ref="A1:B35"/>
  <sheetViews>
    <sheetView showGridLines="0" workbookViewId="0">
      <selection activeCell="C1" sqref="C1"/>
    </sheetView>
  </sheetViews>
  <sheetFormatPr defaultRowHeight="14.5" x14ac:dyDescent="0.35"/>
  <cols>
    <col min="1" max="1" width="21.453125" bestFit="1" customWidth="1"/>
    <col min="2" max="2" width="11.81640625" bestFit="1" customWidth="1"/>
  </cols>
  <sheetData>
    <row r="1" spans="1:2" x14ac:dyDescent="0.35">
      <c r="A1" s="33" t="s">
        <v>1007</v>
      </c>
      <c r="B1" s="33"/>
    </row>
    <row r="2" spans="1:2" x14ac:dyDescent="0.35">
      <c r="A2" s="34"/>
      <c r="B2" s="34"/>
    </row>
    <row r="3" spans="1:2" x14ac:dyDescent="0.35">
      <c r="A3" s="6" t="s">
        <v>1771</v>
      </c>
      <c r="B3" s="10">
        <v>1956.3705263157894</v>
      </c>
    </row>
    <row r="4" spans="1:2" x14ac:dyDescent="0.35">
      <c r="A4" s="6" t="s">
        <v>1772</v>
      </c>
      <c r="B4" s="6">
        <v>0.70339043576302596</v>
      </c>
    </row>
    <row r="5" spans="1:2" x14ac:dyDescent="0.35">
      <c r="A5" s="6" t="s">
        <v>1773</v>
      </c>
      <c r="B5" s="6">
        <v>1955</v>
      </c>
    </row>
    <row r="6" spans="1:2" x14ac:dyDescent="0.35">
      <c r="A6" s="6" t="s">
        <v>1774</v>
      </c>
      <c r="B6" s="6">
        <v>1964</v>
      </c>
    </row>
    <row r="7" spans="1:2" x14ac:dyDescent="0.35">
      <c r="A7" s="6" t="s">
        <v>1775</v>
      </c>
      <c r="B7" s="9">
        <v>15.330039136720339</v>
      </c>
    </row>
    <row r="8" spans="1:2" x14ac:dyDescent="0.35">
      <c r="A8" s="6" t="s">
        <v>1776</v>
      </c>
      <c r="B8" s="6">
        <v>235.01009993337726</v>
      </c>
    </row>
    <row r="9" spans="1:2" x14ac:dyDescent="0.35">
      <c r="A9" s="6" t="s">
        <v>1777</v>
      </c>
      <c r="B9" s="9">
        <v>4.7060399992240587</v>
      </c>
    </row>
    <row r="10" spans="1:2" x14ac:dyDescent="0.35">
      <c r="A10" s="6" t="s">
        <v>1778</v>
      </c>
      <c r="B10" s="9">
        <v>1.3090612892729754</v>
      </c>
    </row>
    <row r="11" spans="1:2" x14ac:dyDescent="0.35">
      <c r="A11" s="6" t="s">
        <v>1779</v>
      </c>
      <c r="B11" s="6">
        <v>103</v>
      </c>
    </row>
    <row r="12" spans="1:2" x14ac:dyDescent="0.35">
      <c r="A12" s="6" t="s">
        <v>1780</v>
      </c>
      <c r="B12" s="6">
        <v>1926</v>
      </c>
    </row>
    <row r="13" spans="1:2" x14ac:dyDescent="0.35">
      <c r="A13" s="6" t="s">
        <v>1781</v>
      </c>
      <c r="B13" s="6">
        <v>2029</v>
      </c>
    </row>
    <row r="14" spans="1:2" x14ac:dyDescent="0.35">
      <c r="A14" s="6" t="s">
        <v>1782</v>
      </c>
      <c r="B14" s="6">
        <v>929276</v>
      </c>
    </row>
    <row r="15" spans="1:2" x14ac:dyDescent="0.35">
      <c r="A15" s="6" t="s">
        <v>1783</v>
      </c>
      <c r="B15" s="6">
        <v>475</v>
      </c>
    </row>
    <row r="16" spans="1:2" ht="15" thickBot="1" x14ac:dyDescent="0.4">
      <c r="A16" s="7" t="s">
        <v>1784</v>
      </c>
      <c r="B16" s="7">
        <v>1.3821490969929482</v>
      </c>
    </row>
    <row r="19" spans="1:2" ht="15" thickBot="1" x14ac:dyDescent="0.4"/>
    <row r="20" spans="1:2" x14ac:dyDescent="0.35">
      <c r="A20" s="33" t="s">
        <v>1787</v>
      </c>
      <c r="B20" s="33"/>
    </row>
    <row r="21" spans="1:2" x14ac:dyDescent="0.35">
      <c r="A21" s="34"/>
      <c r="B21" s="34"/>
    </row>
    <row r="22" spans="1:2" x14ac:dyDescent="0.35">
      <c r="A22" s="6" t="s">
        <v>1771</v>
      </c>
      <c r="B22" s="10">
        <v>67.629473684210524</v>
      </c>
    </row>
    <row r="23" spans="1:2" x14ac:dyDescent="0.35">
      <c r="A23" s="6" t="s">
        <v>1772</v>
      </c>
      <c r="B23" s="6">
        <v>0.7033904357630264</v>
      </c>
    </row>
    <row r="24" spans="1:2" x14ac:dyDescent="0.35">
      <c r="A24" s="6" t="s">
        <v>1773</v>
      </c>
      <c r="B24" s="6">
        <v>69</v>
      </c>
    </row>
    <row r="25" spans="1:2" x14ac:dyDescent="0.35">
      <c r="A25" s="6" t="s">
        <v>1774</v>
      </c>
      <c r="B25" s="6">
        <v>60</v>
      </c>
    </row>
    <row r="26" spans="1:2" x14ac:dyDescent="0.35">
      <c r="A26" s="6" t="s">
        <v>1775</v>
      </c>
      <c r="B26" s="6">
        <v>15.33003913672035</v>
      </c>
    </row>
    <row r="27" spans="1:2" x14ac:dyDescent="0.35">
      <c r="A27" s="6" t="s">
        <v>1776</v>
      </c>
      <c r="B27" s="6">
        <v>235.0100999333776</v>
      </c>
    </row>
    <row r="28" spans="1:2" x14ac:dyDescent="0.35">
      <c r="A28" s="6" t="s">
        <v>1777</v>
      </c>
      <c r="B28" s="9">
        <v>4.7060399992240232</v>
      </c>
    </row>
    <row r="29" spans="1:2" x14ac:dyDescent="0.35">
      <c r="A29" s="6" t="s">
        <v>1778</v>
      </c>
      <c r="B29" s="9">
        <v>-1.3090612892729654</v>
      </c>
    </row>
    <row r="30" spans="1:2" x14ac:dyDescent="0.35">
      <c r="A30" s="6" t="s">
        <v>1779</v>
      </c>
      <c r="B30" s="6">
        <v>103</v>
      </c>
    </row>
    <row r="31" spans="1:2" x14ac:dyDescent="0.35">
      <c r="A31" s="6" t="s">
        <v>1780</v>
      </c>
      <c r="B31" s="6">
        <v>-5</v>
      </c>
    </row>
    <row r="32" spans="1:2" x14ac:dyDescent="0.35">
      <c r="A32" s="6" t="s">
        <v>1781</v>
      </c>
      <c r="B32" s="6">
        <v>98</v>
      </c>
    </row>
    <row r="33" spans="1:2" x14ac:dyDescent="0.35">
      <c r="A33" s="6" t="s">
        <v>1782</v>
      </c>
      <c r="B33" s="6">
        <v>32124</v>
      </c>
    </row>
    <row r="34" spans="1:2" x14ac:dyDescent="0.35">
      <c r="A34" s="6" t="s">
        <v>1783</v>
      </c>
      <c r="B34" s="6">
        <v>475</v>
      </c>
    </row>
    <row r="35" spans="1:2" ht="15" thickBot="1" x14ac:dyDescent="0.4">
      <c r="A35" s="7" t="s">
        <v>1784</v>
      </c>
      <c r="B35" s="7">
        <v>1.3821490969929491</v>
      </c>
    </row>
  </sheetData>
  <mergeCells count="2">
    <mergeCell ref="A1:B2"/>
    <mergeCell ref="A20:B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4D21-FBCA-4170-A160-4972AB09A8C9}">
  <dimension ref="A1:B55"/>
  <sheetViews>
    <sheetView showGridLines="0" topLeftCell="A37" workbookViewId="0">
      <selection activeCell="D38" sqref="D38"/>
    </sheetView>
  </sheetViews>
  <sheetFormatPr defaultRowHeight="14.5" x14ac:dyDescent="0.35"/>
  <cols>
    <col min="1" max="1" width="21.453125" bestFit="1" customWidth="1"/>
    <col min="2" max="2" width="19.54296875" bestFit="1" customWidth="1"/>
    <col min="5" max="5" width="21.453125" bestFit="1" customWidth="1"/>
  </cols>
  <sheetData>
    <row r="1" spans="1:2" x14ac:dyDescent="0.35">
      <c r="A1" s="33" t="s">
        <v>1785</v>
      </c>
      <c r="B1" s="33"/>
    </row>
    <row r="2" spans="1:2" x14ac:dyDescent="0.35">
      <c r="A2" s="34"/>
      <c r="B2" s="34"/>
    </row>
    <row r="3" spans="1:2" x14ac:dyDescent="0.35">
      <c r="A3" s="6" t="s">
        <v>1771</v>
      </c>
      <c r="B3" s="8">
        <v>14821894736.842106</v>
      </c>
    </row>
    <row r="4" spans="1:2" x14ac:dyDescent="0.35">
      <c r="A4" s="6" t="s">
        <v>1772</v>
      </c>
      <c r="B4" s="8">
        <v>915057284.95730722</v>
      </c>
    </row>
    <row r="5" spans="1:2" x14ac:dyDescent="0.35">
      <c r="A5" s="6" t="s">
        <v>1773</v>
      </c>
      <c r="B5" s="8">
        <v>8200000000</v>
      </c>
    </row>
    <row r="6" spans="1:2" x14ac:dyDescent="0.35">
      <c r="A6" s="6" t="s">
        <v>1774</v>
      </c>
      <c r="B6" s="8">
        <v>6700000000</v>
      </c>
    </row>
    <row r="7" spans="1:2" x14ac:dyDescent="0.35">
      <c r="A7" s="6" t="s">
        <v>1775</v>
      </c>
      <c r="B7" s="8">
        <v>19943211163.398018</v>
      </c>
    </row>
    <row r="8" spans="1:2" x14ac:dyDescent="0.35">
      <c r="A8" s="6" t="s">
        <v>1776</v>
      </c>
      <c r="B8" s="6">
        <v>3.9773167150788326E+20</v>
      </c>
    </row>
    <row r="9" spans="1:2" x14ac:dyDescent="0.35">
      <c r="A9" s="6" t="s">
        <v>1777</v>
      </c>
      <c r="B9" s="10">
        <v>34.182611944135552</v>
      </c>
    </row>
    <row r="10" spans="1:2" x14ac:dyDescent="0.35">
      <c r="A10" s="6" t="s">
        <v>1778</v>
      </c>
      <c r="B10" s="10">
        <v>5.0265705828228677</v>
      </c>
    </row>
    <row r="11" spans="1:2" x14ac:dyDescent="0.35">
      <c r="A11" s="6" t="s">
        <v>1779</v>
      </c>
      <c r="B11" s="8">
        <v>205700000000</v>
      </c>
    </row>
    <row r="12" spans="1:2" x14ac:dyDescent="0.35">
      <c r="A12" s="6" t="s">
        <v>1780</v>
      </c>
      <c r="B12" s="8">
        <v>5300000000</v>
      </c>
    </row>
    <row r="13" spans="1:2" x14ac:dyDescent="0.35">
      <c r="A13" s="6" t="s">
        <v>1781</v>
      </c>
      <c r="B13" s="8">
        <v>211000000000</v>
      </c>
    </row>
    <row r="14" spans="1:2" x14ac:dyDescent="0.35">
      <c r="A14" s="6" t="s">
        <v>1782</v>
      </c>
      <c r="B14" s="8">
        <v>7040400000000</v>
      </c>
    </row>
    <row r="15" spans="1:2" x14ac:dyDescent="0.35">
      <c r="A15" s="6" t="s">
        <v>1783</v>
      </c>
      <c r="B15" s="6">
        <v>475</v>
      </c>
    </row>
    <row r="16" spans="1:2" ht="15" thickBot="1" x14ac:dyDescent="0.4">
      <c r="A16" s="7" t="s">
        <v>1784</v>
      </c>
      <c r="B16" s="7">
        <v>1798070510.7663095</v>
      </c>
    </row>
    <row r="19" spans="1:2" ht="15" thickBot="1" x14ac:dyDescent="0.4"/>
    <row r="20" spans="1:2" x14ac:dyDescent="0.35">
      <c r="A20" s="33" t="s">
        <v>1787</v>
      </c>
      <c r="B20" s="33"/>
    </row>
    <row r="21" spans="1:2" x14ac:dyDescent="0.35">
      <c r="A21" s="34"/>
      <c r="B21" s="34"/>
    </row>
    <row r="22" spans="1:2" x14ac:dyDescent="0.35">
      <c r="A22" s="6" t="s">
        <v>1771</v>
      </c>
      <c r="B22" s="10">
        <v>68.892631578947373</v>
      </c>
    </row>
    <row r="23" spans="1:2" x14ac:dyDescent="0.35">
      <c r="A23" s="6" t="s">
        <v>1772</v>
      </c>
      <c r="B23" s="6">
        <v>0.60964752546853629</v>
      </c>
    </row>
    <row r="24" spans="1:2" x14ac:dyDescent="0.35">
      <c r="A24" s="6" t="s">
        <v>1773</v>
      </c>
      <c r="B24" s="6">
        <v>69</v>
      </c>
    </row>
    <row r="25" spans="1:2" x14ac:dyDescent="0.35">
      <c r="A25" s="6" t="s">
        <v>1774</v>
      </c>
      <c r="B25" s="6">
        <v>60</v>
      </c>
    </row>
    <row r="26" spans="1:2" x14ac:dyDescent="0.35">
      <c r="A26" s="6" t="s">
        <v>1775</v>
      </c>
      <c r="B26" s="6">
        <v>13.286959773484943</v>
      </c>
    </row>
    <row r="27" spans="1:2" x14ac:dyDescent="0.35">
      <c r="A27" s="6" t="s">
        <v>1776</v>
      </c>
      <c r="B27" s="6">
        <v>176.54330002220706</v>
      </c>
    </row>
    <row r="28" spans="1:2" x14ac:dyDescent="0.35">
      <c r="A28" s="6" t="s">
        <v>1777</v>
      </c>
      <c r="B28" s="9">
        <v>-0.44339202271086364</v>
      </c>
    </row>
    <row r="29" spans="1:2" x14ac:dyDescent="0.35">
      <c r="A29" s="6" t="s">
        <v>1778</v>
      </c>
      <c r="B29" s="9">
        <v>-0.12249927472148084</v>
      </c>
    </row>
    <row r="30" spans="1:2" x14ac:dyDescent="0.35">
      <c r="A30" s="6" t="s">
        <v>1779</v>
      </c>
      <c r="B30" s="6">
        <v>66</v>
      </c>
    </row>
    <row r="31" spans="1:2" x14ac:dyDescent="0.35">
      <c r="A31" s="6" t="s">
        <v>1780</v>
      </c>
      <c r="B31" s="6">
        <v>32</v>
      </c>
    </row>
    <row r="32" spans="1:2" x14ac:dyDescent="0.35">
      <c r="A32" s="6" t="s">
        <v>1781</v>
      </c>
      <c r="B32" s="6">
        <v>98</v>
      </c>
    </row>
    <row r="33" spans="1:2" x14ac:dyDescent="0.35">
      <c r="A33" s="6" t="s">
        <v>1782</v>
      </c>
      <c r="B33" s="6">
        <v>32724</v>
      </c>
    </row>
    <row r="34" spans="1:2" x14ac:dyDescent="0.35">
      <c r="A34" s="6" t="s">
        <v>1783</v>
      </c>
      <c r="B34" s="6">
        <v>475</v>
      </c>
    </row>
    <row r="35" spans="1:2" ht="15" thickBot="1" x14ac:dyDescent="0.4">
      <c r="A35" s="7" t="s">
        <v>1784</v>
      </c>
      <c r="B35" s="7">
        <v>1.1979460253767296</v>
      </c>
    </row>
    <row r="39" spans="1:2" ht="15" thickBot="1" x14ac:dyDescent="0.4"/>
    <row r="40" spans="1:2" x14ac:dyDescent="0.35">
      <c r="A40" s="33" t="s">
        <v>1786</v>
      </c>
      <c r="B40" s="33"/>
    </row>
    <row r="41" spans="1:2" x14ac:dyDescent="0.35">
      <c r="A41" s="34"/>
      <c r="B41" s="34"/>
    </row>
    <row r="42" spans="1:2" x14ac:dyDescent="0.35">
      <c r="A42" s="6" t="s">
        <v>1771</v>
      </c>
      <c r="B42" s="10">
        <v>1955.1073684210526</v>
      </c>
    </row>
    <row r="43" spans="1:2" x14ac:dyDescent="0.35">
      <c r="A43" s="6" t="s">
        <v>1772</v>
      </c>
      <c r="B43" s="6">
        <v>0.60964752546853729</v>
      </c>
    </row>
    <row r="44" spans="1:2" x14ac:dyDescent="0.35">
      <c r="A44" s="6" t="s">
        <v>1773</v>
      </c>
      <c r="B44" s="6">
        <v>1955</v>
      </c>
    </row>
    <row r="45" spans="1:2" x14ac:dyDescent="0.35">
      <c r="A45" s="6" t="s">
        <v>1774</v>
      </c>
      <c r="B45" s="6">
        <v>1964</v>
      </c>
    </row>
    <row r="46" spans="1:2" x14ac:dyDescent="0.35">
      <c r="A46" s="6" t="s">
        <v>1775</v>
      </c>
      <c r="B46" s="6">
        <v>13.286959773484966</v>
      </c>
    </row>
    <row r="47" spans="1:2" x14ac:dyDescent="0.35">
      <c r="A47" s="6" t="s">
        <v>1776</v>
      </c>
      <c r="B47" s="6">
        <v>176.54330002220769</v>
      </c>
    </row>
    <row r="48" spans="1:2" x14ac:dyDescent="0.35">
      <c r="A48" s="6" t="s">
        <v>1777</v>
      </c>
      <c r="B48" s="9">
        <v>-0.44339202271086897</v>
      </c>
    </row>
    <row r="49" spans="1:2" x14ac:dyDescent="0.35">
      <c r="A49" s="6" t="s">
        <v>1778</v>
      </c>
      <c r="B49" s="9">
        <v>0.1224992747214939</v>
      </c>
    </row>
    <row r="50" spans="1:2" x14ac:dyDescent="0.35">
      <c r="A50" s="6" t="s">
        <v>1779</v>
      </c>
      <c r="B50" s="6">
        <v>66</v>
      </c>
    </row>
    <row r="51" spans="1:2" x14ac:dyDescent="0.35">
      <c r="A51" s="6" t="s">
        <v>1780</v>
      </c>
      <c r="B51" s="6">
        <v>1926</v>
      </c>
    </row>
    <row r="52" spans="1:2" x14ac:dyDescent="0.35">
      <c r="A52" s="6" t="s">
        <v>1781</v>
      </c>
      <c r="B52" s="6">
        <v>1992</v>
      </c>
    </row>
    <row r="53" spans="1:2" x14ac:dyDescent="0.35">
      <c r="A53" s="6" t="s">
        <v>1782</v>
      </c>
      <c r="B53" s="6">
        <v>928676</v>
      </c>
    </row>
    <row r="54" spans="1:2" x14ac:dyDescent="0.35">
      <c r="A54" s="6" t="s">
        <v>1783</v>
      </c>
      <c r="B54" s="6">
        <v>475</v>
      </c>
    </row>
    <row r="55" spans="1:2" ht="15" thickBot="1" x14ac:dyDescent="0.4">
      <c r="A55" s="7" t="s">
        <v>1784</v>
      </c>
      <c r="B55" s="7">
        <v>1.1979460253767316</v>
      </c>
    </row>
  </sheetData>
  <mergeCells count="3">
    <mergeCell ref="A1:B2"/>
    <mergeCell ref="A20:B21"/>
    <mergeCell ref="A40:B4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8335-3026-41C5-83DA-AA72C1F367F5}">
  <dimension ref="A1"/>
  <sheetViews>
    <sheetView topLeftCell="A26" zoomScale="96" zoomScaleNormal="96" workbookViewId="0">
      <selection activeCell="K41" sqref="K4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8AB2-0D44-414E-A1CC-A6CBFC2C3BEF}">
  <dimension ref="A3:F95"/>
  <sheetViews>
    <sheetView topLeftCell="A76" workbookViewId="0">
      <selection activeCell="G48" sqref="G48"/>
    </sheetView>
  </sheetViews>
  <sheetFormatPr defaultRowHeight="14.5" x14ac:dyDescent="0.35"/>
  <cols>
    <col min="1" max="1" width="12.36328125" bestFit="1" customWidth="1"/>
    <col min="2" max="2" width="16.36328125" bestFit="1" customWidth="1"/>
    <col min="5" max="5" width="23.7265625" bestFit="1" customWidth="1"/>
    <col min="6" max="6" width="33" bestFit="1" customWidth="1"/>
  </cols>
  <sheetData>
    <row r="3" spans="1:6" x14ac:dyDescent="0.35">
      <c r="A3" s="11" t="s">
        <v>1789</v>
      </c>
      <c r="B3" t="s">
        <v>1788</v>
      </c>
      <c r="E3" s="13" t="s">
        <v>1791</v>
      </c>
      <c r="F3" s="13" t="s">
        <v>1783</v>
      </c>
    </row>
    <row r="4" spans="1:6" x14ac:dyDescent="0.35">
      <c r="A4" s="12" t="s">
        <v>162</v>
      </c>
      <c r="B4" s="1">
        <v>8</v>
      </c>
      <c r="E4" t="s">
        <v>18</v>
      </c>
      <c r="F4">
        <v>190</v>
      </c>
    </row>
    <row r="5" spans="1:6" x14ac:dyDescent="0.35">
      <c r="A5" s="12" t="s">
        <v>123</v>
      </c>
      <c r="B5" s="1">
        <v>5</v>
      </c>
      <c r="E5" t="s">
        <v>62</v>
      </c>
      <c r="F5">
        <v>73</v>
      </c>
    </row>
    <row r="6" spans="1:6" x14ac:dyDescent="0.35">
      <c r="A6" s="12" t="s">
        <v>104</v>
      </c>
      <c r="B6" s="1">
        <v>1</v>
      </c>
      <c r="E6" t="s">
        <v>134</v>
      </c>
      <c r="F6">
        <v>22</v>
      </c>
    </row>
    <row r="7" spans="1:6" x14ac:dyDescent="0.35">
      <c r="A7" s="12" t="s">
        <v>409</v>
      </c>
      <c r="B7" s="1">
        <v>1</v>
      </c>
      <c r="E7" t="s">
        <v>93</v>
      </c>
      <c r="F7">
        <v>20</v>
      </c>
    </row>
    <row r="8" spans="1:6" x14ac:dyDescent="0.35">
      <c r="A8" s="12" t="s">
        <v>78</v>
      </c>
      <c r="B8" s="1">
        <v>6</v>
      </c>
      <c r="E8" t="s">
        <v>44</v>
      </c>
      <c r="F8">
        <v>20</v>
      </c>
    </row>
    <row r="9" spans="1:6" x14ac:dyDescent="0.35">
      <c r="A9" s="12" t="s">
        <v>200</v>
      </c>
      <c r="B9" s="1">
        <v>1</v>
      </c>
      <c r="E9" t="s">
        <v>100</v>
      </c>
      <c r="F9">
        <v>18</v>
      </c>
    </row>
    <row r="10" spans="1:6" x14ac:dyDescent="0.35">
      <c r="A10" s="12" t="s">
        <v>62</v>
      </c>
      <c r="B10" s="1">
        <v>73</v>
      </c>
      <c r="E10" t="s">
        <v>192</v>
      </c>
      <c r="F10">
        <v>17</v>
      </c>
    </row>
    <row r="11" spans="1:6" x14ac:dyDescent="0.35">
      <c r="A11" s="12" t="s">
        <v>824</v>
      </c>
      <c r="B11" s="1">
        <v>1</v>
      </c>
      <c r="E11" t="s">
        <v>12</v>
      </c>
      <c r="F11">
        <v>16</v>
      </c>
    </row>
    <row r="12" spans="1:6" x14ac:dyDescent="0.35">
      <c r="A12" s="12" t="s">
        <v>284</v>
      </c>
      <c r="B12" s="1">
        <v>3</v>
      </c>
      <c r="E12" t="s">
        <v>162</v>
      </c>
      <c r="F12">
        <v>8</v>
      </c>
    </row>
    <row r="13" spans="1:6" x14ac:dyDescent="0.35">
      <c r="A13" s="12" t="s">
        <v>673</v>
      </c>
      <c r="B13" s="1">
        <v>6</v>
      </c>
      <c r="E13" t="s">
        <v>391</v>
      </c>
      <c r="F13">
        <v>7</v>
      </c>
    </row>
    <row r="14" spans="1:6" x14ac:dyDescent="0.35">
      <c r="A14" s="12" t="s">
        <v>661</v>
      </c>
      <c r="B14" s="1">
        <v>1</v>
      </c>
      <c r="E14" t="s">
        <v>322</v>
      </c>
      <c r="F14">
        <v>7</v>
      </c>
    </row>
    <row r="15" spans="1:6" x14ac:dyDescent="0.35">
      <c r="A15" s="12" t="s">
        <v>12</v>
      </c>
      <c r="B15" s="1">
        <v>16</v>
      </c>
      <c r="E15" t="s">
        <v>78</v>
      </c>
      <c r="F15">
        <v>6</v>
      </c>
    </row>
    <row r="16" spans="1:6" x14ac:dyDescent="0.35">
      <c r="A16" s="12" t="s">
        <v>93</v>
      </c>
      <c r="B16" s="1">
        <v>20</v>
      </c>
      <c r="E16" t="s">
        <v>673</v>
      </c>
      <c r="F16">
        <v>6</v>
      </c>
    </row>
    <row r="17" spans="1:6" x14ac:dyDescent="0.35">
      <c r="A17" s="12" t="s">
        <v>44</v>
      </c>
      <c r="B17" s="1">
        <v>20</v>
      </c>
      <c r="E17" t="s">
        <v>290</v>
      </c>
      <c r="F17">
        <v>6</v>
      </c>
    </row>
    <row r="18" spans="1:6" x14ac:dyDescent="0.35">
      <c r="A18" s="12" t="s">
        <v>173</v>
      </c>
      <c r="B18" s="1">
        <v>4</v>
      </c>
      <c r="E18" t="s">
        <v>180</v>
      </c>
      <c r="F18">
        <v>6</v>
      </c>
    </row>
    <row r="19" spans="1:6" x14ac:dyDescent="0.35">
      <c r="A19" s="12" t="s">
        <v>383</v>
      </c>
      <c r="B19" s="1">
        <v>4</v>
      </c>
      <c r="E19" t="s">
        <v>123</v>
      </c>
      <c r="F19">
        <v>5</v>
      </c>
    </row>
    <row r="20" spans="1:6" x14ac:dyDescent="0.35">
      <c r="A20" s="12" t="s">
        <v>391</v>
      </c>
      <c r="B20" s="1">
        <v>7</v>
      </c>
      <c r="E20" t="s">
        <v>310</v>
      </c>
      <c r="F20">
        <v>5</v>
      </c>
    </row>
    <row r="21" spans="1:6" x14ac:dyDescent="0.35">
      <c r="A21" s="12" t="s">
        <v>130</v>
      </c>
      <c r="B21" s="1">
        <v>4</v>
      </c>
      <c r="E21" t="s">
        <v>173</v>
      </c>
      <c r="F21">
        <v>4</v>
      </c>
    </row>
    <row r="22" spans="1:6" x14ac:dyDescent="0.35">
      <c r="A22" s="12" t="s">
        <v>435</v>
      </c>
      <c r="B22" s="1">
        <v>1</v>
      </c>
      <c r="E22" t="s">
        <v>383</v>
      </c>
      <c r="F22">
        <v>4</v>
      </c>
    </row>
    <row r="23" spans="1:6" x14ac:dyDescent="0.35">
      <c r="A23" s="12" t="s">
        <v>40</v>
      </c>
      <c r="B23" s="1">
        <v>4</v>
      </c>
      <c r="E23" t="s">
        <v>130</v>
      </c>
      <c r="F23">
        <v>4</v>
      </c>
    </row>
    <row r="24" spans="1:6" x14ac:dyDescent="0.35">
      <c r="A24" s="12" t="s">
        <v>845</v>
      </c>
      <c r="B24" s="1">
        <v>1</v>
      </c>
      <c r="E24" t="s">
        <v>40</v>
      </c>
      <c r="F24">
        <v>4</v>
      </c>
    </row>
    <row r="25" spans="1:6" x14ac:dyDescent="0.35">
      <c r="A25" s="12" t="s">
        <v>541</v>
      </c>
      <c r="B25" s="1">
        <v>1</v>
      </c>
      <c r="E25" t="s">
        <v>284</v>
      </c>
      <c r="F25">
        <v>3</v>
      </c>
    </row>
    <row r="26" spans="1:6" x14ac:dyDescent="0.35">
      <c r="A26" s="12" t="s">
        <v>327</v>
      </c>
      <c r="B26" s="1">
        <v>3</v>
      </c>
      <c r="E26" t="s">
        <v>327</v>
      </c>
      <c r="F26">
        <v>3</v>
      </c>
    </row>
    <row r="27" spans="1:6" x14ac:dyDescent="0.35">
      <c r="A27" s="12" t="s">
        <v>630</v>
      </c>
      <c r="B27" s="1">
        <v>1</v>
      </c>
      <c r="E27" t="s">
        <v>454</v>
      </c>
      <c r="F27">
        <v>3</v>
      </c>
    </row>
    <row r="28" spans="1:6" x14ac:dyDescent="0.35">
      <c r="A28" s="12" t="s">
        <v>550</v>
      </c>
      <c r="B28" s="1">
        <v>2</v>
      </c>
      <c r="E28" t="s">
        <v>550</v>
      </c>
      <c r="F28">
        <v>2</v>
      </c>
    </row>
    <row r="29" spans="1:6" x14ac:dyDescent="0.35">
      <c r="A29" s="12" t="s">
        <v>854</v>
      </c>
      <c r="B29" s="1">
        <v>1</v>
      </c>
      <c r="E29" t="s">
        <v>394</v>
      </c>
      <c r="F29">
        <v>2</v>
      </c>
    </row>
    <row r="30" spans="1:6" x14ac:dyDescent="0.35">
      <c r="A30" s="12" t="s">
        <v>192</v>
      </c>
      <c r="B30" s="1">
        <v>17</v>
      </c>
      <c r="E30" t="s">
        <v>55</v>
      </c>
      <c r="F30">
        <v>2</v>
      </c>
    </row>
    <row r="31" spans="1:6" x14ac:dyDescent="0.35">
      <c r="A31" s="12" t="s">
        <v>322</v>
      </c>
      <c r="B31" s="1">
        <v>7</v>
      </c>
      <c r="E31" t="s">
        <v>104</v>
      </c>
      <c r="F31">
        <v>1</v>
      </c>
    </row>
    <row r="32" spans="1:6" x14ac:dyDescent="0.35">
      <c r="A32" s="12" t="s">
        <v>394</v>
      </c>
      <c r="B32" s="1">
        <v>2</v>
      </c>
      <c r="E32" t="s">
        <v>409</v>
      </c>
      <c r="F32">
        <v>1</v>
      </c>
    </row>
    <row r="33" spans="1:6" x14ac:dyDescent="0.35">
      <c r="A33" s="12" t="s">
        <v>454</v>
      </c>
      <c r="B33" s="1">
        <v>3</v>
      </c>
      <c r="E33" t="s">
        <v>200</v>
      </c>
      <c r="F33">
        <v>1</v>
      </c>
    </row>
    <row r="34" spans="1:6" x14ac:dyDescent="0.35">
      <c r="A34" s="12" t="s">
        <v>55</v>
      </c>
      <c r="B34" s="1">
        <v>2</v>
      </c>
      <c r="E34" t="s">
        <v>824</v>
      </c>
      <c r="F34">
        <v>1</v>
      </c>
    </row>
    <row r="35" spans="1:6" x14ac:dyDescent="0.35">
      <c r="A35" s="12" t="s">
        <v>290</v>
      </c>
      <c r="B35" s="1">
        <v>6</v>
      </c>
      <c r="E35" t="s">
        <v>661</v>
      </c>
      <c r="F35">
        <v>1</v>
      </c>
    </row>
    <row r="36" spans="1:6" x14ac:dyDescent="0.35">
      <c r="A36" s="12" t="s">
        <v>100</v>
      </c>
      <c r="B36" s="1">
        <v>18</v>
      </c>
      <c r="E36" t="s">
        <v>435</v>
      </c>
      <c r="F36">
        <v>1</v>
      </c>
    </row>
    <row r="37" spans="1:6" x14ac:dyDescent="0.35">
      <c r="A37" s="12" t="s">
        <v>310</v>
      </c>
      <c r="B37" s="1">
        <v>5</v>
      </c>
      <c r="E37" t="s">
        <v>845</v>
      </c>
      <c r="F37">
        <v>1</v>
      </c>
    </row>
    <row r="38" spans="1:6" x14ac:dyDescent="0.35">
      <c r="A38" s="12" t="s">
        <v>978</v>
      </c>
      <c r="B38" s="1">
        <v>1</v>
      </c>
      <c r="E38" t="s">
        <v>541</v>
      </c>
      <c r="F38">
        <v>1</v>
      </c>
    </row>
    <row r="39" spans="1:6" x14ac:dyDescent="0.35">
      <c r="A39" s="12" t="s">
        <v>892</v>
      </c>
      <c r="B39" s="1">
        <v>1</v>
      </c>
      <c r="E39" t="s">
        <v>630</v>
      </c>
      <c r="F39">
        <v>1</v>
      </c>
    </row>
    <row r="40" spans="1:6" x14ac:dyDescent="0.35">
      <c r="A40" s="12" t="s">
        <v>180</v>
      </c>
      <c r="B40" s="1">
        <v>6</v>
      </c>
      <c r="E40" t="s">
        <v>854</v>
      </c>
      <c r="F40">
        <v>1</v>
      </c>
    </row>
    <row r="41" spans="1:6" x14ac:dyDescent="0.35">
      <c r="A41" s="12" t="s">
        <v>134</v>
      </c>
      <c r="B41" s="1">
        <v>22</v>
      </c>
      <c r="E41" t="s">
        <v>978</v>
      </c>
      <c r="F41">
        <v>1</v>
      </c>
    </row>
    <row r="42" spans="1:6" x14ac:dyDescent="0.35">
      <c r="A42" s="12" t="s">
        <v>18</v>
      </c>
      <c r="B42" s="1">
        <v>190</v>
      </c>
      <c r="E42" t="s">
        <v>892</v>
      </c>
      <c r="F42">
        <v>1</v>
      </c>
    </row>
    <row r="43" spans="1:6" x14ac:dyDescent="0.35">
      <c r="A43" s="12" t="s">
        <v>1790</v>
      </c>
      <c r="B43" s="1">
        <v>475</v>
      </c>
    </row>
    <row r="47" spans="1:6" x14ac:dyDescent="0.35">
      <c r="A47" s="11" t="s">
        <v>1789</v>
      </c>
      <c r="B47" t="s">
        <v>1792</v>
      </c>
      <c r="E47" s="13" t="s">
        <v>1793</v>
      </c>
      <c r="F47" s="13" t="s">
        <v>1783</v>
      </c>
    </row>
    <row r="48" spans="1:6" x14ac:dyDescent="0.35">
      <c r="A48" s="12" t="s">
        <v>17</v>
      </c>
      <c r="B48" s="1">
        <v>16</v>
      </c>
      <c r="E48" t="s">
        <v>29</v>
      </c>
      <c r="F48">
        <v>77</v>
      </c>
    </row>
    <row r="49" spans="1:6" x14ac:dyDescent="0.35">
      <c r="A49" s="12" t="s">
        <v>335</v>
      </c>
      <c r="B49" s="1">
        <v>4</v>
      </c>
      <c r="E49" t="s">
        <v>22</v>
      </c>
      <c r="F49">
        <v>62</v>
      </c>
    </row>
    <row r="50" spans="1:6" x14ac:dyDescent="0.35">
      <c r="A50" s="12" t="s">
        <v>43</v>
      </c>
      <c r="B50" s="1">
        <v>31</v>
      </c>
      <c r="E50" t="s">
        <v>11</v>
      </c>
      <c r="F50">
        <v>54</v>
      </c>
    </row>
    <row r="51" spans="1:6" x14ac:dyDescent="0.35">
      <c r="A51" s="12" t="s">
        <v>172</v>
      </c>
      <c r="B51" s="1">
        <v>28</v>
      </c>
      <c r="E51" t="s">
        <v>147</v>
      </c>
      <c r="F51">
        <v>44</v>
      </c>
    </row>
    <row r="52" spans="1:6" x14ac:dyDescent="0.35">
      <c r="A52" s="12" t="s">
        <v>11</v>
      </c>
      <c r="B52" s="1">
        <v>54</v>
      </c>
      <c r="E52" t="s">
        <v>61</v>
      </c>
      <c r="F52">
        <v>43</v>
      </c>
    </row>
    <row r="53" spans="1:6" x14ac:dyDescent="0.35">
      <c r="A53" s="12" t="s">
        <v>29</v>
      </c>
      <c r="B53" s="1">
        <v>77</v>
      </c>
      <c r="E53" t="s">
        <v>43</v>
      </c>
      <c r="F53">
        <v>31</v>
      </c>
    </row>
    <row r="54" spans="1:6" x14ac:dyDescent="0.35">
      <c r="A54" s="12" t="s">
        <v>61</v>
      </c>
      <c r="B54" s="1">
        <v>43</v>
      </c>
      <c r="E54" t="s">
        <v>172</v>
      </c>
      <c r="F54">
        <v>28</v>
      </c>
    </row>
    <row r="55" spans="1:6" x14ac:dyDescent="0.35">
      <c r="A55" s="12" t="s">
        <v>116</v>
      </c>
      <c r="B55" s="1">
        <v>5</v>
      </c>
      <c r="E55" t="s">
        <v>206</v>
      </c>
      <c r="F55">
        <v>27</v>
      </c>
    </row>
    <row r="56" spans="1:6" x14ac:dyDescent="0.35">
      <c r="A56" s="12" t="s">
        <v>206</v>
      </c>
      <c r="B56" s="1">
        <v>27</v>
      </c>
      <c r="E56" t="s">
        <v>269</v>
      </c>
      <c r="F56">
        <v>24</v>
      </c>
    </row>
    <row r="57" spans="1:6" x14ac:dyDescent="0.35">
      <c r="A57" s="12" t="s">
        <v>99</v>
      </c>
      <c r="B57" s="1">
        <v>10</v>
      </c>
      <c r="E57" t="s">
        <v>161</v>
      </c>
      <c r="F57">
        <v>20</v>
      </c>
    </row>
    <row r="58" spans="1:6" x14ac:dyDescent="0.35">
      <c r="A58" s="12" t="s">
        <v>147</v>
      </c>
      <c r="B58" s="1">
        <v>44</v>
      </c>
      <c r="E58" t="s">
        <v>17</v>
      </c>
      <c r="F58">
        <v>16</v>
      </c>
    </row>
    <row r="59" spans="1:6" x14ac:dyDescent="0.35">
      <c r="A59" s="12" t="s">
        <v>35</v>
      </c>
      <c r="B59" s="1">
        <v>13</v>
      </c>
      <c r="E59" t="s">
        <v>35</v>
      </c>
      <c r="F59">
        <v>13</v>
      </c>
    </row>
    <row r="60" spans="1:6" x14ac:dyDescent="0.35">
      <c r="A60" s="12" t="s">
        <v>161</v>
      </c>
      <c r="B60" s="1">
        <v>20</v>
      </c>
      <c r="E60" t="s">
        <v>99</v>
      </c>
      <c r="F60">
        <v>10</v>
      </c>
    </row>
    <row r="61" spans="1:6" x14ac:dyDescent="0.35">
      <c r="A61" s="12" t="s">
        <v>269</v>
      </c>
      <c r="B61" s="1">
        <v>24</v>
      </c>
      <c r="E61" t="s">
        <v>224</v>
      </c>
      <c r="F61">
        <v>8</v>
      </c>
    </row>
    <row r="62" spans="1:6" x14ac:dyDescent="0.35">
      <c r="A62" s="12" t="s">
        <v>224</v>
      </c>
      <c r="B62" s="1">
        <v>8</v>
      </c>
      <c r="E62" t="s">
        <v>116</v>
      </c>
      <c r="F62">
        <v>5</v>
      </c>
    </row>
    <row r="63" spans="1:6" x14ac:dyDescent="0.35">
      <c r="A63" s="12" t="s">
        <v>341</v>
      </c>
      <c r="B63" s="1">
        <v>5</v>
      </c>
      <c r="E63" t="s">
        <v>341</v>
      </c>
      <c r="F63">
        <v>5</v>
      </c>
    </row>
    <row r="64" spans="1:6" x14ac:dyDescent="0.35">
      <c r="A64" s="12" t="s">
        <v>22</v>
      </c>
      <c r="B64" s="1">
        <v>62</v>
      </c>
      <c r="E64" t="s">
        <v>335</v>
      </c>
      <c r="F64">
        <v>4</v>
      </c>
    </row>
    <row r="65" spans="1:6" x14ac:dyDescent="0.35">
      <c r="A65" s="12" t="s">
        <v>39</v>
      </c>
      <c r="B65" s="1">
        <v>4</v>
      </c>
      <c r="E65" t="s">
        <v>39</v>
      </c>
      <c r="F65">
        <v>4</v>
      </c>
    </row>
    <row r="66" spans="1:6" x14ac:dyDescent="0.35">
      <c r="A66" s="12" t="s">
        <v>1790</v>
      </c>
      <c r="B66" s="1">
        <v>475</v>
      </c>
    </row>
    <row r="70" spans="1:6" x14ac:dyDescent="0.35">
      <c r="A70" s="11" t="s">
        <v>1789</v>
      </c>
      <c r="B70" t="s">
        <v>1796</v>
      </c>
      <c r="E70" s="13" t="s">
        <v>1797</v>
      </c>
      <c r="F70" s="13" t="s">
        <v>1783</v>
      </c>
    </row>
    <row r="71" spans="1:6" x14ac:dyDescent="0.35">
      <c r="A71" s="12" t="s">
        <v>1794</v>
      </c>
      <c r="B71" s="1">
        <v>166</v>
      </c>
      <c r="E71" t="s">
        <v>1794</v>
      </c>
      <c r="F71">
        <v>166</v>
      </c>
    </row>
    <row r="72" spans="1:6" x14ac:dyDescent="0.35">
      <c r="A72" s="12" t="s">
        <v>1795</v>
      </c>
      <c r="B72" s="1">
        <v>309</v>
      </c>
      <c r="E72" t="s">
        <v>1795</v>
      </c>
      <c r="F72">
        <v>309</v>
      </c>
    </row>
    <row r="73" spans="1:6" x14ac:dyDescent="0.35">
      <c r="A73" s="12" t="s">
        <v>1790</v>
      </c>
      <c r="B73" s="1">
        <v>475</v>
      </c>
    </row>
    <row r="76" spans="1:6" x14ac:dyDescent="0.35">
      <c r="A76" s="11" t="s">
        <v>1789</v>
      </c>
      <c r="B76" t="s">
        <v>1798</v>
      </c>
      <c r="E76" s="13" t="s">
        <v>1799</v>
      </c>
      <c r="F76" s="13" t="s">
        <v>1783</v>
      </c>
    </row>
    <row r="77" spans="1:6" x14ac:dyDescent="0.35">
      <c r="A77" s="12" t="s">
        <v>50</v>
      </c>
      <c r="B77" s="1">
        <v>68</v>
      </c>
      <c r="E77" t="s">
        <v>50</v>
      </c>
      <c r="F77">
        <v>68</v>
      </c>
    </row>
    <row r="78" spans="1:6" x14ac:dyDescent="0.35">
      <c r="A78" s="12" t="s">
        <v>15</v>
      </c>
      <c r="B78" s="1">
        <v>407</v>
      </c>
      <c r="E78" t="s">
        <v>15</v>
      </c>
      <c r="F78">
        <v>407</v>
      </c>
    </row>
    <row r="79" spans="1:6" x14ac:dyDescent="0.35">
      <c r="A79" s="12" t="s">
        <v>1790</v>
      </c>
      <c r="B79" s="1">
        <v>475</v>
      </c>
    </row>
    <row r="82" spans="1:6" x14ac:dyDescent="0.35">
      <c r="A82" s="11" t="s">
        <v>1789</v>
      </c>
      <c r="B82" t="s">
        <v>1800</v>
      </c>
      <c r="E82" s="13" t="s">
        <v>1801</v>
      </c>
      <c r="F82" s="13" t="s">
        <v>1783</v>
      </c>
    </row>
    <row r="83" spans="1:6" x14ac:dyDescent="0.35">
      <c r="A83" s="12" t="s">
        <v>1761</v>
      </c>
      <c r="B83" s="1">
        <v>84</v>
      </c>
      <c r="E83" t="s">
        <v>1761</v>
      </c>
      <c r="F83">
        <v>84</v>
      </c>
    </row>
    <row r="84" spans="1:6" x14ac:dyDescent="0.35">
      <c r="A84" s="12" t="s">
        <v>1764</v>
      </c>
      <c r="B84" s="1">
        <v>29</v>
      </c>
      <c r="E84" t="s">
        <v>1764</v>
      </c>
      <c r="F84">
        <v>29</v>
      </c>
    </row>
    <row r="85" spans="1:6" x14ac:dyDescent="0.35">
      <c r="A85" s="12" t="s">
        <v>1759</v>
      </c>
      <c r="B85" s="1">
        <v>46</v>
      </c>
      <c r="E85" t="s">
        <v>1759</v>
      </c>
      <c r="F85">
        <v>46</v>
      </c>
    </row>
    <row r="86" spans="1:6" x14ac:dyDescent="0.35">
      <c r="A86" s="12" t="s">
        <v>1765</v>
      </c>
      <c r="B86" s="1">
        <v>31</v>
      </c>
      <c r="E86" t="s">
        <v>1765</v>
      </c>
      <c r="F86">
        <v>31</v>
      </c>
    </row>
    <row r="87" spans="1:6" x14ac:dyDescent="0.35">
      <c r="A87" s="12" t="s">
        <v>1768</v>
      </c>
      <c r="B87" s="1">
        <v>29</v>
      </c>
      <c r="E87" t="s">
        <v>1768</v>
      </c>
      <c r="F87">
        <v>29</v>
      </c>
    </row>
    <row r="88" spans="1:6" x14ac:dyDescent="0.35">
      <c r="A88" s="12" t="s">
        <v>1760</v>
      </c>
      <c r="B88" s="1">
        <v>39</v>
      </c>
      <c r="E88" t="s">
        <v>1760</v>
      </c>
      <c r="F88">
        <v>39</v>
      </c>
    </row>
    <row r="89" spans="1:6" x14ac:dyDescent="0.35">
      <c r="A89" s="12" t="s">
        <v>1766</v>
      </c>
      <c r="B89" s="1">
        <v>35</v>
      </c>
      <c r="E89" t="s">
        <v>1766</v>
      </c>
      <c r="F89">
        <v>35</v>
      </c>
    </row>
    <row r="90" spans="1:6" x14ac:dyDescent="0.35">
      <c r="A90" s="12" t="s">
        <v>1762</v>
      </c>
      <c r="B90" s="1">
        <v>41</v>
      </c>
      <c r="E90" t="s">
        <v>1762</v>
      </c>
      <c r="F90">
        <v>41</v>
      </c>
    </row>
    <row r="91" spans="1:6" x14ac:dyDescent="0.35">
      <c r="A91" s="12" t="s">
        <v>1770</v>
      </c>
      <c r="B91" s="1">
        <v>47</v>
      </c>
      <c r="E91" t="s">
        <v>1770</v>
      </c>
      <c r="F91">
        <v>47</v>
      </c>
    </row>
    <row r="92" spans="1:6" x14ac:dyDescent="0.35">
      <c r="A92" s="12" t="s">
        <v>1763</v>
      </c>
      <c r="B92" s="1">
        <v>43</v>
      </c>
      <c r="E92" t="s">
        <v>1763</v>
      </c>
      <c r="F92">
        <v>43</v>
      </c>
    </row>
    <row r="93" spans="1:6" x14ac:dyDescent="0.35">
      <c r="A93" s="12" t="s">
        <v>1769</v>
      </c>
      <c r="B93" s="1">
        <v>25</v>
      </c>
      <c r="E93" t="s">
        <v>1769</v>
      </c>
      <c r="F93">
        <v>25</v>
      </c>
    </row>
    <row r="94" spans="1:6" x14ac:dyDescent="0.35">
      <c r="A94" s="12" t="s">
        <v>1767</v>
      </c>
      <c r="B94" s="1">
        <v>26</v>
      </c>
      <c r="E94" t="s">
        <v>1767</v>
      </c>
      <c r="F94">
        <v>26</v>
      </c>
    </row>
    <row r="95" spans="1:6" x14ac:dyDescent="0.35">
      <c r="A95" s="12" t="s">
        <v>1790</v>
      </c>
      <c r="B95" s="1">
        <v>475</v>
      </c>
    </row>
  </sheetData>
  <sortState xmlns:xlrd2="http://schemas.microsoft.com/office/spreadsheetml/2017/richdata2" ref="E48:F65">
    <sortCondition descending="1" ref="F48:F6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BC04-E31C-406D-A3F1-A023956C65C7}">
  <dimension ref="A1:H59"/>
  <sheetViews>
    <sheetView topLeftCell="A19" workbookViewId="0">
      <selection activeCell="G69" sqref="G69"/>
    </sheetView>
  </sheetViews>
  <sheetFormatPr defaultRowHeight="14.5" x14ac:dyDescent="0.35"/>
  <cols>
    <col min="1" max="1" width="18.7265625" bestFit="1" customWidth="1"/>
    <col min="2" max="2" width="19.54296875" bestFit="1" customWidth="1"/>
    <col min="3" max="3" width="23.1796875" bestFit="1" customWidth="1"/>
    <col min="5" max="5" width="16.453125" bestFit="1" customWidth="1"/>
    <col min="6" max="6" width="26.54296875" bestFit="1" customWidth="1"/>
    <col min="7" max="7" width="23.453125" bestFit="1" customWidth="1"/>
    <col min="11" max="11" width="10.1796875" bestFit="1" customWidth="1"/>
    <col min="12" max="12" width="11" bestFit="1" customWidth="1"/>
  </cols>
  <sheetData>
    <row r="1" spans="6:8" ht="15" thickBot="1" x14ac:dyDescent="0.4"/>
    <row r="2" spans="6:8" ht="16.5" x14ac:dyDescent="0.5">
      <c r="F2" s="15"/>
      <c r="G2" s="15" t="s">
        <v>1802</v>
      </c>
      <c r="H2" s="15" t="s">
        <v>1787</v>
      </c>
    </row>
    <row r="3" spans="6:8" ht="16.5" x14ac:dyDescent="0.5">
      <c r="F3" s="16" t="s">
        <v>1802</v>
      </c>
      <c r="G3" s="16">
        <v>1</v>
      </c>
      <c r="H3" s="16"/>
    </row>
    <row r="4" spans="6:8" ht="17" thickBot="1" x14ac:dyDescent="0.55000000000000004">
      <c r="F4" s="17" t="s">
        <v>1787</v>
      </c>
      <c r="G4" s="18">
        <v>2.5205796452175019E-2</v>
      </c>
      <c r="H4" s="17">
        <v>1</v>
      </c>
    </row>
    <row r="20" spans="1:7" x14ac:dyDescent="0.35">
      <c r="A20" s="19" t="s">
        <v>1789</v>
      </c>
      <c r="B20" s="19" t="s">
        <v>1808</v>
      </c>
      <c r="C20" s="19" t="s">
        <v>1000</v>
      </c>
    </row>
    <row r="21" spans="1:7" ht="15" thickBot="1" x14ac:dyDescent="0.4">
      <c r="A21" t="s">
        <v>162</v>
      </c>
      <c r="B21" s="5">
        <v>105200000000</v>
      </c>
      <c r="C21" cm="1">
        <f t="array" ref="C21:C59">_xlfn.XLOOKUP(A21:A59,billionaire_data_2[[#All],[country]],billionaire_data_2[[#All],[life_expectancy_country]])</f>
        <v>82.7</v>
      </c>
    </row>
    <row r="22" spans="1:7" x14ac:dyDescent="0.35">
      <c r="A22" t="s">
        <v>123</v>
      </c>
      <c r="B22" s="5">
        <v>60500000000</v>
      </c>
      <c r="C22">
        <v>81.599999999999994</v>
      </c>
      <c r="E22" s="14"/>
      <c r="F22" s="14" t="s">
        <v>1810</v>
      </c>
      <c r="G22" s="14" t="s">
        <v>1811</v>
      </c>
    </row>
    <row r="23" spans="1:7" x14ac:dyDescent="0.35">
      <c r="A23" t="s">
        <v>104</v>
      </c>
      <c r="B23" s="5">
        <v>38900000000</v>
      </c>
      <c r="C23">
        <v>81.599999999999994</v>
      </c>
      <c r="E23" s="6" t="s">
        <v>1815</v>
      </c>
      <c r="F23" s="6">
        <v>1</v>
      </c>
      <c r="G23" s="6"/>
    </row>
    <row r="24" spans="1:7" ht="15" thickBot="1" x14ac:dyDescent="0.4">
      <c r="A24" t="s">
        <v>409</v>
      </c>
      <c r="B24" s="5">
        <v>10600000000</v>
      </c>
      <c r="C24">
        <v>75.7</v>
      </c>
      <c r="E24" s="7" t="s">
        <v>1816</v>
      </c>
      <c r="F24" s="24">
        <v>2.7917434474861429E-2</v>
      </c>
      <c r="G24" s="7">
        <v>1</v>
      </c>
    </row>
    <row r="25" spans="1:7" x14ac:dyDescent="0.35">
      <c r="A25" t="s">
        <v>78</v>
      </c>
      <c r="B25" s="5">
        <v>90100000000</v>
      </c>
      <c r="C25">
        <v>81.900000000000006</v>
      </c>
    </row>
    <row r="26" spans="1:7" x14ac:dyDescent="0.35">
      <c r="A26" t="s">
        <v>200</v>
      </c>
      <c r="B26" s="5">
        <v>23100000000</v>
      </c>
      <c r="C26">
        <v>80</v>
      </c>
    </row>
    <row r="27" spans="1:7" x14ac:dyDescent="0.35">
      <c r="A27" t="s">
        <v>62</v>
      </c>
      <c r="B27" s="5">
        <v>901700000000</v>
      </c>
      <c r="C27">
        <v>77</v>
      </c>
    </row>
    <row r="28" spans="1:7" x14ac:dyDescent="0.35">
      <c r="A28" t="s">
        <v>824</v>
      </c>
      <c r="B28" s="5">
        <v>6400000000</v>
      </c>
      <c r="C28">
        <v>77.099999999999994</v>
      </c>
    </row>
    <row r="29" spans="1:7" x14ac:dyDescent="0.35">
      <c r="A29" t="s">
        <v>284</v>
      </c>
      <c r="B29" s="5">
        <v>33700000000</v>
      </c>
      <c r="C29">
        <v>79</v>
      </c>
    </row>
    <row r="30" spans="1:7" x14ac:dyDescent="0.35">
      <c r="A30" t="s">
        <v>673</v>
      </c>
      <c r="B30" s="5">
        <v>39900000000</v>
      </c>
      <c r="C30">
        <v>81</v>
      </c>
    </row>
    <row r="31" spans="1:7" x14ac:dyDescent="0.35">
      <c r="A31" t="s">
        <v>661</v>
      </c>
      <c r="B31" s="5">
        <v>7400000000</v>
      </c>
      <c r="C31">
        <v>71.8</v>
      </c>
    </row>
    <row r="32" spans="1:7" x14ac:dyDescent="0.35">
      <c r="A32" t="s">
        <v>12</v>
      </c>
      <c r="B32" s="5">
        <v>451600000000</v>
      </c>
      <c r="C32">
        <v>82.5</v>
      </c>
    </row>
    <row r="33" spans="1:3" x14ac:dyDescent="0.35">
      <c r="A33" t="s">
        <v>93</v>
      </c>
      <c r="B33" s="5">
        <v>256200000000</v>
      </c>
      <c r="C33">
        <v>80.900000000000006</v>
      </c>
    </row>
    <row r="34" spans="1:3" x14ac:dyDescent="0.35">
      <c r="A34" t="s">
        <v>44</v>
      </c>
      <c r="B34" s="5">
        <v>333200000000</v>
      </c>
      <c r="C34">
        <v>69.400000000000006</v>
      </c>
    </row>
    <row r="35" spans="1:3" x14ac:dyDescent="0.35">
      <c r="A35" t="s">
        <v>173</v>
      </c>
      <c r="B35" s="5">
        <v>78100000000</v>
      </c>
      <c r="C35">
        <v>71.5</v>
      </c>
    </row>
    <row r="36" spans="1:3" x14ac:dyDescent="0.35">
      <c r="A36" t="s">
        <v>383</v>
      </c>
      <c r="B36" s="5">
        <v>29200000000</v>
      </c>
      <c r="C36">
        <v>82.8</v>
      </c>
    </row>
    <row r="37" spans="1:3" x14ac:dyDescent="0.35">
      <c r="A37" t="s">
        <v>391</v>
      </c>
      <c r="B37" s="5">
        <v>46400000000</v>
      </c>
      <c r="C37">
        <v>82.9</v>
      </c>
    </row>
    <row r="38" spans="1:3" x14ac:dyDescent="0.35">
      <c r="A38" t="s">
        <v>130</v>
      </c>
      <c r="B38" s="5">
        <v>83200000000</v>
      </c>
      <c r="C38">
        <v>84.2</v>
      </c>
    </row>
    <row r="39" spans="1:3" x14ac:dyDescent="0.35">
      <c r="A39" t="s">
        <v>435</v>
      </c>
      <c r="B39" s="5">
        <v>10100000000</v>
      </c>
      <c r="C39">
        <v>76</v>
      </c>
    </row>
    <row r="40" spans="1:3" x14ac:dyDescent="0.35">
      <c r="A40" t="s">
        <v>40</v>
      </c>
      <c r="B40" s="5">
        <v>136700000000</v>
      </c>
      <c r="C40">
        <v>75</v>
      </c>
    </row>
    <row r="41" spans="1:3" x14ac:dyDescent="0.35">
      <c r="A41" t="s">
        <v>845</v>
      </c>
      <c r="B41" s="5">
        <v>6200000000</v>
      </c>
      <c r="C41">
        <v>81.8</v>
      </c>
    </row>
    <row r="42" spans="1:3" x14ac:dyDescent="0.35">
      <c r="A42" t="s">
        <v>541</v>
      </c>
      <c r="B42" s="5">
        <v>8600000000</v>
      </c>
      <c r="C42">
        <v>81.900000000000006</v>
      </c>
    </row>
    <row r="43" spans="1:3" x14ac:dyDescent="0.35">
      <c r="A43" t="s">
        <v>327</v>
      </c>
      <c r="B43" s="5">
        <v>28500000000</v>
      </c>
      <c r="C43">
        <v>54.3</v>
      </c>
    </row>
    <row r="44" spans="1:3" x14ac:dyDescent="0.35">
      <c r="A44" t="s">
        <v>630</v>
      </c>
      <c r="B44" s="5">
        <v>7700000000</v>
      </c>
      <c r="C44">
        <v>82.8</v>
      </c>
    </row>
    <row r="45" spans="1:3" x14ac:dyDescent="0.35">
      <c r="A45" t="s">
        <v>550</v>
      </c>
      <c r="B45" s="5">
        <v>15900000000</v>
      </c>
      <c r="C45">
        <v>71.099999999999994</v>
      </c>
    </row>
    <row r="46" spans="1:3" x14ac:dyDescent="0.35">
      <c r="A46" t="s">
        <v>854</v>
      </c>
      <c r="B46" s="5">
        <v>6200000000</v>
      </c>
      <c r="C46">
        <v>77.599999999999994</v>
      </c>
    </row>
    <row r="47" spans="1:3" x14ac:dyDescent="0.35">
      <c r="A47" t="s">
        <v>192</v>
      </c>
      <c r="B47" s="5">
        <v>219900000000</v>
      </c>
      <c r="C47">
        <v>72.7</v>
      </c>
    </row>
    <row r="48" spans="1:3" x14ac:dyDescent="0.35">
      <c r="A48" t="s">
        <v>322</v>
      </c>
      <c r="B48" s="5">
        <v>59500000000</v>
      </c>
      <c r="C48">
        <v>83.1</v>
      </c>
    </row>
    <row r="49" spans="1:3" x14ac:dyDescent="0.35">
      <c r="A49" t="s">
        <v>394</v>
      </c>
      <c r="B49" s="5">
        <v>19500000000</v>
      </c>
      <c r="C49">
        <v>63.9</v>
      </c>
    </row>
    <row r="50" spans="1:3" x14ac:dyDescent="0.35">
      <c r="A50" t="s">
        <v>454</v>
      </c>
      <c r="B50" s="5">
        <v>23200000000</v>
      </c>
      <c r="C50">
        <v>82.6</v>
      </c>
    </row>
    <row r="51" spans="1:3" x14ac:dyDescent="0.35">
      <c r="A51" t="s">
        <v>55</v>
      </c>
      <c r="B51" s="5">
        <v>84200000000</v>
      </c>
      <c r="C51">
        <v>83.3</v>
      </c>
    </row>
    <row r="52" spans="1:3" x14ac:dyDescent="0.35">
      <c r="A52" t="s">
        <v>290</v>
      </c>
      <c r="B52" s="5">
        <v>53500000000</v>
      </c>
      <c r="C52">
        <v>82.5</v>
      </c>
    </row>
    <row r="53" spans="1:3" x14ac:dyDescent="0.35">
      <c r="A53" t="s">
        <v>100</v>
      </c>
      <c r="B53" s="5">
        <v>244200000000</v>
      </c>
      <c r="C53">
        <v>83.6</v>
      </c>
    </row>
    <row r="54" spans="1:3" x14ac:dyDescent="0.35">
      <c r="A54" t="s">
        <v>310</v>
      </c>
      <c r="B54" s="5">
        <v>53900000000</v>
      </c>
      <c r="C54">
        <v>76.900000000000006</v>
      </c>
    </row>
    <row r="55" spans="1:3" x14ac:dyDescent="0.35">
      <c r="A55" t="s">
        <v>978</v>
      </c>
      <c r="B55" s="5">
        <v>5300000000</v>
      </c>
      <c r="C55">
        <v>77.400000000000006</v>
      </c>
    </row>
    <row r="56" spans="1:3" x14ac:dyDescent="0.35">
      <c r="A56" t="s">
        <v>892</v>
      </c>
      <c r="B56" s="5">
        <v>5700000000</v>
      </c>
      <c r="C56">
        <v>71.599999999999994</v>
      </c>
    </row>
    <row r="57" spans="1:3" x14ac:dyDescent="0.35">
      <c r="A57" t="s">
        <v>180</v>
      </c>
      <c r="B57" s="5">
        <v>69500000000</v>
      </c>
      <c r="C57">
        <v>77.8</v>
      </c>
    </row>
    <row r="58" spans="1:3" x14ac:dyDescent="0.35">
      <c r="A58" t="s">
        <v>134</v>
      </c>
      <c r="B58" s="5">
        <v>241700000000</v>
      </c>
      <c r="C58">
        <v>81.3</v>
      </c>
    </row>
    <row r="59" spans="1:3" x14ac:dyDescent="0.35">
      <c r="A59" t="s">
        <v>18</v>
      </c>
      <c r="B59" s="5">
        <v>3145000000000</v>
      </c>
      <c r="C59">
        <v>78.5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0859-FD1A-47B2-8A1E-172D70FAB34D}">
  <dimension ref="A1:E131"/>
  <sheetViews>
    <sheetView topLeftCell="A23" zoomScale="89" zoomScaleNormal="89" workbookViewId="0">
      <selection activeCell="H33" sqref="H33"/>
    </sheetView>
  </sheetViews>
  <sheetFormatPr defaultRowHeight="14.5" x14ac:dyDescent="0.35"/>
  <cols>
    <col min="1" max="1" width="21.453125" bestFit="1" customWidth="1"/>
    <col min="2" max="2" width="17.08984375" bestFit="1" customWidth="1"/>
    <col min="3" max="3" width="6.81640625" bestFit="1" customWidth="1"/>
    <col min="4" max="4" width="23.7265625" bestFit="1" customWidth="1"/>
    <col min="5" max="5" width="48.81640625" bestFit="1" customWidth="1"/>
    <col min="6" max="6" width="7.1796875" bestFit="1" customWidth="1"/>
    <col min="7" max="7" width="4.81640625" bestFit="1" customWidth="1"/>
    <col min="8" max="8" width="5.54296875" bestFit="1" customWidth="1"/>
    <col min="9" max="9" width="8.7265625" bestFit="1" customWidth="1"/>
    <col min="10" max="10" width="13.26953125" bestFit="1" customWidth="1"/>
    <col min="11" max="11" width="8.54296875" bestFit="1" customWidth="1"/>
    <col min="12" max="12" width="5.453125" bestFit="1" customWidth="1"/>
    <col min="13" max="13" width="6.453125" bestFit="1" customWidth="1"/>
    <col min="14" max="14" width="8.453125" bestFit="1" customWidth="1"/>
    <col min="15" max="15" width="5" bestFit="1" customWidth="1"/>
    <col min="16" max="16" width="9" bestFit="1" customWidth="1"/>
    <col min="17" max="17" width="5.453125" bestFit="1" customWidth="1"/>
    <col min="18" max="18" width="4.453125" bestFit="1" customWidth="1"/>
    <col min="19" max="19" width="5.54296875" bestFit="1" customWidth="1"/>
    <col min="20" max="20" width="8.1796875" bestFit="1" customWidth="1"/>
    <col min="21" max="21" width="6.81640625" bestFit="1" customWidth="1"/>
    <col min="22" max="22" width="11.1796875" bestFit="1" customWidth="1"/>
    <col min="23" max="23" width="11.54296875" bestFit="1" customWidth="1"/>
    <col min="24" max="24" width="6.54296875" bestFit="1" customWidth="1"/>
    <col min="25" max="25" width="7.26953125" bestFit="1" customWidth="1"/>
    <col min="26" max="26" width="9.81640625" bestFit="1" customWidth="1"/>
    <col min="27" max="27" width="6.54296875" bestFit="1" customWidth="1"/>
    <col min="28" max="28" width="6.1796875" bestFit="1" customWidth="1"/>
    <col min="29" max="29" width="9.1796875" bestFit="1" customWidth="1"/>
    <col min="30" max="30" width="11" bestFit="1" customWidth="1"/>
    <col min="31" max="31" width="11.1796875" bestFit="1" customWidth="1"/>
    <col min="32" max="32" width="5.453125" bestFit="1" customWidth="1"/>
    <col min="33" max="33" width="7.453125" bestFit="1" customWidth="1"/>
    <col min="34" max="34" width="10.54296875" bestFit="1" customWidth="1"/>
    <col min="35" max="35" width="8" bestFit="1" customWidth="1"/>
    <col min="36" max="36" width="6.54296875" bestFit="1" customWidth="1"/>
    <col min="37" max="37" width="7.453125" bestFit="1" customWidth="1"/>
    <col min="38" max="38" width="18.81640625" bestFit="1" customWidth="1"/>
    <col min="39" max="39" width="14.453125" bestFit="1" customWidth="1"/>
    <col min="40" max="40" width="12.1796875" bestFit="1" customWidth="1"/>
    <col min="41" max="41" width="10.7265625" bestFit="1" customWidth="1"/>
  </cols>
  <sheetData>
    <row r="1" spans="1:5" x14ac:dyDescent="0.35">
      <c r="A1" s="11" t="s">
        <v>7</v>
      </c>
      <c r="B1" t="s">
        <v>1795</v>
      </c>
    </row>
    <row r="3" spans="1:5" x14ac:dyDescent="0.35">
      <c r="A3" s="11" t="s">
        <v>1789</v>
      </c>
      <c r="B3" t="s">
        <v>1806</v>
      </c>
      <c r="D3" s="19" t="s">
        <v>1803</v>
      </c>
      <c r="E3" s="19" t="s">
        <v>1783</v>
      </c>
    </row>
    <row r="4" spans="1:5" x14ac:dyDescent="0.35">
      <c r="A4" s="12" t="s">
        <v>17</v>
      </c>
      <c r="B4" s="1">
        <v>10</v>
      </c>
      <c r="D4" t="s">
        <v>29</v>
      </c>
      <c r="E4">
        <v>60</v>
      </c>
    </row>
    <row r="5" spans="1:5" x14ac:dyDescent="0.35">
      <c r="A5" s="12" t="s">
        <v>335</v>
      </c>
      <c r="B5" s="1">
        <v>1</v>
      </c>
      <c r="D5" t="s">
        <v>22</v>
      </c>
      <c r="E5">
        <v>56</v>
      </c>
    </row>
    <row r="6" spans="1:5" x14ac:dyDescent="0.35">
      <c r="A6" s="12" t="s">
        <v>43</v>
      </c>
      <c r="B6" s="1">
        <v>12</v>
      </c>
      <c r="D6" t="s">
        <v>147</v>
      </c>
      <c r="E6">
        <v>31</v>
      </c>
    </row>
    <row r="7" spans="1:5" x14ac:dyDescent="0.35">
      <c r="A7" s="12" t="s">
        <v>172</v>
      </c>
      <c r="B7" s="1">
        <v>20</v>
      </c>
      <c r="D7" t="s">
        <v>11</v>
      </c>
      <c r="E7">
        <v>24</v>
      </c>
    </row>
    <row r="8" spans="1:5" x14ac:dyDescent="0.35">
      <c r="A8" s="12" t="s">
        <v>11</v>
      </c>
      <c r="B8" s="1">
        <v>24</v>
      </c>
      <c r="D8" t="s">
        <v>61</v>
      </c>
      <c r="E8">
        <v>21</v>
      </c>
    </row>
    <row r="9" spans="1:5" x14ac:dyDescent="0.35">
      <c r="A9" s="12" t="s">
        <v>29</v>
      </c>
      <c r="B9" s="1">
        <v>60</v>
      </c>
      <c r="D9" t="s">
        <v>172</v>
      </c>
      <c r="E9">
        <v>20</v>
      </c>
    </row>
    <row r="10" spans="1:5" x14ac:dyDescent="0.35">
      <c r="A10" s="12" t="s">
        <v>61</v>
      </c>
      <c r="B10" s="1">
        <v>21</v>
      </c>
      <c r="D10" t="s">
        <v>206</v>
      </c>
      <c r="E10">
        <v>19</v>
      </c>
    </row>
    <row r="11" spans="1:5" x14ac:dyDescent="0.35">
      <c r="A11" s="12" t="s">
        <v>116</v>
      </c>
      <c r="B11" s="1">
        <v>4</v>
      </c>
      <c r="D11" t="s">
        <v>269</v>
      </c>
      <c r="E11">
        <v>15</v>
      </c>
    </row>
    <row r="12" spans="1:5" x14ac:dyDescent="0.35">
      <c r="A12" s="12" t="s">
        <v>206</v>
      </c>
      <c r="B12" s="1">
        <v>19</v>
      </c>
      <c r="D12" t="s">
        <v>161</v>
      </c>
      <c r="E12">
        <v>13</v>
      </c>
    </row>
    <row r="13" spans="1:5" x14ac:dyDescent="0.35">
      <c r="A13" s="12" t="s">
        <v>99</v>
      </c>
      <c r="B13" s="1">
        <v>5</v>
      </c>
      <c r="D13" t="s">
        <v>43</v>
      </c>
      <c r="E13">
        <v>12</v>
      </c>
    </row>
    <row r="14" spans="1:5" x14ac:dyDescent="0.35">
      <c r="A14" s="12" t="s">
        <v>147</v>
      </c>
      <c r="B14" s="1">
        <v>31</v>
      </c>
      <c r="D14" t="s">
        <v>17</v>
      </c>
      <c r="E14">
        <v>10</v>
      </c>
    </row>
    <row r="15" spans="1:5" x14ac:dyDescent="0.35">
      <c r="A15" s="12" t="s">
        <v>35</v>
      </c>
      <c r="B15" s="1">
        <v>5</v>
      </c>
      <c r="D15" t="s">
        <v>99</v>
      </c>
      <c r="E15">
        <v>5</v>
      </c>
    </row>
    <row r="16" spans="1:5" x14ac:dyDescent="0.35">
      <c r="A16" s="12" t="s">
        <v>161</v>
      </c>
      <c r="B16" s="1">
        <v>13</v>
      </c>
      <c r="D16" t="s">
        <v>35</v>
      </c>
      <c r="E16">
        <v>5</v>
      </c>
    </row>
    <row r="17" spans="1:5" x14ac:dyDescent="0.35">
      <c r="A17" s="12" t="s">
        <v>269</v>
      </c>
      <c r="B17" s="1">
        <v>15</v>
      </c>
      <c r="D17" t="s">
        <v>341</v>
      </c>
      <c r="E17">
        <v>5</v>
      </c>
    </row>
    <row r="18" spans="1:5" x14ac:dyDescent="0.35">
      <c r="A18" s="12" t="s">
        <v>224</v>
      </c>
      <c r="B18" s="1">
        <v>4</v>
      </c>
      <c r="D18" t="s">
        <v>116</v>
      </c>
      <c r="E18">
        <v>4</v>
      </c>
    </row>
    <row r="19" spans="1:5" x14ac:dyDescent="0.35">
      <c r="A19" s="12" t="s">
        <v>341</v>
      </c>
      <c r="B19" s="1">
        <v>5</v>
      </c>
      <c r="D19" t="s">
        <v>224</v>
      </c>
      <c r="E19">
        <v>4</v>
      </c>
    </row>
    <row r="20" spans="1:5" x14ac:dyDescent="0.35">
      <c r="A20" s="12" t="s">
        <v>22</v>
      </c>
      <c r="B20" s="1">
        <v>56</v>
      </c>
      <c r="D20" t="s">
        <v>39</v>
      </c>
      <c r="E20">
        <v>4</v>
      </c>
    </row>
    <row r="21" spans="1:5" x14ac:dyDescent="0.35">
      <c r="A21" s="12" t="s">
        <v>39</v>
      </c>
      <c r="B21" s="1">
        <v>4</v>
      </c>
      <c r="D21" t="s">
        <v>335</v>
      </c>
      <c r="E21">
        <v>1</v>
      </c>
    </row>
    <row r="23" spans="1:5" x14ac:dyDescent="0.35">
      <c r="A23" s="11" t="s">
        <v>1805</v>
      </c>
      <c r="B23" t="s">
        <v>1807</v>
      </c>
    </row>
    <row r="25" spans="1:5" x14ac:dyDescent="0.35">
      <c r="A25" s="11" t="s">
        <v>1789</v>
      </c>
      <c r="B25" t="s">
        <v>1806</v>
      </c>
      <c r="D25" s="19" t="s">
        <v>1803</v>
      </c>
      <c r="E25" s="19" t="s">
        <v>1783</v>
      </c>
    </row>
    <row r="26" spans="1:5" x14ac:dyDescent="0.35">
      <c r="A26" s="12" t="s">
        <v>172</v>
      </c>
      <c r="B26" s="20">
        <v>1</v>
      </c>
      <c r="D26" t="s">
        <v>22</v>
      </c>
      <c r="E26">
        <v>17</v>
      </c>
    </row>
    <row r="27" spans="1:5" x14ac:dyDescent="0.35">
      <c r="A27" s="12" t="s">
        <v>11</v>
      </c>
      <c r="B27" s="20">
        <v>2</v>
      </c>
      <c r="D27" t="s">
        <v>29</v>
      </c>
      <c r="E27">
        <v>3</v>
      </c>
    </row>
    <row r="28" spans="1:5" x14ac:dyDescent="0.35">
      <c r="A28" s="12" t="s">
        <v>29</v>
      </c>
      <c r="B28" s="20">
        <v>3</v>
      </c>
      <c r="D28" t="s">
        <v>11</v>
      </c>
      <c r="E28">
        <v>2</v>
      </c>
    </row>
    <row r="29" spans="1:5" x14ac:dyDescent="0.35">
      <c r="A29" s="12" t="s">
        <v>35</v>
      </c>
      <c r="B29" s="20">
        <v>2</v>
      </c>
      <c r="D29" t="s">
        <v>35</v>
      </c>
      <c r="E29">
        <v>2</v>
      </c>
    </row>
    <row r="30" spans="1:5" x14ac:dyDescent="0.35">
      <c r="A30" s="12" t="s">
        <v>22</v>
      </c>
      <c r="B30" s="20">
        <v>17</v>
      </c>
      <c r="D30" t="s">
        <v>172</v>
      </c>
      <c r="E30">
        <v>1</v>
      </c>
    </row>
    <row r="34" spans="1:5" x14ac:dyDescent="0.35">
      <c r="A34" s="11" t="s">
        <v>1805</v>
      </c>
      <c r="B34" t="s">
        <v>1807</v>
      </c>
    </row>
    <row r="36" spans="1:5" x14ac:dyDescent="0.35">
      <c r="A36" s="11" t="s">
        <v>1789</v>
      </c>
      <c r="B36" t="s">
        <v>1808</v>
      </c>
      <c r="D36" s="22" t="s">
        <v>1803</v>
      </c>
      <c r="E36" s="22" t="s">
        <v>1815</v>
      </c>
    </row>
    <row r="37" spans="1:5" x14ac:dyDescent="0.35">
      <c r="A37" s="12" t="s">
        <v>22</v>
      </c>
      <c r="B37" s="21">
        <v>273700000000</v>
      </c>
      <c r="D37" s="12" t="s">
        <v>22</v>
      </c>
      <c r="E37" s="21">
        <v>273700000000</v>
      </c>
    </row>
    <row r="38" spans="1:5" x14ac:dyDescent="0.35">
      <c r="A38" s="12" t="s">
        <v>29</v>
      </c>
      <c r="B38" s="21">
        <v>26200000000</v>
      </c>
      <c r="D38" s="12" t="s">
        <v>29</v>
      </c>
      <c r="E38" s="21">
        <v>26200000000</v>
      </c>
    </row>
    <row r="39" spans="1:5" x14ac:dyDescent="0.35">
      <c r="A39" s="12" t="s">
        <v>11</v>
      </c>
      <c r="B39" s="21">
        <v>19300000000</v>
      </c>
      <c r="D39" s="12" t="s">
        <v>11</v>
      </c>
      <c r="E39" s="21">
        <v>19300000000</v>
      </c>
    </row>
    <row r="40" spans="1:5" x14ac:dyDescent="0.35">
      <c r="A40" s="12" t="s">
        <v>35</v>
      </c>
      <c r="B40" s="21">
        <v>14000000000</v>
      </c>
      <c r="D40" s="12" t="s">
        <v>35</v>
      </c>
      <c r="E40" s="21">
        <v>14000000000</v>
      </c>
    </row>
    <row r="41" spans="1:5" x14ac:dyDescent="0.35">
      <c r="A41" s="12" t="s">
        <v>172</v>
      </c>
      <c r="B41" s="21">
        <v>9200000000</v>
      </c>
      <c r="D41" s="12" t="s">
        <v>172</v>
      </c>
      <c r="E41" s="21">
        <v>9200000000</v>
      </c>
    </row>
    <row r="42" spans="1:5" x14ac:dyDescent="0.35">
      <c r="D42" s="12"/>
      <c r="E42" s="21"/>
    </row>
    <row r="43" spans="1:5" x14ac:dyDescent="0.35">
      <c r="D43" s="12"/>
      <c r="E43" s="21"/>
    </row>
    <row r="47" spans="1:5" x14ac:dyDescent="0.35">
      <c r="A47" s="11" t="s">
        <v>1789</v>
      </c>
      <c r="B47" t="s">
        <v>1804</v>
      </c>
      <c r="D47" s="19" t="s">
        <v>1803</v>
      </c>
      <c r="E47" s="19" t="s">
        <v>1804</v>
      </c>
    </row>
    <row r="48" spans="1:5" x14ac:dyDescent="0.35">
      <c r="A48" s="12" t="s">
        <v>22</v>
      </c>
      <c r="B48" s="20">
        <v>59.838709677419352</v>
      </c>
      <c r="D48" t="s">
        <v>22</v>
      </c>
      <c r="E48" s="20">
        <v>59.838709677419352</v>
      </c>
    </row>
    <row r="49" spans="1:5" x14ac:dyDescent="0.35">
      <c r="A49" s="12" t="s">
        <v>17</v>
      </c>
      <c r="B49" s="20">
        <v>62.25</v>
      </c>
      <c r="D49" t="s">
        <v>17</v>
      </c>
      <c r="E49" s="20">
        <v>62.25</v>
      </c>
    </row>
    <row r="50" spans="1:5" x14ac:dyDescent="0.35">
      <c r="A50" s="12" t="s">
        <v>116</v>
      </c>
      <c r="B50" s="20">
        <v>64.2</v>
      </c>
      <c r="D50" t="s">
        <v>116</v>
      </c>
      <c r="E50" s="20">
        <v>64.2</v>
      </c>
    </row>
    <row r="51" spans="1:5" x14ac:dyDescent="0.35">
      <c r="A51" s="12" t="s">
        <v>161</v>
      </c>
      <c r="B51" s="20">
        <v>65.400000000000006</v>
      </c>
      <c r="D51" t="s">
        <v>161</v>
      </c>
      <c r="E51" s="20">
        <v>65.400000000000006</v>
      </c>
    </row>
    <row r="52" spans="1:5" x14ac:dyDescent="0.35">
      <c r="A52" s="12" t="s">
        <v>172</v>
      </c>
      <c r="B52" s="20">
        <v>67.75</v>
      </c>
      <c r="D52" t="s">
        <v>35</v>
      </c>
      <c r="E52" s="20">
        <v>67.75</v>
      </c>
    </row>
    <row r="53" spans="1:5" x14ac:dyDescent="0.35">
      <c r="A53" s="12" t="s">
        <v>29</v>
      </c>
      <c r="B53" s="20">
        <v>68.714285714285708</v>
      </c>
      <c r="D53" t="s">
        <v>29</v>
      </c>
      <c r="E53" s="20">
        <v>68.714285714285708</v>
      </c>
    </row>
    <row r="54" spans="1:5" x14ac:dyDescent="0.35">
      <c r="A54" s="12" t="s">
        <v>61</v>
      </c>
      <c r="B54" s="20">
        <v>68.976744186046517</v>
      </c>
      <c r="D54" t="s">
        <v>172</v>
      </c>
      <c r="E54" s="20">
        <v>68.976744186046517</v>
      </c>
    </row>
    <row r="55" spans="1:5" x14ac:dyDescent="0.35">
      <c r="A55" s="12" t="s">
        <v>99</v>
      </c>
      <c r="B55" s="20">
        <v>70</v>
      </c>
      <c r="D55" t="s">
        <v>147</v>
      </c>
      <c r="E55" s="20">
        <v>70</v>
      </c>
    </row>
    <row r="56" spans="1:5" x14ac:dyDescent="0.35">
      <c r="A56" s="12" t="s">
        <v>147</v>
      </c>
      <c r="B56" s="20">
        <v>70.068181818181813</v>
      </c>
      <c r="D56" t="s">
        <v>61</v>
      </c>
      <c r="E56" s="20">
        <v>70.068181818181813</v>
      </c>
    </row>
    <row r="57" spans="1:5" x14ac:dyDescent="0.35">
      <c r="A57" s="12" t="s">
        <v>39</v>
      </c>
      <c r="B57" s="20">
        <v>70.75</v>
      </c>
      <c r="D57" t="s">
        <v>43</v>
      </c>
      <c r="E57" s="20">
        <v>70.75</v>
      </c>
    </row>
    <row r="58" spans="1:5" x14ac:dyDescent="0.35">
      <c r="A58" s="12" t="s">
        <v>206</v>
      </c>
      <c r="B58" s="20">
        <v>72.592592592592595</v>
      </c>
      <c r="D58" t="s">
        <v>99</v>
      </c>
      <c r="E58" s="20">
        <v>72.592592592592595</v>
      </c>
    </row>
    <row r="59" spans="1:5" x14ac:dyDescent="0.35">
      <c r="A59" s="12" t="s">
        <v>11</v>
      </c>
      <c r="B59" s="20">
        <v>72.777777777777771</v>
      </c>
      <c r="D59" t="s">
        <v>39</v>
      </c>
      <c r="E59" s="20">
        <v>72.777777777777771</v>
      </c>
    </row>
    <row r="60" spans="1:5" x14ac:dyDescent="0.35">
      <c r="A60" s="12" t="s">
        <v>43</v>
      </c>
      <c r="B60" s="20">
        <v>72.806451612903231</v>
      </c>
      <c r="D60" t="s">
        <v>206</v>
      </c>
      <c r="E60" s="20">
        <v>72.806451612903231</v>
      </c>
    </row>
    <row r="61" spans="1:5" x14ac:dyDescent="0.35">
      <c r="A61" s="12" t="s">
        <v>224</v>
      </c>
      <c r="B61" s="20">
        <v>72.875</v>
      </c>
      <c r="D61" t="s">
        <v>11</v>
      </c>
      <c r="E61" s="20">
        <v>72.875</v>
      </c>
    </row>
    <row r="62" spans="1:5" x14ac:dyDescent="0.35">
      <c r="A62" s="12" t="s">
        <v>35</v>
      </c>
      <c r="B62" s="20">
        <v>73.92307692307692</v>
      </c>
      <c r="D62" t="s">
        <v>224</v>
      </c>
      <c r="E62" s="20">
        <v>73.92307692307692</v>
      </c>
    </row>
    <row r="63" spans="1:5" x14ac:dyDescent="0.35">
      <c r="A63" s="12" t="s">
        <v>335</v>
      </c>
      <c r="B63" s="20">
        <v>74.5</v>
      </c>
      <c r="D63" t="s">
        <v>335</v>
      </c>
      <c r="E63" s="20">
        <v>74.5</v>
      </c>
    </row>
    <row r="64" spans="1:5" x14ac:dyDescent="0.35">
      <c r="A64" s="12" t="s">
        <v>269</v>
      </c>
      <c r="B64" s="20">
        <v>74.666666666666671</v>
      </c>
      <c r="D64" t="s">
        <v>269</v>
      </c>
      <c r="E64" s="20">
        <v>74.666666666666671</v>
      </c>
    </row>
    <row r="65" spans="1:5" x14ac:dyDescent="0.35">
      <c r="A65" s="12" t="s">
        <v>341</v>
      </c>
      <c r="B65" s="20">
        <v>77.599999999999994</v>
      </c>
      <c r="D65" t="s">
        <v>341</v>
      </c>
      <c r="E65" s="20">
        <v>77.599999999999994</v>
      </c>
    </row>
    <row r="69" spans="1:5" x14ac:dyDescent="0.35">
      <c r="A69" s="11" t="s">
        <v>1789</v>
      </c>
      <c r="B69" t="s">
        <v>1808</v>
      </c>
      <c r="D69" s="19" t="s">
        <v>1814</v>
      </c>
      <c r="E69" s="19" t="s">
        <v>1818</v>
      </c>
    </row>
    <row r="70" spans="1:5" x14ac:dyDescent="0.35">
      <c r="A70" s="12" t="s">
        <v>22</v>
      </c>
      <c r="B70" s="21">
        <v>1299800000000</v>
      </c>
      <c r="D70" t="s">
        <v>22</v>
      </c>
      <c r="E70" s="3">
        <v>1299800000000</v>
      </c>
    </row>
    <row r="71" spans="1:5" x14ac:dyDescent="0.35">
      <c r="A71" s="12" t="s">
        <v>11</v>
      </c>
      <c r="B71" s="21">
        <v>1160200000000</v>
      </c>
      <c r="D71" t="s">
        <v>11</v>
      </c>
      <c r="E71" s="3">
        <v>1160200000000</v>
      </c>
    </row>
    <row r="72" spans="1:5" x14ac:dyDescent="0.35">
      <c r="A72" s="12" t="s">
        <v>29</v>
      </c>
      <c r="B72" s="21">
        <v>882000000000</v>
      </c>
      <c r="D72" t="s">
        <v>29</v>
      </c>
      <c r="E72" s="3">
        <v>882000000000</v>
      </c>
    </row>
    <row r="73" spans="1:5" x14ac:dyDescent="0.35">
      <c r="A73" s="12" t="s">
        <v>61</v>
      </c>
      <c r="B73" s="21">
        <v>567800000000</v>
      </c>
      <c r="D73" t="s">
        <v>61</v>
      </c>
      <c r="E73" s="3">
        <v>567800000000</v>
      </c>
    </row>
    <row r="74" spans="1:5" x14ac:dyDescent="0.35">
      <c r="A74" s="12" t="s">
        <v>43</v>
      </c>
      <c r="B74" s="21">
        <v>492400000000</v>
      </c>
      <c r="D74" t="s">
        <v>43</v>
      </c>
      <c r="E74" s="3">
        <v>492400000000</v>
      </c>
    </row>
    <row r="75" spans="1:5" x14ac:dyDescent="0.35">
      <c r="A75" s="12" t="s">
        <v>147</v>
      </c>
      <c r="B75" s="21">
        <v>423400000000</v>
      </c>
      <c r="D75" t="s">
        <v>147</v>
      </c>
      <c r="E75" s="3">
        <v>423400000000</v>
      </c>
    </row>
    <row r="76" spans="1:5" x14ac:dyDescent="0.35">
      <c r="A76" s="12" t="s">
        <v>17</v>
      </c>
      <c r="B76" s="21">
        <v>397200000000</v>
      </c>
      <c r="D76" t="s">
        <v>17</v>
      </c>
      <c r="E76" s="3">
        <v>397200000000</v>
      </c>
    </row>
    <row r="77" spans="1:5" x14ac:dyDescent="0.35">
      <c r="A77" s="12" t="s">
        <v>161</v>
      </c>
      <c r="B77" s="21">
        <v>315300000000</v>
      </c>
      <c r="D77" t="s">
        <v>161</v>
      </c>
      <c r="E77" s="3">
        <v>315300000000</v>
      </c>
    </row>
    <row r="78" spans="1:5" x14ac:dyDescent="0.35">
      <c r="A78" s="12" t="s">
        <v>172</v>
      </c>
      <c r="B78" s="21">
        <v>294600000000</v>
      </c>
      <c r="D78" t="s">
        <v>172</v>
      </c>
      <c r="E78" s="3">
        <v>294600000000</v>
      </c>
    </row>
    <row r="79" spans="1:5" x14ac:dyDescent="0.35">
      <c r="A79" s="12" t="s">
        <v>206</v>
      </c>
      <c r="B79" s="21">
        <v>263500000000</v>
      </c>
      <c r="D79" t="s">
        <v>206</v>
      </c>
      <c r="E79" s="3">
        <v>263500000000</v>
      </c>
    </row>
    <row r="80" spans="1:5" x14ac:dyDescent="0.35">
      <c r="A80" s="12" t="s">
        <v>35</v>
      </c>
      <c r="B80" s="21">
        <v>240900000000</v>
      </c>
      <c r="D80" t="s">
        <v>35</v>
      </c>
      <c r="E80" s="3">
        <v>240900000000</v>
      </c>
    </row>
    <row r="81" spans="1:5" x14ac:dyDescent="0.35">
      <c r="A81" s="12" t="s">
        <v>269</v>
      </c>
      <c r="B81" s="21">
        <v>194600000000</v>
      </c>
      <c r="D81" t="s">
        <v>269</v>
      </c>
      <c r="E81" s="3">
        <v>194600000000</v>
      </c>
    </row>
    <row r="82" spans="1:5" x14ac:dyDescent="0.35">
      <c r="A82" s="12" t="s">
        <v>99</v>
      </c>
      <c r="B82" s="21">
        <v>163900000000</v>
      </c>
      <c r="D82" t="s">
        <v>99</v>
      </c>
      <c r="E82" s="3">
        <v>163900000000</v>
      </c>
    </row>
    <row r="83" spans="1:5" x14ac:dyDescent="0.35">
      <c r="A83" s="12" t="s">
        <v>39</v>
      </c>
      <c r="B83" s="21">
        <v>129900000000</v>
      </c>
      <c r="D83" t="s">
        <v>39</v>
      </c>
      <c r="E83" s="3">
        <v>129900000000</v>
      </c>
    </row>
    <row r="84" spans="1:5" x14ac:dyDescent="0.35">
      <c r="A84" s="12" t="s">
        <v>224</v>
      </c>
      <c r="B84" s="21">
        <v>68500000000</v>
      </c>
      <c r="D84" t="s">
        <v>224</v>
      </c>
      <c r="E84" s="3">
        <v>68500000000</v>
      </c>
    </row>
    <row r="85" spans="1:5" x14ac:dyDescent="0.35">
      <c r="A85" s="12" t="s">
        <v>116</v>
      </c>
      <c r="B85" s="21">
        <v>62600000000</v>
      </c>
      <c r="D85" t="s">
        <v>116</v>
      </c>
      <c r="E85" s="3">
        <v>62600000000</v>
      </c>
    </row>
    <row r="86" spans="1:5" x14ac:dyDescent="0.35">
      <c r="A86" s="12" t="s">
        <v>341</v>
      </c>
      <c r="B86" s="21">
        <v>50700000000</v>
      </c>
      <c r="D86" t="s">
        <v>341</v>
      </c>
      <c r="E86" s="3">
        <v>50700000000</v>
      </c>
    </row>
    <row r="87" spans="1:5" x14ac:dyDescent="0.35">
      <c r="A87" s="12" t="s">
        <v>335</v>
      </c>
      <c r="B87" s="21">
        <v>33100000000</v>
      </c>
      <c r="D87" t="s">
        <v>335</v>
      </c>
      <c r="E87" s="3">
        <v>33100000000</v>
      </c>
    </row>
    <row r="92" spans="1:5" x14ac:dyDescent="0.35">
      <c r="A92" s="11" t="s">
        <v>1819</v>
      </c>
      <c r="B92" t="s">
        <v>1820</v>
      </c>
      <c r="D92" s="19" t="s">
        <v>1819</v>
      </c>
      <c r="E92" s="19" t="s">
        <v>1820</v>
      </c>
    </row>
    <row r="93" spans="1:5" x14ac:dyDescent="0.35">
      <c r="A93" s="12" t="s">
        <v>162</v>
      </c>
      <c r="B93" s="21">
        <v>105200000000</v>
      </c>
      <c r="D93" t="s">
        <v>18</v>
      </c>
      <c r="E93" s="3">
        <v>3145000000000</v>
      </c>
    </row>
    <row r="94" spans="1:5" x14ac:dyDescent="0.35">
      <c r="A94" s="12" t="s">
        <v>123</v>
      </c>
      <c r="B94" s="21">
        <v>60500000000</v>
      </c>
      <c r="D94" t="s">
        <v>62</v>
      </c>
      <c r="E94" s="3">
        <v>901700000000</v>
      </c>
    </row>
    <row r="95" spans="1:5" x14ac:dyDescent="0.35">
      <c r="A95" s="12" t="s">
        <v>104</v>
      </c>
      <c r="B95" s="21">
        <v>38900000000</v>
      </c>
      <c r="D95" t="s">
        <v>12</v>
      </c>
      <c r="E95" s="3">
        <v>451600000000</v>
      </c>
    </row>
    <row r="96" spans="1:5" x14ac:dyDescent="0.35">
      <c r="A96" s="12" t="s">
        <v>409</v>
      </c>
      <c r="B96" s="21">
        <v>10600000000</v>
      </c>
      <c r="D96" t="s">
        <v>44</v>
      </c>
      <c r="E96" s="3">
        <v>333200000000</v>
      </c>
    </row>
    <row r="97" spans="1:5" x14ac:dyDescent="0.35">
      <c r="A97" s="12" t="s">
        <v>78</v>
      </c>
      <c r="B97" s="21">
        <v>90100000000</v>
      </c>
      <c r="D97" t="s">
        <v>93</v>
      </c>
      <c r="E97" s="3">
        <v>256200000000</v>
      </c>
    </row>
    <row r="98" spans="1:5" x14ac:dyDescent="0.35">
      <c r="A98" s="12" t="s">
        <v>200</v>
      </c>
      <c r="B98" s="21">
        <v>23100000000</v>
      </c>
      <c r="D98" t="s">
        <v>100</v>
      </c>
      <c r="E98" s="3">
        <v>244200000000</v>
      </c>
    </row>
    <row r="99" spans="1:5" x14ac:dyDescent="0.35">
      <c r="A99" s="12" t="s">
        <v>62</v>
      </c>
      <c r="B99" s="21">
        <v>901700000000</v>
      </c>
      <c r="D99" t="s">
        <v>134</v>
      </c>
      <c r="E99" s="3">
        <v>241700000000</v>
      </c>
    </row>
    <row r="100" spans="1:5" x14ac:dyDescent="0.35">
      <c r="A100" s="12" t="s">
        <v>824</v>
      </c>
      <c r="B100" s="21">
        <v>6400000000</v>
      </c>
      <c r="D100" t="s">
        <v>192</v>
      </c>
      <c r="E100" s="3">
        <v>219900000000</v>
      </c>
    </row>
    <row r="101" spans="1:5" x14ac:dyDescent="0.35">
      <c r="A101" s="12" t="s">
        <v>284</v>
      </c>
      <c r="B101" s="21">
        <v>33700000000</v>
      </c>
      <c r="D101" t="s">
        <v>40</v>
      </c>
      <c r="E101" s="3">
        <v>136700000000</v>
      </c>
    </row>
    <row r="102" spans="1:5" x14ac:dyDescent="0.35">
      <c r="A102" s="12" t="s">
        <v>673</v>
      </c>
      <c r="B102" s="21">
        <v>39900000000</v>
      </c>
      <c r="D102" t="s">
        <v>162</v>
      </c>
      <c r="E102" s="3">
        <v>105200000000</v>
      </c>
    </row>
    <row r="103" spans="1:5" x14ac:dyDescent="0.35">
      <c r="A103" s="12" t="s">
        <v>661</v>
      </c>
      <c r="B103" s="21">
        <v>7400000000</v>
      </c>
      <c r="D103" t="s">
        <v>78</v>
      </c>
      <c r="E103" s="3">
        <v>90100000000</v>
      </c>
    </row>
    <row r="104" spans="1:5" x14ac:dyDescent="0.35">
      <c r="A104" s="12" t="s">
        <v>12</v>
      </c>
      <c r="B104" s="21">
        <v>451600000000</v>
      </c>
      <c r="D104" t="s">
        <v>55</v>
      </c>
      <c r="E104" s="3">
        <v>84200000000</v>
      </c>
    </row>
    <row r="105" spans="1:5" x14ac:dyDescent="0.35">
      <c r="A105" s="12" t="s">
        <v>93</v>
      </c>
      <c r="B105" s="21">
        <v>256200000000</v>
      </c>
      <c r="D105" t="s">
        <v>130</v>
      </c>
      <c r="E105" s="3">
        <v>83200000000</v>
      </c>
    </row>
    <row r="106" spans="1:5" x14ac:dyDescent="0.35">
      <c r="A106" s="12" t="s">
        <v>44</v>
      </c>
      <c r="B106" s="21">
        <v>333200000000</v>
      </c>
      <c r="D106" t="s">
        <v>173</v>
      </c>
      <c r="E106" s="3">
        <v>78100000000</v>
      </c>
    </row>
    <row r="107" spans="1:5" x14ac:dyDescent="0.35">
      <c r="A107" s="12" t="s">
        <v>173</v>
      </c>
      <c r="B107" s="21">
        <v>78100000000</v>
      </c>
      <c r="D107" t="s">
        <v>180</v>
      </c>
      <c r="E107" s="3">
        <v>69500000000</v>
      </c>
    </row>
    <row r="108" spans="1:5" x14ac:dyDescent="0.35">
      <c r="A108" s="12" t="s">
        <v>383</v>
      </c>
      <c r="B108" s="21">
        <v>29200000000</v>
      </c>
      <c r="D108" t="s">
        <v>123</v>
      </c>
      <c r="E108" s="3">
        <v>60500000000</v>
      </c>
    </row>
    <row r="109" spans="1:5" x14ac:dyDescent="0.35">
      <c r="A109" s="12" t="s">
        <v>391</v>
      </c>
      <c r="B109" s="21">
        <v>46400000000</v>
      </c>
      <c r="D109" t="s">
        <v>322</v>
      </c>
      <c r="E109" s="3">
        <v>59500000000</v>
      </c>
    </row>
    <row r="110" spans="1:5" x14ac:dyDescent="0.35">
      <c r="A110" s="12" t="s">
        <v>130</v>
      </c>
      <c r="B110" s="21">
        <v>83200000000</v>
      </c>
      <c r="D110" t="s">
        <v>310</v>
      </c>
      <c r="E110" s="3">
        <v>53900000000</v>
      </c>
    </row>
    <row r="111" spans="1:5" x14ac:dyDescent="0.35">
      <c r="A111" s="12" t="s">
        <v>435</v>
      </c>
      <c r="B111" s="21">
        <v>10100000000</v>
      </c>
      <c r="D111" t="s">
        <v>290</v>
      </c>
      <c r="E111" s="3">
        <v>53500000000</v>
      </c>
    </row>
    <row r="112" spans="1:5" x14ac:dyDescent="0.35">
      <c r="A112" s="12" t="s">
        <v>40</v>
      </c>
      <c r="B112" s="21">
        <v>136700000000</v>
      </c>
      <c r="D112" t="s">
        <v>391</v>
      </c>
      <c r="E112" s="3">
        <v>46400000000</v>
      </c>
    </row>
    <row r="113" spans="1:5" x14ac:dyDescent="0.35">
      <c r="A113" s="12" t="s">
        <v>845</v>
      </c>
      <c r="B113" s="21">
        <v>6200000000</v>
      </c>
      <c r="D113" t="s">
        <v>673</v>
      </c>
      <c r="E113" s="3">
        <v>39900000000</v>
      </c>
    </row>
    <row r="114" spans="1:5" x14ac:dyDescent="0.35">
      <c r="A114" s="12" t="s">
        <v>541</v>
      </c>
      <c r="B114" s="21">
        <v>8600000000</v>
      </c>
      <c r="D114" t="s">
        <v>104</v>
      </c>
      <c r="E114" s="3">
        <v>38900000000</v>
      </c>
    </row>
    <row r="115" spans="1:5" x14ac:dyDescent="0.35">
      <c r="A115" s="12" t="s">
        <v>327</v>
      </c>
      <c r="B115" s="21">
        <v>28500000000</v>
      </c>
      <c r="D115" t="s">
        <v>284</v>
      </c>
      <c r="E115" s="3">
        <v>33700000000</v>
      </c>
    </row>
    <row r="116" spans="1:5" x14ac:dyDescent="0.35">
      <c r="A116" s="12" t="s">
        <v>630</v>
      </c>
      <c r="B116" s="21">
        <v>7700000000</v>
      </c>
      <c r="D116" t="s">
        <v>383</v>
      </c>
      <c r="E116" s="3">
        <v>29200000000</v>
      </c>
    </row>
    <row r="117" spans="1:5" x14ac:dyDescent="0.35">
      <c r="A117" s="12" t="s">
        <v>550</v>
      </c>
      <c r="B117" s="21">
        <v>15900000000</v>
      </c>
      <c r="D117" t="s">
        <v>327</v>
      </c>
      <c r="E117" s="3">
        <v>28500000000</v>
      </c>
    </row>
    <row r="118" spans="1:5" x14ac:dyDescent="0.35">
      <c r="A118" s="12" t="s">
        <v>854</v>
      </c>
      <c r="B118" s="21">
        <v>6200000000</v>
      </c>
      <c r="D118" t="s">
        <v>454</v>
      </c>
      <c r="E118" s="3">
        <v>23200000000</v>
      </c>
    </row>
    <row r="119" spans="1:5" x14ac:dyDescent="0.35">
      <c r="A119" s="12" t="s">
        <v>192</v>
      </c>
      <c r="B119" s="21">
        <v>219900000000</v>
      </c>
      <c r="D119" t="s">
        <v>200</v>
      </c>
      <c r="E119" s="3">
        <v>23100000000</v>
      </c>
    </row>
    <row r="120" spans="1:5" x14ac:dyDescent="0.35">
      <c r="A120" s="12" t="s">
        <v>322</v>
      </c>
      <c r="B120" s="21">
        <v>59500000000</v>
      </c>
      <c r="D120" t="s">
        <v>394</v>
      </c>
      <c r="E120" s="3">
        <v>19500000000</v>
      </c>
    </row>
    <row r="121" spans="1:5" x14ac:dyDescent="0.35">
      <c r="A121" s="12" t="s">
        <v>394</v>
      </c>
      <c r="B121" s="21">
        <v>19500000000</v>
      </c>
      <c r="D121" t="s">
        <v>550</v>
      </c>
      <c r="E121" s="3">
        <v>15900000000</v>
      </c>
    </row>
    <row r="122" spans="1:5" x14ac:dyDescent="0.35">
      <c r="A122" s="12" t="s">
        <v>454</v>
      </c>
      <c r="B122" s="21">
        <v>23200000000</v>
      </c>
      <c r="D122" t="s">
        <v>409</v>
      </c>
      <c r="E122" s="3">
        <v>10600000000</v>
      </c>
    </row>
    <row r="123" spans="1:5" x14ac:dyDescent="0.35">
      <c r="A123" s="12" t="s">
        <v>55</v>
      </c>
      <c r="B123" s="21">
        <v>84200000000</v>
      </c>
      <c r="D123" t="s">
        <v>435</v>
      </c>
      <c r="E123" s="3">
        <v>10100000000</v>
      </c>
    </row>
    <row r="124" spans="1:5" x14ac:dyDescent="0.35">
      <c r="A124" s="12" t="s">
        <v>290</v>
      </c>
      <c r="B124" s="21">
        <v>53500000000</v>
      </c>
      <c r="D124" t="s">
        <v>541</v>
      </c>
      <c r="E124" s="3">
        <v>8600000000</v>
      </c>
    </row>
    <row r="125" spans="1:5" x14ac:dyDescent="0.35">
      <c r="A125" s="12" t="s">
        <v>100</v>
      </c>
      <c r="B125" s="21">
        <v>244200000000</v>
      </c>
      <c r="D125" t="s">
        <v>630</v>
      </c>
      <c r="E125" s="3">
        <v>7700000000</v>
      </c>
    </row>
    <row r="126" spans="1:5" x14ac:dyDescent="0.35">
      <c r="A126" s="12" t="s">
        <v>310</v>
      </c>
      <c r="B126" s="21">
        <v>53900000000</v>
      </c>
      <c r="D126" t="s">
        <v>661</v>
      </c>
      <c r="E126" s="3">
        <v>7400000000</v>
      </c>
    </row>
    <row r="127" spans="1:5" x14ac:dyDescent="0.35">
      <c r="A127" s="12" t="s">
        <v>978</v>
      </c>
      <c r="B127" s="21">
        <v>5300000000</v>
      </c>
      <c r="D127" t="s">
        <v>824</v>
      </c>
      <c r="E127" s="3">
        <v>6400000000</v>
      </c>
    </row>
    <row r="128" spans="1:5" x14ac:dyDescent="0.35">
      <c r="A128" s="12" t="s">
        <v>892</v>
      </c>
      <c r="B128" s="21">
        <v>5700000000</v>
      </c>
      <c r="D128" t="s">
        <v>845</v>
      </c>
      <c r="E128" s="3">
        <v>6200000000</v>
      </c>
    </row>
    <row r="129" spans="1:5" x14ac:dyDescent="0.35">
      <c r="A129" s="12" t="s">
        <v>180</v>
      </c>
      <c r="B129" s="21">
        <v>69500000000</v>
      </c>
      <c r="D129" t="s">
        <v>854</v>
      </c>
      <c r="E129" s="3">
        <v>6200000000</v>
      </c>
    </row>
    <row r="130" spans="1:5" x14ac:dyDescent="0.35">
      <c r="A130" s="12" t="s">
        <v>134</v>
      </c>
      <c r="B130" s="21">
        <v>241700000000</v>
      </c>
      <c r="D130" t="s">
        <v>892</v>
      </c>
      <c r="E130" s="3">
        <v>5700000000</v>
      </c>
    </row>
    <row r="131" spans="1:5" x14ac:dyDescent="0.35">
      <c r="A131" s="12" t="s">
        <v>18</v>
      </c>
      <c r="B131" s="21">
        <v>3145000000000</v>
      </c>
      <c r="D131" t="s">
        <v>978</v>
      </c>
      <c r="E131" s="3">
        <v>5300000000</v>
      </c>
    </row>
  </sheetData>
  <sortState xmlns:xlrd2="http://schemas.microsoft.com/office/spreadsheetml/2017/richdata2" ref="D93:E131">
    <sortCondition descending="1" ref="E92:E13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0255-42F0-45BA-A5A3-EDA4EC1521A3}">
  <dimension ref="A1:H49"/>
  <sheetViews>
    <sheetView workbookViewId="0">
      <selection activeCell="H18" sqref="H18"/>
    </sheetView>
  </sheetViews>
  <sheetFormatPr defaultRowHeight="14.5" x14ac:dyDescent="0.35"/>
  <cols>
    <col min="1" max="1" width="23.7265625" bestFit="1" customWidth="1"/>
    <col min="2" max="2" width="15.26953125" bestFit="1" customWidth="1"/>
    <col min="3" max="3" width="14.54296875" bestFit="1" customWidth="1"/>
    <col min="4" max="4" width="14.453125" bestFit="1" customWidth="1"/>
    <col min="5" max="5" width="13.1796875" bestFit="1" customWidth="1"/>
    <col min="6" max="6" width="23.7265625" bestFit="1" customWidth="1"/>
    <col min="7" max="7" width="13.1796875" bestFit="1" customWidth="1"/>
  </cols>
  <sheetData>
    <row r="1" spans="1:8" x14ac:dyDescent="0.35">
      <c r="A1" s="11" t="s">
        <v>1821</v>
      </c>
      <c r="B1" t="s">
        <v>1804</v>
      </c>
      <c r="F1" s="19" t="s">
        <v>1821</v>
      </c>
      <c r="G1" s="19" t="s">
        <v>1804</v>
      </c>
    </row>
    <row r="2" spans="1:8" x14ac:dyDescent="0.35">
      <c r="A2" s="12" t="s">
        <v>1794</v>
      </c>
      <c r="B2" s="20">
        <v>70.343373493975903</v>
      </c>
      <c r="F2" t="s">
        <v>1794</v>
      </c>
      <c r="G2" s="20">
        <v>70.343373493975903</v>
      </c>
    </row>
    <row r="3" spans="1:8" x14ac:dyDescent="0.35">
      <c r="A3" s="12" t="s">
        <v>1795</v>
      </c>
      <c r="B3" s="20">
        <v>68.113268608414245</v>
      </c>
      <c r="F3" t="s">
        <v>1795</v>
      </c>
      <c r="G3" s="20">
        <v>68.113268608414245</v>
      </c>
    </row>
    <row r="7" spans="1:8" x14ac:dyDescent="0.35">
      <c r="A7" s="11" t="s">
        <v>1806</v>
      </c>
      <c r="B7" s="11" t="s">
        <v>1809</v>
      </c>
    </row>
    <row r="8" spans="1:8" x14ac:dyDescent="0.35">
      <c r="A8" s="11" t="s">
        <v>1789</v>
      </c>
      <c r="B8" t="s">
        <v>1794</v>
      </c>
      <c r="C8" t="s">
        <v>1795</v>
      </c>
      <c r="F8" s="19" t="s">
        <v>1814</v>
      </c>
      <c r="G8" s="19" t="s">
        <v>1794</v>
      </c>
      <c r="H8" s="19" t="s">
        <v>1795</v>
      </c>
    </row>
    <row r="9" spans="1:8" x14ac:dyDescent="0.35">
      <c r="A9" s="12" t="s">
        <v>17</v>
      </c>
      <c r="B9" s="1">
        <v>6</v>
      </c>
      <c r="C9" s="1">
        <v>10</v>
      </c>
      <c r="F9" t="s">
        <v>29</v>
      </c>
      <c r="G9">
        <v>17</v>
      </c>
      <c r="H9">
        <v>60</v>
      </c>
    </row>
    <row r="10" spans="1:8" x14ac:dyDescent="0.35">
      <c r="A10" s="12" t="s">
        <v>335</v>
      </c>
      <c r="B10" s="1">
        <v>3</v>
      </c>
      <c r="C10" s="1">
        <v>1</v>
      </c>
      <c r="F10" t="s">
        <v>22</v>
      </c>
      <c r="G10">
        <v>6</v>
      </c>
      <c r="H10">
        <v>56</v>
      </c>
    </row>
    <row r="11" spans="1:8" x14ac:dyDescent="0.35">
      <c r="A11" s="12" t="s">
        <v>43</v>
      </c>
      <c r="B11" s="1">
        <v>19</v>
      </c>
      <c r="C11" s="1">
        <v>12</v>
      </c>
      <c r="F11" t="s">
        <v>147</v>
      </c>
      <c r="G11">
        <v>13</v>
      </c>
      <c r="H11">
        <v>31</v>
      </c>
    </row>
    <row r="12" spans="1:8" x14ac:dyDescent="0.35">
      <c r="A12" s="12" t="s">
        <v>172</v>
      </c>
      <c r="B12" s="1">
        <v>8</v>
      </c>
      <c r="C12" s="1">
        <v>20</v>
      </c>
      <c r="F12" t="s">
        <v>11</v>
      </c>
      <c r="G12">
        <v>30</v>
      </c>
      <c r="H12">
        <v>24</v>
      </c>
    </row>
    <row r="13" spans="1:8" x14ac:dyDescent="0.35">
      <c r="A13" s="12" t="s">
        <v>11</v>
      </c>
      <c r="B13" s="1">
        <v>30</v>
      </c>
      <c r="C13" s="1">
        <v>24</v>
      </c>
      <c r="F13" t="s">
        <v>61</v>
      </c>
      <c r="G13">
        <v>22</v>
      </c>
      <c r="H13">
        <v>21</v>
      </c>
    </row>
    <row r="14" spans="1:8" x14ac:dyDescent="0.35">
      <c r="A14" s="12" t="s">
        <v>29</v>
      </c>
      <c r="B14" s="1">
        <v>17</v>
      </c>
      <c r="C14" s="1">
        <v>60</v>
      </c>
      <c r="F14" t="s">
        <v>172</v>
      </c>
      <c r="G14">
        <v>8</v>
      </c>
      <c r="H14">
        <v>20</v>
      </c>
    </row>
    <row r="15" spans="1:8" x14ac:dyDescent="0.35">
      <c r="A15" s="12" t="s">
        <v>61</v>
      </c>
      <c r="B15" s="1">
        <v>22</v>
      </c>
      <c r="C15" s="1">
        <v>21</v>
      </c>
      <c r="F15" t="s">
        <v>206</v>
      </c>
      <c r="G15">
        <v>8</v>
      </c>
      <c r="H15">
        <v>19</v>
      </c>
    </row>
    <row r="16" spans="1:8" x14ac:dyDescent="0.35">
      <c r="A16" s="12" t="s">
        <v>116</v>
      </c>
      <c r="B16" s="1">
        <v>1</v>
      </c>
      <c r="C16" s="1">
        <v>4</v>
      </c>
      <c r="F16" t="s">
        <v>269</v>
      </c>
      <c r="G16">
        <v>9</v>
      </c>
      <c r="H16">
        <v>15</v>
      </c>
    </row>
    <row r="17" spans="1:8" x14ac:dyDescent="0.35">
      <c r="A17" s="12" t="s">
        <v>206</v>
      </c>
      <c r="B17" s="1">
        <v>8</v>
      </c>
      <c r="C17" s="1">
        <v>19</v>
      </c>
      <c r="F17" t="s">
        <v>161</v>
      </c>
      <c r="G17">
        <v>7</v>
      </c>
      <c r="H17">
        <v>13</v>
      </c>
    </row>
    <row r="18" spans="1:8" x14ac:dyDescent="0.35">
      <c r="A18" s="12" t="s">
        <v>99</v>
      </c>
      <c r="B18" s="1">
        <v>5</v>
      </c>
      <c r="C18" s="1">
        <v>5</v>
      </c>
      <c r="F18" t="s">
        <v>43</v>
      </c>
      <c r="G18">
        <v>19</v>
      </c>
      <c r="H18">
        <v>12</v>
      </c>
    </row>
    <row r="19" spans="1:8" x14ac:dyDescent="0.35">
      <c r="A19" s="12" t="s">
        <v>147</v>
      </c>
      <c r="B19" s="1">
        <v>13</v>
      </c>
      <c r="C19" s="1">
        <v>31</v>
      </c>
      <c r="F19" t="s">
        <v>17</v>
      </c>
      <c r="G19">
        <v>6</v>
      </c>
      <c r="H19">
        <v>10</v>
      </c>
    </row>
    <row r="20" spans="1:8" x14ac:dyDescent="0.35">
      <c r="A20" s="12" t="s">
        <v>35</v>
      </c>
      <c r="B20" s="1">
        <v>8</v>
      </c>
      <c r="C20" s="1">
        <v>5</v>
      </c>
      <c r="F20" t="s">
        <v>99</v>
      </c>
      <c r="G20">
        <v>5</v>
      </c>
      <c r="H20">
        <v>5</v>
      </c>
    </row>
    <row r="21" spans="1:8" x14ac:dyDescent="0.35">
      <c r="A21" s="12" t="s">
        <v>161</v>
      </c>
      <c r="B21" s="1">
        <v>7</v>
      </c>
      <c r="C21" s="1">
        <v>13</v>
      </c>
      <c r="F21" t="s">
        <v>35</v>
      </c>
      <c r="G21">
        <v>8</v>
      </c>
      <c r="H21">
        <v>5</v>
      </c>
    </row>
    <row r="22" spans="1:8" x14ac:dyDescent="0.35">
      <c r="A22" s="12" t="s">
        <v>269</v>
      </c>
      <c r="B22" s="1">
        <v>9</v>
      </c>
      <c r="C22" s="1">
        <v>15</v>
      </c>
      <c r="F22" t="s">
        <v>341</v>
      </c>
      <c r="H22">
        <v>5</v>
      </c>
    </row>
    <row r="23" spans="1:8" x14ac:dyDescent="0.35">
      <c r="A23" s="12" t="s">
        <v>224</v>
      </c>
      <c r="B23" s="1">
        <v>4</v>
      </c>
      <c r="C23" s="1">
        <v>4</v>
      </c>
      <c r="F23" t="s">
        <v>116</v>
      </c>
      <c r="G23">
        <v>1</v>
      </c>
      <c r="H23">
        <v>4</v>
      </c>
    </row>
    <row r="24" spans="1:8" x14ac:dyDescent="0.35">
      <c r="A24" s="12" t="s">
        <v>341</v>
      </c>
      <c r="B24" s="1"/>
      <c r="C24" s="1">
        <v>5</v>
      </c>
      <c r="F24" t="s">
        <v>224</v>
      </c>
      <c r="G24">
        <v>4</v>
      </c>
      <c r="H24">
        <v>4</v>
      </c>
    </row>
    <row r="25" spans="1:8" x14ac:dyDescent="0.35">
      <c r="A25" s="12" t="s">
        <v>22</v>
      </c>
      <c r="B25" s="1">
        <v>6</v>
      </c>
      <c r="C25" s="1">
        <v>56</v>
      </c>
      <c r="F25" t="s">
        <v>39</v>
      </c>
      <c r="H25">
        <v>4</v>
      </c>
    </row>
    <row r="26" spans="1:8" x14ac:dyDescent="0.35">
      <c r="A26" s="12" t="s">
        <v>39</v>
      </c>
      <c r="B26" s="1"/>
      <c r="C26" s="1">
        <v>4</v>
      </c>
      <c r="F26" t="s">
        <v>335</v>
      </c>
      <c r="G26">
        <v>3</v>
      </c>
      <c r="H26">
        <v>1</v>
      </c>
    </row>
    <row r="30" spans="1:8" x14ac:dyDescent="0.35">
      <c r="A30" s="11" t="s">
        <v>1817</v>
      </c>
      <c r="B30" s="11" t="s">
        <v>1809</v>
      </c>
    </row>
    <row r="31" spans="1:8" x14ac:dyDescent="0.35">
      <c r="A31" s="11" t="s">
        <v>1789</v>
      </c>
      <c r="B31" t="s">
        <v>1794</v>
      </c>
      <c r="C31" t="s">
        <v>1795</v>
      </c>
    </row>
    <row r="32" spans="1:8" x14ac:dyDescent="0.35">
      <c r="A32" s="12" t="s">
        <v>17</v>
      </c>
      <c r="B32" s="21">
        <v>13133333333.333334</v>
      </c>
      <c r="C32" s="21">
        <v>31840000000</v>
      </c>
    </row>
    <row r="33" spans="1:3" x14ac:dyDescent="0.35">
      <c r="A33" s="12" t="s">
        <v>335</v>
      </c>
      <c r="B33" s="21">
        <v>6466666666.666667</v>
      </c>
      <c r="C33" s="21">
        <v>13700000000</v>
      </c>
    </row>
    <row r="34" spans="1:3" x14ac:dyDescent="0.35">
      <c r="A34" s="12" t="s">
        <v>43</v>
      </c>
      <c r="B34" s="21">
        <v>17889473684.210526</v>
      </c>
      <c r="C34" s="21">
        <v>12708333333.333334</v>
      </c>
    </row>
    <row r="35" spans="1:3" x14ac:dyDescent="0.35">
      <c r="A35" s="12" t="s">
        <v>172</v>
      </c>
      <c r="B35" s="21">
        <v>7575000000</v>
      </c>
      <c r="C35" s="21">
        <v>11700000000</v>
      </c>
    </row>
    <row r="36" spans="1:3" x14ac:dyDescent="0.35">
      <c r="A36" s="12" t="s">
        <v>11</v>
      </c>
      <c r="B36" s="21">
        <v>26026666666.666668</v>
      </c>
      <c r="C36" s="21">
        <v>15808333333.333334</v>
      </c>
    </row>
    <row r="37" spans="1:3" x14ac:dyDescent="0.35">
      <c r="A37" s="12" t="s">
        <v>29</v>
      </c>
      <c r="B37" s="21">
        <v>9652941176.4705887</v>
      </c>
      <c r="C37" s="21">
        <v>11965000000</v>
      </c>
    </row>
    <row r="38" spans="1:3" x14ac:dyDescent="0.35">
      <c r="A38" s="12" t="s">
        <v>61</v>
      </c>
      <c r="B38" s="21">
        <v>14309090909.09091</v>
      </c>
      <c r="C38" s="21">
        <v>12047619047.619047</v>
      </c>
    </row>
    <row r="39" spans="1:3" x14ac:dyDescent="0.35">
      <c r="A39" s="12" t="s">
        <v>116</v>
      </c>
      <c r="B39" s="21">
        <v>35000000000</v>
      </c>
      <c r="C39" s="21">
        <v>6900000000</v>
      </c>
    </row>
    <row r="40" spans="1:3" x14ac:dyDescent="0.35">
      <c r="A40" s="12" t="s">
        <v>206</v>
      </c>
      <c r="B40" s="21">
        <v>9375000000</v>
      </c>
      <c r="C40" s="21">
        <v>9921052631.5789471</v>
      </c>
    </row>
    <row r="41" spans="1:3" x14ac:dyDescent="0.35">
      <c r="A41" s="12" t="s">
        <v>99</v>
      </c>
      <c r="B41" s="21">
        <v>15160000000</v>
      </c>
      <c r="C41" s="21">
        <v>17620000000</v>
      </c>
    </row>
    <row r="42" spans="1:3" x14ac:dyDescent="0.35">
      <c r="A42" s="12" t="s">
        <v>147</v>
      </c>
      <c r="B42" s="21">
        <v>8561538461.5384617</v>
      </c>
      <c r="C42" s="21">
        <v>10067741935.483871</v>
      </c>
    </row>
    <row r="43" spans="1:3" x14ac:dyDescent="0.35">
      <c r="A43" s="12" t="s">
        <v>35</v>
      </c>
      <c r="B43" s="21">
        <v>14437500000</v>
      </c>
      <c r="C43" s="21">
        <v>25080000000</v>
      </c>
    </row>
    <row r="44" spans="1:3" x14ac:dyDescent="0.35">
      <c r="A44" s="12" t="s">
        <v>161</v>
      </c>
      <c r="B44" s="21">
        <v>18385714285.714287</v>
      </c>
      <c r="C44" s="21">
        <v>14353846153.846153</v>
      </c>
    </row>
    <row r="45" spans="1:3" x14ac:dyDescent="0.35">
      <c r="A45" s="12" t="s">
        <v>269</v>
      </c>
      <c r="B45" s="21">
        <v>7433333333.333333</v>
      </c>
      <c r="C45" s="21">
        <v>8513333333.333333</v>
      </c>
    </row>
    <row r="46" spans="1:3" x14ac:dyDescent="0.35">
      <c r="A46" s="12" t="s">
        <v>224</v>
      </c>
      <c r="B46" s="21">
        <v>5875000000</v>
      </c>
      <c r="C46" s="21">
        <v>11250000000</v>
      </c>
    </row>
    <row r="47" spans="1:3" x14ac:dyDescent="0.35">
      <c r="A47" s="12" t="s">
        <v>341</v>
      </c>
      <c r="B47" s="21"/>
      <c r="C47" s="21">
        <v>10140000000</v>
      </c>
    </row>
    <row r="48" spans="1:3" x14ac:dyDescent="0.35">
      <c r="A48" s="12" t="s">
        <v>22</v>
      </c>
      <c r="B48" s="21">
        <v>11600000000</v>
      </c>
      <c r="C48" s="21">
        <v>21967857142.857143</v>
      </c>
    </row>
    <row r="49" spans="1:3" x14ac:dyDescent="0.35">
      <c r="A49" s="12" t="s">
        <v>39</v>
      </c>
      <c r="B49" s="21"/>
      <c r="C49" s="21">
        <v>32475000000</v>
      </c>
    </row>
  </sheetData>
  <sortState xmlns:xlrd2="http://schemas.microsoft.com/office/spreadsheetml/2017/richdata2" ref="F9:H26">
    <sortCondition descending="1" ref="H9:H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D335-2390-4F6D-A650-68F4AC8588A9}">
  <dimension ref="A1:AN18"/>
  <sheetViews>
    <sheetView workbookViewId="0">
      <selection activeCell="E17" sqref="E17"/>
    </sheetView>
  </sheetViews>
  <sheetFormatPr defaultRowHeight="14.5" x14ac:dyDescent="0.35"/>
  <cols>
    <col min="1" max="1" width="19.453125" bestFit="1" customWidth="1"/>
    <col min="2" max="2" width="15.26953125" bestFit="1" customWidth="1"/>
    <col min="3" max="3" width="24" bestFit="1" customWidth="1"/>
    <col min="4" max="6" width="14.54296875" bestFit="1" customWidth="1"/>
    <col min="7" max="7" width="20.08984375" bestFit="1" customWidth="1"/>
    <col min="8" max="8" width="15.08984375" bestFit="1" customWidth="1"/>
    <col min="9" max="9" width="17.6328125" bestFit="1" customWidth="1"/>
    <col min="10" max="11" width="14.54296875" bestFit="1" customWidth="1"/>
    <col min="12" max="12" width="13.54296875" bestFit="1" customWidth="1"/>
    <col min="13" max="13" width="20.90625" bestFit="1" customWidth="1"/>
    <col min="14" max="14" width="14.7265625" bestFit="1" customWidth="1"/>
    <col min="15" max="16" width="13.54296875" bestFit="1" customWidth="1"/>
    <col min="17" max="19" width="14.54296875" bestFit="1" customWidth="1"/>
    <col min="20" max="20" width="8.1796875" bestFit="1" customWidth="1"/>
    <col min="21" max="21" width="6.81640625" bestFit="1" customWidth="1"/>
    <col min="22" max="22" width="11.08984375" bestFit="1" customWidth="1"/>
    <col min="23" max="23" width="11.6328125" bestFit="1" customWidth="1"/>
    <col min="24" max="24" width="6.6328125" bestFit="1" customWidth="1"/>
    <col min="25" max="25" width="7.26953125" bestFit="1" customWidth="1"/>
    <col min="26" max="26" width="9.90625" bestFit="1" customWidth="1"/>
    <col min="27" max="27" width="6.6328125" bestFit="1" customWidth="1"/>
    <col min="28" max="28" width="6.08984375" bestFit="1" customWidth="1"/>
    <col min="29" max="29" width="9.08984375" bestFit="1" customWidth="1"/>
    <col min="30" max="30" width="11" bestFit="1" customWidth="1"/>
    <col min="31" max="31" width="11.08984375" bestFit="1" customWidth="1"/>
    <col min="32" max="32" width="5.36328125" bestFit="1" customWidth="1"/>
    <col min="33" max="33" width="7.36328125" bestFit="1" customWidth="1"/>
    <col min="34" max="34" width="10.54296875" bestFit="1" customWidth="1"/>
    <col min="35" max="35" width="8" bestFit="1" customWidth="1"/>
    <col min="36" max="36" width="6.54296875" bestFit="1" customWidth="1"/>
    <col min="37" max="37" width="7.36328125" bestFit="1" customWidth="1"/>
    <col min="38" max="38" width="18.90625" bestFit="1" customWidth="1"/>
    <col min="39" max="39" width="14.36328125" bestFit="1" customWidth="1"/>
    <col min="40" max="40" width="12.08984375" bestFit="1" customWidth="1"/>
    <col min="41" max="41" width="10.7265625" bestFit="1" customWidth="1"/>
  </cols>
  <sheetData>
    <row r="1" spans="1:40" x14ac:dyDescent="0.35">
      <c r="A1" s="11" t="s">
        <v>1806</v>
      </c>
      <c r="B1" s="11" t="s">
        <v>1809</v>
      </c>
    </row>
    <row r="2" spans="1:40" x14ac:dyDescent="0.35">
      <c r="A2" s="11" t="s">
        <v>1789</v>
      </c>
      <c r="B2" t="s">
        <v>17</v>
      </c>
      <c r="C2" t="s">
        <v>335</v>
      </c>
      <c r="D2" t="s">
        <v>43</v>
      </c>
      <c r="E2" t="s">
        <v>172</v>
      </c>
      <c r="F2" t="s">
        <v>11</v>
      </c>
      <c r="G2" t="s">
        <v>29</v>
      </c>
      <c r="H2" t="s">
        <v>61</v>
      </c>
      <c r="I2" t="s">
        <v>116</v>
      </c>
      <c r="J2" t="s">
        <v>206</v>
      </c>
      <c r="K2" t="s">
        <v>99</v>
      </c>
      <c r="L2" t="s">
        <v>147</v>
      </c>
      <c r="M2" t="s">
        <v>35</v>
      </c>
      <c r="N2" t="s">
        <v>161</v>
      </c>
      <c r="O2" t="s">
        <v>269</v>
      </c>
      <c r="P2" t="s">
        <v>224</v>
      </c>
      <c r="Q2" t="s">
        <v>341</v>
      </c>
      <c r="R2" t="s">
        <v>22</v>
      </c>
      <c r="S2" t="s">
        <v>39</v>
      </c>
    </row>
    <row r="3" spans="1:40" x14ac:dyDescent="0.35">
      <c r="A3" s="12" t="s">
        <v>50</v>
      </c>
      <c r="B3" s="1">
        <v>1</v>
      </c>
      <c r="C3" s="1">
        <v>1</v>
      </c>
      <c r="D3" s="1">
        <v>6</v>
      </c>
      <c r="E3" s="1">
        <v>4</v>
      </c>
      <c r="F3" s="1">
        <v>10</v>
      </c>
      <c r="G3" s="1">
        <v>6</v>
      </c>
      <c r="H3" s="1">
        <v>12</v>
      </c>
      <c r="I3" s="1">
        <v>2</v>
      </c>
      <c r="J3" s="1">
        <v>4</v>
      </c>
      <c r="K3" s="1">
        <v>2</v>
      </c>
      <c r="L3" s="1">
        <v>4</v>
      </c>
      <c r="M3" s="1">
        <v>3</v>
      </c>
      <c r="N3" s="1">
        <v>4</v>
      </c>
      <c r="O3" s="1">
        <v>3</v>
      </c>
      <c r="P3" s="1">
        <v>1</v>
      </c>
      <c r="Q3" s="1"/>
      <c r="R3" s="1">
        <v>5</v>
      </c>
      <c r="S3" s="1"/>
    </row>
    <row r="4" spans="1:40" x14ac:dyDescent="0.35">
      <c r="A4" s="12" t="s">
        <v>15</v>
      </c>
      <c r="B4" s="1">
        <v>15</v>
      </c>
      <c r="C4" s="1">
        <v>3</v>
      </c>
      <c r="D4" s="1">
        <v>25</v>
      </c>
      <c r="E4" s="1">
        <v>24</v>
      </c>
      <c r="F4" s="1">
        <v>44</v>
      </c>
      <c r="G4" s="1">
        <v>71</v>
      </c>
      <c r="H4" s="1">
        <v>31</v>
      </c>
      <c r="I4" s="1">
        <v>3</v>
      </c>
      <c r="J4" s="1">
        <v>23</v>
      </c>
      <c r="K4" s="1">
        <v>8</v>
      </c>
      <c r="L4" s="1">
        <v>40</v>
      </c>
      <c r="M4" s="1">
        <v>10</v>
      </c>
      <c r="N4" s="1">
        <v>16</v>
      </c>
      <c r="O4" s="1">
        <v>21</v>
      </c>
      <c r="P4" s="1">
        <v>7</v>
      </c>
      <c r="Q4" s="1">
        <v>5</v>
      </c>
      <c r="R4" s="1">
        <v>57</v>
      </c>
      <c r="S4" s="1">
        <v>4</v>
      </c>
    </row>
    <row r="8" spans="1:40" x14ac:dyDescent="0.35">
      <c r="A8" s="11" t="s">
        <v>1806</v>
      </c>
      <c r="B8" s="11" t="s">
        <v>1809</v>
      </c>
    </row>
    <row r="9" spans="1:40" x14ac:dyDescent="0.35">
      <c r="A9" s="11" t="s">
        <v>1789</v>
      </c>
      <c r="B9" t="s">
        <v>162</v>
      </c>
      <c r="C9" t="s">
        <v>123</v>
      </c>
      <c r="D9" t="s">
        <v>104</v>
      </c>
      <c r="E9" t="s">
        <v>409</v>
      </c>
      <c r="F9" t="s">
        <v>78</v>
      </c>
      <c r="G9" t="s">
        <v>200</v>
      </c>
      <c r="H9" t="s">
        <v>62</v>
      </c>
      <c r="I9" t="s">
        <v>824</v>
      </c>
      <c r="J9" t="s">
        <v>284</v>
      </c>
      <c r="K9" t="s">
        <v>673</v>
      </c>
      <c r="L9" t="s">
        <v>661</v>
      </c>
      <c r="M9" t="s">
        <v>12</v>
      </c>
      <c r="N9" t="s">
        <v>93</v>
      </c>
      <c r="O9" t="s">
        <v>44</v>
      </c>
      <c r="P9" t="s">
        <v>173</v>
      </c>
      <c r="Q9" t="s">
        <v>383</v>
      </c>
      <c r="R9" t="s">
        <v>391</v>
      </c>
      <c r="S9" t="s">
        <v>130</v>
      </c>
      <c r="T9" t="s">
        <v>435</v>
      </c>
      <c r="U9" t="s">
        <v>40</v>
      </c>
      <c r="V9" t="s">
        <v>845</v>
      </c>
      <c r="W9" t="s">
        <v>541</v>
      </c>
      <c r="X9" t="s">
        <v>327</v>
      </c>
      <c r="Y9" t="s">
        <v>630</v>
      </c>
      <c r="Z9" t="s">
        <v>550</v>
      </c>
      <c r="AA9" t="s">
        <v>854</v>
      </c>
      <c r="AB9" t="s">
        <v>192</v>
      </c>
      <c r="AC9" t="s">
        <v>322</v>
      </c>
      <c r="AD9" t="s">
        <v>394</v>
      </c>
      <c r="AE9" t="s">
        <v>454</v>
      </c>
      <c r="AF9" t="s">
        <v>55</v>
      </c>
      <c r="AG9" t="s">
        <v>290</v>
      </c>
      <c r="AH9" t="s">
        <v>100</v>
      </c>
      <c r="AI9" t="s">
        <v>310</v>
      </c>
      <c r="AJ9" t="s">
        <v>978</v>
      </c>
      <c r="AK9" t="s">
        <v>892</v>
      </c>
      <c r="AL9" t="s">
        <v>180</v>
      </c>
      <c r="AM9" t="s">
        <v>134</v>
      </c>
      <c r="AN9" t="s">
        <v>18</v>
      </c>
    </row>
    <row r="10" spans="1:40" x14ac:dyDescent="0.35">
      <c r="A10" s="12" t="s">
        <v>50</v>
      </c>
      <c r="B10" s="1">
        <v>2</v>
      </c>
      <c r="C10" s="1">
        <v>1</v>
      </c>
      <c r="D10" s="1"/>
      <c r="E10" s="1"/>
      <c r="F10" s="1"/>
      <c r="G10" s="1">
        <v>1</v>
      </c>
      <c r="H10" s="1">
        <v>7</v>
      </c>
      <c r="I10" s="1"/>
      <c r="J10" s="1">
        <v>1</v>
      </c>
      <c r="K10" s="1">
        <v>2</v>
      </c>
      <c r="L10" s="1"/>
      <c r="M10" s="1">
        <v>4</v>
      </c>
      <c r="N10" s="1">
        <v>2</v>
      </c>
      <c r="O10" s="1">
        <v>2</v>
      </c>
      <c r="P10" s="1"/>
      <c r="Q10" s="1"/>
      <c r="R10" s="1">
        <v>2</v>
      </c>
      <c r="S10" s="1"/>
      <c r="T10" s="1"/>
      <c r="U10" s="1">
        <v>1</v>
      </c>
      <c r="V10" s="1"/>
      <c r="W10" s="1"/>
      <c r="X10" s="1"/>
      <c r="Y10" s="1"/>
      <c r="Z10" s="1"/>
      <c r="AA10" s="1"/>
      <c r="AB10" s="1">
        <v>1</v>
      </c>
      <c r="AC10" s="1"/>
      <c r="AD10" s="1"/>
      <c r="AE10" s="1"/>
      <c r="AF10" s="1">
        <v>1</v>
      </c>
      <c r="AG10" s="1">
        <v>1</v>
      </c>
      <c r="AH10" s="1">
        <v>4</v>
      </c>
      <c r="AI10" s="1"/>
      <c r="AJ10" s="1"/>
      <c r="AK10" s="1"/>
      <c r="AL10" s="1"/>
      <c r="AM10" s="1">
        <v>4</v>
      </c>
      <c r="AN10" s="1">
        <v>32</v>
      </c>
    </row>
    <row r="11" spans="1:40" x14ac:dyDescent="0.35">
      <c r="A11" s="12" t="s">
        <v>15</v>
      </c>
      <c r="B11" s="1">
        <v>6</v>
      </c>
      <c r="C11" s="1">
        <v>4</v>
      </c>
      <c r="D11" s="1">
        <v>1</v>
      </c>
      <c r="E11" s="1">
        <v>1</v>
      </c>
      <c r="F11" s="1">
        <v>6</v>
      </c>
      <c r="G11" s="1"/>
      <c r="H11" s="1">
        <v>66</v>
      </c>
      <c r="I11" s="1">
        <v>1</v>
      </c>
      <c r="J11" s="1">
        <v>2</v>
      </c>
      <c r="K11" s="1">
        <v>4</v>
      </c>
      <c r="L11" s="1">
        <v>1</v>
      </c>
      <c r="M11" s="1">
        <v>12</v>
      </c>
      <c r="N11" s="1">
        <v>18</v>
      </c>
      <c r="O11" s="1">
        <v>18</v>
      </c>
      <c r="P11" s="1">
        <v>4</v>
      </c>
      <c r="Q11" s="1">
        <v>4</v>
      </c>
      <c r="R11" s="1">
        <v>5</v>
      </c>
      <c r="S11" s="1">
        <v>4</v>
      </c>
      <c r="T11" s="1">
        <v>1</v>
      </c>
      <c r="U11" s="1">
        <v>3</v>
      </c>
      <c r="V11" s="1">
        <v>1</v>
      </c>
      <c r="W11" s="1">
        <v>1</v>
      </c>
      <c r="X11" s="1">
        <v>3</v>
      </c>
      <c r="Y11" s="1">
        <v>1</v>
      </c>
      <c r="Z11" s="1">
        <v>2</v>
      </c>
      <c r="AA11" s="1">
        <v>1</v>
      </c>
      <c r="AB11" s="1">
        <v>16</v>
      </c>
      <c r="AC11" s="1">
        <v>7</v>
      </c>
      <c r="AD11" s="1">
        <v>2</v>
      </c>
      <c r="AE11" s="1">
        <v>3</v>
      </c>
      <c r="AF11" s="1">
        <v>1</v>
      </c>
      <c r="AG11" s="1">
        <v>5</v>
      </c>
      <c r="AH11" s="1">
        <v>14</v>
      </c>
      <c r="AI11" s="1">
        <v>5</v>
      </c>
      <c r="AJ11" s="1">
        <v>1</v>
      </c>
      <c r="AK11" s="1">
        <v>1</v>
      </c>
      <c r="AL11" s="1">
        <v>6</v>
      </c>
      <c r="AM11" s="1">
        <v>18</v>
      </c>
      <c r="AN11" s="1">
        <v>158</v>
      </c>
    </row>
    <row r="15" spans="1:40" x14ac:dyDescent="0.35">
      <c r="A15" s="11" t="s">
        <v>1817</v>
      </c>
      <c r="B15" s="11" t="s">
        <v>1809</v>
      </c>
    </row>
    <row r="16" spans="1:40" x14ac:dyDescent="0.35">
      <c r="A16" s="11" t="s">
        <v>1789</v>
      </c>
      <c r="B16" t="s">
        <v>17</v>
      </c>
      <c r="C16" t="s">
        <v>335</v>
      </c>
      <c r="D16" t="s">
        <v>43</v>
      </c>
      <c r="E16" t="s">
        <v>172</v>
      </c>
      <c r="F16" t="s">
        <v>11</v>
      </c>
      <c r="G16" t="s">
        <v>29</v>
      </c>
      <c r="H16" t="s">
        <v>61</v>
      </c>
      <c r="I16" t="s">
        <v>116</v>
      </c>
      <c r="J16" t="s">
        <v>206</v>
      </c>
      <c r="K16" t="s">
        <v>99</v>
      </c>
      <c r="L16" t="s">
        <v>147</v>
      </c>
      <c r="M16" t="s">
        <v>35</v>
      </c>
      <c r="N16" t="s">
        <v>161</v>
      </c>
      <c r="O16" t="s">
        <v>269</v>
      </c>
      <c r="P16" t="s">
        <v>224</v>
      </c>
      <c r="Q16" t="s">
        <v>341</v>
      </c>
      <c r="R16" t="s">
        <v>22</v>
      </c>
      <c r="S16" t="s">
        <v>39</v>
      </c>
    </row>
    <row r="17" spans="1:19" x14ac:dyDescent="0.35">
      <c r="A17" s="12" t="s">
        <v>50</v>
      </c>
      <c r="B17" s="21">
        <v>27400000000</v>
      </c>
      <c r="C17" s="21">
        <v>13700000000</v>
      </c>
      <c r="D17" s="21">
        <v>15950000000</v>
      </c>
      <c r="E17" s="21">
        <v>7300000000</v>
      </c>
      <c r="F17" s="21">
        <v>20120000000</v>
      </c>
      <c r="G17" s="21">
        <v>12050000000</v>
      </c>
      <c r="H17" s="21">
        <v>11083333333.333334</v>
      </c>
      <c r="I17" s="21">
        <v>20900000000</v>
      </c>
      <c r="J17" s="21">
        <v>6900000000</v>
      </c>
      <c r="K17" s="21">
        <v>20500000000</v>
      </c>
      <c r="L17" s="21">
        <v>6675000000</v>
      </c>
      <c r="M17" s="21">
        <v>6466666666.666667</v>
      </c>
      <c r="N17" s="21">
        <v>19000000000</v>
      </c>
      <c r="O17" s="21">
        <v>8266666666.666667</v>
      </c>
      <c r="P17" s="21">
        <v>7100000000</v>
      </c>
      <c r="Q17" s="21"/>
      <c r="R17" s="21">
        <v>11460000000</v>
      </c>
      <c r="S17" s="21"/>
    </row>
    <row r="18" spans="1:19" x14ac:dyDescent="0.35">
      <c r="A18" s="12" t="s">
        <v>15</v>
      </c>
      <c r="B18" s="21">
        <v>24653333333.333332</v>
      </c>
      <c r="C18" s="21">
        <v>6466666666.666667</v>
      </c>
      <c r="D18" s="21">
        <v>15868000000</v>
      </c>
      <c r="E18" s="21">
        <v>11058333333.333334</v>
      </c>
      <c r="F18" s="21">
        <v>21795454545.454544</v>
      </c>
      <c r="G18" s="21">
        <v>11404225352.112677</v>
      </c>
      <c r="H18" s="21">
        <v>14025806451.612904</v>
      </c>
      <c r="I18" s="21">
        <v>6933333333.333333</v>
      </c>
      <c r="J18" s="21">
        <v>10256521739.130434</v>
      </c>
      <c r="K18" s="21">
        <v>15362500000</v>
      </c>
      <c r="L18" s="21">
        <v>9917500000</v>
      </c>
      <c r="M18" s="21">
        <v>22150000000</v>
      </c>
      <c r="N18" s="21">
        <v>14956250000</v>
      </c>
      <c r="O18" s="21">
        <v>8085714285.7142859</v>
      </c>
      <c r="P18" s="21">
        <v>8771428571.4285717</v>
      </c>
      <c r="Q18" s="21">
        <v>10140000000</v>
      </c>
      <c r="R18" s="21">
        <v>21798245614.035088</v>
      </c>
      <c r="S18" s="21">
        <v>32475000000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E262-4985-4789-AF49-F1C9315D94BE}">
  <dimension ref="A3:L127"/>
  <sheetViews>
    <sheetView topLeftCell="F56" zoomScaleNormal="100" workbookViewId="0">
      <selection activeCell="G71" sqref="G71:L71"/>
    </sheetView>
  </sheetViews>
  <sheetFormatPr defaultRowHeight="14.5" x14ac:dyDescent="0.35"/>
  <cols>
    <col min="1" max="1" width="12.36328125" bestFit="1" customWidth="1"/>
    <col min="2" max="2" width="16.7265625" bestFit="1" customWidth="1"/>
    <col min="3" max="3" width="31.81640625" bestFit="1" customWidth="1"/>
    <col min="4" max="4" width="5.1796875" bestFit="1" customWidth="1"/>
    <col min="5" max="5" width="22.1796875" bestFit="1" customWidth="1"/>
    <col min="6" max="6" width="34.453125" bestFit="1" customWidth="1"/>
    <col min="7" max="7" width="31.81640625" bestFit="1" customWidth="1"/>
    <col min="8" max="9" width="18.7265625" bestFit="1" customWidth="1"/>
    <col min="10" max="10" width="12.81640625" bestFit="1" customWidth="1"/>
    <col min="11" max="12" width="14.26953125" bestFit="1" customWidth="1"/>
    <col min="13" max="13" width="3" bestFit="1" customWidth="1"/>
    <col min="14" max="27" width="5.1796875" bestFit="1" customWidth="1"/>
    <col min="28" max="28" width="3" bestFit="1" customWidth="1"/>
    <col min="29" max="40" width="5.1796875" bestFit="1" customWidth="1"/>
    <col min="41" max="41" width="11.26953125" bestFit="1" customWidth="1"/>
  </cols>
  <sheetData>
    <row r="3" spans="1:12" x14ac:dyDescent="0.35">
      <c r="A3" s="11" t="s">
        <v>1789</v>
      </c>
      <c r="B3" t="s">
        <v>1806</v>
      </c>
      <c r="E3" s="19" t="s">
        <v>1791</v>
      </c>
      <c r="F3" s="19" t="s">
        <v>1783</v>
      </c>
      <c r="G3" s="19" t="s">
        <v>1824</v>
      </c>
      <c r="H3" s="19" t="s">
        <v>1823</v>
      </c>
      <c r="I3" s="19" t="s">
        <v>1822</v>
      </c>
      <c r="J3" s="19" t="s">
        <v>1825</v>
      </c>
      <c r="K3" s="19" t="s">
        <v>1826</v>
      </c>
      <c r="L3" s="19" t="s">
        <v>1827</v>
      </c>
    </row>
    <row r="4" spans="1:12" x14ac:dyDescent="0.35">
      <c r="A4" s="12" t="s">
        <v>162</v>
      </c>
      <c r="B4" s="1">
        <v>8</v>
      </c>
      <c r="E4" t="s">
        <v>18</v>
      </c>
      <c r="F4" s="27">
        <v>190</v>
      </c>
      <c r="G4" s="28" cm="1">
        <f t="array" ref="G4:G42">_xlfn.XLOOKUP(E4:E42,billionaire_data_2[[#All],[country]],billionaire_data_2[[#All],[life_expectancy_country]])</f>
        <v>78.5</v>
      </c>
      <c r="H4" s="28" cm="1">
        <f t="array" ref="H4:H42">_xlfn.XLOOKUP(E4:E42,billionaire_data_2[[#All],[country]],billionaire_data_2[[#All],[cpi_country]])</f>
        <v>117.24</v>
      </c>
      <c r="I4" s="26" cm="1">
        <f t="array" ref="I4:I42">_xlfn.XLOOKUP(E4:E42,billionaire_data_2[[#All],[country]],billionaire_data_2[[#All],[gdp_country]])</f>
        <v>21427700000000</v>
      </c>
      <c r="J4" s="28" cm="1">
        <f t="array" ref="J4:J42">_xlfn.XLOOKUP(E4:E42,billionaire_data_2[[#All],[country]],billionaire_data_2[[#All],[tax_revenue_country]])</f>
        <v>9.6</v>
      </c>
      <c r="K4" s="28" cm="1">
        <f t="array" ref="K4:K42">_xlfn.XLOOKUP(E4:E42,billionaire_data_2[[#All],[country]],billionaire_data_2[[#All],[total_tax_rate_country]])</f>
        <v>36.6</v>
      </c>
      <c r="L4" s="3" cm="1">
        <f t="array" ref="L4:L42">_xlfn.XLOOKUP(E4:E42,billionaire_data_2[[#All],[country]],billionaire_data_2[[#All],[population_country]])</f>
        <v>328239523</v>
      </c>
    </row>
    <row r="5" spans="1:12" x14ac:dyDescent="0.35">
      <c r="A5" s="12" t="s">
        <v>123</v>
      </c>
      <c r="B5" s="1">
        <v>5</v>
      </c>
      <c r="E5" t="s">
        <v>62</v>
      </c>
      <c r="F5" s="27">
        <v>73</v>
      </c>
      <c r="G5" s="28">
        <v>77</v>
      </c>
      <c r="H5" s="28">
        <v>125.08</v>
      </c>
      <c r="I5" s="26">
        <v>19910000000000</v>
      </c>
      <c r="J5" s="28">
        <v>9.4</v>
      </c>
      <c r="K5" s="28">
        <v>59.2</v>
      </c>
      <c r="L5" s="3">
        <v>1397715000</v>
      </c>
    </row>
    <row r="6" spans="1:12" x14ac:dyDescent="0.35">
      <c r="A6" s="12" t="s">
        <v>104</v>
      </c>
      <c r="B6" s="1">
        <v>1</v>
      </c>
      <c r="E6" t="s">
        <v>134</v>
      </c>
      <c r="F6" s="27">
        <v>22</v>
      </c>
      <c r="G6" s="28">
        <v>81.3</v>
      </c>
      <c r="H6" s="28">
        <v>119.62</v>
      </c>
      <c r="I6" s="26">
        <v>2827113184696</v>
      </c>
      <c r="J6" s="28">
        <v>25.5</v>
      </c>
      <c r="K6" s="28">
        <v>30.6</v>
      </c>
      <c r="L6" s="3">
        <v>66834405</v>
      </c>
    </row>
    <row r="7" spans="1:12" x14ac:dyDescent="0.35">
      <c r="A7" s="12" t="s">
        <v>409</v>
      </c>
      <c r="B7" s="1">
        <v>1</v>
      </c>
      <c r="E7" t="s">
        <v>93</v>
      </c>
      <c r="F7" s="27">
        <v>20</v>
      </c>
      <c r="G7" s="28">
        <v>80.900000000000006</v>
      </c>
      <c r="H7" s="28">
        <v>112.85</v>
      </c>
      <c r="I7" s="26">
        <v>3845630030824</v>
      </c>
      <c r="J7" s="28">
        <v>11.5</v>
      </c>
      <c r="K7" s="28">
        <v>48.8</v>
      </c>
      <c r="L7" s="3">
        <v>83132799</v>
      </c>
    </row>
    <row r="8" spans="1:12" x14ac:dyDescent="0.35">
      <c r="A8" s="12" t="s">
        <v>78</v>
      </c>
      <c r="B8" s="1">
        <v>6</v>
      </c>
      <c r="E8" t="s">
        <v>44</v>
      </c>
      <c r="F8" s="27">
        <v>20</v>
      </c>
      <c r="G8" s="28">
        <v>69.400000000000006</v>
      </c>
      <c r="H8" s="28">
        <v>180.44</v>
      </c>
      <c r="I8" s="26">
        <v>2611000000000</v>
      </c>
      <c r="J8" s="28">
        <v>11.2</v>
      </c>
      <c r="K8" s="28">
        <v>49.7</v>
      </c>
      <c r="L8" s="3">
        <v>1366417754</v>
      </c>
    </row>
    <row r="9" spans="1:12" x14ac:dyDescent="0.35">
      <c r="A9" s="12" t="s">
        <v>200</v>
      </c>
      <c r="B9" s="1">
        <v>1</v>
      </c>
      <c r="E9" t="s">
        <v>100</v>
      </c>
      <c r="F9" s="27">
        <v>18</v>
      </c>
      <c r="G9" s="28">
        <v>83.6</v>
      </c>
      <c r="H9" s="28">
        <v>99.55</v>
      </c>
      <c r="I9" s="26">
        <v>703082435360</v>
      </c>
      <c r="J9" s="28">
        <v>10.1</v>
      </c>
      <c r="K9" s="28">
        <v>28.8</v>
      </c>
      <c r="L9" s="3">
        <v>8574832</v>
      </c>
    </row>
    <row r="10" spans="1:12" x14ac:dyDescent="0.35">
      <c r="A10" s="12" t="s">
        <v>62</v>
      </c>
      <c r="B10" s="1">
        <v>73</v>
      </c>
      <c r="E10" t="s">
        <v>192</v>
      </c>
      <c r="F10" s="27">
        <v>17</v>
      </c>
      <c r="G10" s="28">
        <v>72.7</v>
      </c>
      <c r="H10" s="28">
        <v>180.75</v>
      </c>
      <c r="I10" s="26">
        <v>1699876578871</v>
      </c>
      <c r="J10" s="28">
        <v>11.4</v>
      </c>
      <c r="K10" s="28">
        <v>46.2</v>
      </c>
      <c r="L10" s="3">
        <v>144373535</v>
      </c>
    </row>
    <row r="11" spans="1:12" x14ac:dyDescent="0.35">
      <c r="A11" s="12" t="s">
        <v>824</v>
      </c>
      <c r="B11" s="1">
        <v>1</v>
      </c>
      <c r="E11" t="s">
        <v>12</v>
      </c>
      <c r="F11" s="27">
        <v>16</v>
      </c>
      <c r="G11" s="28">
        <v>82.5</v>
      </c>
      <c r="H11" s="28">
        <v>110.05</v>
      </c>
      <c r="I11" s="26">
        <v>2715518274227</v>
      </c>
      <c r="J11" s="28">
        <v>24.2</v>
      </c>
      <c r="K11" s="28">
        <v>60.7</v>
      </c>
      <c r="L11" s="3">
        <v>67059887</v>
      </c>
    </row>
    <row r="12" spans="1:12" x14ac:dyDescent="0.35">
      <c r="A12" s="12" t="s">
        <v>284</v>
      </c>
      <c r="B12" s="1">
        <v>3</v>
      </c>
      <c r="E12" t="s">
        <v>162</v>
      </c>
      <c r="F12" s="27">
        <v>8</v>
      </c>
      <c r="G12" s="28">
        <v>82.7</v>
      </c>
      <c r="H12" s="28">
        <v>119.8</v>
      </c>
      <c r="I12" s="26">
        <v>1392680589329</v>
      </c>
      <c r="J12" s="28">
        <v>23</v>
      </c>
      <c r="K12" s="28">
        <v>47.4</v>
      </c>
      <c r="L12" s="3">
        <v>25766605</v>
      </c>
    </row>
    <row r="13" spans="1:12" x14ac:dyDescent="0.35">
      <c r="A13" s="12" t="s">
        <v>673</v>
      </c>
      <c r="B13" s="1">
        <v>6</v>
      </c>
      <c r="E13" t="s">
        <v>391</v>
      </c>
      <c r="F13" s="27">
        <v>7</v>
      </c>
      <c r="G13" s="28">
        <v>82.9</v>
      </c>
      <c r="H13" s="28">
        <v>110.62</v>
      </c>
      <c r="I13" s="26">
        <v>2001244392042</v>
      </c>
      <c r="J13" s="28">
        <v>24.3</v>
      </c>
      <c r="K13" s="28">
        <v>59.1</v>
      </c>
      <c r="L13" s="3">
        <v>60297396</v>
      </c>
    </row>
    <row r="14" spans="1:12" x14ac:dyDescent="0.35">
      <c r="A14" s="12" t="s">
        <v>661</v>
      </c>
      <c r="B14" s="1">
        <v>1</v>
      </c>
      <c r="E14" t="s">
        <v>322</v>
      </c>
      <c r="F14" s="27">
        <v>7</v>
      </c>
      <c r="G14" s="28">
        <v>83.1</v>
      </c>
      <c r="H14" s="28">
        <v>114.41</v>
      </c>
      <c r="I14" s="26">
        <v>372062527489</v>
      </c>
      <c r="J14" s="28">
        <v>13.1</v>
      </c>
      <c r="K14" s="28">
        <v>21</v>
      </c>
      <c r="L14" s="3">
        <v>5703569</v>
      </c>
    </row>
    <row r="15" spans="1:12" x14ac:dyDescent="0.35">
      <c r="A15" s="12" t="s">
        <v>12</v>
      </c>
      <c r="B15" s="1">
        <v>16</v>
      </c>
      <c r="E15" t="s">
        <v>78</v>
      </c>
      <c r="F15" s="27">
        <v>6</v>
      </c>
      <c r="G15" s="28">
        <v>81.900000000000006</v>
      </c>
      <c r="H15" s="28">
        <v>116.76</v>
      </c>
      <c r="I15" s="26">
        <v>1736425629520</v>
      </c>
      <c r="J15" s="28">
        <v>12.8</v>
      </c>
      <c r="K15" s="28">
        <v>24.5</v>
      </c>
      <c r="L15" s="3">
        <v>36991981</v>
      </c>
    </row>
    <row r="16" spans="1:12" x14ac:dyDescent="0.35">
      <c r="A16" s="12" t="s">
        <v>93</v>
      </c>
      <c r="B16" s="1">
        <v>20</v>
      </c>
      <c r="E16" t="s">
        <v>673</v>
      </c>
      <c r="F16" s="27">
        <v>6</v>
      </c>
      <c r="G16" s="28">
        <v>81</v>
      </c>
      <c r="H16" s="28">
        <v>110.35</v>
      </c>
      <c r="I16" s="26">
        <v>348078018464</v>
      </c>
      <c r="J16" s="28">
        <v>32.4</v>
      </c>
      <c r="K16" s="28">
        <v>23.8</v>
      </c>
      <c r="L16" s="3">
        <v>5818553</v>
      </c>
    </row>
    <row r="17" spans="1:12" x14ac:dyDescent="0.35">
      <c r="A17" s="12" t="s">
        <v>44</v>
      </c>
      <c r="B17" s="1">
        <v>20</v>
      </c>
      <c r="E17" t="s">
        <v>290</v>
      </c>
      <c r="F17" s="27">
        <v>6</v>
      </c>
      <c r="G17" s="28">
        <v>82.5</v>
      </c>
      <c r="H17" s="28">
        <v>110.51</v>
      </c>
      <c r="I17" s="26">
        <v>530832908738</v>
      </c>
      <c r="J17" s="28">
        <v>27.9</v>
      </c>
      <c r="K17" s="28">
        <v>49.1</v>
      </c>
      <c r="L17" s="3">
        <v>10285453</v>
      </c>
    </row>
    <row r="18" spans="1:12" x14ac:dyDescent="0.35">
      <c r="A18" s="12" t="s">
        <v>173</v>
      </c>
      <c r="B18" s="1">
        <v>4</v>
      </c>
      <c r="E18" t="s">
        <v>180</v>
      </c>
      <c r="F18" s="27">
        <v>6</v>
      </c>
      <c r="G18" s="28">
        <v>77.8</v>
      </c>
      <c r="H18" s="28">
        <v>114.52</v>
      </c>
      <c r="I18" s="26">
        <v>421142267938</v>
      </c>
      <c r="J18" s="28">
        <v>0.1</v>
      </c>
      <c r="K18" s="28">
        <v>15.9</v>
      </c>
      <c r="L18" s="3">
        <v>9770529</v>
      </c>
    </row>
    <row r="19" spans="1:12" x14ac:dyDescent="0.35">
      <c r="A19" s="12" t="s">
        <v>383</v>
      </c>
      <c r="B19" s="1">
        <v>4</v>
      </c>
      <c r="E19" t="s">
        <v>123</v>
      </c>
      <c r="F19" s="27">
        <v>5</v>
      </c>
      <c r="G19" s="28">
        <v>81.599999999999994</v>
      </c>
      <c r="H19" s="28">
        <v>118.06</v>
      </c>
      <c r="I19" s="26">
        <v>446314739528</v>
      </c>
      <c r="J19" s="28">
        <v>25.4</v>
      </c>
      <c r="K19" s="28">
        <v>51.4</v>
      </c>
      <c r="L19" s="3">
        <v>8877067</v>
      </c>
    </row>
    <row r="20" spans="1:12" x14ac:dyDescent="0.35">
      <c r="A20" s="12" t="s">
        <v>391</v>
      </c>
      <c r="B20" s="1">
        <v>7</v>
      </c>
      <c r="E20" t="s">
        <v>310</v>
      </c>
      <c r="F20" s="27">
        <v>5</v>
      </c>
      <c r="G20" s="28">
        <v>76.900000000000006</v>
      </c>
      <c r="H20" s="28">
        <v>113.27</v>
      </c>
      <c r="I20" s="26">
        <v>543649976166</v>
      </c>
      <c r="J20" s="28">
        <v>14.9</v>
      </c>
      <c r="K20" s="28">
        <v>29.5</v>
      </c>
      <c r="L20" s="3">
        <v>69625582</v>
      </c>
    </row>
    <row r="21" spans="1:12" x14ac:dyDescent="0.35">
      <c r="A21" s="12" t="s">
        <v>130</v>
      </c>
      <c r="B21" s="1">
        <v>4</v>
      </c>
      <c r="E21" t="s">
        <v>173</v>
      </c>
      <c r="F21" s="27">
        <v>4</v>
      </c>
      <c r="G21" s="28">
        <v>71.5</v>
      </c>
      <c r="H21" s="28">
        <v>151.18</v>
      </c>
      <c r="I21" s="26">
        <v>1119190780753</v>
      </c>
      <c r="J21" s="28">
        <v>10.199999999999999</v>
      </c>
      <c r="K21" s="28">
        <v>30.1</v>
      </c>
      <c r="L21" s="3">
        <v>270203917</v>
      </c>
    </row>
    <row r="22" spans="1:12" x14ac:dyDescent="0.35">
      <c r="A22" s="12" t="s">
        <v>435</v>
      </c>
      <c r="B22" s="1">
        <v>1</v>
      </c>
      <c r="E22" t="s">
        <v>383</v>
      </c>
      <c r="F22" s="27">
        <v>4</v>
      </c>
      <c r="G22" s="28">
        <v>82.8</v>
      </c>
      <c r="H22" s="28">
        <v>108.15</v>
      </c>
      <c r="I22" s="26">
        <v>395098666122</v>
      </c>
      <c r="J22" s="28">
        <v>23.1</v>
      </c>
      <c r="K22" s="28">
        <v>25.3</v>
      </c>
      <c r="L22" s="3">
        <v>9053300</v>
      </c>
    </row>
    <row r="23" spans="1:12" x14ac:dyDescent="0.35">
      <c r="A23" s="12" t="s">
        <v>40</v>
      </c>
      <c r="B23" s="1">
        <v>4</v>
      </c>
      <c r="E23" t="s">
        <v>130</v>
      </c>
      <c r="F23" s="27">
        <v>4</v>
      </c>
      <c r="G23" s="28">
        <v>84.2</v>
      </c>
      <c r="H23" s="28">
        <v>105.48</v>
      </c>
      <c r="I23" s="26">
        <v>5081769542380</v>
      </c>
      <c r="J23" s="28">
        <v>11.9</v>
      </c>
      <c r="K23" s="28">
        <v>46.7</v>
      </c>
      <c r="L23" s="3">
        <v>126226568</v>
      </c>
    </row>
    <row r="24" spans="1:12" x14ac:dyDescent="0.35">
      <c r="A24" s="12" t="s">
        <v>845</v>
      </c>
      <c r="B24" s="1">
        <v>1</v>
      </c>
      <c r="E24" t="s">
        <v>40</v>
      </c>
      <c r="F24" s="27">
        <v>4</v>
      </c>
      <c r="G24" s="28">
        <v>75</v>
      </c>
      <c r="H24" s="28">
        <v>141.54</v>
      </c>
      <c r="I24" s="26">
        <v>1258286717125</v>
      </c>
      <c r="J24" s="28">
        <v>13.1</v>
      </c>
      <c r="K24" s="28">
        <v>55.1</v>
      </c>
      <c r="L24" s="3">
        <v>126014024</v>
      </c>
    </row>
    <row r="25" spans="1:12" x14ac:dyDescent="0.35">
      <c r="A25" s="12" t="s">
        <v>541</v>
      </c>
      <c r="B25" s="1">
        <v>1</v>
      </c>
      <c r="E25" t="s">
        <v>284</v>
      </c>
      <c r="F25" s="27">
        <v>3</v>
      </c>
      <c r="G25" s="28">
        <v>79</v>
      </c>
      <c r="H25" s="28">
        <v>116.48</v>
      </c>
      <c r="I25" s="26">
        <v>246489245495</v>
      </c>
      <c r="J25" s="28">
        <v>14.9</v>
      </c>
      <c r="K25" s="28">
        <v>46.1</v>
      </c>
      <c r="L25" s="3">
        <v>10669709</v>
      </c>
    </row>
    <row r="26" spans="1:12" x14ac:dyDescent="0.35">
      <c r="A26" s="12" t="s">
        <v>327</v>
      </c>
      <c r="B26" s="1">
        <v>3</v>
      </c>
      <c r="E26" t="s">
        <v>327</v>
      </c>
      <c r="F26" s="27">
        <v>3</v>
      </c>
      <c r="G26" s="28">
        <v>54.3</v>
      </c>
      <c r="H26" s="28">
        <v>267.51</v>
      </c>
      <c r="I26" s="26">
        <v>448120428859</v>
      </c>
      <c r="J26" s="28">
        <v>1.5</v>
      </c>
      <c r="K26" s="28">
        <v>34.799999999999997</v>
      </c>
      <c r="L26" s="3">
        <v>200963599</v>
      </c>
    </row>
    <row r="27" spans="1:12" x14ac:dyDescent="0.35">
      <c r="A27" s="12" t="s">
        <v>630</v>
      </c>
      <c r="B27" s="1">
        <v>1</v>
      </c>
      <c r="E27" t="s">
        <v>454</v>
      </c>
      <c r="F27" s="27">
        <v>3</v>
      </c>
      <c r="G27" s="28">
        <v>82.6</v>
      </c>
      <c r="H27" s="28">
        <v>115.16</v>
      </c>
      <c r="I27" s="26">
        <v>2029000000000</v>
      </c>
      <c r="J27" s="28">
        <v>15.6</v>
      </c>
      <c r="K27" s="28">
        <v>33.200000000000003</v>
      </c>
      <c r="L27" s="3">
        <v>51709098</v>
      </c>
    </row>
    <row r="28" spans="1:12" x14ac:dyDescent="0.35">
      <c r="A28" s="12" t="s">
        <v>550</v>
      </c>
      <c r="B28" s="1">
        <v>2</v>
      </c>
      <c r="E28" t="s">
        <v>550</v>
      </c>
      <c r="F28" s="27">
        <v>2</v>
      </c>
      <c r="G28" s="28">
        <v>71.099999999999994</v>
      </c>
      <c r="H28" s="28">
        <v>129.61000000000001</v>
      </c>
      <c r="I28" s="26">
        <v>376795508680</v>
      </c>
      <c r="J28" s="28">
        <v>14</v>
      </c>
      <c r="K28" s="28">
        <v>43.1</v>
      </c>
      <c r="L28" s="3">
        <v>108116615</v>
      </c>
    </row>
    <row r="29" spans="1:12" x14ac:dyDescent="0.35">
      <c r="A29" s="12" t="s">
        <v>854</v>
      </c>
      <c r="B29" s="1">
        <v>1</v>
      </c>
      <c r="E29" t="s">
        <v>394</v>
      </c>
      <c r="F29" s="27">
        <v>2</v>
      </c>
      <c r="G29" s="28">
        <v>63.9</v>
      </c>
      <c r="H29" s="28">
        <v>158.93</v>
      </c>
      <c r="I29" s="26">
        <v>351431649241</v>
      </c>
      <c r="J29" s="28">
        <v>27.5</v>
      </c>
      <c r="K29" s="28">
        <v>29.2</v>
      </c>
      <c r="L29" s="3">
        <v>58558270</v>
      </c>
    </row>
    <row r="30" spans="1:12" x14ac:dyDescent="0.35">
      <c r="A30" s="12" t="s">
        <v>192</v>
      </c>
      <c r="B30" s="1">
        <v>17</v>
      </c>
      <c r="E30" t="s">
        <v>55</v>
      </c>
      <c r="F30" s="27">
        <v>2</v>
      </c>
      <c r="G30" s="28">
        <v>83.3</v>
      </c>
      <c r="H30" s="28">
        <v>110.96</v>
      </c>
      <c r="I30" s="26">
        <v>1394116310769</v>
      </c>
      <c r="J30" s="28">
        <v>14.2</v>
      </c>
      <c r="K30" s="28">
        <v>47</v>
      </c>
      <c r="L30" s="3">
        <v>47076781</v>
      </c>
    </row>
    <row r="31" spans="1:12" x14ac:dyDescent="0.35">
      <c r="A31" s="12" t="s">
        <v>322</v>
      </c>
      <c r="B31" s="1">
        <v>7</v>
      </c>
      <c r="E31" t="s">
        <v>104</v>
      </c>
      <c r="F31" s="27">
        <v>1</v>
      </c>
      <c r="G31" s="28">
        <v>81.599999999999994</v>
      </c>
      <c r="H31" s="28">
        <v>117.11</v>
      </c>
      <c r="I31" s="26">
        <v>529606710418</v>
      </c>
      <c r="J31" s="28">
        <v>24</v>
      </c>
      <c r="K31" s="28">
        <v>55.4</v>
      </c>
      <c r="L31" s="3">
        <v>11484055</v>
      </c>
    </row>
    <row r="32" spans="1:12" x14ac:dyDescent="0.35">
      <c r="A32" s="12" t="s">
        <v>394</v>
      </c>
      <c r="B32" s="1">
        <v>2</v>
      </c>
      <c r="E32" t="s">
        <v>409</v>
      </c>
      <c r="F32" s="27">
        <v>1</v>
      </c>
      <c r="G32" s="28">
        <v>75.7</v>
      </c>
      <c r="H32" s="28">
        <v>167.4</v>
      </c>
      <c r="I32" s="26">
        <v>1839758040766</v>
      </c>
      <c r="J32" s="28">
        <v>14.2</v>
      </c>
      <c r="K32" s="28">
        <v>65.099999999999994</v>
      </c>
      <c r="L32" s="3">
        <v>212559417</v>
      </c>
    </row>
    <row r="33" spans="1:12" x14ac:dyDescent="0.35">
      <c r="A33" s="12" t="s">
        <v>454</v>
      </c>
      <c r="B33" s="1">
        <v>3</v>
      </c>
      <c r="E33" t="s">
        <v>200</v>
      </c>
      <c r="F33" s="27">
        <v>1</v>
      </c>
      <c r="G33" s="28">
        <v>80</v>
      </c>
      <c r="H33" s="28">
        <v>131.91</v>
      </c>
      <c r="I33" s="26">
        <v>282318159745</v>
      </c>
      <c r="J33" s="28">
        <v>18.2</v>
      </c>
      <c r="K33" s="28">
        <v>34</v>
      </c>
      <c r="L33" s="3">
        <v>18952038</v>
      </c>
    </row>
    <row r="34" spans="1:12" x14ac:dyDescent="0.35">
      <c r="A34" s="12" t="s">
        <v>55</v>
      </c>
      <c r="B34" s="1">
        <v>2</v>
      </c>
      <c r="E34" t="s">
        <v>824</v>
      </c>
      <c r="F34" s="27">
        <v>1</v>
      </c>
      <c r="G34" s="28">
        <v>77.099999999999994</v>
      </c>
      <c r="H34" s="28">
        <v>140.94999999999999</v>
      </c>
      <c r="I34" s="26">
        <v>323802808108</v>
      </c>
      <c r="J34" s="28">
        <v>14.4</v>
      </c>
      <c r="K34" s="28">
        <v>71.2</v>
      </c>
      <c r="L34" s="3">
        <v>50339443</v>
      </c>
    </row>
    <row r="35" spans="1:12" x14ac:dyDescent="0.35">
      <c r="A35" s="12" t="s">
        <v>290</v>
      </c>
      <c r="B35" s="1">
        <v>6</v>
      </c>
      <c r="E35" t="s">
        <v>661</v>
      </c>
      <c r="F35" s="27">
        <v>1</v>
      </c>
      <c r="G35" s="28">
        <v>71.8</v>
      </c>
      <c r="H35" s="28">
        <v>288.57</v>
      </c>
      <c r="I35" s="26">
        <v>303175127598</v>
      </c>
      <c r="J35" s="28">
        <v>12.5</v>
      </c>
      <c r="K35" s="28">
        <v>44.4</v>
      </c>
      <c r="L35" s="3">
        <v>100388073</v>
      </c>
    </row>
    <row r="36" spans="1:12" x14ac:dyDescent="0.35">
      <c r="A36" s="12" t="s">
        <v>100</v>
      </c>
      <c r="B36" s="1">
        <v>18</v>
      </c>
      <c r="E36" t="s">
        <v>435</v>
      </c>
      <c r="F36" s="27">
        <v>1</v>
      </c>
      <c r="G36" s="28">
        <v>76</v>
      </c>
      <c r="H36" s="28">
        <v>121.46</v>
      </c>
      <c r="I36" s="26">
        <v>364701517788</v>
      </c>
      <c r="J36" s="28">
        <v>12</v>
      </c>
      <c r="K36" s="28">
        <v>38.700000000000003</v>
      </c>
      <c r="L36" s="3">
        <v>32447385</v>
      </c>
    </row>
    <row r="37" spans="1:12" x14ac:dyDescent="0.35">
      <c r="A37" s="12" t="s">
        <v>310</v>
      </c>
      <c r="B37" s="1">
        <v>5</v>
      </c>
      <c r="E37" t="s">
        <v>845</v>
      </c>
      <c r="F37" s="27">
        <v>1</v>
      </c>
      <c r="G37" s="28">
        <v>81.8</v>
      </c>
      <c r="H37" s="28">
        <v>115.91</v>
      </c>
      <c r="I37" s="26">
        <v>909070395161</v>
      </c>
      <c r="J37" s="28">
        <v>23</v>
      </c>
      <c r="K37" s="28">
        <v>41.2</v>
      </c>
      <c r="L37" s="3">
        <v>17332850</v>
      </c>
    </row>
    <row r="38" spans="1:12" x14ac:dyDescent="0.35">
      <c r="A38" s="12" t="s">
        <v>978</v>
      </c>
      <c r="B38" s="1">
        <v>1</v>
      </c>
      <c r="E38" t="s">
        <v>541</v>
      </c>
      <c r="F38" s="27">
        <v>1</v>
      </c>
      <c r="G38" s="28">
        <v>81.900000000000006</v>
      </c>
      <c r="H38" s="28">
        <v>114.24</v>
      </c>
      <c r="I38" s="26">
        <v>206928765544</v>
      </c>
      <c r="J38" s="28">
        <v>29</v>
      </c>
      <c r="K38" s="28">
        <v>34.6</v>
      </c>
      <c r="L38" s="3">
        <v>4841000</v>
      </c>
    </row>
    <row r="39" spans="1:12" x14ac:dyDescent="0.35">
      <c r="A39" s="12" t="s">
        <v>892</v>
      </c>
      <c r="B39" s="1">
        <v>1</v>
      </c>
      <c r="E39" t="s">
        <v>630</v>
      </c>
      <c r="F39" s="27">
        <v>1</v>
      </c>
      <c r="G39" s="28">
        <v>82.8</v>
      </c>
      <c r="H39" s="28">
        <v>120.27</v>
      </c>
      <c r="I39" s="26">
        <v>403336363636</v>
      </c>
      <c r="J39" s="28">
        <v>23.9</v>
      </c>
      <c r="K39" s="28">
        <v>36.200000000000003</v>
      </c>
      <c r="L39" s="3">
        <v>5347896</v>
      </c>
    </row>
    <row r="40" spans="1:12" x14ac:dyDescent="0.35">
      <c r="A40" s="12" t="s">
        <v>180</v>
      </c>
      <c r="B40" s="1">
        <v>6</v>
      </c>
      <c r="E40" t="s">
        <v>854</v>
      </c>
      <c r="F40" s="27">
        <v>1</v>
      </c>
      <c r="G40" s="28">
        <v>77.599999999999994</v>
      </c>
      <c r="H40" s="28">
        <v>114.11</v>
      </c>
      <c r="I40" s="26">
        <v>592164400688</v>
      </c>
      <c r="J40" s="28">
        <v>17.399999999999999</v>
      </c>
      <c r="K40" s="28">
        <v>40.799999999999997</v>
      </c>
      <c r="L40" s="3">
        <v>37970874</v>
      </c>
    </row>
    <row r="41" spans="1:12" x14ac:dyDescent="0.35">
      <c r="A41" s="12" t="s">
        <v>134</v>
      </c>
      <c r="B41" s="1">
        <v>22</v>
      </c>
      <c r="E41" t="s">
        <v>978</v>
      </c>
      <c r="F41" s="27">
        <v>1</v>
      </c>
      <c r="G41" s="28">
        <v>77.400000000000006</v>
      </c>
      <c r="H41" s="28">
        <v>234.44</v>
      </c>
      <c r="I41" s="26">
        <v>754411708203</v>
      </c>
      <c r="J41" s="28">
        <v>17.899999999999999</v>
      </c>
      <c r="K41" s="28">
        <v>42.3</v>
      </c>
      <c r="L41" s="3">
        <v>83429615</v>
      </c>
    </row>
    <row r="42" spans="1:12" x14ac:dyDescent="0.35">
      <c r="A42" s="12" t="s">
        <v>18</v>
      </c>
      <c r="B42" s="1">
        <v>190</v>
      </c>
      <c r="E42" t="s">
        <v>892</v>
      </c>
      <c r="F42" s="27">
        <v>1</v>
      </c>
      <c r="G42" s="28">
        <v>71.599999999999994</v>
      </c>
      <c r="H42" s="28">
        <v>281.66000000000003</v>
      </c>
      <c r="I42" s="26">
        <v>153781069118</v>
      </c>
      <c r="J42" s="28">
        <v>20.100000000000001</v>
      </c>
      <c r="K42" s="28">
        <v>45.2</v>
      </c>
      <c r="L42" s="3">
        <v>44385155</v>
      </c>
    </row>
    <row r="46" spans="1:12" x14ac:dyDescent="0.35">
      <c r="E46" s="25" t="s">
        <v>1791</v>
      </c>
      <c r="F46" s="25" t="s">
        <v>1783</v>
      </c>
      <c r="G46" s="25" t="s">
        <v>1824</v>
      </c>
      <c r="H46" s="25" t="s">
        <v>1823</v>
      </c>
      <c r="I46" s="25" t="s">
        <v>1822</v>
      </c>
      <c r="J46" s="25" t="s">
        <v>1825</v>
      </c>
      <c r="K46" s="25" t="s">
        <v>1826</v>
      </c>
      <c r="L46" s="25" t="s">
        <v>1827</v>
      </c>
    </row>
    <row r="47" spans="1:12" x14ac:dyDescent="0.35">
      <c r="E47" t="s">
        <v>18</v>
      </c>
      <c r="F47" s="20">
        <v>190</v>
      </c>
      <c r="G47" s="28">
        <v>78.5</v>
      </c>
      <c r="H47" s="28">
        <v>117.24</v>
      </c>
      <c r="I47" s="26">
        <v>21427700000000</v>
      </c>
      <c r="J47" s="28">
        <v>9.6</v>
      </c>
      <c r="K47" s="28">
        <v>36.6</v>
      </c>
      <c r="L47" s="3">
        <v>328239523</v>
      </c>
    </row>
    <row r="48" spans="1:12" x14ac:dyDescent="0.35">
      <c r="E48" t="s">
        <v>62</v>
      </c>
      <c r="F48" s="20">
        <v>73</v>
      </c>
      <c r="G48" s="28">
        <v>77</v>
      </c>
      <c r="H48" s="28">
        <v>125.08</v>
      </c>
      <c r="I48" s="26">
        <v>19910000000000</v>
      </c>
      <c r="J48" s="28">
        <v>9.4</v>
      </c>
      <c r="K48" s="28">
        <v>59.2</v>
      </c>
      <c r="L48" s="3">
        <v>1397715000</v>
      </c>
    </row>
    <row r="49" spans="5:12" x14ac:dyDescent="0.35">
      <c r="E49" t="s">
        <v>134</v>
      </c>
      <c r="F49" s="20">
        <v>22</v>
      </c>
      <c r="G49" s="28">
        <v>81.3</v>
      </c>
      <c r="H49" s="28">
        <v>119.62</v>
      </c>
      <c r="I49" s="26">
        <v>2827113184696</v>
      </c>
      <c r="J49" s="28">
        <v>25.5</v>
      </c>
      <c r="K49" s="28">
        <v>30.6</v>
      </c>
      <c r="L49" s="3">
        <v>66834405</v>
      </c>
    </row>
    <row r="50" spans="5:12" x14ac:dyDescent="0.35">
      <c r="E50" t="s">
        <v>93</v>
      </c>
      <c r="F50" s="20">
        <v>20</v>
      </c>
      <c r="G50" s="28">
        <v>80.900000000000006</v>
      </c>
      <c r="H50" s="28">
        <v>112.85</v>
      </c>
      <c r="I50" s="26">
        <v>3845630030824</v>
      </c>
      <c r="J50" s="28">
        <v>11.5</v>
      </c>
      <c r="K50" s="28">
        <v>48.8</v>
      </c>
      <c r="L50" s="3">
        <v>83132799</v>
      </c>
    </row>
    <row r="51" spans="5:12" x14ac:dyDescent="0.35">
      <c r="E51" t="s">
        <v>44</v>
      </c>
      <c r="F51" s="20">
        <v>20</v>
      </c>
      <c r="G51" s="28">
        <v>69.400000000000006</v>
      </c>
      <c r="H51" s="28">
        <v>180.44</v>
      </c>
      <c r="I51" s="26">
        <v>2611000000000</v>
      </c>
      <c r="J51" s="28">
        <v>11.2</v>
      </c>
      <c r="K51" s="28">
        <v>49.7</v>
      </c>
      <c r="L51" s="3">
        <v>1366417754</v>
      </c>
    </row>
    <row r="52" spans="5:12" x14ac:dyDescent="0.35">
      <c r="E52" t="s">
        <v>100</v>
      </c>
      <c r="F52" s="20">
        <v>18</v>
      </c>
      <c r="G52" s="28">
        <v>83.6</v>
      </c>
      <c r="H52" s="28">
        <v>99.55</v>
      </c>
      <c r="I52" s="26">
        <v>703082435360</v>
      </c>
      <c r="J52" s="28">
        <v>10.1</v>
      </c>
      <c r="K52" s="28">
        <v>28.8</v>
      </c>
      <c r="L52" s="3">
        <v>8574832</v>
      </c>
    </row>
    <row r="53" spans="5:12" x14ac:dyDescent="0.35">
      <c r="E53" t="s">
        <v>192</v>
      </c>
      <c r="F53" s="20">
        <v>17</v>
      </c>
      <c r="G53" s="28">
        <v>72.7</v>
      </c>
      <c r="H53" s="28">
        <v>180.75</v>
      </c>
      <c r="I53" s="26">
        <v>1699876578871</v>
      </c>
      <c r="J53" s="28">
        <v>11.4</v>
      </c>
      <c r="K53" s="28">
        <v>46.2</v>
      </c>
      <c r="L53" s="3">
        <v>144373535</v>
      </c>
    </row>
    <row r="54" spans="5:12" x14ac:dyDescent="0.35">
      <c r="E54" t="s">
        <v>12</v>
      </c>
      <c r="F54" s="20">
        <v>16</v>
      </c>
      <c r="G54" s="28">
        <v>82.5</v>
      </c>
      <c r="H54" s="28">
        <v>110.05</v>
      </c>
      <c r="I54" s="26">
        <v>2715518274227</v>
      </c>
      <c r="J54" s="28">
        <v>24.2</v>
      </c>
      <c r="K54" s="28">
        <v>60.7</v>
      </c>
      <c r="L54" s="3">
        <v>67059887</v>
      </c>
    </row>
    <row r="55" spans="5:12" x14ac:dyDescent="0.35">
      <c r="E55" t="s">
        <v>162</v>
      </c>
      <c r="F55" s="20">
        <v>8</v>
      </c>
      <c r="G55" s="28">
        <v>82.7</v>
      </c>
      <c r="H55" s="28">
        <v>119.8</v>
      </c>
      <c r="I55" s="26">
        <v>1392680589329</v>
      </c>
      <c r="J55" s="28">
        <v>23</v>
      </c>
      <c r="K55" s="28">
        <v>47.4</v>
      </c>
      <c r="L55" s="3">
        <v>25766605</v>
      </c>
    </row>
    <row r="56" spans="5:12" x14ac:dyDescent="0.35">
      <c r="E56" t="s">
        <v>391</v>
      </c>
      <c r="F56" s="20">
        <v>7</v>
      </c>
      <c r="G56" s="28">
        <v>82.9</v>
      </c>
      <c r="H56" s="28">
        <v>110.62</v>
      </c>
      <c r="I56" s="26">
        <v>2001244392042</v>
      </c>
      <c r="J56" s="28">
        <v>24.3</v>
      </c>
      <c r="K56" s="28">
        <v>59.1</v>
      </c>
      <c r="L56" s="3">
        <v>60297396</v>
      </c>
    </row>
    <row r="57" spans="5:12" x14ac:dyDescent="0.35">
      <c r="E57" s="29" t="s">
        <v>1828</v>
      </c>
      <c r="F57" s="29"/>
      <c r="G57" s="30">
        <f>AVERAGE(G47:G56)</f>
        <v>79.150000000000006</v>
      </c>
      <c r="H57" s="30">
        <f t="shared" ref="H57:L57" si="0">AVERAGE(H47:H56)</f>
        <v>127.6</v>
      </c>
      <c r="I57" s="31">
        <f t="shared" si="0"/>
        <v>5913384548534.9004</v>
      </c>
      <c r="J57" s="30">
        <f t="shared" si="0"/>
        <v>16.020000000000003</v>
      </c>
      <c r="K57" s="30">
        <f t="shared" si="0"/>
        <v>46.709999999999994</v>
      </c>
      <c r="L57" s="32">
        <f t="shared" si="0"/>
        <v>354841173.60000002</v>
      </c>
    </row>
    <row r="61" spans="5:12" x14ac:dyDescent="0.35">
      <c r="E61" t="s">
        <v>200</v>
      </c>
      <c r="F61" s="27">
        <v>1</v>
      </c>
      <c r="G61" s="28">
        <f>G33</f>
        <v>80</v>
      </c>
      <c r="H61" s="28">
        <f>H33</f>
        <v>131.91</v>
      </c>
      <c r="I61" s="26">
        <f t="shared" ref="I61:L61" si="1">I33</f>
        <v>282318159745</v>
      </c>
      <c r="J61" s="28">
        <f t="shared" si="1"/>
        <v>18.2</v>
      </c>
      <c r="K61" s="28">
        <f t="shared" si="1"/>
        <v>34</v>
      </c>
      <c r="L61" s="3">
        <f t="shared" si="1"/>
        <v>18952038</v>
      </c>
    </row>
    <row r="62" spans="5:12" x14ac:dyDescent="0.35">
      <c r="E62" t="s">
        <v>824</v>
      </c>
      <c r="F62" s="27">
        <v>1</v>
      </c>
      <c r="G62" s="28">
        <f t="shared" ref="G62:L62" si="2">G34</f>
        <v>77.099999999999994</v>
      </c>
      <c r="H62" s="28">
        <f t="shared" si="2"/>
        <v>140.94999999999999</v>
      </c>
      <c r="I62" s="26">
        <f t="shared" si="2"/>
        <v>323802808108</v>
      </c>
      <c r="J62" s="28">
        <f t="shared" si="2"/>
        <v>14.4</v>
      </c>
      <c r="K62" s="28">
        <f t="shared" si="2"/>
        <v>71.2</v>
      </c>
      <c r="L62" s="3">
        <f t="shared" si="2"/>
        <v>50339443</v>
      </c>
    </row>
    <row r="63" spans="5:12" x14ac:dyDescent="0.35">
      <c r="E63" t="s">
        <v>661</v>
      </c>
      <c r="F63" s="27">
        <v>1</v>
      </c>
      <c r="G63" s="28">
        <f t="shared" ref="G63:L63" si="3">G35</f>
        <v>71.8</v>
      </c>
      <c r="H63" s="28">
        <f t="shared" si="3"/>
        <v>288.57</v>
      </c>
      <c r="I63" s="26">
        <f t="shared" si="3"/>
        <v>303175127598</v>
      </c>
      <c r="J63" s="28">
        <f t="shared" si="3"/>
        <v>12.5</v>
      </c>
      <c r="K63" s="28">
        <f t="shared" si="3"/>
        <v>44.4</v>
      </c>
      <c r="L63" s="3">
        <f t="shared" si="3"/>
        <v>100388073</v>
      </c>
    </row>
    <row r="64" spans="5:12" x14ac:dyDescent="0.35">
      <c r="E64" t="s">
        <v>435</v>
      </c>
      <c r="F64" s="27">
        <v>1</v>
      </c>
      <c r="G64" s="28">
        <f t="shared" ref="G64:L64" si="4">G36</f>
        <v>76</v>
      </c>
      <c r="H64" s="28">
        <f t="shared" si="4"/>
        <v>121.46</v>
      </c>
      <c r="I64" s="26">
        <f t="shared" si="4"/>
        <v>364701517788</v>
      </c>
      <c r="J64" s="28">
        <f t="shared" si="4"/>
        <v>12</v>
      </c>
      <c r="K64" s="28">
        <f t="shared" si="4"/>
        <v>38.700000000000003</v>
      </c>
      <c r="L64" s="3">
        <f t="shared" si="4"/>
        <v>32447385</v>
      </c>
    </row>
    <row r="65" spans="5:12" x14ac:dyDescent="0.35">
      <c r="E65" t="s">
        <v>845</v>
      </c>
      <c r="F65" s="27">
        <v>1</v>
      </c>
      <c r="G65" s="28">
        <f t="shared" ref="G65:L65" si="5">G37</f>
        <v>81.8</v>
      </c>
      <c r="H65" s="28">
        <f t="shared" si="5"/>
        <v>115.91</v>
      </c>
      <c r="I65" s="26">
        <f t="shared" si="5"/>
        <v>909070395161</v>
      </c>
      <c r="J65" s="28">
        <f t="shared" si="5"/>
        <v>23</v>
      </c>
      <c r="K65" s="28">
        <f t="shared" si="5"/>
        <v>41.2</v>
      </c>
      <c r="L65" s="3">
        <f t="shared" si="5"/>
        <v>17332850</v>
      </c>
    </row>
    <row r="66" spans="5:12" x14ac:dyDescent="0.35">
      <c r="E66" t="s">
        <v>541</v>
      </c>
      <c r="F66" s="27">
        <v>1</v>
      </c>
      <c r="G66" s="28">
        <f t="shared" ref="G66:L66" si="6">G38</f>
        <v>81.900000000000006</v>
      </c>
      <c r="H66" s="28">
        <f t="shared" si="6"/>
        <v>114.24</v>
      </c>
      <c r="I66" s="26">
        <f t="shared" si="6"/>
        <v>206928765544</v>
      </c>
      <c r="J66" s="28">
        <f t="shared" si="6"/>
        <v>29</v>
      </c>
      <c r="K66" s="28">
        <f t="shared" si="6"/>
        <v>34.6</v>
      </c>
      <c r="L66" s="3">
        <f t="shared" si="6"/>
        <v>4841000</v>
      </c>
    </row>
    <row r="67" spans="5:12" x14ac:dyDescent="0.35">
      <c r="E67" t="s">
        <v>630</v>
      </c>
      <c r="F67" s="27">
        <v>1</v>
      </c>
      <c r="G67" s="28">
        <f t="shared" ref="G67:L67" si="7">G39</f>
        <v>82.8</v>
      </c>
      <c r="H67" s="28">
        <f t="shared" si="7"/>
        <v>120.27</v>
      </c>
      <c r="I67" s="26">
        <f t="shared" si="7"/>
        <v>403336363636</v>
      </c>
      <c r="J67" s="28">
        <f t="shared" si="7"/>
        <v>23.9</v>
      </c>
      <c r="K67" s="28">
        <f t="shared" si="7"/>
        <v>36.200000000000003</v>
      </c>
      <c r="L67" s="3">
        <f t="shared" si="7"/>
        <v>5347896</v>
      </c>
    </row>
    <row r="68" spans="5:12" x14ac:dyDescent="0.35">
      <c r="E68" t="s">
        <v>854</v>
      </c>
      <c r="F68" s="27">
        <v>1</v>
      </c>
      <c r="G68" s="28">
        <f t="shared" ref="G68:L68" si="8">G40</f>
        <v>77.599999999999994</v>
      </c>
      <c r="H68" s="28">
        <f t="shared" si="8"/>
        <v>114.11</v>
      </c>
      <c r="I68" s="26">
        <f t="shared" si="8"/>
        <v>592164400688</v>
      </c>
      <c r="J68" s="28">
        <f t="shared" si="8"/>
        <v>17.399999999999999</v>
      </c>
      <c r="K68" s="28">
        <f t="shared" si="8"/>
        <v>40.799999999999997</v>
      </c>
      <c r="L68" s="3">
        <f t="shared" si="8"/>
        <v>37970874</v>
      </c>
    </row>
    <row r="69" spans="5:12" x14ac:dyDescent="0.35">
      <c r="E69" t="s">
        <v>978</v>
      </c>
      <c r="F69" s="27">
        <v>1</v>
      </c>
      <c r="G69" s="28">
        <f t="shared" ref="G69:L69" si="9">G41</f>
        <v>77.400000000000006</v>
      </c>
      <c r="H69" s="28">
        <f t="shared" si="9"/>
        <v>234.44</v>
      </c>
      <c r="I69" s="26">
        <f t="shared" si="9"/>
        <v>754411708203</v>
      </c>
      <c r="J69" s="28">
        <f t="shared" si="9"/>
        <v>17.899999999999999</v>
      </c>
      <c r="K69" s="28">
        <f t="shared" si="9"/>
        <v>42.3</v>
      </c>
      <c r="L69" s="3">
        <f t="shared" si="9"/>
        <v>83429615</v>
      </c>
    </row>
    <row r="70" spans="5:12" x14ac:dyDescent="0.35">
      <c r="E70" t="s">
        <v>892</v>
      </c>
      <c r="F70" s="27">
        <v>1</v>
      </c>
      <c r="G70" s="28">
        <f t="shared" ref="G70:L70" si="10">G42</f>
        <v>71.599999999999994</v>
      </c>
      <c r="H70" s="28">
        <f t="shared" si="10"/>
        <v>281.66000000000003</v>
      </c>
      <c r="I70" s="26">
        <f t="shared" si="10"/>
        <v>153781069118</v>
      </c>
      <c r="J70" s="28">
        <f t="shared" si="10"/>
        <v>20.100000000000001</v>
      </c>
      <c r="K70" s="28">
        <f t="shared" si="10"/>
        <v>45.2</v>
      </c>
      <c r="L70" s="3">
        <f t="shared" si="10"/>
        <v>44385155</v>
      </c>
    </row>
    <row r="71" spans="5:12" x14ac:dyDescent="0.35">
      <c r="E71" s="29" t="s">
        <v>1828</v>
      </c>
      <c r="F71" s="29"/>
      <c r="G71" s="30">
        <f>AVERAGE(G61:G70)</f>
        <v>77.8</v>
      </c>
      <c r="H71" s="30">
        <f t="shared" ref="H71:L71" si="11">AVERAGE(H61:H70)</f>
        <v>166.35200000000003</v>
      </c>
      <c r="I71" s="31">
        <f t="shared" si="11"/>
        <v>429369031558.90002</v>
      </c>
      <c r="J71" s="30">
        <f t="shared" si="11"/>
        <v>18.84</v>
      </c>
      <c r="K71" s="30">
        <f t="shared" si="11"/>
        <v>42.86</v>
      </c>
      <c r="L71" s="32">
        <f t="shared" si="11"/>
        <v>39543432.899999999</v>
      </c>
    </row>
    <row r="74" spans="5:12" x14ac:dyDescent="0.35">
      <c r="E74" s="19" t="s">
        <v>1819</v>
      </c>
      <c r="F74" s="19" t="s">
        <v>1820</v>
      </c>
      <c r="G74" s="25" t="s">
        <v>1836</v>
      </c>
    </row>
    <row r="75" spans="5:12" x14ac:dyDescent="0.35">
      <c r="E75" t="s">
        <v>18</v>
      </c>
      <c r="F75" s="3">
        <v>3145000000000</v>
      </c>
      <c r="G75" s="3" cm="1">
        <f t="array" ref="G75:G113">_xlfn.XLOOKUP(E75:E113,billionaire_data_2[country],billionaire_data_2[gdp_country])</f>
        <v>21427700000000</v>
      </c>
    </row>
    <row r="76" spans="5:12" x14ac:dyDescent="0.35">
      <c r="E76" t="s">
        <v>62</v>
      </c>
      <c r="F76" s="3">
        <v>901700000000</v>
      </c>
      <c r="G76" s="3">
        <v>19910000000000</v>
      </c>
      <c r="H76" s="26"/>
      <c r="K76" s="3"/>
    </row>
    <row r="77" spans="5:12" x14ac:dyDescent="0.35">
      <c r="E77" t="s">
        <v>12</v>
      </c>
      <c r="F77" s="3">
        <v>451600000000</v>
      </c>
      <c r="G77" s="3">
        <v>2715518274227</v>
      </c>
      <c r="H77" s="26"/>
      <c r="K77" s="3"/>
    </row>
    <row r="78" spans="5:12" x14ac:dyDescent="0.35">
      <c r="E78" t="s">
        <v>44</v>
      </c>
      <c r="F78" s="3">
        <v>333200000000</v>
      </c>
      <c r="G78" s="3">
        <v>2611000000000</v>
      </c>
      <c r="H78" s="26"/>
      <c r="K78" s="3"/>
    </row>
    <row r="79" spans="5:12" x14ac:dyDescent="0.35">
      <c r="E79" t="s">
        <v>93</v>
      </c>
      <c r="F79" s="3">
        <v>256200000000</v>
      </c>
      <c r="G79" s="3">
        <v>3845630030824</v>
      </c>
      <c r="H79" s="26"/>
      <c r="K79" s="3"/>
    </row>
    <row r="80" spans="5:12" x14ac:dyDescent="0.35">
      <c r="E80" t="s">
        <v>100</v>
      </c>
      <c r="F80" s="3">
        <v>244200000000</v>
      </c>
      <c r="G80" s="3">
        <v>703082435360</v>
      </c>
      <c r="H80" s="26"/>
      <c r="K80" s="3"/>
    </row>
    <row r="81" spans="5:11" x14ac:dyDescent="0.35">
      <c r="E81" t="s">
        <v>134</v>
      </c>
      <c r="F81" s="3">
        <v>241700000000</v>
      </c>
      <c r="G81" s="3">
        <v>2827113184696</v>
      </c>
      <c r="H81" s="26"/>
      <c r="K81" s="3"/>
    </row>
    <row r="82" spans="5:11" x14ac:dyDescent="0.35">
      <c r="E82" t="s">
        <v>192</v>
      </c>
      <c r="F82" s="3">
        <v>219900000000</v>
      </c>
      <c r="G82" s="3">
        <v>1699876578871</v>
      </c>
      <c r="H82" s="26"/>
      <c r="K82" s="3"/>
    </row>
    <row r="83" spans="5:11" x14ac:dyDescent="0.35">
      <c r="E83" t="s">
        <v>40</v>
      </c>
      <c r="F83" s="3">
        <v>136700000000</v>
      </c>
      <c r="G83" s="3">
        <v>1258286717125</v>
      </c>
      <c r="H83" s="26"/>
      <c r="K83" s="3"/>
    </row>
    <row r="84" spans="5:11" x14ac:dyDescent="0.35">
      <c r="E84" t="s">
        <v>162</v>
      </c>
      <c r="F84" s="3">
        <v>105200000000</v>
      </c>
      <c r="G84" s="3">
        <v>1392680589329</v>
      </c>
      <c r="H84" s="26"/>
      <c r="K84" s="3"/>
    </row>
    <row r="85" spans="5:11" x14ac:dyDescent="0.35">
      <c r="E85" t="s">
        <v>78</v>
      </c>
      <c r="F85" s="3">
        <v>90100000000</v>
      </c>
      <c r="G85" s="3">
        <v>1736425629520</v>
      </c>
      <c r="H85" s="26"/>
      <c r="K85" s="3"/>
    </row>
    <row r="86" spans="5:11" x14ac:dyDescent="0.35">
      <c r="E86" t="s">
        <v>55</v>
      </c>
      <c r="F86" s="3">
        <v>84200000000</v>
      </c>
      <c r="G86" s="3">
        <v>1394116310769</v>
      </c>
      <c r="H86" s="26"/>
      <c r="K86" s="3"/>
    </row>
    <row r="87" spans="5:11" x14ac:dyDescent="0.35">
      <c r="E87" t="s">
        <v>130</v>
      </c>
      <c r="F87" s="3">
        <v>83200000000</v>
      </c>
      <c r="G87" s="3">
        <v>5081769542380</v>
      </c>
      <c r="H87" s="26"/>
      <c r="K87" s="3"/>
    </row>
    <row r="88" spans="5:11" x14ac:dyDescent="0.35">
      <c r="E88" t="s">
        <v>173</v>
      </c>
      <c r="F88" s="3">
        <v>78100000000</v>
      </c>
      <c r="G88" s="3">
        <v>1119190780753</v>
      </c>
      <c r="H88" s="26"/>
      <c r="K88" s="3"/>
    </row>
    <row r="89" spans="5:11" x14ac:dyDescent="0.35">
      <c r="E89" t="s">
        <v>180</v>
      </c>
      <c r="F89" s="3">
        <v>69500000000</v>
      </c>
      <c r="G89" s="3">
        <v>421142267938</v>
      </c>
      <c r="H89" s="26"/>
      <c r="K89" s="3"/>
    </row>
    <row r="90" spans="5:11" x14ac:dyDescent="0.35">
      <c r="E90" t="s">
        <v>123</v>
      </c>
      <c r="F90" s="3">
        <v>60500000000</v>
      </c>
      <c r="G90" s="3">
        <v>446314739528</v>
      </c>
      <c r="H90" s="26"/>
      <c r="K90" s="3"/>
    </row>
    <row r="91" spans="5:11" x14ac:dyDescent="0.35">
      <c r="E91" t="s">
        <v>322</v>
      </c>
      <c r="F91" s="3">
        <v>59500000000</v>
      </c>
      <c r="G91" s="3">
        <v>372062527489</v>
      </c>
      <c r="H91" s="26"/>
      <c r="K91" s="3"/>
    </row>
    <row r="92" spans="5:11" x14ac:dyDescent="0.35">
      <c r="E92" t="s">
        <v>310</v>
      </c>
      <c r="F92" s="3">
        <v>53900000000</v>
      </c>
      <c r="G92" s="3">
        <v>543649976166</v>
      </c>
      <c r="H92" s="26"/>
      <c r="K92" s="3"/>
    </row>
    <row r="93" spans="5:11" x14ac:dyDescent="0.35">
      <c r="E93" t="s">
        <v>290</v>
      </c>
      <c r="F93" s="3">
        <v>53500000000</v>
      </c>
      <c r="G93" s="3">
        <v>530832908738</v>
      </c>
      <c r="H93" s="26"/>
      <c r="K93" s="3"/>
    </row>
    <row r="94" spans="5:11" x14ac:dyDescent="0.35">
      <c r="E94" t="s">
        <v>391</v>
      </c>
      <c r="F94" s="3">
        <v>46400000000</v>
      </c>
      <c r="G94" s="3">
        <v>2001244392042</v>
      </c>
      <c r="H94" s="26"/>
      <c r="K94" s="3"/>
    </row>
    <row r="95" spans="5:11" x14ac:dyDescent="0.35">
      <c r="E95" t="s">
        <v>673</v>
      </c>
      <c r="F95" s="3">
        <v>39900000000</v>
      </c>
      <c r="G95" s="3">
        <v>348078018464</v>
      </c>
      <c r="H95" s="26"/>
      <c r="K95" s="3"/>
    </row>
    <row r="96" spans="5:11" x14ac:dyDescent="0.35">
      <c r="E96" t="s">
        <v>104</v>
      </c>
      <c r="F96" s="3">
        <v>38900000000</v>
      </c>
      <c r="G96" s="3">
        <v>529606710418</v>
      </c>
      <c r="H96" s="26"/>
      <c r="K96" s="3"/>
    </row>
    <row r="97" spans="5:11" x14ac:dyDescent="0.35">
      <c r="E97" t="s">
        <v>284</v>
      </c>
      <c r="F97" s="3">
        <v>33700000000</v>
      </c>
      <c r="G97" s="3">
        <v>246489245495</v>
      </c>
      <c r="H97" s="26"/>
      <c r="K97" s="3"/>
    </row>
    <row r="98" spans="5:11" x14ac:dyDescent="0.35">
      <c r="E98" t="s">
        <v>383</v>
      </c>
      <c r="F98" s="3">
        <v>29200000000</v>
      </c>
      <c r="G98" s="3">
        <v>395098666122</v>
      </c>
      <c r="H98" s="26"/>
      <c r="K98" s="3"/>
    </row>
    <row r="99" spans="5:11" x14ac:dyDescent="0.35">
      <c r="E99" t="s">
        <v>327</v>
      </c>
      <c r="F99" s="3">
        <v>28500000000</v>
      </c>
      <c r="G99" s="3">
        <v>448120428859</v>
      </c>
      <c r="H99" s="26"/>
      <c r="K99" s="3"/>
    </row>
    <row r="100" spans="5:11" x14ac:dyDescent="0.35">
      <c r="E100" t="s">
        <v>454</v>
      </c>
      <c r="F100" s="3">
        <v>23200000000</v>
      </c>
      <c r="G100" s="3">
        <v>2029000000000</v>
      </c>
      <c r="H100" s="26"/>
      <c r="K100" s="3"/>
    </row>
    <row r="101" spans="5:11" x14ac:dyDescent="0.35">
      <c r="E101" t="s">
        <v>200</v>
      </c>
      <c r="F101" s="3">
        <v>23100000000</v>
      </c>
      <c r="G101" s="3">
        <v>282318159745</v>
      </c>
      <c r="H101" s="26"/>
      <c r="K101" s="3"/>
    </row>
    <row r="102" spans="5:11" x14ac:dyDescent="0.35">
      <c r="E102" t="s">
        <v>394</v>
      </c>
      <c r="F102" s="3">
        <v>19500000000</v>
      </c>
      <c r="G102" s="3">
        <v>351431649241</v>
      </c>
      <c r="H102" s="26"/>
      <c r="K102" s="3"/>
    </row>
    <row r="103" spans="5:11" x14ac:dyDescent="0.35">
      <c r="E103" t="s">
        <v>550</v>
      </c>
      <c r="F103" s="3">
        <v>15900000000</v>
      </c>
      <c r="G103" s="3">
        <v>376795508680</v>
      </c>
      <c r="H103" s="26"/>
      <c r="K103" s="3"/>
    </row>
    <row r="104" spans="5:11" x14ac:dyDescent="0.35">
      <c r="E104" t="s">
        <v>409</v>
      </c>
      <c r="F104" s="3">
        <v>10600000000</v>
      </c>
      <c r="G104" s="3">
        <v>1839758040766</v>
      </c>
      <c r="H104" s="26"/>
      <c r="K104" s="3"/>
    </row>
    <row r="105" spans="5:11" x14ac:dyDescent="0.35">
      <c r="E105" t="s">
        <v>435</v>
      </c>
      <c r="F105" s="3">
        <v>10100000000</v>
      </c>
      <c r="G105" s="3">
        <v>364701517788</v>
      </c>
      <c r="H105" s="26"/>
      <c r="K105" s="3"/>
    </row>
    <row r="106" spans="5:11" x14ac:dyDescent="0.35">
      <c r="E106" t="s">
        <v>541</v>
      </c>
      <c r="F106" s="3">
        <v>8600000000</v>
      </c>
      <c r="G106" s="3">
        <v>206928765544</v>
      </c>
      <c r="H106" s="26"/>
      <c r="K106" s="3"/>
    </row>
    <row r="107" spans="5:11" x14ac:dyDescent="0.35">
      <c r="E107" t="s">
        <v>630</v>
      </c>
      <c r="F107" s="3">
        <v>7700000000</v>
      </c>
      <c r="G107" s="3">
        <v>403336363636</v>
      </c>
      <c r="H107" s="26"/>
      <c r="K107" s="3"/>
    </row>
    <row r="108" spans="5:11" x14ac:dyDescent="0.35">
      <c r="E108" t="s">
        <v>661</v>
      </c>
      <c r="F108" s="3">
        <v>7400000000</v>
      </c>
      <c r="G108" s="3">
        <v>303175127598</v>
      </c>
      <c r="H108" s="26"/>
      <c r="K108" s="3"/>
    </row>
    <row r="109" spans="5:11" x14ac:dyDescent="0.35">
      <c r="E109" t="s">
        <v>824</v>
      </c>
      <c r="F109" s="3">
        <v>6400000000</v>
      </c>
      <c r="G109" s="3">
        <v>323802808108</v>
      </c>
      <c r="H109" s="26"/>
      <c r="K109" s="3"/>
    </row>
    <row r="110" spans="5:11" x14ac:dyDescent="0.35">
      <c r="E110" t="s">
        <v>845</v>
      </c>
      <c r="F110" s="3">
        <v>6200000000</v>
      </c>
      <c r="G110" s="3">
        <v>909070395161</v>
      </c>
      <c r="H110" s="26"/>
      <c r="K110" s="3"/>
    </row>
    <row r="111" spans="5:11" x14ac:dyDescent="0.35">
      <c r="E111" t="s">
        <v>854</v>
      </c>
      <c r="F111" s="3">
        <v>6200000000</v>
      </c>
      <c r="G111" s="3">
        <v>592164400688</v>
      </c>
      <c r="H111" s="26"/>
      <c r="K111" s="3"/>
    </row>
    <row r="112" spans="5:11" x14ac:dyDescent="0.35">
      <c r="E112" t="s">
        <v>892</v>
      </c>
      <c r="F112" s="3">
        <v>5700000000</v>
      </c>
      <c r="G112" s="3">
        <v>153781069118</v>
      </c>
      <c r="H112" s="26"/>
      <c r="K112" s="3"/>
    </row>
    <row r="113" spans="1:11" x14ac:dyDescent="0.35">
      <c r="E113" t="s">
        <v>978</v>
      </c>
      <c r="F113" s="3">
        <v>5300000000</v>
      </c>
      <c r="G113" s="3">
        <v>754411708203</v>
      </c>
      <c r="H113" s="26"/>
      <c r="K113" s="3"/>
    </row>
    <row r="117" spans="1:11" x14ac:dyDescent="0.35">
      <c r="A117" s="11" t="s">
        <v>1789</v>
      </c>
      <c r="B117" t="s">
        <v>1832</v>
      </c>
      <c r="E117" s="25" t="s">
        <v>1833</v>
      </c>
      <c r="F117" s="25" t="s">
        <v>1834</v>
      </c>
    </row>
    <row r="118" spans="1:11" x14ac:dyDescent="0.35">
      <c r="A118" s="12" t="s">
        <v>1830</v>
      </c>
      <c r="B118" s="1">
        <v>192</v>
      </c>
      <c r="E118" t="s">
        <v>1830</v>
      </c>
      <c r="F118">
        <v>192</v>
      </c>
    </row>
    <row r="119" spans="1:11" x14ac:dyDescent="0.35">
      <c r="A119" s="12" t="s">
        <v>1831</v>
      </c>
      <c r="B119" s="1">
        <v>283</v>
      </c>
      <c r="E119" t="s">
        <v>1831</v>
      </c>
      <c r="F119">
        <v>283</v>
      </c>
    </row>
    <row r="124" spans="1:11" x14ac:dyDescent="0.35">
      <c r="A124" s="11" t="s">
        <v>1789</v>
      </c>
      <c r="B124" t="s">
        <v>1808</v>
      </c>
      <c r="E124" s="25" t="s">
        <v>1833</v>
      </c>
      <c r="F124" s="25" t="s">
        <v>1835</v>
      </c>
    </row>
    <row r="125" spans="1:11" x14ac:dyDescent="0.35">
      <c r="A125" s="12" t="s">
        <v>1830</v>
      </c>
      <c r="B125" s="26">
        <v>2850900000000</v>
      </c>
      <c r="E125" t="s">
        <v>1830</v>
      </c>
      <c r="F125" s="3">
        <v>2850900000000</v>
      </c>
    </row>
    <row r="126" spans="1:11" x14ac:dyDescent="0.35">
      <c r="A126" s="12" t="s">
        <v>1831</v>
      </c>
      <c r="B126" s="26">
        <v>4189500000000</v>
      </c>
      <c r="E126" t="s">
        <v>1831</v>
      </c>
      <c r="F126" s="3">
        <v>4189500000000</v>
      </c>
    </row>
    <row r="127" spans="1:11" x14ac:dyDescent="0.35">
      <c r="A127" s="12" t="s">
        <v>1790</v>
      </c>
      <c r="B127" s="1">
        <v>7040400000000</v>
      </c>
    </row>
  </sheetData>
  <sortState xmlns:xlrd2="http://schemas.microsoft.com/office/spreadsheetml/2017/richdata2" ref="E4:F42">
    <sortCondition descending="1" ref="F4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1E2-229A-43FB-BA40-2B44CF853612}">
  <dimension ref="A1"/>
  <sheetViews>
    <sheetView topLeftCell="A18" workbookViewId="0">
      <selection activeCell="K35" sqref="K35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D9021-4E16-4773-AFEA-5782BAB92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Demographics_Info</vt:lpstr>
      <vt:lpstr>Economic_Indicators</vt:lpstr>
      <vt:lpstr>billionaire_data</vt:lpstr>
      <vt:lpstr>Outilers_detection</vt:lpstr>
      <vt:lpstr>Descriptive Statistics</vt:lpstr>
      <vt:lpstr>Frequency_distrubtion</vt:lpstr>
      <vt:lpstr>pivottable_distrubtion</vt:lpstr>
      <vt:lpstr>Correlation</vt:lpstr>
      <vt:lpstr>pivottable_Industry</vt:lpstr>
      <vt:lpstr>pivottable_demographics</vt:lpstr>
      <vt:lpstr>pivottable_gender</vt:lpstr>
      <vt:lpstr>pivottable_economicindicators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UGBOLOCHI</dc:creator>
  <cp:lastModifiedBy>UGBOLOCHI</cp:lastModifiedBy>
  <dcterms:created xsi:type="dcterms:W3CDTF">2024-09-09T13:25:22Z</dcterms:created>
  <dcterms:modified xsi:type="dcterms:W3CDTF">2024-10-08T12:51:15Z</dcterms:modified>
</cp:coreProperties>
</file>