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Users\jbb\github\IFI-Life-Support\Documentation\"/>
    </mc:Choice>
  </mc:AlternateContent>
  <xr:revisionPtr revIDLastSave="0" documentId="13_ncr:1_{B39BF2E0-2FF6-4234-81CA-AFFDB935BF92}" xr6:coauthVersionLast="47" xr6:coauthVersionMax="47" xr10:uidLastSave="{00000000-0000-0000-0000-000000000000}"/>
  <bookViews>
    <workbookView xWindow="23040" yWindow="780" windowWidth="15360" windowHeight="12975" activeTab="1" xr2:uid="{00000000-000D-0000-FFFF-FFFF00000000}"/>
  </bookViews>
  <sheets>
    <sheet name="Sheet1" sheetId="1" r:id="rId1"/>
    <sheet name="Round Ta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2" l="1"/>
  <c r="G16" i="2"/>
  <c r="F16" i="2"/>
  <c r="E16" i="2"/>
  <c r="D7" i="2"/>
  <c r="H5" i="2"/>
  <c r="G5" i="2"/>
  <c r="F5" i="2"/>
  <c r="E5" i="2"/>
  <c r="D5" i="2"/>
  <c r="E4" i="2"/>
  <c r="D4" i="2"/>
  <c r="H2" i="2"/>
  <c r="H4" i="2" s="1"/>
  <c r="G2" i="2"/>
  <c r="G4" i="2" s="1"/>
  <c r="F2" i="2"/>
  <c r="F4" i="2" s="1"/>
  <c r="E2" i="2"/>
  <c r="D2" i="2"/>
  <c r="H11" i="2"/>
  <c r="H13" i="2" s="1"/>
  <c r="G11" i="2"/>
  <c r="G13" i="2" s="1"/>
  <c r="F11" i="2"/>
  <c r="F13" i="2" s="1"/>
  <c r="E11" i="2"/>
  <c r="D3" i="2"/>
  <c r="D6" i="2" s="1"/>
  <c r="E3" i="2" l="1"/>
  <c r="E6" i="2" s="1"/>
  <c r="E15" i="2" s="1"/>
  <c r="G3" i="2"/>
  <c r="G6" i="2" s="1"/>
  <c r="G15" i="2" s="1"/>
  <c r="E14" i="2"/>
  <c r="F14" i="2" s="1"/>
  <c r="G14" i="2" s="1"/>
  <c r="H14" i="2" s="1"/>
  <c r="F3" i="2"/>
  <c r="F6" i="2" s="1"/>
  <c r="F15" i="2" s="1"/>
  <c r="E13" i="2"/>
  <c r="H3" i="2"/>
  <c r="H6" i="2" s="1"/>
  <c r="H15" i="2" s="1"/>
</calcChain>
</file>

<file path=xl/sharedStrings.xml><?xml version="1.0" encoding="utf-8"?>
<sst xmlns="http://schemas.openxmlformats.org/spreadsheetml/2006/main" count="68" uniqueCount="63">
  <si>
    <t>PartName</t>
  </si>
  <si>
    <t>PartTitle</t>
  </si>
  <si>
    <t>OrganicSlurry</t>
  </si>
  <si>
    <t>Sludge</t>
  </si>
  <si>
    <t>FilteredO2</t>
  </si>
  <si>
    <t>LiquidO2</t>
  </si>
  <si>
    <t>Ore</t>
  </si>
  <si>
    <t>Level</t>
  </si>
  <si>
    <t>Improved</t>
  </si>
  <si>
    <t>greenhouse</t>
  </si>
  <si>
    <t>Garden in a Can GreenHouse</t>
  </si>
  <si>
    <t>NewBioMass_Expanding_Greenhouse</t>
  </si>
  <si>
    <t>Greenhouse: Expand-o-matic</t>
  </si>
  <si>
    <t>BioMass_Algae_Greenhouse</t>
  </si>
  <si>
    <t>Advanced</t>
  </si>
  <si>
    <t>BioMass_MicroBiome</t>
  </si>
  <si>
    <t>MicroBiome Module</t>
  </si>
  <si>
    <t>Extreme</t>
  </si>
  <si>
    <t>BioMass_CircularIntake1</t>
  </si>
  <si>
    <t>Aeroscoop</t>
  </si>
  <si>
    <t>BioMass_CryogenicAtmosphericCompresser</t>
  </si>
  <si>
    <t>Cryogenic Atmospheric Compresser</t>
  </si>
  <si>
    <t>BioMass_BioReactor</t>
  </si>
  <si>
    <t>Bioreactor</t>
  </si>
  <si>
    <t>EC/sec</t>
  </si>
  <si>
    <t>Input Resources (per day except EC)</t>
  </si>
  <si>
    <t>Output Resources (per day)</t>
  </si>
  <si>
    <t>Recycling Parts</t>
  </si>
  <si>
    <t>Resources</t>
  </si>
  <si>
    <t>Kibbles &amp; Bits</t>
  </si>
  <si>
    <t>Life support</t>
  </si>
  <si>
    <t>Organic Slurry</t>
  </si>
  <si>
    <t xml:space="preserve">Created by Kerbals when using Kibbles &amp; Bits </t>
  </si>
  <si>
    <t>Byproduct of first step in recycling process</t>
  </si>
  <si>
    <t>Filtered O2</t>
  </si>
  <si>
    <t>Sucked in by the Aeroscoop on planets with O2 in the atmosphere</t>
  </si>
  <si>
    <t>Liquid O2</t>
  </si>
  <si>
    <t>Created by the Cryogenic Air Compressor from Filtered O2</t>
  </si>
  <si>
    <t>1 Kibbles &amp; Bits per Kerbal per Day</t>
  </si>
  <si>
    <t>Usage &amp; Adjustments</t>
  </si>
  <si>
    <t>Homeworld atmosphere</t>
  </si>
  <si>
    <t>20% of normal usage</t>
  </si>
  <si>
    <t>Normal usage</t>
  </si>
  <si>
    <t>60% of normal usage</t>
  </si>
  <si>
    <t>Increase of 20%</t>
  </si>
  <si>
    <t xml:space="preserve">No EC available </t>
  </si>
  <si>
    <t xml:space="preserve">Other breathable atmosphere </t>
  </si>
  <si>
    <t>Adjustments are multiplied together to arrive at final value</t>
  </si>
  <si>
    <t>Kibbles&amp;Bits</t>
  </si>
  <si>
    <t>Locked K&amp;B tanks are automatically unlocked if no K&amp;B available on loaded vessels</t>
  </si>
  <si>
    <t>Locked K&amp;B tanks are automatically used for vessels on rails</t>
  </si>
  <si>
    <t>Diameter</t>
  </si>
  <si>
    <t>Height</t>
  </si>
  <si>
    <t>(multiplier)</t>
  </si>
  <si>
    <t>Entry cost</t>
  </si>
  <si>
    <t>cost</t>
  </si>
  <si>
    <t>mass</t>
  </si>
  <si>
    <t>Area</t>
  </si>
  <si>
    <t>Radius</t>
  </si>
  <si>
    <t>Volume</t>
  </si>
  <si>
    <t>Total Surface Area</t>
  </si>
  <si>
    <t>K&amp;B</t>
  </si>
  <si>
    <t>K&amp;B/unit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</si>
</sst>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workbookViewId="0">
      <selection activeCell="B19" sqref="B19"/>
    </sheetView>
  </sheetViews>
  <sheetFormatPr defaultRowHeight="15" x14ac:dyDescent="0.25"/>
  <cols>
    <col min="1" max="1" width="11.140625" customWidth="1"/>
    <col min="2" max="2" width="20.85546875" customWidth="1"/>
    <col min="3" max="3" width="33" customWidth="1"/>
    <col min="5" max="5" width="12.7109375" customWidth="1"/>
    <col min="10" max="10" width="12.5703125" customWidth="1"/>
    <col min="12" max="12" width="11" customWidth="1"/>
  </cols>
  <sheetData>
    <row r="1" spans="1:4" x14ac:dyDescent="0.25">
      <c r="A1" s="3" t="s">
        <v>28</v>
      </c>
    </row>
    <row r="2" spans="1:4" x14ac:dyDescent="0.25">
      <c r="B2" t="s">
        <v>29</v>
      </c>
      <c r="C2" t="s">
        <v>30</v>
      </c>
    </row>
    <row r="3" spans="1:4" x14ac:dyDescent="0.25">
      <c r="B3" t="s">
        <v>31</v>
      </c>
      <c r="C3" t="s">
        <v>32</v>
      </c>
    </row>
    <row r="4" spans="1:4" x14ac:dyDescent="0.25">
      <c r="B4" t="s">
        <v>3</v>
      </c>
      <c r="C4" t="s">
        <v>33</v>
      </c>
    </row>
    <row r="5" spans="1:4" x14ac:dyDescent="0.25">
      <c r="B5" t="s">
        <v>34</v>
      </c>
      <c r="C5" t="s">
        <v>35</v>
      </c>
    </row>
    <row r="6" spans="1:4" x14ac:dyDescent="0.25">
      <c r="B6" t="s">
        <v>36</v>
      </c>
      <c r="C6" t="s">
        <v>37</v>
      </c>
    </row>
    <row r="9" spans="1:4" x14ac:dyDescent="0.25">
      <c r="A9" s="3" t="s">
        <v>39</v>
      </c>
    </row>
    <row r="11" spans="1:4" x14ac:dyDescent="0.25">
      <c r="B11" t="s">
        <v>42</v>
      </c>
      <c r="D11" t="s">
        <v>38</v>
      </c>
    </row>
    <row r="12" spans="1:4" x14ac:dyDescent="0.25">
      <c r="B12" t="s">
        <v>40</v>
      </c>
      <c r="D12" t="s">
        <v>41</v>
      </c>
    </row>
    <row r="13" spans="1:4" x14ac:dyDescent="0.25">
      <c r="B13" t="s">
        <v>46</v>
      </c>
      <c r="D13" t="s">
        <v>43</v>
      </c>
    </row>
    <row r="14" spans="1:4" x14ac:dyDescent="0.25">
      <c r="B14" t="s">
        <v>45</v>
      </c>
      <c r="D14" t="s">
        <v>44</v>
      </c>
    </row>
    <row r="16" spans="1:4" x14ac:dyDescent="0.25">
      <c r="B16" t="s">
        <v>47</v>
      </c>
    </row>
    <row r="18" spans="1:13" x14ac:dyDescent="0.25">
      <c r="B18" t="s">
        <v>49</v>
      </c>
    </row>
    <row r="19" spans="1:13" x14ac:dyDescent="0.25">
      <c r="B19" t="s">
        <v>50</v>
      </c>
    </row>
    <row r="22" spans="1:13" x14ac:dyDescent="0.25">
      <c r="A22" s="3" t="s">
        <v>27</v>
      </c>
    </row>
    <row r="24" spans="1:13" x14ac:dyDescent="0.25">
      <c r="A24" t="s">
        <v>7</v>
      </c>
      <c r="B24" t="s">
        <v>0</v>
      </c>
      <c r="C24" t="s">
        <v>1</v>
      </c>
      <c r="D24" s="4" t="s">
        <v>25</v>
      </c>
      <c r="E24" s="4"/>
      <c r="F24" s="4"/>
      <c r="G24" s="4"/>
      <c r="H24" s="4"/>
      <c r="I24" s="4"/>
      <c r="J24" s="4" t="s">
        <v>26</v>
      </c>
      <c r="K24" s="4"/>
      <c r="L24" s="4"/>
      <c r="M24" s="4"/>
    </row>
    <row r="25" spans="1:13" x14ac:dyDescent="0.25">
      <c r="D25" t="s">
        <v>24</v>
      </c>
      <c r="E25" t="s">
        <v>2</v>
      </c>
      <c r="F25" t="s">
        <v>3</v>
      </c>
      <c r="G25" t="s">
        <v>4</v>
      </c>
      <c r="H25" t="s">
        <v>5</v>
      </c>
      <c r="I25" t="s">
        <v>6</v>
      </c>
      <c r="J25" t="s">
        <v>48</v>
      </c>
      <c r="K25" t="s">
        <v>3</v>
      </c>
      <c r="L25" t="s">
        <v>4</v>
      </c>
      <c r="M25" t="s">
        <v>5</v>
      </c>
    </row>
    <row r="27" spans="1:13" x14ac:dyDescent="0.25">
      <c r="A27" t="s">
        <v>8</v>
      </c>
      <c r="B27" t="s">
        <v>9</v>
      </c>
      <c r="C27" t="s">
        <v>10</v>
      </c>
      <c r="D27" s="2">
        <v>4</v>
      </c>
      <c r="E27" s="2">
        <v>1</v>
      </c>
      <c r="F27" s="2"/>
      <c r="G27" s="2"/>
      <c r="H27" s="2"/>
      <c r="I27" s="2"/>
      <c r="J27" s="2">
        <v>0.5</v>
      </c>
      <c r="K27" s="2">
        <v>0.5</v>
      </c>
      <c r="L27" s="2"/>
      <c r="M27" s="2"/>
    </row>
    <row r="28" spans="1:13" x14ac:dyDescent="0.25">
      <c r="B28" t="s">
        <v>11</v>
      </c>
      <c r="C28" t="s">
        <v>12</v>
      </c>
      <c r="D28" s="2">
        <v>8</v>
      </c>
      <c r="E28" s="2">
        <v>3</v>
      </c>
      <c r="F28" s="2"/>
      <c r="G28" s="2"/>
      <c r="H28" s="2"/>
      <c r="I28" s="2"/>
      <c r="J28" s="2">
        <v>1.5</v>
      </c>
      <c r="K28" s="2">
        <v>1.5</v>
      </c>
      <c r="L28" s="2"/>
      <c r="M28" s="2"/>
    </row>
    <row r="29" spans="1:13" x14ac:dyDescent="0.25"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25">
      <c r="A30" t="s">
        <v>14</v>
      </c>
      <c r="B30" t="s">
        <v>15</v>
      </c>
      <c r="C30" t="s">
        <v>16</v>
      </c>
      <c r="D30" s="2">
        <v>10</v>
      </c>
      <c r="E30" s="2"/>
      <c r="F30" s="2">
        <v>1.5</v>
      </c>
      <c r="G30" s="2"/>
      <c r="H30" s="2"/>
      <c r="I30" s="2"/>
      <c r="J30" s="2">
        <v>0.75</v>
      </c>
      <c r="K30" s="2"/>
      <c r="L30" s="2"/>
      <c r="M30" s="2"/>
    </row>
    <row r="31" spans="1:13" x14ac:dyDescent="0.25">
      <c r="B31" t="s">
        <v>13</v>
      </c>
      <c r="C31" s="1" t="s">
        <v>13</v>
      </c>
      <c r="D31" s="2">
        <v>20</v>
      </c>
      <c r="E31" s="2"/>
      <c r="F31" s="2">
        <v>3</v>
      </c>
      <c r="G31" s="2"/>
      <c r="H31" s="2"/>
      <c r="I31" s="2"/>
      <c r="J31" s="2">
        <v>1.5</v>
      </c>
      <c r="K31" s="2"/>
      <c r="L31" s="2"/>
      <c r="M31" s="2"/>
    </row>
    <row r="32" spans="1:13" x14ac:dyDescent="0.25"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25">
      <c r="A33" t="s">
        <v>17</v>
      </c>
      <c r="B33" t="s">
        <v>18</v>
      </c>
      <c r="C33" t="s">
        <v>19</v>
      </c>
      <c r="D33" s="2">
        <v>1</v>
      </c>
      <c r="E33" s="2"/>
      <c r="F33" s="2"/>
      <c r="G33" s="2"/>
      <c r="H33" s="2"/>
      <c r="I33" s="2"/>
      <c r="J33" s="2"/>
      <c r="K33" s="2"/>
      <c r="L33" s="2">
        <v>2160</v>
      </c>
      <c r="M33" s="2"/>
    </row>
    <row r="34" spans="1:13" x14ac:dyDescent="0.25">
      <c r="B34" t="s">
        <v>20</v>
      </c>
      <c r="C34" t="s">
        <v>21</v>
      </c>
      <c r="D34" s="2">
        <v>10</v>
      </c>
      <c r="E34" s="2"/>
      <c r="F34" s="2"/>
      <c r="G34" s="2">
        <v>2160</v>
      </c>
      <c r="H34" s="2">
        <v>2.5</v>
      </c>
      <c r="I34" s="2"/>
      <c r="J34" s="2"/>
      <c r="K34" s="2"/>
      <c r="L34" s="2"/>
      <c r="M34" s="2">
        <v>2.5</v>
      </c>
    </row>
    <row r="35" spans="1:13" x14ac:dyDescent="0.25">
      <c r="B35" t="s">
        <v>22</v>
      </c>
      <c r="C35" t="s">
        <v>23</v>
      </c>
      <c r="D35" s="2">
        <v>2</v>
      </c>
      <c r="E35" s="2"/>
      <c r="F35" s="2">
        <v>1</v>
      </c>
      <c r="G35" s="2"/>
      <c r="H35" s="2">
        <v>1</v>
      </c>
      <c r="I35" s="2">
        <v>1</v>
      </c>
      <c r="J35" s="2">
        <v>1</v>
      </c>
      <c r="K35" s="2"/>
      <c r="L35" s="2"/>
      <c r="M35" s="2"/>
    </row>
  </sheetData>
  <mergeCells count="2">
    <mergeCell ref="D24:I24"/>
    <mergeCell ref="J24:M24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34F1F-E6D2-42D9-9860-501E792DC580}">
  <dimension ref="A1:H16"/>
  <sheetViews>
    <sheetView tabSelected="1" workbookViewId="0">
      <selection activeCell="H16" sqref="H16"/>
    </sheetView>
  </sheetViews>
  <sheetFormatPr defaultRowHeight="15" x14ac:dyDescent="0.25"/>
  <sheetData>
    <row r="1" spans="1:8" x14ac:dyDescent="0.25">
      <c r="B1" t="s">
        <v>51</v>
      </c>
      <c r="D1">
        <v>1.25</v>
      </c>
      <c r="E1">
        <v>1.875</v>
      </c>
      <c r="F1">
        <v>2.5</v>
      </c>
      <c r="G1">
        <v>3.75</v>
      </c>
      <c r="H1">
        <v>5</v>
      </c>
    </row>
    <row r="2" spans="1:8" x14ac:dyDescent="0.25">
      <c r="B2" t="s">
        <v>58</v>
      </c>
      <c r="D2">
        <f>D1/2</f>
        <v>0.625</v>
      </c>
      <c r="E2">
        <f t="shared" ref="E2:H2" si="0">E1/2</f>
        <v>0.9375</v>
      </c>
      <c r="F2">
        <f t="shared" si="0"/>
        <v>1.25</v>
      </c>
      <c r="G2">
        <f t="shared" si="0"/>
        <v>1.875</v>
      </c>
      <c r="H2">
        <f t="shared" si="0"/>
        <v>2.5</v>
      </c>
    </row>
    <row r="3" spans="1:8" x14ac:dyDescent="0.25">
      <c r="B3" t="s">
        <v>52</v>
      </c>
      <c r="D3">
        <f>D1/3</f>
        <v>0.41666666666666669</v>
      </c>
      <c r="E3">
        <f>E11*$D$3</f>
        <v>0.625</v>
      </c>
      <c r="F3">
        <f t="shared" ref="F3:H3" si="1">F11*$D$3</f>
        <v>0.83333333333333337</v>
      </c>
      <c r="G3">
        <f t="shared" si="1"/>
        <v>1.25</v>
      </c>
      <c r="H3">
        <f t="shared" si="1"/>
        <v>1.6666666666666667</v>
      </c>
    </row>
    <row r="4" spans="1:8" x14ac:dyDescent="0.25">
      <c r="B4" t="s">
        <v>57</v>
      </c>
      <c r="D4">
        <f>PI()*D2^2</f>
        <v>1.227184630308513</v>
      </c>
      <c r="E4">
        <f>PI()*E2^2</f>
        <v>2.7611654181941541</v>
      </c>
      <c r="F4">
        <f t="shared" ref="F4:H4" si="2">PI()*F2^2</f>
        <v>4.908738521234052</v>
      </c>
      <c r="G4">
        <f t="shared" si="2"/>
        <v>11.044661672776616</v>
      </c>
      <c r="H4">
        <f t="shared" si="2"/>
        <v>19.634954084936208</v>
      </c>
    </row>
    <row r="5" spans="1:8" x14ac:dyDescent="0.25">
      <c r="B5" t="s">
        <v>59</v>
      </c>
      <c r="D5">
        <f>PI()*D2^2*D3</f>
        <v>0.51132692929521373</v>
      </c>
      <c r="E5">
        <f t="shared" ref="E5:H5" si="3">PI()*E2^2*E3</f>
        <v>1.7257283863713462</v>
      </c>
      <c r="F5">
        <f t="shared" si="3"/>
        <v>4.0906154343617098</v>
      </c>
      <c r="G5">
        <f t="shared" si="3"/>
        <v>13.805827090970769</v>
      </c>
      <c r="H5">
        <f t="shared" si="3"/>
        <v>32.724923474893679</v>
      </c>
    </row>
    <row r="6" spans="1:8" x14ac:dyDescent="0.25">
      <c r="B6" t="s">
        <v>60</v>
      </c>
      <c r="D6">
        <f>2*PI()*(D1/2)*D3+2*PI()*D2^2</f>
        <v>4.0906154343617098</v>
      </c>
      <c r="E6">
        <f>2*PI()*(E1/2)*E3+2*PI()*E2^2</f>
        <v>9.2038847273138469</v>
      </c>
      <c r="F6">
        <f>2*PI()*(F1/2)*F3+2*PI()*F2^2</f>
        <v>16.362461737446839</v>
      </c>
      <c r="G6">
        <f>2*PI()*(G1/2)*G3+2*PI()*G2^2</f>
        <v>36.815538909255388</v>
      </c>
      <c r="H6">
        <f>2*PI()*(H1/2)*H3+2*PI()*H2^2</f>
        <v>65.449846949787357</v>
      </c>
    </row>
    <row r="7" spans="1:8" x14ac:dyDescent="0.25">
      <c r="B7" t="s">
        <v>62</v>
      </c>
      <c r="D7">
        <f>D16/D5</f>
        <v>97.784797035660503</v>
      </c>
    </row>
    <row r="11" spans="1:8" x14ac:dyDescent="0.25">
      <c r="B11" t="s">
        <v>53</v>
      </c>
      <c r="E11">
        <f>E1/$D$1</f>
        <v>1.5</v>
      </c>
      <c r="F11">
        <f t="shared" ref="F11:H11" si="4">F1/$D$1</f>
        <v>2</v>
      </c>
      <c r="G11">
        <f t="shared" si="4"/>
        <v>3</v>
      </c>
      <c r="H11">
        <f t="shared" si="4"/>
        <v>4</v>
      </c>
    </row>
    <row r="13" spans="1:8" x14ac:dyDescent="0.25">
      <c r="A13" t="s">
        <v>54</v>
      </c>
      <c r="D13">
        <v>2500</v>
      </c>
      <c r="E13">
        <f>E11^2*$D$14</f>
        <v>2700</v>
      </c>
      <c r="F13">
        <f t="shared" ref="F13:H13" si="5">F11^2*$D$14</f>
        <v>4800</v>
      </c>
      <c r="G13">
        <f t="shared" si="5"/>
        <v>10800</v>
      </c>
      <c r="H13">
        <f t="shared" si="5"/>
        <v>19200</v>
      </c>
    </row>
    <row r="14" spans="1:8" x14ac:dyDescent="0.25">
      <c r="A14" t="s">
        <v>55</v>
      </c>
      <c r="D14">
        <v>1200</v>
      </c>
      <c r="E14">
        <f>$E$11*D14</f>
        <v>1800</v>
      </c>
      <c r="F14">
        <f t="shared" ref="F14:H14" si="6">$E$11*E14</f>
        <v>2700</v>
      </c>
      <c r="G14">
        <f t="shared" si="6"/>
        <v>4050</v>
      </c>
      <c r="H14">
        <f t="shared" si="6"/>
        <v>6075</v>
      </c>
    </row>
    <row r="15" spans="1:8" x14ac:dyDescent="0.25">
      <c r="A15" t="s">
        <v>56</v>
      </c>
      <c r="D15">
        <v>0.06</v>
      </c>
      <c r="E15">
        <f>$D$15/$D$6*E6</f>
        <v>0.13499999999999998</v>
      </c>
      <c r="F15">
        <f>$D$15/$D$6*F6</f>
        <v>0.24</v>
      </c>
      <c r="G15">
        <f>$D$15/$D$6*G6</f>
        <v>0.53999999999999992</v>
      </c>
      <c r="H15">
        <f>$D$15/$D$6*H6</f>
        <v>0.96</v>
      </c>
    </row>
    <row r="16" spans="1:8" x14ac:dyDescent="0.25">
      <c r="A16" t="s">
        <v>61</v>
      </c>
      <c r="D16">
        <v>50</v>
      </c>
      <c r="E16">
        <f>E5*$D$7</f>
        <v>168.75</v>
      </c>
      <c r="F16">
        <f>F5*$D$7</f>
        <v>400</v>
      </c>
      <c r="G16">
        <f>G5*$D$7</f>
        <v>1350</v>
      </c>
      <c r="H16">
        <f>H5*$D$7</f>
        <v>3200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Round Tanks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jbb</dc:creator>
  <cp:lastModifiedBy>jbb</cp:lastModifiedBy>
  <dcterms:created xsi:type="dcterms:W3CDTF">2015-06-05T18:17:20Z</dcterms:created>
  <dcterms:modified xsi:type="dcterms:W3CDTF">2022-12-28T15:46:55Z</dcterms:modified>
</cp:coreProperties>
</file>