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D3558544-AC23-484C-A822-7D9348DCAE3B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H15" i="4"/>
  <c r="G15" i="4"/>
  <c r="L13" i="4"/>
  <c r="L15" i="4" s="1"/>
  <c r="K13" i="4"/>
  <c r="K15" i="4" s="1"/>
  <c r="J13" i="4"/>
  <c r="J15" i="4" s="1"/>
  <c r="I13" i="4"/>
  <c r="I15" i="4" s="1"/>
  <c r="H13" i="4"/>
  <c r="G13" i="4"/>
  <c r="F13" i="4"/>
  <c r="F15" i="4" s="1"/>
  <c r="E13" i="4"/>
  <c r="E15" i="4" s="1"/>
  <c r="D13" i="4"/>
  <c r="D15" i="4" s="1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N13" i="3"/>
  <c r="O13" i="3" s="1"/>
  <c r="P13" i="3" s="1"/>
  <c r="M13" i="3"/>
  <c r="M12" i="3"/>
  <c r="N12" i="3" s="1"/>
  <c r="O12" i="3" s="1"/>
  <c r="P12" i="3" s="1"/>
  <c r="K11" i="3"/>
  <c r="J11" i="3"/>
  <c r="C11" i="3"/>
  <c r="L9" i="3"/>
  <c r="L11" i="3" s="1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L8" i="2"/>
  <c r="L10" i="2" s="1"/>
  <c r="K8" i="2"/>
  <c r="K10" i="2" s="1"/>
  <c r="D8" i="2"/>
  <c r="D10" i="2" s="1"/>
  <c r="C8" i="2"/>
  <c r="C10" i="2" s="1"/>
  <c r="L7" i="2"/>
  <c r="K7" i="2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<sst xmlns="http://schemas.openxmlformats.org/spreadsheetml/2006/main" count="167" uniqueCount="84">
  <si>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</si>
  <si>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</si>
  <si>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</si>
  <si>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</si>
  <si>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</si>
  <si>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</si>
  <si>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</si>
  <si>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</si>
  <si>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</si>
  <si>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</si>
  <si>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</si>
  <si>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</si>
  <si>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</si>
  <si>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</si>
  <si>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</si>
  <si>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</si>
  <si>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</si>
  <si>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</si>
  <si>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</si>
  <si>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</si>
  <si>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</si>
  <si>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</si>
  <si>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</si>
  <si>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</si>
  <si>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</si>
  <si>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</si>
  <si>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</si>
  <si>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</si>
  <si>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</si>
  <si>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</si>
  <si>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</si>
  <si>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</si>
  <si>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</si>
  <si>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</si>
  <si>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</si>
  <si>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</si>
  <si>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</si>
  <si>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</si>
  <si>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</si>
  <si>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</si>
  <si>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</si>
  <si>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</si>
  <si>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</si>
  <si>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</si>
  <si>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</si>
  <si>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</si>
  <si>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</si>
  <si>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</si>
  <si>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</si>
  <si>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</si>
  <si>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</si>
  <si>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</si>
  <si>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</si>
  <si>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</si>
  <si>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</si>
  <si>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</si>
  <si>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</si>
  <si>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</si>
  <si>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</si>
  <si>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</si>
  <si>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</si>
  <si>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</si>
  <si>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</si>
  <si>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</si>
  <si>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</si>
  <si>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</si>
  <si>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</si>
  <si>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</si>
  <si>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</si>
  <si>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</si>
  <si>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</si>
  <si>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</si>
  <si>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</si>
  <si>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</si>
  <si>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</si>
  <si>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</si>
  <si>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</si>
  <si>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备注</t>
  </si>
  <si>
    <t>港口</t>
  </si>
  <si>
    <t>否</t>
  </si>
  <si>
    <t>港口是集装箱，按整车算价，不受电池质量影响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</si>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</sst>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H1"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  <c r="M2" s="8"/>
      <c r="N2" s="8"/>
      <c r="O2" s="8"/>
      <c r="P2" s="8"/>
    </row>
    <row r="3" spans="1:16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  <c r="M5" s="8"/>
      <c r="N5" s="8"/>
      <c r="O5" s="8"/>
      <c r="P5" s="8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5">
        <v>35</v>
      </c>
      <c r="D11" s="5">
        <v>34.299999999999997</v>
      </c>
      <c r="E11" s="5">
        <v>33.613999999999997</v>
      </c>
      <c r="F11" s="5">
        <v>32.941719999999997</v>
      </c>
      <c r="G11" s="5">
        <v>32.2828856</v>
      </c>
      <c r="H11" s="5">
        <v>31.637227888000002</v>
      </c>
      <c r="I11" s="5">
        <v>31.004483330239999</v>
      </c>
      <c r="J11" s="5">
        <v>30.384393663635201</v>
      </c>
      <c r="K11" s="5">
        <v>29.776705790362499</v>
      </c>
      <c r="L11" s="5">
        <v>29.181171674555198</v>
      </c>
      <c r="M11" s="5"/>
      <c r="N11" s="5"/>
      <c r="O11" s="5"/>
      <c r="P11" s="5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1" t="s">
        <v>17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/>
      <c r="N13" s="7"/>
      <c r="O13" s="7"/>
      <c r="P13" s="7"/>
    </row>
    <row r="14" spans="1:16">
      <c r="A14" s="2" t="s">
        <v>18</v>
      </c>
      <c r="B14" s="2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2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2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2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2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C1" workbookViewId="0">
      <selection activeCell="M13" sqref="M13:P13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1" t="s">
        <v>4</v>
      </c>
      <c r="B2" s="4" t="s">
        <v>27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  <c r="M2" s="8"/>
      <c r="N2" s="8"/>
      <c r="O2" s="8"/>
      <c r="P2" s="8"/>
    </row>
    <row r="3" spans="1:16">
      <c r="A3" s="4" t="s">
        <v>28</v>
      </c>
      <c r="B3" s="4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4" t="s">
        <v>30</v>
      </c>
      <c r="B4" s="4" t="s">
        <v>31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  <c r="M4" s="8"/>
      <c r="N4" s="8"/>
      <c r="O4" s="8"/>
      <c r="P4" s="8"/>
    </row>
    <row r="5" spans="1:16">
      <c r="A5" s="4" t="s">
        <v>32</v>
      </c>
      <c r="B5" s="4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4" t="s">
        <v>34</v>
      </c>
      <c r="B6" s="4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5"/>
      <c r="N6" s="5"/>
      <c r="O6" s="5"/>
      <c r="P6" s="5"/>
    </row>
    <row r="7" spans="1:16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  <c r="M7" s="8"/>
      <c r="N7" s="8"/>
      <c r="O7" s="8"/>
      <c r="P7" s="8"/>
    </row>
    <row r="8" spans="1:16">
      <c r="A8" s="4" t="s">
        <v>36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  <c r="M11" s="5"/>
      <c r="N11" s="5"/>
      <c r="O11" s="5"/>
      <c r="P11" s="5"/>
    </row>
    <row r="12" spans="1:16">
      <c r="A12" s="1" t="s">
        <v>13</v>
      </c>
      <c r="B12" s="4" t="s">
        <v>27</v>
      </c>
      <c r="C12" s="5">
        <v>180</v>
      </c>
      <c r="D12" s="5">
        <v>176.4</v>
      </c>
      <c r="E12" s="5">
        <v>172.87200000000001</v>
      </c>
      <c r="F12" s="5">
        <v>169.41455999999999</v>
      </c>
      <c r="G12" s="5">
        <v>166.0262688</v>
      </c>
      <c r="H12" s="5">
        <v>162.70574342399999</v>
      </c>
      <c r="I12" s="5">
        <v>159.45162855551999</v>
      </c>
      <c r="J12" s="5">
        <v>156.26259598441001</v>
      </c>
      <c r="K12" s="5">
        <v>153.13734406472099</v>
      </c>
      <c r="L12" s="5">
        <v>150.07459718342699</v>
      </c>
      <c r="M12" s="5">
        <f>L12</f>
        <v>150.07459718342699</v>
      </c>
      <c r="N12" s="5">
        <f t="shared" ref="N12:P12" si="2">M12</f>
        <v>150.07459718342699</v>
      </c>
      <c r="O12" s="5">
        <f t="shared" si="2"/>
        <v>150.07459718342699</v>
      </c>
      <c r="P12" s="5">
        <f t="shared" si="2"/>
        <v>150.07459718342699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7">
        <f>L13</f>
        <v>0.9</v>
      </c>
      <c r="N13" s="7">
        <f>M13</f>
        <v>0.9</v>
      </c>
      <c r="O13" s="7">
        <f>N13</f>
        <v>0.9</v>
      </c>
      <c r="P13" s="7">
        <f>O13</f>
        <v>0.9</v>
      </c>
    </row>
    <row r="14" spans="1:16">
      <c r="A14" s="4" t="s">
        <v>38</v>
      </c>
      <c r="B14" s="4" t="s">
        <v>27</v>
      </c>
      <c r="C14" s="4">
        <v>380</v>
      </c>
      <c r="D14" s="4">
        <v>380</v>
      </c>
      <c r="E14" s="4">
        <v>380</v>
      </c>
      <c r="F14" s="4">
        <v>380</v>
      </c>
      <c r="G14" s="4">
        <v>380</v>
      </c>
      <c r="H14" s="4">
        <v>380</v>
      </c>
      <c r="I14" s="4">
        <v>380</v>
      </c>
      <c r="J14" s="4">
        <v>380</v>
      </c>
      <c r="K14" s="4">
        <v>380</v>
      </c>
      <c r="L14" s="4">
        <v>380</v>
      </c>
      <c r="M14" s="12"/>
      <c r="N14" s="12"/>
      <c r="O14" s="12"/>
      <c r="P14" s="12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12"/>
      <c r="N15" s="12"/>
      <c r="O15" s="12"/>
      <c r="P15" s="12"/>
    </row>
    <row r="16" spans="1:16">
      <c r="A16" s="1" t="s">
        <v>8</v>
      </c>
      <c r="B16" s="4" t="s">
        <v>7</v>
      </c>
      <c r="C16" s="5">
        <v>2360.24844720497</v>
      </c>
      <c r="D16" s="5">
        <v>2336.64596273292</v>
      </c>
      <c r="E16" s="5">
        <v>2313.5155279503101</v>
      </c>
      <c r="F16" s="5">
        <v>2290.8429813664602</v>
      </c>
      <c r="G16" s="5">
        <v>2268.6147279503102</v>
      </c>
      <c r="H16" s="5">
        <v>2246.8177108074501</v>
      </c>
      <c r="I16" s="5">
        <v>2225.4393845565201</v>
      </c>
      <c r="J16" s="5">
        <v>2204.4676902860101</v>
      </c>
      <c r="K16" s="5">
        <v>2183.8910319820902</v>
      </c>
      <c r="L16" s="5">
        <v>2163.6982543265799</v>
      </c>
      <c r="M16" s="6"/>
      <c r="N16" s="6"/>
      <c r="O16" s="6"/>
      <c r="P16" s="6"/>
    </row>
    <row r="17" spans="1:16">
      <c r="A17" s="1" t="s">
        <v>16</v>
      </c>
      <c r="B17" s="11" t="s">
        <v>17</v>
      </c>
      <c r="C17" s="7">
        <v>2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6"/>
      <c r="N17" s="6"/>
      <c r="O17" s="6"/>
      <c r="P17" s="6"/>
    </row>
    <row r="18" spans="1:16">
      <c r="A18" s="2" t="s">
        <v>18</v>
      </c>
      <c r="B18" s="2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6"/>
      <c r="N18" s="6"/>
      <c r="O18" s="6"/>
      <c r="P18" s="6"/>
    </row>
    <row r="19" spans="1:16">
      <c r="A19" s="2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2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2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2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1" workbookViewId="0">
      <selection activeCell="M17" sqref="M17:P17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43</v>
      </c>
      <c r="B2" s="4" t="s">
        <v>31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  <c r="M2" s="8"/>
      <c r="N2" s="8"/>
      <c r="O2" s="8"/>
      <c r="P2" s="8"/>
    </row>
    <row r="3" spans="1:16">
      <c r="A3" s="4" t="s">
        <v>44</v>
      </c>
      <c r="B3" s="4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4" t="s">
        <v>45</v>
      </c>
      <c r="B4" s="4" t="s">
        <v>27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  <c r="M4" s="8"/>
      <c r="N4" s="8"/>
      <c r="O4" s="8"/>
      <c r="P4" s="8"/>
    </row>
    <row r="5" spans="1:16">
      <c r="A5" s="4" t="s">
        <v>28</v>
      </c>
      <c r="B5" s="4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4" t="s">
        <v>30</v>
      </c>
      <c r="B6" s="4" t="s">
        <v>31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  <c r="M6" s="5"/>
      <c r="N6" s="5"/>
      <c r="O6" s="5"/>
      <c r="P6" s="5"/>
    </row>
    <row r="7" spans="1:16">
      <c r="A7" s="4" t="s">
        <v>32</v>
      </c>
      <c r="B7" s="4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4" t="s">
        <v>34</v>
      </c>
      <c r="B8" s="4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4" t="s">
        <v>46</v>
      </c>
      <c r="B10" s="4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  <c r="M11" s="5"/>
      <c r="N11" s="5"/>
      <c r="O11" s="5"/>
      <c r="P11" s="5"/>
    </row>
    <row r="12" spans="1:16">
      <c r="A12" s="4" t="s">
        <v>36</v>
      </c>
      <c r="B12" s="4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1">D2*D3+D4*D5+D6*D7*D8+D9*D10+D11*D12</f>
        <v>878093.66200318991</v>
      </c>
      <c r="E13" s="10">
        <f t="shared" si="1"/>
        <v>793589.99619886442</v>
      </c>
      <c r="F13" s="10">
        <f t="shared" si="1"/>
        <v>758674.39259213302</v>
      </c>
      <c r="G13" s="10">
        <f t="shared" si="1"/>
        <v>730503.59728945466</v>
      </c>
      <c r="H13" s="10">
        <f t="shared" si="1"/>
        <v>601451.57099404407</v>
      </c>
      <c r="I13" s="10">
        <f t="shared" si="1"/>
        <v>554446.94494077959</v>
      </c>
      <c r="J13" s="10">
        <f t="shared" si="1"/>
        <v>530154.57046582014</v>
      </c>
      <c r="K13" s="10">
        <f t="shared" si="1"/>
        <v>519571.5692692328</v>
      </c>
      <c r="L13" s="10">
        <f t="shared" si="1"/>
        <v>510594.65117025265</v>
      </c>
      <c r="M13" s="7"/>
      <c r="N13" s="7"/>
      <c r="O13" s="7"/>
      <c r="P13" s="7"/>
    </row>
    <row r="14" spans="1:16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1314795.7174170651</v>
      </c>
      <c r="D15" s="10">
        <f t="shared" si="2"/>
        <v>941912.59014300606</v>
      </c>
      <c r="E15" s="10">
        <f t="shared" si="2"/>
        <v>852687.35312174412</v>
      </c>
      <c r="F15" s="10">
        <f t="shared" si="2"/>
        <v>815672.11558790179</v>
      </c>
      <c r="G15" s="10">
        <f t="shared" si="2"/>
        <v>785797.70072310837</v>
      </c>
      <c r="H15" s="10">
        <f t="shared" si="2"/>
        <v>649921.38063430844</v>
      </c>
      <c r="I15" s="10">
        <f t="shared" si="2"/>
        <v>600388.81987088977</v>
      </c>
      <c r="J15" s="10">
        <f t="shared" si="2"/>
        <v>574727.78566425387</v>
      </c>
      <c r="K15" s="10">
        <f t="shared" si="2"/>
        <v>563481.39153357712</v>
      </c>
      <c r="L15" s="10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4" t="s">
        <v>7</v>
      </c>
      <c r="C16" s="5">
        <v>11</v>
      </c>
      <c r="D16" s="5"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  <c r="M16" s="6"/>
      <c r="N16" s="6"/>
      <c r="O16" s="6"/>
      <c r="P16" s="6"/>
    </row>
    <row r="17" spans="1:16">
      <c r="A17" s="1" t="s">
        <v>14</v>
      </c>
      <c r="B17" s="4" t="s">
        <v>48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>
        <f>L17-1</f>
        <v>40</v>
      </c>
      <c r="N17" s="6">
        <f>M17-1</f>
        <v>39</v>
      </c>
      <c r="O17" s="6">
        <f>N17-1</f>
        <v>38</v>
      </c>
      <c r="P17" s="6">
        <f>O17-1</f>
        <v>37</v>
      </c>
    </row>
    <row r="18" spans="1:16">
      <c r="A18" s="4" t="s">
        <v>38</v>
      </c>
      <c r="B18" s="4" t="s">
        <v>27</v>
      </c>
      <c r="C18" s="5">
        <v>100</v>
      </c>
      <c r="D18" s="5">
        <v>98</v>
      </c>
      <c r="E18" s="5">
        <v>96</v>
      </c>
      <c r="F18" s="5">
        <v>94</v>
      </c>
      <c r="G18" s="5">
        <v>92</v>
      </c>
      <c r="H18" s="5">
        <v>90</v>
      </c>
      <c r="I18" s="5">
        <v>88</v>
      </c>
      <c r="J18" s="5">
        <v>86</v>
      </c>
      <c r="K18" s="5">
        <v>84</v>
      </c>
      <c r="L18" s="5">
        <v>82</v>
      </c>
      <c r="M18" s="6"/>
      <c r="N18" s="6"/>
      <c r="O18" s="6"/>
      <c r="P18" s="6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>
      <c r="A20" s="1" t="s">
        <v>8</v>
      </c>
      <c r="B20" s="4" t="s">
        <v>7</v>
      </c>
      <c r="C20" s="5">
        <v>621.11801242236004</v>
      </c>
      <c r="D20" s="5">
        <v>602.60869565217399</v>
      </c>
      <c r="E20" s="5">
        <v>584.46708074534195</v>
      </c>
      <c r="F20" s="5">
        <v>566.682211180124</v>
      </c>
      <c r="G20" s="5">
        <v>549.24356571428495</v>
      </c>
      <c r="H20" s="5">
        <v>532.14103677018602</v>
      </c>
      <c r="I20" s="5">
        <v>515.36491010782595</v>
      </c>
      <c r="J20" s="5">
        <v>498.90584569630801</v>
      </c>
      <c r="K20" s="5">
        <v>482.75485970130399</v>
      </c>
      <c r="L20" s="5">
        <v>466.90330751257801</v>
      </c>
    </row>
    <row r="21" spans="1:16">
      <c r="A21" s="1" t="s">
        <v>16</v>
      </c>
      <c r="B21" s="11" t="s">
        <v>17</v>
      </c>
      <c r="C21" s="7">
        <v>1.1000000000000001</v>
      </c>
      <c r="D21" s="7">
        <v>1.1000000000000001</v>
      </c>
      <c r="E21" s="7">
        <v>1.1000000000000001</v>
      </c>
      <c r="F21" s="7">
        <v>1.1000000000000001</v>
      </c>
      <c r="G21" s="7">
        <v>1.1000000000000001</v>
      </c>
      <c r="H21" s="7">
        <v>1.1000000000000001</v>
      </c>
      <c r="I21" s="7">
        <v>1.1000000000000001</v>
      </c>
      <c r="J21" s="7">
        <v>1.1000000000000001</v>
      </c>
      <c r="K21" s="7">
        <v>1.1000000000000001</v>
      </c>
      <c r="L21" s="7">
        <v>1.1000000000000001</v>
      </c>
    </row>
    <row r="22" spans="1:16">
      <c r="A22" s="2" t="s">
        <v>18</v>
      </c>
      <c r="B22" s="2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2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3">C24</f>
        <v>0.2</v>
      </c>
      <c r="E24" s="6">
        <f t="shared" si="3"/>
        <v>0.2</v>
      </c>
      <c r="F24" s="6">
        <f t="shared" si="3"/>
        <v>0.2</v>
      </c>
      <c r="G24" s="6">
        <f t="shared" si="3"/>
        <v>0.2</v>
      </c>
      <c r="H24" s="6">
        <f t="shared" si="3"/>
        <v>0.2</v>
      </c>
      <c r="I24" s="6">
        <f t="shared" si="3"/>
        <v>0.2</v>
      </c>
      <c r="J24" s="6">
        <f t="shared" si="3"/>
        <v>0.2</v>
      </c>
      <c r="K24" s="6">
        <f t="shared" si="3"/>
        <v>0.2</v>
      </c>
      <c r="L24" s="6">
        <f t="shared" si="3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4">C25</f>
        <v>5000</v>
      </c>
      <c r="E25" s="6">
        <f t="shared" si="4"/>
        <v>5000</v>
      </c>
      <c r="F25" s="6">
        <f t="shared" si="4"/>
        <v>5000</v>
      </c>
      <c r="G25" s="6">
        <f t="shared" si="4"/>
        <v>5000</v>
      </c>
      <c r="H25" s="6">
        <f t="shared" si="4"/>
        <v>5000</v>
      </c>
      <c r="I25" s="6">
        <f t="shared" si="4"/>
        <v>5000</v>
      </c>
      <c r="J25" s="6">
        <f t="shared" si="4"/>
        <v>5000</v>
      </c>
      <c r="K25" s="6">
        <f t="shared" si="4"/>
        <v>5000</v>
      </c>
      <c r="L25" s="6">
        <f t="shared" si="4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5">C26</f>
        <v>2000</v>
      </c>
      <c r="E26" s="6">
        <f t="shared" si="5"/>
        <v>2000</v>
      </c>
      <c r="F26" s="6">
        <f t="shared" si="5"/>
        <v>2000</v>
      </c>
      <c r="G26" s="6">
        <f t="shared" si="5"/>
        <v>2000</v>
      </c>
      <c r="H26" s="6">
        <f t="shared" si="5"/>
        <v>2000</v>
      </c>
      <c r="I26" s="6">
        <f t="shared" si="5"/>
        <v>2000</v>
      </c>
      <c r="J26" s="6">
        <f t="shared" si="5"/>
        <v>2000</v>
      </c>
      <c r="K26" s="6">
        <f t="shared" si="5"/>
        <v>2000</v>
      </c>
      <c r="L26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N11" sqref="N11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51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52</v>
      </c>
      <c r="B3" t="s">
        <v>53</v>
      </c>
      <c r="C3" s="5">
        <v>3</v>
      </c>
      <c r="D3" s="6">
        <f t="shared" ref="D3:L3" si="1">C3</f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</row>
    <row r="4" spans="1:12">
      <c r="A4" s="1" t="s">
        <v>54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55</v>
      </c>
      <c r="B5" t="s">
        <v>56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57</v>
      </c>
      <c r="B6" t="s">
        <v>58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59</v>
      </c>
      <c r="B7" t="s">
        <v>60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61</v>
      </c>
      <c r="B8" t="s">
        <v>62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63</v>
      </c>
      <c r="B9" t="s">
        <v>23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64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65</v>
      </c>
      <c r="B11" t="s">
        <v>66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  <row r="12" spans="1:12">
      <c r="A12" s="2" t="s">
        <v>67</v>
      </c>
      <c r="B12" t="s">
        <v>68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</row>
    <row r="13" spans="1:12">
      <c r="A13" s="2" t="s">
        <v>69</v>
      </c>
      <c r="B13" t="s">
        <v>70</v>
      </c>
      <c r="C13" s="7">
        <v>60</v>
      </c>
      <c r="D13" s="7">
        <v>60</v>
      </c>
      <c r="E13" s="7">
        <v>60</v>
      </c>
      <c r="F13" s="7">
        <v>60</v>
      </c>
      <c r="G13" s="7">
        <v>60</v>
      </c>
      <c r="H13" s="7">
        <v>60</v>
      </c>
      <c r="I13" s="7">
        <v>60</v>
      </c>
      <c r="J13" s="7">
        <v>60</v>
      </c>
      <c r="K13" s="7">
        <v>60</v>
      </c>
      <c r="L13" s="7"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H1" sqref="H1:I2"/>
    </sheetView>
  </sheetViews>
  <sheetFormatPr baseColWidth="10" defaultColWidth="11" defaultRowHeight="16"/>
  <cols>
    <col min="3" max="3" width="12.6640625"/>
  </cols>
  <sheetData>
    <row r="1" spans="1:9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2" t="s">
        <v>77</v>
      </c>
      <c r="H1" s="1" t="s">
        <v>81</v>
      </c>
      <c r="I1" s="14" t="s">
        <v>82</v>
      </c>
    </row>
    <row r="2" spans="1:9">
      <c r="A2" t="s">
        <v>78</v>
      </c>
      <c r="B2">
        <v>20</v>
      </c>
      <c r="C2">
        <v>0.5</v>
      </c>
      <c r="D2" s="3">
        <f>B2*C2*40</f>
        <v>400</v>
      </c>
      <c r="E2">
        <v>2</v>
      </c>
      <c r="F2" t="s">
        <v>79</v>
      </c>
      <c r="G2" t="s">
        <v>80</v>
      </c>
      <c r="H2" s="15" t="s">
        <v>83</v>
      </c>
      <c r="I2" s="15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FF17A1E094704C4BB0D323BB1084C174</vt:lpwstr>
  </property>
  <property fmtid="{D5CDD505-2E9C-101B-9397-08002B2CF9AE}" pid="3" name="KSOProductBuildVer">
    <vt:lpwstr>2052-11.1.0.13012</vt:lpwstr>
  </property>
</Properties>
</file>