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A593336D-8F99-F64B-AFA1-FE7DEF040A6F}" xr6:coauthVersionLast="47" xr6:coauthVersionMax="47" xr10:uidLastSave="{00000000-0000-0000-0000-000000000000}"/>
  <bookViews>
    <workbookView xWindow="0" yWindow="760" windowWidth="20920" windowHeight="966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C2" i="6"/>
  <c r="I11" i="5"/>
  <c r="J11" i="5" s="1"/>
  <c r="K11" i="5" s="1"/>
  <c r="L11" i="5" s="1"/>
  <c r="D11" i="5"/>
  <c r="E11" i="5" s="1"/>
  <c r="F11" i="5" s="1"/>
  <c r="G11" i="5" s="1"/>
  <c r="H11" i="5" s="1"/>
  <c r="J10" i="5"/>
  <c r="K10" i="5" s="1"/>
  <c r="L10" i="5" s="1"/>
  <c r="D10" i="5"/>
  <c r="E10" i="5" s="1"/>
  <c r="F10" i="5" s="1"/>
  <c r="G10" i="5" s="1"/>
  <c r="H10" i="5" s="1"/>
  <c r="I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E7" i="5"/>
  <c r="F7" i="5" s="1"/>
  <c r="G7" i="5" s="1"/>
  <c r="H7" i="5" s="1"/>
  <c r="I7" i="5" s="1"/>
  <c r="J7" i="5" s="1"/>
  <c r="K7" i="5" s="1"/>
  <c r="L7" i="5" s="1"/>
  <c r="D7" i="5"/>
  <c r="F6" i="5"/>
  <c r="G6" i="5" s="1"/>
  <c r="H6" i="5" s="1"/>
  <c r="I6" i="5" s="1"/>
  <c r="J6" i="5" s="1"/>
  <c r="K6" i="5" s="1"/>
  <c r="L6" i="5" s="1"/>
  <c r="E6" i="5"/>
  <c r="D6" i="5"/>
  <c r="G5" i="5"/>
  <c r="H5" i="5" s="1"/>
  <c r="I5" i="5" s="1"/>
  <c r="J5" i="5" s="1"/>
  <c r="K5" i="5" s="1"/>
  <c r="L5" i="5" s="1"/>
  <c r="C5" i="5"/>
  <c r="D5" i="5" s="1"/>
  <c r="E5" i="5" s="1"/>
  <c r="F5" i="5" s="1"/>
  <c r="H4" i="5"/>
  <c r="I4" i="5" s="1"/>
  <c r="J4" i="5" s="1"/>
  <c r="K4" i="5" s="1"/>
  <c r="L4" i="5" s="1"/>
  <c r="D4" i="5"/>
  <c r="E4" i="5" s="1"/>
  <c r="F4" i="5" s="1"/>
  <c r="G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E24" i="4"/>
  <c r="F24" i="4" s="1"/>
  <c r="G24" i="4" s="1"/>
  <c r="H24" i="4" s="1"/>
  <c r="I24" i="4" s="1"/>
  <c r="J24" i="4" s="1"/>
  <c r="K24" i="4" s="1"/>
  <c r="L24" i="4" s="1"/>
  <c r="D24" i="4"/>
  <c r="M17" i="4"/>
  <c r="N17" i="4" s="1"/>
  <c r="O17" i="4" s="1"/>
  <c r="P17" i="4" s="1"/>
  <c r="K15" i="4"/>
  <c r="J15" i="4"/>
  <c r="I15" i="4"/>
  <c r="C15" i="4"/>
  <c r="L13" i="4"/>
  <c r="L15" i="4" s="1"/>
  <c r="K13" i="4"/>
  <c r="J13" i="4"/>
  <c r="I13" i="4"/>
  <c r="H13" i="4"/>
  <c r="H15" i="4" s="1"/>
  <c r="G13" i="4"/>
  <c r="G15" i="4" s="1"/>
  <c r="F13" i="4"/>
  <c r="F15" i="4" s="1"/>
  <c r="E13" i="4"/>
  <c r="E15" i="4" s="1"/>
  <c r="D13" i="4"/>
  <c r="D15" i="4" s="1"/>
  <c r="C13" i="4"/>
  <c r="M12" i="4"/>
  <c r="N12" i="4" s="1"/>
  <c r="O12" i="4" s="1"/>
  <c r="P12" i="4" s="1"/>
  <c r="J22" i="3"/>
  <c r="K22" i="3" s="1"/>
  <c r="L22" i="3" s="1"/>
  <c r="D22" i="3"/>
  <c r="E22" i="3" s="1"/>
  <c r="F22" i="3" s="1"/>
  <c r="G22" i="3" s="1"/>
  <c r="H22" i="3" s="1"/>
  <c r="I22" i="3" s="1"/>
  <c r="K21" i="3"/>
  <c r="L21" i="3" s="1"/>
  <c r="D21" i="3"/>
  <c r="E21" i="3" s="1"/>
  <c r="F21" i="3" s="1"/>
  <c r="G21" i="3" s="1"/>
  <c r="H21" i="3" s="1"/>
  <c r="I21" i="3" s="1"/>
  <c r="J21" i="3" s="1"/>
  <c r="E20" i="3"/>
  <c r="F20" i="3" s="1"/>
  <c r="G20" i="3" s="1"/>
  <c r="H20" i="3" s="1"/>
  <c r="I20" i="3" s="1"/>
  <c r="J20" i="3" s="1"/>
  <c r="K20" i="3" s="1"/>
  <c r="L20" i="3" s="1"/>
  <c r="D20" i="3"/>
  <c r="M13" i="3"/>
  <c r="N13" i="3" s="1"/>
  <c r="O13" i="3" s="1"/>
  <c r="P13" i="3" s="1"/>
  <c r="J11" i="3"/>
  <c r="I11" i="3"/>
  <c r="H11" i="3"/>
  <c r="L9" i="3"/>
  <c r="L11" i="3" s="1"/>
  <c r="K9" i="3"/>
  <c r="K11" i="3" s="1"/>
  <c r="J9" i="3"/>
  <c r="I9" i="3"/>
  <c r="H9" i="3"/>
  <c r="G9" i="3"/>
  <c r="G11" i="3" s="1"/>
  <c r="F9" i="3"/>
  <c r="F11" i="3" s="1"/>
  <c r="E9" i="3"/>
  <c r="E11" i="3" s="1"/>
  <c r="D9" i="3"/>
  <c r="D11" i="3" s="1"/>
  <c r="C9" i="3"/>
  <c r="C11" i="3" s="1"/>
  <c r="F18" i="2"/>
  <c r="G18" i="2" s="1"/>
  <c r="H18" i="2" s="1"/>
  <c r="I18" i="2" s="1"/>
  <c r="J18" i="2" s="1"/>
  <c r="K18" i="2" s="1"/>
  <c r="L18" i="2" s="1"/>
  <c r="E18" i="2"/>
  <c r="D18" i="2"/>
  <c r="F17" i="2"/>
  <c r="G17" i="2" s="1"/>
  <c r="H17" i="2" s="1"/>
  <c r="I17" i="2" s="1"/>
  <c r="J17" i="2" s="1"/>
  <c r="K17" i="2" s="1"/>
  <c r="L17" i="2" s="1"/>
  <c r="E17" i="2"/>
  <c r="D17" i="2"/>
  <c r="D16" i="2"/>
  <c r="E16" i="2" s="1"/>
  <c r="F16" i="2" s="1"/>
  <c r="G16" i="2" s="1"/>
  <c r="H16" i="2" s="1"/>
  <c r="I16" i="2" s="1"/>
  <c r="J16" i="2" s="1"/>
  <c r="K16" i="2" s="1"/>
  <c r="L16" i="2" s="1"/>
  <c r="I10" i="2"/>
  <c r="K8" i="2"/>
  <c r="K10" i="2" s="1"/>
  <c r="J8" i="2"/>
  <c r="J10" i="2" s="1"/>
  <c r="I8" i="2"/>
  <c r="C8" i="2"/>
  <c r="C10" i="2" s="1"/>
  <c r="L7" i="2"/>
  <c r="L8" i="2" s="1"/>
  <c r="L10" i="2" s="1"/>
  <c r="K7" i="2"/>
  <c r="J7" i="2"/>
  <c r="I7" i="2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</calcChain>
</file>

<file path=xl/sharedStrings.xml><?xml version="1.0" encoding="utf-8"?>
<sst xmlns="http://schemas.openxmlformats.org/spreadsheetml/2006/main" count="165" uniqueCount="82">
  <si>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</si>
  <si>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</si>
  <si>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</si>
  <si>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</si>
  <si>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</si>
  <si>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</si>
  <si>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</si>
  <si>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</si>
  <si>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</si>
  <si>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</si>
  <si>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</si>
  <si>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</si>
  <si>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</si>
  <si>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</si>
  <si>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</si>
  <si>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</si>
  <si>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</si>
  <si>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</si>
  <si>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</si>
  <si>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</si>
  <si>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</si>
  <si>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</si>
  <si>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</si>
  <si>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</si>
  <si>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</si>
  <si>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</si>
  <si>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</si>
  <si>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</si>
  <si>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</si>
  <si>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</si>
  <si>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</si>
  <si>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</si>
  <si>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</si>
  <si>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</si>
  <si>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</si>
  <si>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</si>
  <si>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</si>
  <si>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</si>
  <si>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</si>
  <si>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</si>
  <si>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</si>
  <si>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</si>
  <si>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</si>
  <si>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</si>
  <si>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</si>
  <si>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</si>
  <si>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</si>
  <si>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</si>
  <si>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</si>
  <si>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</si>
  <si>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</si>
  <si>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</si>
  <si>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</si>
  <si>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</si>
  <si>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</si>
  <si>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</si>
  <si>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</si>
  <si>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</si>
  <si>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</si>
  <si>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</si>
  <si>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</si>
  <si>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</si>
  <si>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</si>
  <si>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</si>
  <si>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</si>
  <si>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</si>
  <si>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</si>
  <si>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</si>
  <si>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</si>
  <si>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</si>
  <si>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</si>
  <si>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</si>
  <si>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</si>
  <si>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</si>
  <si>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</si>
  <si>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</si>
  <si>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</si>
  <si>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矿山</t>
  </si>
  <si>
    <t>是</t>
  </si>
  <si>
    <t>是否固定趟数</t>
  </si>
  <si>
    <t>每日固定趟数</t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</si>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</sst>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1" fillId="0" borderId="4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08" zoomScaleNormal="108" workbookViewId="0">
      <selection activeCell="C5" sqref="C5:C6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175785.89363985701</v>
      </c>
      <c r="D2" s="8">
        <v>174028.03470345901</v>
      </c>
      <c r="E2" s="8">
        <v>172287.754356424</v>
      </c>
      <c r="F2" s="8">
        <v>170564.87681285999</v>
      </c>
      <c r="G2" s="8">
        <v>168859.22804473099</v>
      </c>
      <c r="H2" s="8">
        <v>167170.635764284</v>
      </c>
      <c r="I2" s="8">
        <v>165498.92940664099</v>
      </c>
      <c r="J2" s="8">
        <v>163843.94011257499</v>
      </c>
      <c r="K2" s="8">
        <v>162205.50071144901</v>
      </c>
      <c r="L2" s="8">
        <v>160583.44570433401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131839.420229893</v>
      </c>
      <c r="D3" s="8">
        <v>131839.420229893</v>
      </c>
      <c r="E3" s="8">
        <v>131839.420229893</v>
      </c>
      <c r="F3" s="8">
        <v>131839.420229893</v>
      </c>
      <c r="G3" s="8">
        <v>131839.420229893</v>
      </c>
      <c r="H3" s="8">
        <v>131839.420229893</v>
      </c>
      <c r="I3" s="8">
        <v>131839.420229893</v>
      </c>
      <c r="J3" s="8">
        <v>131839.420229893</v>
      </c>
      <c r="K3" s="8">
        <v>131839.420229893</v>
      </c>
      <c r="L3" s="8">
        <v>131839.420229893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400</v>
      </c>
      <c r="D4" s="8">
        <v>400</v>
      </c>
      <c r="E4" s="8">
        <v>400</v>
      </c>
      <c r="F4" s="8">
        <v>400</v>
      </c>
      <c r="G4" s="8">
        <v>400</v>
      </c>
      <c r="H4" s="8">
        <v>400</v>
      </c>
      <c r="I4" s="8">
        <v>400</v>
      </c>
      <c r="J4" s="8">
        <v>400</v>
      </c>
      <c r="K4" s="8">
        <v>400</v>
      </c>
      <c r="L4" s="8">
        <v>400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13000</v>
      </c>
      <c r="D5" s="8">
        <v>13000</v>
      </c>
      <c r="E5" s="8">
        <v>13000</v>
      </c>
      <c r="F5" s="8">
        <v>13000</v>
      </c>
      <c r="G5" s="8">
        <v>13000</v>
      </c>
      <c r="H5" s="8">
        <v>13000</v>
      </c>
      <c r="I5" s="8">
        <v>13000</v>
      </c>
      <c r="J5" s="8">
        <v>13000</v>
      </c>
      <c r="K5" s="8">
        <v>13000</v>
      </c>
      <c r="L5" s="8">
        <v>13000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65000</v>
      </c>
      <c r="D7" s="8">
        <f t="shared" ref="D7:L7" si="0">D5*5</f>
        <v>65000</v>
      </c>
      <c r="E7" s="8">
        <f t="shared" si="0"/>
        <v>65000</v>
      </c>
      <c r="F7" s="8">
        <f t="shared" si="0"/>
        <v>65000</v>
      </c>
      <c r="G7" s="8">
        <f t="shared" si="0"/>
        <v>65000</v>
      </c>
      <c r="H7" s="8">
        <f t="shared" si="0"/>
        <v>65000</v>
      </c>
      <c r="I7" s="8">
        <f t="shared" si="0"/>
        <v>65000</v>
      </c>
      <c r="J7" s="8">
        <f t="shared" si="0"/>
        <v>65000</v>
      </c>
      <c r="K7" s="8">
        <f t="shared" si="0"/>
        <v>65000</v>
      </c>
      <c r="L7" s="8">
        <f t="shared" si="0"/>
        <v>65000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372625.31386975001</v>
      </c>
      <c r="D8" s="10">
        <f t="shared" ref="D8:L8" si="1">D2+D3+D7</f>
        <v>370867.45493335201</v>
      </c>
      <c r="E8" s="10">
        <f t="shared" si="1"/>
        <v>369127.17458631704</v>
      </c>
      <c r="F8" s="10">
        <f t="shared" si="1"/>
        <v>367404.29704275297</v>
      </c>
      <c r="G8" s="10">
        <f t="shared" si="1"/>
        <v>365698.64827462402</v>
      </c>
      <c r="H8" s="10">
        <f t="shared" si="1"/>
        <v>364010.055994177</v>
      </c>
      <c r="I8" s="10">
        <f t="shared" si="1"/>
        <v>362338.349636534</v>
      </c>
      <c r="J8" s="10">
        <f t="shared" si="1"/>
        <v>360683.36034246802</v>
      </c>
      <c r="K8" s="10">
        <f t="shared" si="1"/>
        <v>359044.92094134202</v>
      </c>
      <c r="L8" s="10">
        <f t="shared" si="1"/>
        <v>357422.86593422701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64839.420229892799</v>
      </c>
      <c r="D9" s="10">
        <v>64716.382752565602</v>
      </c>
      <c r="E9" s="10">
        <v>64594.576350338</v>
      </c>
      <c r="F9" s="10">
        <v>64473.988712459199</v>
      </c>
      <c r="G9" s="10">
        <v>64354.607651285602</v>
      </c>
      <c r="H9" s="10">
        <v>64236.421101050197</v>
      </c>
      <c r="I9" s="10">
        <v>64119.417116643599</v>
      </c>
      <c r="J9" s="10">
        <v>64003.5838724075</v>
      </c>
      <c r="K9" s="10">
        <v>63888.909660940197</v>
      </c>
      <c r="L9" s="10">
        <v>63775.382891914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>C8+C9</f>
        <v>437464.73409964284</v>
      </c>
      <c r="D10" s="10">
        <f t="shared" ref="D10:L10" si="2">D8+D9</f>
        <v>435583.83768591762</v>
      </c>
      <c r="E10" s="10">
        <f t="shared" si="2"/>
        <v>433721.75093665504</v>
      </c>
      <c r="F10" s="10">
        <f t="shared" si="2"/>
        <v>431878.28575521219</v>
      </c>
      <c r="G10" s="10">
        <f t="shared" si="2"/>
        <v>430053.25592590962</v>
      </c>
      <c r="H10" s="10">
        <f t="shared" si="2"/>
        <v>428246.47709522722</v>
      </c>
      <c r="I10" s="10">
        <f t="shared" si="2"/>
        <v>426457.76675317762</v>
      </c>
      <c r="J10" s="10">
        <f t="shared" si="2"/>
        <v>424686.94421487552</v>
      </c>
      <c r="K10" s="10">
        <f t="shared" si="2"/>
        <v>422933.83060228219</v>
      </c>
      <c r="L10" s="10">
        <f t="shared" si="2"/>
        <v>421198.248826141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71</v>
      </c>
      <c r="D11" s="4">
        <v>69.58</v>
      </c>
      <c r="E11" s="4">
        <v>68.188400000000001</v>
      </c>
      <c r="F11" s="4">
        <v>66.824631999999994</v>
      </c>
      <c r="G11" s="4">
        <v>65.488139360000005</v>
      </c>
      <c r="H11" s="4">
        <v>64.178376572800005</v>
      </c>
      <c r="I11" s="4">
        <v>62.894809041343997</v>
      </c>
      <c r="J11" s="4">
        <v>61.6369128605171</v>
      </c>
      <c r="K11" s="4">
        <v>60.404174603306799</v>
      </c>
      <c r="L11" s="4">
        <v>59.196091111240598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D1" workbookViewId="0">
      <selection activeCell="M13" sqref="M13:P13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420</v>
      </c>
      <c r="D2" s="8">
        <v>420</v>
      </c>
      <c r="E2" s="8">
        <v>420</v>
      </c>
      <c r="F2" s="8">
        <v>420</v>
      </c>
      <c r="G2" s="8">
        <v>420</v>
      </c>
      <c r="H2" s="8">
        <v>420</v>
      </c>
      <c r="I2" s="8">
        <v>420</v>
      </c>
      <c r="J2" s="8">
        <v>420</v>
      </c>
      <c r="K2" s="8">
        <v>420</v>
      </c>
      <c r="L2" s="8">
        <v>420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13000</v>
      </c>
      <c r="D7" s="8">
        <v>13000</v>
      </c>
      <c r="E7" s="8">
        <v>13000</v>
      </c>
      <c r="F7" s="8">
        <v>13000</v>
      </c>
      <c r="G7" s="8">
        <v>13000</v>
      </c>
      <c r="H7" s="8">
        <v>13000</v>
      </c>
      <c r="I7" s="8">
        <v>13000</v>
      </c>
      <c r="J7" s="8">
        <v>13000</v>
      </c>
      <c r="K7" s="8">
        <v>13000</v>
      </c>
      <c r="L7" s="8">
        <v>13000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843000</v>
      </c>
      <c r="D9" s="10">
        <f t="shared" si="0"/>
        <v>782146.49281658884</v>
      </c>
      <c r="E9" s="10">
        <f t="shared" si="0"/>
        <v>743325.52301091864</v>
      </c>
      <c r="F9" s="10">
        <f t="shared" si="0"/>
        <v>701286.84232430719</v>
      </c>
      <c r="G9" s="10">
        <f t="shared" si="0"/>
        <v>666422.50252799608</v>
      </c>
      <c r="H9" s="10">
        <f t="shared" si="0"/>
        <v>648310.96920284547</v>
      </c>
      <c r="I9" s="10">
        <f t="shared" si="0"/>
        <v>633415.30442972935</v>
      </c>
      <c r="J9" s="10">
        <f t="shared" si="0"/>
        <v>617295.95831319666</v>
      </c>
      <c r="K9" s="10">
        <f t="shared" si="0"/>
        <v>604024.6903031884</v>
      </c>
      <c r="L9" s="10">
        <f t="shared" si="0"/>
        <v>594923.68628580659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73837.519312448901</v>
      </c>
      <c r="D10" s="10">
        <v>69575.787277370793</v>
      </c>
      <c r="E10" s="10">
        <v>66857.052099873399</v>
      </c>
      <c r="F10" s="10">
        <v>63912.972120151302</v>
      </c>
      <c r="G10" s="10">
        <v>61471.330205512597</v>
      </c>
      <c r="H10" s="10">
        <v>60202.931630824998</v>
      </c>
      <c r="I10" s="10">
        <v>59159.748835196799</v>
      </c>
      <c r="J10" s="10">
        <v>58030.868399065199</v>
      </c>
      <c r="K10" s="10">
        <v>57101.446404472597</v>
      </c>
      <c r="L10" s="10">
        <v>56464.079025541701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916837.51931244892</v>
      </c>
      <c r="D11" s="10">
        <f t="shared" si="1"/>
        <v>851722.28009395965</v>
      </c>
      <c r="E11" s="10">
        <f t="shared" si="1"/>
        <v>810182.57511079207</v>
      </c>
      <c r="F11" s="10">
        <f t="shared" si="1"/>
        <v>765199.81444445846</v>
      </c>
      <c r="G11" s="10">
        <f t="shared" si="1"/>
        <v>727893.83273350867</v>
      </c>
      <c r="H11" s="10">
        <f t="shared" si="1"/>
        <v>708513.90083367052</v>
      </c>
      <c r="I11" s="10">
        <f t="shared" si="1"/>
        <v>692575.05326492619</v>
      </c>
      <c r="J11" s="10">
        <f t="shared" si="1"/>
        <v>675326.82671226189</v>
      </c>
      <c r="K11" s="10">
        <f t="shared" si="1"/>
        <v>661126.13670766097</v>
      </c>
      <c r="L11" s="10">
        <f t="shared" si="1"/>
        <v>651387.76531134825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200</v>
      </c>
      <c r="D12" s="4">
        <v>196</v>
      </c>
      <c r="E12" s="4">
        <v>192.08</v>
      </c>
      <c r="F12" s="4">
        <v>188.23840000000001</v>
      </c>
      <c r="G12" s="4">
        <v>184.47363200000001</v>
      </c>
      <c r="H12" s="4">
        <v>180.78415935999999</v>
      </c>
      <c r="I12" s="4">
        <v>177.16847617280001</v>
      </c>
      <c r="J12" s="4">
        <v>173.62510664934399</v>
      </c>
      <c r="K12" s="4">
        <v>170.152604516357</v>
      </c>
      <c r="L12" s="4">
        <v>166.74955242602999</v>
      </c>
      <c r="M12" s="4"/>
      <c r="N12" s="4"/>
      <c r="O12" s="4"/>
      <c r="P12" s="4"/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>
        <f>L13</f>
        <v>0.9</v>
      </c>
      <c r="N13" s="6">
        <f>M13</f>
        <v>0.9</v>
      </c>
      <c r="O13" s="6">
        <f>N13</f>
        <v>0.9</v>
      </c>
      <c r="P13" s="6">
        <f>O13</f>
        <v>0.9</v>
      </c>
    </row>
    <row r="14" spans="1:16">
      <c r="A14" s="3" t="s">
        <v>38</v>
      </c>
      <c r="B14" s="3" t="s">
        <v>27</v>
      </c>
      <c r="C14" s="8">
        <v>420</v>
      </c>
      <c r="D14" s="8">
        <v>420</v>
      </c>
      <c r="E14" s="8">
        <v>420</v>
      </c>
      <c r="F14" s="8">
        <v>420</v>
      </c>
      <c r="G14" s="8">
        <v>420</v>
      </c>
      <c r="H14" s="8">
        <v>420</v>
      </c>
      <c r="I14" s="8">
        <v>420</v>
      </c>
      <c r="J14" s="8">
        <v>420</v>
      </c>
      <c r="K14" s="8">
        <v>420</v>
      </c>
      <c r="L14" s="8">
        <v>420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2608.6956521739098</v>
      </c>
      <c r="D16" s="4">
        <v>2582.6086956521799</v>
      </c>
      <c r="E16" s="4">
        <v>2557.04347826087</v>
      </c>
      <c r="F16" s="4">
        <v>2531.98434782609</v>
      </c>
      <c r="G16" s="4">
        <v>2507.4162782608701</v>
      </c>
      <c r="H16" s="4">
        <v>2483.3248382608699</v>
      </c>
      <c r="I16" s="4">
        <v>2459.6961618782602</v>
      </c>
      <c r="J16" s="4">
        <v>2436.51692084244</v>
      </c>
      <c r="K16" s="4">
        <v>2413.7742985065202</v>
      </c>
      <c r="L16" s="4">
        <v>2391.4559653083202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2">C20</f>
        <v>0.2</v>
      </c>
      <c r="E20" s="5">
        <f t="shared" si="2"/>
        <v>0.2</v>
      </c>
      <c r="F20" s="5">
        <f t="shared" si="2"/>
        <v>0.2</v>
      </c>
      <c r="G20" s="5">
        <f t="shared" si="2"/>
        <v>0.2</v>
      </c>
      <c r="H20" s="5">
        <f t="shared" si="2"/>
        <v>0.2</v>
      </c>
      <c r="I20" s="5">
        <f t="shared" si="2"/>
        <v>0.2</v>
      </c>
      <c r="J20" s="5">
        <f t="shared" si="2"/>
        <v>0.2</v>
      </c>
      <c r="K20" s="5">
        <f t="shared" si="2"/>
        <v>0.2</v>
      </c>
      <c r="L20" s="5">
        <f t="shared" si="2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3">C21</f>
        <v>5000</v>
      </c>
      <c r="E21" s="5">
        <f t="shared" si="3"/>
        <v>5000</v>
      </c>
      <c r="F21" s="5">
        <f t="shared" si="3"/>
        <v>5000</v>
      </c>
      <c r="G21" s="5">
        <f t="shared" si="3"/>
        <v>5000</v>
      </c>
      <c r="H21" s="5">
        <f t="shared" si="3"/>
        <v>5000</v>
      </c>
      <c r="I21" s="5">
        <f t="shared" si="3"/>
        <v>5000</v>
      </c>
      <c r="J21" s="5">
        <f t="shared" si="3"/>
        <v>5000</v>
      </c>
      <c r="K21" s="5">
        <f t="shared" si="3"/>
        <v>5000</v>
      </c>
      <c r="L21" s="5">
        <f t="shared" si="3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4">C22</f>
        <v>2000</v>
      </c>
      <c r="E22" s="5">
        <f t="shared" si="4"/>
        <v>2000</v>
      </c>
      <c r="F22" s="5">
        <f t="shared" si="4"/>
        <v>2000</v>
      </c>
      <c r="G22" s="5">
        <f t="shared" si="4"/>
        <v>2000</v>
      </c>
      <c r="H22" s="5">
        <f t="shared" si="4"/>
        <v>2000</v>
      </c>
      <c r="I22" s="5">
        <f t="shared" si="4"/>
        <v>2000</v>
      </c>
      <c r="J22" s="5">
        <f t="shared" si="4"/>
        <v>2000</v>
      </c>
      <c r="K22" s="5">
        <f t="shared" si="4"/>
        <v>2000</v>
      </c>
      <c r="L22" s="5">
        <f t="shared" si="4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7" workbookViewId="0">
      <selection activeCell="M17" sqref="M17:P1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110</v>
      </c>
      <c r="D2" s="8">
        <v>110</v>
      </c>
      <c r="E2" s="8">
        <v>110</v>
      </c>
      <c r="F2" s="8">
        <v>110</v>
      </c>
      <c r="G2" s="8">
        <v>110</v>
      </c>
      <c r="H2" s="8">
        <v>110</v>
      </c>
      <c r="I2" s="8">
        <v>110</v>
      </c>
      <c r="J2" s="8">
        <v>110</v>
      </c>
      <c r="K2" s="8">
        <v>110</v>
      </c>
      <c r="L2" s="8">
        <v>110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3" t="s">
        <v>45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200</v>
      </c>
      <c r="D6" s="8">
        <v>200</v>
      </c>
      <c r="E6" s="8">
        <v>200</v>
      </c>
      <c r="F6" s="8">
        <v>200</v>
      </c>
      <c r="G6" s="8">
        <v>200</v>
      </c>
      <c r="H6" s="8">
        <v>200</v>
      </c>
      <c r="I6" s="8">
        <v>200</v>
      </c>
      <c r="J6" s="8">
        <v>200</v>
      </c>
      <c r="K6" s="8">
        <v>200</v>
      </c>
      <c r="L6" s="8">
        <v>200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>
        <v>50</v>
      </c>
      <c r="L9" s="8">
        <v>50</v>
      </c>
      <c r="M9" s="10"/>
      <c r="N9" s="10"/>
      <c r="O9" s="10"/>
      <c r="P9" s="10"/>
    </row>
    <row r="10" spans="1:16">
      <c r="A10" s="3" t="s">
        <v>46</v>
      </c>
      <c r="B10" s="3" t="s">
        <v>47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13000</v>
      </c>
      <c r="D11" s="8">
        <v>13000</v>
      </c>
      <c r="E11" s="8">
        <v>13000</v>
      </c>
      <c r="F11" s="8">
        <v>13000</v>
      </c>
      <c r="G11" s="8">
        <v>13000</v>
      </c>
      <c r="H11" s="8">
        <v>13000</v>
      </c>
      <c r="I11" s="8">
        <v>13000</v>
      </c>
      <c r="J11" s="8">
        <v>13000</v>
      </c>
      <c r="K11" s="8">
        <v>13000</v>
      </c>
      <c r="L11" s="8">
        <v>13000</v>
      </c>
      <c r="M11" s="4"/>
      <c r="N11" s="4"/>
      <c r="O11" s="4"/>
      <c r="P11" s="4"/>
    </row>
    <row r="12" spans="1:16">
      <c r="A12" s="3" t="s">
        <v>36</v>
      </c>
      <c r="B12" s="3" t="s">
        <v>48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1295000</v>
      </c>
      <c r="D13" s="10">
        <f t="shared" ref="D13:L13" si="1">D2*D3+D4*D5+D6*D7*D8+D9*D10+D11*D12</f>
        <v>943493.25018065935</v>
      </c>
      <c r="E13" s="10">
        <f t="shared" si="1"/>
        <v>859434.31934236817</v>
      </c>
      <c r="F13" s="10">
        <f t="shared" si="1"/>
        <v>824697.35028962535</v>
      </c>
      <c r="G13" s="10">
        <f t="shared" si="1"/>
        <v>796551.36044078064</v>
      </c>
      <c r="H13" s="10">
        <f t="shared" si="1"/>
        <v>666949.92294671037</v>
      </c>
      <c r="I13" s="10">
        <f t="shared" si="1"/>
        <v>619727.56557581923</v>
      </c>
      <c r="J13" s="10">
        <f t="shared" si="1"/>
        <v>595328.97672158165</v>
      </c>
      <c r="K13" s="10">
        <f t="shared" si="1"/>
        <v>584836.92689352424</v>
      </c>
      <c r="L13" s="10">
        <f t="shared" si="1"/>
        <v>576068.58136835066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1356296.0209078796</v>
      </c>
      <c r="D15" s="10">
        <f t="shared" si="2"/>
        <v>991625.63790463796</v>
      </c>
      <c r="E15" s="10">
        <f t="shared" si="2"/>
        <v>904285.91524076147</v>
      </c>
      <c r="F15" s="10">
        <f t="shared" si="2"/>
        <v>867975.37138324534</v>
      </c>
      <c r="G15" s="10">
        <f t="shared" si="2"/>
        <v>838551.41317518696</v>
      </c>
      <c r="H15" s="10">
        <f t="shared" si="2"/>
        <v>704362.52948108932</v>
      </c>
      <c r="I15" s="10">
        <f t="shared" si="2"/>
        <v>655435.40389893495</v>
      </c>
      <c r="J15" s="10">
        <f t="shared" si="2"/>
        <v>630088.25243378361</v>
      </c>
      <c r="K15" s="10">
        <f t="shared" si="2"/>
        <v>619133.43855046108</v>
      </c>
      <c r="L15" s="10">
        <f t="shared" si="2"/>
        <v>609998.899027028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10</v>
      </c>
      <c r="D16" s="4">
        <v>9.8000000000000007</v>
      </c>
      <c r="E16" s="4">
        <v>9.6039999999999992</v>
      </c>
      <c r="F16" s="4">
        <v>9.4119200000000003</v>
      </c>
      <c r="G16" s="4">
        <v>9.2236816000000008</v>
      </c>
      <c r="H16" s="4">
        <v>9.0392079679999995</v>
      </c>
      <c r="I16" s="4">
        <v>8.8584238086399996</v>
      </c>
      <c r="J16" s="4">
        <v>8.6812553324672006</v>
      </c>
      <c r="K16" s="4">
        <v>8.5076302258178593</v>
      </c>
      <c r="L16" s="4">
        <v>8.3374776213015007</v>
      </c>
      <c r="M16" s="5"/>
      <c r="N16" s="5"/>
      <c r="O16" s="5"/>
      <c r="P16" s="5"/>
    </row>
    <row r="17" spans="1:16">
      <c r="A17" s="1" t="s">
        <v>14</v>
      </c>
      <c r="B17" s="3" t="s">
        <v>48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>
        <f>L17-1</f>
        <v>40</v>
      </c>
      <c r="N17" s="5">
        <f>M17-1</f>
        <v>39</v>
      </c>
      <c r="O17" s="5">
        <f>N17-1</f>
        <v>38</v>
      </c>
      <c r="P17" s="5">
        <f>O17-1</f>
        <v>37</v>
      </c>
    </row>
    <row r="18" spans="1:16">
      <c r="A18" s="3" t="s">
        <v>38</v>
      </c>
      <c r="B18" s="3" t="s">
        <v>27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49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50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L14" sqref="L14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51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52</v>
      </c>
      <c r="B3" t="s">
        <v>53</v>
      </c>
      <c r="C3" s="4">
        <v>3</v>
      </c>
      <c r="D3" s="5">
        <f t="shared" ref="D3:L3" si="1">C3</f>
        <v>3</v>
      </c>
      <c r="E3" s="5">
        <f t="shared" si="1"/>
        <v>3</v>
      </c>
      <c r="F3" s="5">
        <f t="shared" si="1"/>
        <v>3</v>
      </c>
      <c r="G3" s="5">
        <f t="shared" si="1"/>
        <v>3</v>
      </c>
      <c r="H3" s="5">
        <f t="shared" si="1"/>
        <v>3</v>
      </c>
      <c r="I3" s="5">
        <f t="shared" si="1"/>
        <v>3</v>
      </c>
      <c r="J3" s="5">
        <f t="shared" si="1"/>
        <v>3</v>
      </c>
      <c r="K3" s="5">
        <f t="shared" si="1"/>
        <v>3</v>
      </c>
      <c r="L3" s="5">
        <f t="shared" si="1"/>
        <v>3</v>
      </c>
    </row>
    <row r="4" spans="1:12">
      <c r="A4" s="1" t="s">
        <v>54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55</v>
      </c>
      <c r="B5" t="s">
        <v>56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57</v>
      </c>
      <c r="B6" t="s">
        <v>58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59</v>
      </c>
      <c r="B7" t="s">
        <v>60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61</v>
      </c>
      <c r="B8" t="s">
        <v>62</v>
      </c>
      <c r="C8" s="4">
        <v>40</v>
      </c>
      <c r="D8" s="5">
        <f t="shared" ref="D8:L8" si="6">C8</f>
        <v>40</v>
      </c>
      <c r="E8" s="5">
        <f t="shared" si="6"/>
        <v>40</v>
      </c>
      <c r="F8" s="5">
        <f t="shared" si="6"/>
        <v>40</v>
      </c>
      <c r="G8" s="5">
        <f t="shared" si="6"/>
        <v>40</v>
      </c>
      <c r="H8" s="5">
        <f t="shared" si="6"/>
        <v>40</v>
      </c>
      <c r="I8" s="5">
        <f t="shared" si="6"/>
        <v>40</v>
      </c>
      <c r="J8" s="5">
        <f t="shared" si="6"/>
        <v>40</v>
      </c>
      <c r="K8" s="5">
        <f t="shared" si="6"/>
        <v>40</v>
      </c>
      <c r="L8" s="5">
        <f t="shared" si="6"/>
        <v>40</v>
      </c>
    </row>
    <row r="9" spans="1:12">
      <c r="A9" s="1" t="s">
        <v>63</v>
      </c>
      <c r="B9" t="s">
        <v>23</v>
      </c>
      <c r="C9" s="4">
        <v>0</v>
      </c>
      <c r="D9" s="5">
        <f t="shared" ref="D9:L9" si="7">C9</f>
        <v>0</v>
      </c>
      <c r="E9" s="5">
        <f t="shared" si="7"/>
        <v>0</v>
      </c>
      <c r="F9" s="5">
        <f t="shared" si="7"/>
        <v>0</v>
      </c>
      <c r="G9" s="5">
        <f t="shared" si="7"/>
        <v>0</v>
      </c>
      <c r="H9" s="5">
        <f t="shared" si="7"/>
        <v>0</v>
      </c>
      <c r="I9" s="5">
        <f t="shared" si="7"/>
        <v>0</v>
      </c>
      <c r="J9" s="5">
        <f t="shared" si="7"/>
        <v>0</v>
      </c>
      <c r="K9" s="5">
        <f t="shared" si="7"/>
        <v>0</v>
      </c>
      <c r="L9" s="5">
        <f t="shared" si="7"/>
        <v>0</v>
      </c>
    </row>
    <row r="10" spans="1:12">
      <c r="A10" s="1" t="s">
        <v>64</v>
      </c>
      <c r="B10" t="s">
        <v>23</v>
      </c>
      <c r="C10" s="4">
        <v>0.15</v>
      </c>
      <c r="D10" s="5">
        <f t="shared" ref="D10:L10" si="8">C10</f>
        <v>0.15</v>
      </c>
      <c r="E10" s="5">
        <f t="shared" si="8"/>
        <v>0.15</v>
      </c>
      <c r="F10" s="5">
        <f t="shared" si="8"/>
        <v>0.15</v>
      </c>
      <c r="G10" s="5">
        <f t="shared" si="8"/>
        <v>0.15</v>
      </c>
      <c r="H10" s="5">
        <f t="shared" si="8"/>
        <v>0.15</v>
      </c>
      <c r="I10" s="5">
        <f t="shared" si="8"/>
        <v>0.15</v>
      </c>
      <c r="J10" s="5">
        <f t="shared" si="8"/>
        <v>0.15</v>
      </c>
      <c r="K10" s="5">
        <f t="shared" si="8"/>
        <v>0.15</v>
      </c>
      <c r="L10" s="5">
        <f t="shared" si="8"/>
        <v>0.15</v>
      </c>
    </row>
    <row r="11" spans="1:12">
      <c r="A11" s="1" t="s">
        <v>65</v>
      </c>
      <c r="B11" t="s">
        <v>66</v>
      </c>
      <c r="C11" s="6">
        <v>50</v>
      </c>
      <c r="D11" s="6">
        <f>C11</f>
        <v>50</v>
      </c>
      <c r="E11" s="6">
        <f t="shared" ref="E11:L11" si="9">D11</f>
        <v>50</v>
      </c>
      <c r="F11" s="6">
        <f t="shared" si="9"/>
        <v>50</v>
      </c>
      <c r="G11" s="6">
        <f t="shared" si="9"/>
        <v>50</v>
      </c>
      <c r="H11" s="6">
        <f t="shared" si="9"/>
        <v>50</v>
      </c>
      <c r="I11" s="6">
        <f t="shared" si="9"/>
        <v>50</v>
      </c>
      <c r="J11" s="6">
        <f t="shared" si="9"/>
        <v>50</v>
      </c>
      <c r="K11" s="6">
        <f t="shared" si="9"/>
        <v>50</v>
      </c>
      <c r="L11" s="6">
        <f t="shared" si="9"/>
        <v>50</v>
      </c>
    </row>
    <row r="12" spans="1:12">
      <c r="A12" s="7" t="s">
        <v>67</v>
      </c>
      <c r="B12" t="s">
        <v>68</v>
      </c>
      <c r="C12" s="6">
        <v>50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6">
        <v>50</v>
      </c>
      <c r="J12" s="6">
        <v>50</v>
      </c>
      <c r="K12" s="6">
        <v>50</v>
      </c>
      <c r="L12" s="6">
        <v>50</v>
      </c>
    </row>
    <row r="13" spans="1:12">
      <c r="A13" s="7" t="s">
        <v>69</v>
      </c>
      <c r="B13" t="s">
        <v>70</v>
      </c>
      <c r="C13" s="6">
        <v>80</v>
      </c>
      <c r="D13" s="6">
        <v>80</v>
      </c>
      <c r="E13" s="6">
        <v>80</v>
      </c>
      <c r="F13" s="6">
        <v>80</v>
      </c>
      <c r="G13" s="6">
        <v>80</v>
      </c>
      <c r="H13" s="6">
        <v>80</v>
      </c>
      <c r="I13" s="6">
        <v>80</v>
      </c>
      <c r="J13" s="6">
        <v>80</v>
      </c>
      <c r="K13" s="6">
        <v>80</v>
      </c>
      <c r="L13" s="6">
        <v>80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G7" sqref="G7"/>
    </sheetView>
  </sheetViews>
  <sheetFormatPr baseColWidth="10" defaultColWidth="11" defaultRowHeight="16"/>
  <cols>
    <col min="1" max="1" width="14" customWidth="1"/>
    <col min="3" max="3" width="11.6640625"/>
    <col min="7" max="7" width="11.6640625"/>
  </cols>
  <sheetData>
    <row r="1" spans="1:8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79</v>
      </c>
      <c r="H1" s="14" t="s">
        <v>80</v>
      </c>
    </row>
    <row r="2" spans="1:8">
      <c r="A2" t="s">
        <v>77</v>
      </c>
      <c r="B2">
        <v>35</v>
      </c>
      <c r="C2">
        <f>D2/47/B2</f>
        <v>0.47234042553191485</v>
      </c>
      <c r="D2" s="2">
        <f>37*21</f>
        <v>777</v>
      </c>
      <c r="E2">
        <v>2</v>
      </c>
      <c r="F2" t="s">
        <v>78</v>
      </c>
      <c r="G2" s="15" t="s">
        <v>81</v>
      </c>
      <c r="H2" s="15">
        <v>1</v>
      </c>
    </row>
    <row r="3" spans="1:8">
      <c r="D3" s="2"/>
    </row>
    <row r="4" spans="1:8">
      <c r="D4" s="2"/>
    </row>
    <row r="5" spans="1:8">
      <c r="D5" s="2"/>
    </row>
    <row r="6" spans="1:8">
      <c r="D6" s="2"/>
    </row>
    <row r="7" spans="1:8">
      <c r="D7" s="2"/>
    </row>
    <row r="8" spans="1:8">
      <c r="D8" s="2"/>
    </row>
    <row r="9" spans="1:8">
      <c r="D9" s="2"/>
    </row>
    <row r="10" spans="1:8">
      <c r="D10" s="2"/>
    </row>
    <row r="11" spans="1:8">
      <c r="D11" s="2"/>
    </row>
    <row r="12" spans="1:8">
      <c r="D12" s="2"/>
    </row>
    <row r="13" spans="1:8">
      <c r="D13" s="2"/>
    </row>
    <row r="14" spans="1:8">
      <c r="D14" s="2"/>
    </row>
    <row r="15" spans="1:8">
      <c r="D15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2023-03-06T07:43:23Z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017F418BCC5E4EA897DF3C868D888103</vt:lpwstr>
  </property>
</Properties>
</file>