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ge/Mygithub/车辆生命周期经济性分析/"/>
    </mc:Choice>
  </mc:AlternateContent>
  <xr:revisionPtr revIDLastSave="0" documentId="13_ncr:1_{2B094079-EE97-444E-A9C7-E32B2611FC47}" xr6:coauthVersionLast="47" xr6:coauthVersionMax="47" xr10:uidLastSave="{00000000-0000-0000-0000-000000000000}"/>
  <bookViews>
    <workbookView xWindow="15120" yWindow="760" windowWidth="15120" windowHeight="17620" activeTab="4" xr2:uid="{AAB313EC-8A83-6949-A97B-0FE675E75DAF}"/>
  </bookViews>
  <sheets>
    <sheet name="燃油汽车" sheetId="2" r:id="rId1"/>
    <sheet name="电动汽车" sheetId="3" r:id="rId2"/>
    <sheet name="燃料电池汽车" sheetId="4" r:id="rId3"/>
    <sheet name="运营参数" sheetId="5" r:id="rId4"/>
    <sheet name="线路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4" l="1"/>
  <c r="N12" i="4" s="1"/>
  <c r="O12" i="4" s="1"/>
  <c r="P12" i="4" s="1"/>
  <c r="N12" i="3"/>
  <c r="O12" i="3" s="1"/>
  <c r="P12" i="3" s="1"/>
  <c r="M12" i="3"/>
  <c r="D10" i="5"/>
  <c r="E10" i="5" s="1"/>
  <c r="F10" i="5" s="1"/>
  <c r="G10" i="5" s="1"/>
  <c r="H10" i="5" s="1"/>
  <c r="I10" i="5" s="1"/>
  <c r="J10" i="5" s="1"/>
  <c r="K10" i="5" s="1"/>
  <c r="L10" i="5" s="1"/>
  <c r="D9" i="5"/>
  <c r="E9" i="5" s="1"/>
  <c r="F9" i="5" s="1"/>
  <c r="G9" i="5" s="1"/>
  <c r="H9" i="5" s="1"/>
  <c r="I9" i="5" s="1"/>
  <c r="J9" i="5" s="1"/>
  <c r="K9" i="5" s="1"/>
  <c r="L9" i="5" s="1"/>
  <c r="D18" i="2"/>
  <c r="E18" i="2" s="1"/>
  <c r="F18" i="2" s="1"/>
  <c r="G18" i="2" s="1"/>
  <c r="H18" i="2" s="1"/>
  <c r="I18" i="2" s="1"/>
  <c r="J18" i="2" s="1"/>
  <c r="K18" i="2" s="1"/>
  <c r="L18" i="2" s="1"/>
  <c r="D17" i="2"/>
  <c r="E17" i="2" s="1"/>
  <c r="F17" i="2" s="1"/>
  <c r="G17" i="2" s="1"/>
  <c r="H17" i="2" s="1"/>
  <c r="I17" i="2" s="1"/>
  <c r="J17" i="2" s="1"/>
  <c r="K17" i="2" s="1"/>
  <c r="L17" i="2" s="1"/>
  <c r="D16" i="2"/>
  <c r="E16" i="2" s="1"/>
  <c r="F16" i="2" s="1"/>
  <c r="G16" i="2" s="1"/>
  <c r="H16" i="2" s="1"/>
  <c r="I16" i="2" s="1"/>
  <c r="J16" i="2" s="1"/>
  <c r="K16" i="2" s="1"/>
  <c r="L16" i="2" s="1"/>
  <c r="E22" i="3"/>
  <c r="F22" i="3" s="1"/>
  <c r="G22" i="3" s="1"/>
  <c r="H22" i="3" s="1"/>
  <c r="I22" i="3" s="1"/>
  <c r="J22" i="3" s="1"/>
  <c r="K22" i="3" s="1"/>
  <c r="L22" i="3" s="1"/>
  <c r="D22" i="3"/>
  <c r="F21" i="3"/>
  <c r="G21" i="3" s="1"/>
  <c r="H21" i="3" s="1"/>
  <c r="I21" i="3" s="1"/>
  <c r="J21" i="3" s="1"/>
  <c r="K21" i="3" s="1"/>
  <c r="L21" i="3" s="1"/>
  <c r="E21" i="3"/>
  <c r="D21" i="3"/>
  <c r="G20" i="3"/>
  <c r="H20" i="3" s="1"/>
  <c r="I20" i="3" s="1"/>
  <c r="J20" i="3" s="1"/>
  <c r="K20" i="3" s="1"/>
  <c r="L20" i="3" s="1"/>
  <c r="F20" i="3"/>
  <c r="E20" i="3"/>
  <c r="D20" i="3"/>
  <c r="D24" i="4"/>
  <c r="E24" i="4"/>
  <c r="F24" i="4" s="1"/>
  <c r="G24" i="4" s="1"/>
  <c r="H24" i="4" s="1"/>
  <c r="I24" i="4" s="1"/>
  <c r="J24" i="4" s="1"/>
  <c r="K24" i="4" s="1"/>
  <c r="L24" i="4" s="1"/>
  <c r="D25" i="4"/>
  <c r="E25" i="4"/>
  <c r="F25" i="4"/>
  <c r="G25" i="4"/>
  <c r="H25" i="4" s="1"/>
  <c r="I25" i="4" s="1"/>
  <c r="J25" i="4" s="1"/>
  <c r="K25" i="4" s="1"/>
  <c r="L25" i="4" s="1"/>
  <c r="D26" i="4"/>
  <c r="E26" i="4"/>
  <c r="F26" i="4"/>
  <c r="G26" i="4"/>
  <c r="H26" i="4" s="1"/>
  <c r="I26" i="4" s="1"/>
  <c r="J26" i="4" s="1"/>
  <c r="K26" i="4" s="1"/>
  <c r="L26" i="4" s="1"/>
  <c r="D3" i="5"/>
  <c r="E3" i="5" s="1"/>
  <c r="F3" i="5" s="1"/>
  <c r="G3" i="5" s="1"/>
  <c r="H3" i="5" s="1"/>
  <c r="I3" i="5" s="1"/>
  <c r="J3" i="5" s="1"/>
  <c r="K3" i="5" s="1"/>
  <c r="L3" i="5" s="1"/>
  <c r="D4" i="5"/>
  <c r="E4" i="5" s="1"/>
  <c r="F4" i="5" s="1"/>
  <c r="G4" i="5" s="1"/>
  <c r="H4" i="5" s="1"/>
  <c r="I4" i="5" s="1"/>
  <c r="J4" i="5" s="1"/>
  <c r="K4" i="5" s="1"/>
  <c r="L4" i="5" s="1"/>
  <c r="D6" i="5"/>
  <c r="E6" i="5" s="1"/>
  <c r="F6" i="5" s="1"/>
  <c r="G6" i="5" s="1"/>
  <c r="H6" i="5" s="1"/>
  <c r="I6" i="5" s="1"/>
  <c r="J6" i="5" s="1"/>
  <c r="K6" i="5" s="1"/>
  <c r="L6" i="5" s="1"/>
  <c r="D7" i="5"/>
  <c r="E7" i="5" s="1"/>
  <c r="F7" i="5" s="1"/>
  <c r="G7" i="5" s="1"/>
  <c r="H7" i="5" s="1"/>
  <c r="I7" i="5" s="1"/>
  <c r="J7" i="5" s="1"/>
  <c r="K7" i="5" s="1"/>
  <c r="L7" i="5" s="1"/>
  <c r="D8" i="5"/>
  <c r="E8" i="5" s="1"/>
  <c r="F8" i="5" s="1"/>
  <c r="G8" i="5" s="1"/>
  <c r="H8" i="5" s="1"/>
  <c r="I8" i="5" s="1"/>
  <c r="J8" i="5" s="1"/>
  <c r="K8" i="5" s="1"/>
  <c r="L8" i="5" s="1"/>
  <c r="D2" i="5"/>
  <c r="E2" i="5" s="1"/>
  <c r="F2" i="5" s="1"/>
  <c r="G2" i="5" s="1"/>
  <c r="H2" i="5" s="1"/>
  <c r="I2" i="5" s="1"/>
  <c r="J2" i="5" s="1"/>
  <c r="K2" i="5" s="1"/>
  <c r="L2" i="5" s="1"/>
  <c r="C5" i="5"/>
  <c r="D5" i="5" s="1"/>
  <c r="E5" i="5" s="1"/>
  <c r="F5" i="5" s="1"/>
  <c r="G5" i="5" s="1"/>
  <c r="H5" i="5" s="1"/>
  <c r="I5" i="5" s="1"/>
  <c r="J5" i="5" s="1"/>
  <c r="K5" i="5" s="1"/>
  <c r="L5" i="5" s="1"/>
  <c r="L13" i="4"/>
  <c r="L15" i="4" s="1"/>
  <c r="K13" i="4"/>
  <c r="K15" i="4" s="1"/>
  <c r="J13" i="4"/>
  <c r="J15" i="4" s="1"/>
  <c r="I13" i="4"/>
  <c r="I15" i="4" s="1"/>
  <c r="H13" i="4"/>
  <c r="H15" i="4" s="1"/>
  <c r="G13" i="4"/>
  <c r="G15" i="4" s="1"/>
  <c r="F13" i="4"/>
  <c r="F15" i="4" s="1"/>
  <c r="E13" i="4"/>
  <c r="E15" i="4" s="1"/>
  <c r="D13" i="4"/>
  <c r="D15" i="4" s="1"/>
  <c r="C13" i="4"/>
  <c r="C15" i="4" s="1"/>
  <c r="L9" i="3"/>
  <c r="L11" i="3" s="1"/>
  <c r="K9" i="3"/>
  <c r="K11" i="3" s="1"/>
  <c r="J9" i="3"/>
  <c r="J11" i="3" s="1"/>
  <c r="I9" i="3"/>
  <c r="I11" i="3" s="1"/>
  <c r="H9" i="3"/>
  <c r="H11" i="3" s="1"/>
  <c r="G9" i="3"/>
  <c r="G11" i="3" s="1"/>
  <c r="F9" i="3"/>
  <c r="F11" i="3" s="1"/>
  <c r="E9" i="3"/>
  <c r="E11" i="3" s="1"/>
  <c r="D9" i="3"/>
  <c r="D11" i="3" s="1"/>
  <c r="C9" i="3"/>
  <c r="C11" i="3" s="1"/>
  <c r="L8" i="2"/>
  <c r="L10" i="2" s="1"/>
  <c r="K8" i="2"/>
  <c r="K10" i="2" s="1"/>
  <c r="J8" i="2"/>
  <c r="J10" i="2" s="1"/>
  <c r="I8" i="2"/>
  <c r="I10" i="2" s="1"/>
  <c r="H8" i="2"/>
  <c r="H10" i="2" s="1"/>
  <c r="G8" i="2"/>
  <c r="G10" i="2" s="1"/>
  <c r="F8" i="2"/>
  <c r="F10" i="2" s="1"/>
  <c r="E8" i="2"/>
  <c r="E10" i="2" s="1"/>
  <c r="D8" i="2"/>
  <c r="D10" i="2" s="1"/>
  <c r="C8" i="2"/>
  <c r="C10" i="2" s="1"/>
</calcChain>
</file>

<file path=xl/sharedStrings.xml><?xml version="1.0" encoding="utf-8"?>
<sst xmlns="http://schemas.openxmlformats.org/spreadsheetml/2006/main" count="190" uniqueCount="90">
  <si>
    <t>元</t>
    <phoneticPr fontId="1" type="noConversion"/>
  </si>
  <si>
    <t>柴油发动机成本</t>
  </si>
  <si>
    <t>车身成本</t>
  </si>
  <si>
    <t>裸车成本</t>
  </si>
  <si>
    <t>其他费用</t>
  </si>
  <si>
    <t>购置成本</t>
    <phoneticPr fontId="1" type="noConversion"/>
  </si>
  <si>
    <t>动力电池容量</t>
  </si>
  <si>
    <t>动力电池单位成本</t>
  </si>
  <si>
    <t>电机功率</t>
  </si>
  <si>
    <t>电机单位成本</t>
  </si>
  <si>
    <t>电机个数</t>
  </si>
  <si>
    <t>车身单位成本</t>
  </si>
  <si>
    <t>单位</t>
    <phoneticPr fontId="1" type="noConversion"/>
  </si>
  <si>
    <t>kW</t>
    <phoneticPr fontId="1" type="noConversion"/>
  </si>
  <si>
    <t>个</t>
    <phoneticPr fontId="1" type="noConversion"/>
  </si>
  <si>
    <t>kg</t>
    <phoneticPr fontId="1" type="noConversion"/>
  </si>
  <si>
    <t>kWh</t>
    <phoneticPr fontId="1" type="noConversion"/>
  </si>
  <si>
    <t>元/kwh</t>
    <phoneticPr fontId="1" type="noConversion"/>
  </si>
  <si>
    <t>动力电池能量密度</t>
    <phoneticPr fontId="1" type="noConversion"/>
  </si>
  <si>
    <t>kg/kwh</t>
    <phoneticPr fontId="1" type="noConversion"/>
  </si>
  <si>
    <t>燃料电池系统功率</t>
  </si>
  <si>
    <t>燃料电池系统单价</t>
  </si>
  <si>
    <t>氢瓶单位成本</t>
  </si>
  <si>
    <t>元/kW</t>
    <phoneticPr fontId="1" type="noConversion"/>
  </si>
  <si>
    <t>元/个</t>
    <phoneticPr fontId="1" type="noConversion"/>
  </si>
  <si>
    <t>元/kg</t>
    <phoneticPr fontId="1" type="noConversion"/>
  </si>
  <si>
    <t>动力电池容量</t>
    <phoneticPr fontId="1" type="noConversion"/>
  </si>
  <si>
    <t>百公里能耗</t>
    <phoneticPr fontId="1" type="noConversion"/>
  </si>
  <si>
    <t>燃料价格</t>
    <phoneticPr fontId="1" type="noConversion"/>
  </si>
  <si>
    <t>载能容量</t>
    <phoneticPr fontId="1" type="noConversion"/>
  </si>
  <si>
    <t>变速箱成本</t>
    <phoneticPr fontId="1" type="noConversion"/>
  </si>
  <si>
    <t>L</t>
    <phoneticPr fontId="1" type="noConversion"/>
  </si>
  <si>
    <t>元/L</t>
    <phoneticPr fontId="1" type="noConversion"/>
  </si>
  <si>
    <t>折现率</t>
    <phoneticPr fontId="1" type="noConversion"/>
  </si>
  <si>
    <t>车辆寿命</t>
    <phoneticPr fontId="1" type="noConversion"/>
  </si>
  <si>
    <t>司机人数</t>
    <phoneticPr fontId="1" type="noConversion"/>
  </si>
  <si>
    <t>单年保险费</t>
    <phoneticPr fontId="1" type="noConversion"/>
  </si>
  <si>
    <t>单年维修费</t>
    <phoneticPr fontId="1" type="noConversion"/>
  </si>
  <si>
    <t>-</t>
    <phoneticPr fontId="1" type="noConversion"/>
  </si>
  <si>
    <t>年</t>
    <phoneticPr fontId="1" type="noConversion"/>
  </si>
  <si>
    <t>小时</t>
    <phoneticPr fontId="1" type="noConversion"/>
  </si>
  <si>
    <t>人</t>
    <phoneticPr fontId="1" type="noConversion"/>
  </si>
  <si>
    <t>km/h</t>
    <phoneticPr fontId="1" type="noConversion"/>
  </si>
  <si>
    <t>元/km</t>
    <phoneticPr fontId="1" type="noConversion"/>
  </si>
  <si>
    <t>元/年</t>
    <phoneticPr fontId="1" type="noConversion"/>
  </si>
  <si>
    <t>司机工资</t>
    <phoneticPr fontId="1" type="noConversion"/>
  </si>
  <si>
    <t>元/月</t>
    <phoneticPr fontId="1" type="noConversion"/>
  </si>
  <si>
    <t>工作日占比</t>
    <phoneticPr fontId="1" type="noConversion"/>
  </si>
  <si>
    <t>单人工作时间</t>
    <phoneticPr fontId="1" type="noConversion"/>
  </si>
  <si>
    <t>额定总重</t>
    <phoneticPr fontId="1" type="noConversion"/>
  </si>
  <si>
    <t>吨</t>
    <phoneticPr fontId="1" type="noConversion"/>
  </si>
  <si>
    <t>车身质量</t>
    <phoneticPr fontId="1" type="noConversion"/>
  </si>
  <si>
    <t>低温能耗率</t>
    <phoneticPr fontId="1" type="noConversion"/>
  </si>
  <si>
    <t>充能速度</t>
    <phoneticPr fontId="1" type="noConversion"/>
  </si>
  <si>
    <t>L/小时</t>
    <phoneticPr fontId="1" type="noConversion"/>
  </si>
  <si>
    <t>kWh/小时</t>
    <phoneticPr fontId="1" type="noConversion"/>
  </si>
  <si>
    <t>kg/小时</t>
    <phoneticPr fontId="1" type="noConversion"/>
  </si>
  <si>
    <t>kgCO2/kg</t>
    <phoneticPr fontId="1" type="noConversion"/>
  </si>
  <si>
    <t>燃料生命周期排放因子</t>
    <phoneticPr fontId="1" type="noConversion"/>
  </si>
  <si>
    <t>kgCO2/L</t>
    <phoneticPr fontId="1" type="noConversion"/>
  </si>
  <si>
    <t>kgCO2/kWh</t>
    <phoneticPr fontId="1" type="noConversion"/>
  </si>
  <si>
    <t>电池质量</t>
    <phoneticPr fontId="1" type="noConversion"/>
  </si>
  <si>
    <t>保养费用</t>
    <phoneticPr fontId="1" type="noConversion"/>
  </si>
  <si>
    <t>通行费</t>
    <phoneticPr fontId="1" type="noConversion"/>
  </si>
  <si>
    <t>轮胎损耗</t>
    <phoneticPr fontId="1" type="noConversion"/>
  </si>
  <si>
    <t>路线</t>
  </si>
  <si>
    <t>广州-乌鲁木齐</t>
  </si>
  <si>
    <t>上海-乌鲁木齐</t>
  </si>
  <si>
    <t>银川-乌鲁木齐</t>
  </si>
  <si>
    <t>广州-北京</t>
  </si>
  <si>
    <t>上海-西安</t>
  </si>
  <si>
    <t>上海-北京</t>
  </si>
  <si>
    <t>上海-郑州</t>
  </si>
  <si>
    <t>哈尔滨-大连</t>
  </si>
  <si>
    <t>上海-武汉</t>
  </si>
  <si>
    <t>哈尔滨-沈阳</t>
  </si>
  <si>
    <t>沈阳-长春</t>
  </si>
  <si>
    <t>石家庄-北京</t>
  </si>
  <si>
    <t>哈尔滨-长春</t>
  </si>
  <si>
    <t>哈尔滨-吉林</t>
  </si>
  <si>
    <t>宁波-杭州</t>
  </si>
  <si>
    <t>北京-天津</t>
  </si>
  <si>
    <t>广州-深圳</t>
  </si>
  <si>
    <t>单位运价</t>
    <phoneticPr fontId="1" type="noConversion"/>
  </si>
  <si>
    <t>整车运价</t>
    <phoneticPr fontId="1" type="noConversion"/>
  </si>
  <si>
    <t>是否货运</t>
    <phoneticPr fontId="1" type="noConversion"/>
  </si>
  <si>
    <t>是</t>
    <phoneticPr fontId="1" type="noConversion"/>
  </si>
  <si>
    <t>平均行驶速度</t>
    <phoneticPr fontId="1" type="noConversion"/>
  </si>
  <si>
    <t>距离</t>
    <phoneticPr fontId="1" type="noConversion"/>
  </si>
  <si>
    <t>寒冷月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</si>
</sst>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2"/>
      <color rgb="FF00B0F0"/>
      <name val="等线"/>
      <family val="4"/>
      <charset val="134"/>
      <scheme val="minor"/>
    </font>
    <font>
      <sz val="12"/>
      <color rgb="FFEBB07A"/>
      <name val="Menlo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176" fontId="3" fillId="0" borderId="1" xfId="0" applyNumberFormat="1" applyFont="1" applyBorder="1">
      <alignment vertical="center"/>
    </xf>
    <xf numFmtId="0" fontId="4" fillId="0" borderId="1" xfId="0" applyFont="1" applyBorder="1">
      <alignment vertical="center"/>
    </xf>
    <xf numFmtId="176" fontId="2" fillId="0" borderId="1" xfId="0" applyNumberFormat="1" applyFont="1" applyBorder="1">
      <alignment vertical="center"/>
    </xf>
    <xf numFmtId="0" fontId="5" fillId="0" borderId="1" xfId="0" applyFont="1" applyBorder="1">
      <alignment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176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5" fillId="0" borderId="2" xfId="0" applyFont="1" applyBorder="1">
      <alignment vertical="center"/>
    </xf>
    <xf numFmtId="0" fontId="6" fillId="0" borderId="0" xfId="0" applyFont="1">
      <alignment vertical="center"/>
    </xf>
    <xf numFmtId="176" fontId="0" fillId="0" borderId="3" xfId="0" applyNumberFormat="1" applyBorder="1">
      <alignment vertical="center"/>
    </xf>
    <xf numFmtId="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E78A3-5400-4E40-9C42-6E1EF701EC44}">
  <dimension ref="A1:P18"/>
  <sheetViews>
    <sheetView zoomScale="150" workbookViewId="0">
      <selection activeCell="C16" sqref="C16"/>
    </sheetView>
  </sheetViews>
  <sheetFormatPr baseColWidth="10" defaultRowHeight="16"/>
  <sheetData>
    <row r="1" spans="1:16">
      <c r="B1" t="s">
        <v>12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</row>
    <row r="2" spans="1:16">
      <c r="A2" s="1" t="s">
        <v>1</v>
      </c>
      <c r="B2" s="1" t="s">
        <v>0</v>
      </c>
      <c r="C2" s="2">
        <v>165900</v>
      </c>
      <c r="D2" s="2">
        <v>164241</v>
      </c>
      <c r="E2" s="2">
        <v>162598.59</v>
      </c>
      <c r="F2" s="2">
        <v>160972.6041</v>
      </c>
      <c r="G2" s="2">
        <v>159362.87805900001</v>
      </c>
      <c r="H2" s="2">
        <v>157769.24927840999</v>
      </c>
      <c r="I2" s="2">
        <v>156191.55678562599</v>
      </c>
      <c r="J2" s="2">
        <v>154629.64121777</v>
      </c>
      <c r="K2" s="2">
        <v>153083.344805592</v>
      </c>
      <c r="L2" s="2">
        <v>151552.51135753599</v>
      </c>
      <c r="M2" s="2"/>
      <c r="N2" s="2"/>
      <c r="O2" s="2"/>
      <c r="P2" s="2"/>
    </row>
    <row r="3" spans="1:16">
      <c r="A3" s="1" t="s">
        <v>30</v>
      </c>
      <c r="B3" s="1" t="s">
        <v>0</v>
      </c>
      <c r="C3" s="2">
        <v>120000</v>
      </c>
      <c r="D3" s="2">
        <v>120000</v>
      </c>
      <c r="E3" s="2">
        <v>120000</v>
      </c>
      <c r="F3" s="2">
        <v>120000</v>
      </c>
      <c r="G3" s="2">
        <v>120000</v>
      </c>
      <c r="H3" s="2">
        <v>120000</v>
      </c>
      <c r="I3" s="2">
        <v>120000</v>
      </c>
      <c r="J3" s="2">
        <v>120000</v>
      </c>
      <c r="K3" s="2">
        <v>120000</v>
      </c>
      <c r="L3" s="2">
        <v>120000</v>
      </c>
      <c r="M3" s="2"/>
      <c r="N3" s="2"/>
      <c r="O3" s="2"/>
      <c r="P3" s="2"/>
    </row>
    <row r="4" spans="1:16">
      <c r="A4" s="5" t="s">
        <v>29</v>
      </c>
      <c r="B4" s="5" t="s">
        <v>31</v>
      </c>
      <c r="C4" s="2">
        <v>2000</v>
      </c>
      <c r="D4" s="2">
        <v>2000</v>
      </c>
      <c r="E4" s="2">
        <v>2000</v>
      </c>
      <c r="F4" s="2">
        <v>2000</v>
      </c>
      <c r="G4" s="2">
        <v>2000</v>
      </c>
      <c r="H4" s="2">
        <v>2000</v>
      </c>
      <c r="I4" s="2">
        <v>2000</v>
      </c>
      <c r="J4" s="2">
        <v>2000</v>
      </c>
      <c r="K4" s="2">
        <v>2000</v>
      </c>
      <c r="L4" s="2">
        <v>2000</v>
      </c>
      <c r="M4" s="2"/>
      <c r="N4" s="2"/>
      <c r="O4" s="2"/>
      <c r="P4" s="2"/>
    </row>
    <row r="5" spans="1:16">
      <c r="A5" s="5" t="s">
        <v>51</v>
      </c>
      <c r="B5" s="5" t="s">
        <v>15</v>
      </c>
      <c r="C5" s="2">
        <v>9000</v>
      </c>
      <c r="D5" s="2">
        <v>9000</v>
      </c>
      <c r="E5" s="2">
        <v>9000</v>
      </c>
      <c r="F5" s="2">
        <v>9000</v>
      </c>
      <c r="G5" s="2">
        <v>9000</v>
      </c>
      <c r="H5" s="2">
        <v>9000</v>
      </c>
      <c r="I5" s="2">
        <v>9000</v>
      </c>
      <c r="J5" s="2">
        <v>9000</v>
      </c>
      <c r="K5" s="2">
        <v>9000</v>
      </c>
      <c r="L5" s="2">
        <v>9000</v>
      </c>
      <c r="M5" s="2"/>
      <c r="N5" s="2"/>
      <c r="O5" s="2"/>
      <c r="P5" s="2"/>
    </row>
    <row r="6" spans="1:16">
      <c r="A6" s="5" t="s">
        <v>61</v>
      </c>
      <c r="B6" s="1" t="s">
        <v>15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/>
      <c r="N6" s="6"/>
      <c r="O6" s="6"/>
      <c r="P6" s="6"/>
    </row>
    <row r="7" spans="1:16">
      <c r="A7" s="1" t="s">
        <v>2</v>
      </c>
      <c r="B7" s="1" t="s">
        <v>0</v>
      </c>
      <c r="C7" s="2">
        <v>45625</v>
      </c>
      <c r="D7" s="2">
        <v>45625</v>
      </c>
      <c r="E7" s="2">
        <v>45625</v>
      </c>
      <c r="F7" s="2">
        <v>45625</v>
      </c>
      <c r="G7" s="2">
        <v>45625</v>
      </c>
      <c r="H7" s="2">
        <v>45625</v>
      </c>
      <c r="I7" s="2">
        <v>45625</v>
      </c>
      <c r="J7" s="2">
        <v>45625</v>
      </c>
      <c r="K7" s="2">
        <v>45625</v>
      </c>
      <c r="L7" s="2">
        <v>45625</v>
      </c>
      <c r="M7" s="2"/>
      <c r="N7" s="2"/>
      <c r="O7" s="2"/>
      <c r="P7" s="2"/>
    </row>
    <row r="8" spans="1:16">
      <c r="A8" s="3" t="s">
        <v>3</v>
      </c>
      <c r="B8" s="3" t="s">
        <v>0</v>
      </c>
      <c r="C8" s="4">
        <f t="shared" ref="C8:L8" si="0">C2+C3+C4+C7</f>
        <v>333525</v>
      </c>
      <c r="D8" s="4">
        <f t="shared" si="0"/>
        <v>331866</v>
      </c>
      <c r="E8" s="4">
        <f t="shared" si="0"/>
        <v>330223.58999999997</v>
      </c>
      <c r="F8" s="4">
        <f t="shared" si="0"/>
        <v>328597.6041</v>
      </c>
      <c r="G8" s="4">
        <f t="shared" si="0"/>
        <v>326987.87805900001</v>
      </c>
      <c r="H8" s="4">
        <f t="shared" si="0"/>
        <v>325394.24927840999</v>
      </c>
      <c r="I8" s="4">
        <f t="shared" si="0"/>
        <v>323816.55678562599</v>
      </c>
      <c r="J8" s="4">
        <f t="shared" si="0"/>
        <v>322254.64121777</v>
      </c>
      <c r="K8" s="4">
        <f t="shared" si="0"/>
        <v>320708.34480559197</v>
      </c>
      <c r="L8" s="4">
        <f t="shared" si="0"/>
        <v>319177.51135753596</v>
      </c>
      <c r="M8" s="4"/>
      <c r="N8" s="4"/>
      <c r="O8" s="4"/>
      <c r="P8" s="4"/>
    </row>
    <row r="9" spans="1:16">
      <c r="A9" s="3" t="s">
        <v>4</v>
      </c>
      <c r="B9" s="3" t="s">
        <v>0</v>
      </c>
      <c r="C9" s="4">
        <v>63572.167670976502</v>
      </c>
      <c r="D9" s="4">
        <v>63455.983513753097</v>
      </c>
      <c r="E9" s="4">
        <v>63340.961198101897</v>
      </c>
      <c r="F9" s="4">
        <v>63227.0891056072</v>
      </c>
      <c r="G9" s="4">
        <v>63114.355734037497</v>
      </c>
      <c r="H9" s="4">
        <v>63002.749696183499</v>
      </c>
      <c r="I9" s="4">
        <v>62892.259718708003</v>
      </c>
      <c r="J9" s="4">
        <v>62782.874641007198</v>
      </c>
      <c r="K9" s="4">
        <v>62674.5834140835</v>
      </c>
      <c r="L9" s="4">
        <v>62567.375099429002</v>
      </c>
      <c r="M9" s="4"/>
      <c r="N9" s="4"/>
      <c r="O9" s="4"/>
      <c r="P9" s="4"/>
    </row>
    <row r="10" spans="1:16">
      <c r="A10" s="5" t="s">
        <v>5</v>
      </c>
      <c r="B10" s="5" t="s">
        <v>0</v>
      </c>
      <c r="C10" s="4">
        <f t="shared" ref="C10:L10" si="1">C9+C8</f>
        <v>397097.16767097649</v>
      </c>
      <c r="D10" s="4">
        <f t="shared" si="1"/>
        <v>395321.9835137531</v>
      </c>
      <c r="E10" s="4">
        <f t="shared" si="1"/>
        <v>393564.55119810184</v>
      </c>
      <c r="F10" s="4">
        <f t="shared" si="1"/>
        <v>391824.69320560718</v>
      </c>
      <c r="G10" s="4">
        <f t="shared" si="1"/>
        <v>390102.23379303748</v>
      </c>
      <c r="H10" s="4">
        <f t="shared" si="1"/>
        <v>388396.99897459347</v>
      </c>
      <c r="I10" s="4">
        <f t="shared" si="1"/>
        <v>386708.81650433398</v>
      </c>
      <c r="J10" s="4">
        <f t="shared" si="1"/>
        <v>385037.51585877722</v>
      </c>
      <c r="K10" s="4">
        <f t="shared" si="1"/>
        <v>383382.92821967549</v>
      </c>
      <c r="L10" s="4">
        <f t="shared" si="1"/>
        <v>381744.88645696494</v>
      </c>
      <c r="M10" s="4"/>
      <c r="N10" s="4"/>
      <c r="O10" s="4"/>
      <c r="P10" s="4"/>
    </row>
    <row r="11" spans="1:16">
      <c r="A11" s="5" t="s">
        <v>27</v>
      </c>
      <c r="B11" s="5" t="s">
        <v>31</v>
      </c>
      <c r="C11" s="6">
        <v>35</v>
      </c>
      <c r="D11" s="6">
        <v>34.299999999999997</v>
      </c>
      <c r="E11" s="6">
        <v>33.613999999999997</v>
      </c>
      <c r="F11" s="6">
        <v>32.941719999999997</v>
      </c>
      <c r="G11" s="6">
        <v>32.2828856</v>
      </c>
      <c r="H11" s="6">
        <v>31.637227888000002</v>
      </c>
      <c r="I11" s="6">
        <v>31.004483330239999</v>
      </c>
      <c r="J11" s="6">
        <v>30.384393663635201</v>
      </c>
      <c r="K11" s="6">
        <v>29.776705790362499</v>
      </c>
      <c r="L11" s="6">
        <v>29.181171674555198</v>
      </c>
      <c r="M11" s="6"/>
      <c r="N11" s="6"/>
      <c r="O11" s="6"/>
      <c r="P11" s="6"/>
    </row>
    <row r="12" spans="1:16">
      <c r="A12" s="5" t="s">
        <v>28</v>
      </c>
      <c r="B12" s="5" t="s">
        <v>32</v>
      </c>
      <c r="C12" s="1">
        <v>8.1449999999999996</v>
      </c>
      <c r="D12" s="1">
        <v>8.1449999999999996</v>
      </c>
      <c r="E12" s="1">
        <v>8.1449999999999996</v>
      </c>
      <c r="F12" s="1">
        <v>8.1449999999999996</v>
      </c>
      <c r="G12" s="1">
        <v>8.1449999999999996</v>
      </c>
      <c r="H12" s="1">
        <v>8.1449999999999996</v>
      </c>
      <c r="I12" s="1">
        <v>8.1449999999999996</v>
      </c>
      <c r="J12" s="1">
        <v>8.1449999999999996</v>
      </c>
      <c r="K12" s="1">
        <v>8.1449999999999996</v>
      </c>
      <c r="L12" s="1">
        <v>8.1449999999999996</v>
      </c>
      <c r="M12" s="1">
        <v>8.1449999999999996</v>
      </c>
      <c r="N12" s="1">
        <v>8.1449999999999996</v>
      </c>
      <c r="O12" s="1">
        <v>8.1449999999999996</v>
      </c>
      <c r="P12" s="1">
        <v>8.1449999999999996</v>
      </c>
    </row>
    <row r="13" spans="1:16">
      <c r="A13" s="5" t="s">
        <v>52</v>
      </c>
      <c r="B13" s="9" t="s">
        <v>38</v>
      </c>
      <c r="C13" s="8">
        <v>1</v>
      </c>
      <c r="D13" s="8">
        <v>1</v>
      </c>
      <c r="E13" s="8">
        <v>1</v>
      </c>
      <c r="F13" s="8">
        <v>1</v>
      </c>
      <c r="G13" s="8">
        <v>1</v>
      </c>
      <c r="H13" s="8">
        <v>1</v>
      </c>
      <c r="I13" s="8">
        <v>1</v>
      </c>
      <c r="J13" s="8">
        <v>1</v>
      </c>
      <c r="K13" s="8">
        <v>1</v>
      </c>
      <c r="L13" s="8">
        <v>1</v>
      </c>
      <c r="M13" s="8"/>
      <c r="N13" s="8"/>
      <c r="O13" s="8"/>
      <c r="P13" s="8"/>
    </row>
    <row r="14" spans="1:16">
      <c r="A14" s="10" t="s">
        <v>53</v>
      </c>
      <c r="B14" s="10" t="s">
        <v>54</v>
      </c>
      <c r="C14" s="11">
        <v>6000</v>
      </c>
      <c r="D14" s="11">
        <v>6000</v>
      </c>
      <c r="E14" s="11">
        <v>6000</v>
      </c>
      <c r="F14" s="11">
        <v>6000</v>
      </c>
      <c r="G14" s="11">
        <v>6000</v>
      </c>
      <c r="H14" s="11">
        <v>6000</v>
      </c>
      <c r="I14" s="11">
        <v>6000</v>
      </c>
      <c r="J14" s="11">
        <v>6000</v>
      </c>
      <c r="K14" s="11">
        <v>6000</v>
      </c>
      <c r="L14" s="11">
        <v>6000</v>
      </c>
      <c r="M14" s="11"/>
      <c r="N14" s="11"/>
      <c r="O14" s="11"/>
      <c r="P14" s="11"/>
    </row>
    <row r="15" spans="1:16">
      <c r="A15" s="10" t="s">
        <v>58</v>
      </c>
      <c r="B15" s="9" t="s">
        <v>59</v>
      </c>
      <c r="C15" s="11">
        <v>2.63</v>
      </c>
      <c r="D15" s="11">
        <v>2.63</v>
      </c>
      <c r="E15" s="11">
        <v>2.63</v>
      </c>
      <c r="F15" s="11">
        <v>2.63</v>
      </c>
      <c r="G15" s="11">
        <v>2.63</v>
      </c>
      <c r="H15" s="11">
        <v>2.63</v>
      </c>
      <c r="I15" s="11">
        <v>2.63</v>
      </c>
      <c r="J15" s="11">
        <v>2.63</v>
      </c>
      <c r="K15" s="11">
        <v>2.63</v>
      </c>
      <c r="L15" s="11">
        <v>2.63</v>
      </c>
      <c r="M15" s="11">
        <v>2.63</v>
      </c>
      <c r="N15" s="11">
        <v>2.63</v>
      </c>
      <c r="O15" s="11">
        <v>2.63</v>
      </c>
      <c r="P15" s="11">
        <v>2.63</v>
      </c>
    </row>
    <row r="16" spans="1:16">
      <c r="A16" s="10" t="s">
        <v>62</v>
      </c>
      <c r="B16" t="s">
        <v>43</v>
      </c>
      <c r="C16" s="6">
        <v>0.2</v>
      </c>
      <c r="D16" s="7">
        <f t="shared" ref="D16:L16" si="2">C16</f>
        <v>0.2</v>
      </c>
      <c r="E16" s="7">
        <f t="shared" si="2"/>
        <v>0.2</v>
      </c>
      <c r="F16" s="7">
        <f t="shared" si="2"/>
        <v>0.2</v>
      </c>
      <c r="G16" s="7">
        <f t="shared" si="2"/>
        <v>0.2</v>
      </c>
      <c r="H16" s="7">
        <f t="shared" si="2"/>
        <v>0.2</v>
      </c>
      <c r="I16" s="7">
        <f t="shared" si="2"/>
        <v>0.2</v>
      </c>
      <c r="J16" s="7">
        <f t="shared" si="2"/>
        <v>0.2</v>
      </c>
      <c r="K16" s="7">
        <f t="shared" si="2"/>
        <v>0.2</v>
      </c>
      <c r="L16" s="7">
        <f t="shared" si="2"/>
        <v>0.2</v>
      </c>
      <c r="M16" s="7"/>
      <c r="N16" s="7"/>
      <c r="O16" s="7"/>
      <c r="P16" s="7"/>
    </row>
    <row r="17" spans="1:16">
      <c r="A17" s="10" t="s">
        <v>36</v>
      </c>
      <c r="B17" t="s">
        <v>44</v>
      </c>
      <c r="C17" s="6">
        <v>5000</v>
      </c>
      <c r="D17" s="7">
        <f t="shared" ref="D17:L17" si="3">C17</f>
        <v>5000</v>
      </c>
      <c r="E17" s="7">
        <f t="shared" si="3"/>
        <v>5000</v>
      </c>
      <c r="F17" s="7">
        <f t="shared" si="3"/>
        <v>5000</v>
      </c>
      <c r="G17" s="7">
        <f t="shared" si="3"/>
        <v>5000</v>
      </c>
      <c r="H17" s="7">
        <f t="shared" si="3"/>
        <v>5000</v>
      </c>
      <c r="I17" s="7">
        <f t="shared" si="3"/>
        <v>5000</v>
      </c>
      <c r="J17" s="7">
        <f t="shared" si="3"/>
        <v>5000</v>
      </c>
      <c r="K17" s="7">
        <f t="shared" si="3"/>
        <v>5000</v>
      </c>
      <c r="L17" s="7">
        <f t="shared" si="3"/>
        <v>5000</v>
      </c>
      <c r="M17" s="7"/>
      <c r="N17" s="7"/>
      <c r="O17" s="7"/>
      <c r="P17" s="7"/>
    </row>
    <row r="18" spans="1:16">
      <c r="A18" s="10" t="s">
        <v>37</v>
      </c>
      <c r="B18" t="s">
        <v>44</v>
      </c>
      <c r="C18" s="6">
        <v>2000</v>
      </c>
      <c r="D18" s="7">
        <f t="shared" ref="D18:L18" si="4">C18</f>
        <v>2000</v>
      </c>
      <c r="E18" s="7">
        <f t="shared" si="4"/>
        <v>2000</v>
      </c>
      <c r="F18" s="7">
        <f t="shared" si="4"/>
        <v>2000</v>
      </c>
      <c r="G18" s="7">
        <f t="shared" si="4"/>
        <v>2000</v>
      </c>
      <c r="H18" s="7">
        <f t="shared" si="4"/>
        <v>2000</v>
      </c>
      <c r="I18" s="7">
        <f t="shared" si="4"/>
        <v>2000</v>
      </c>
      <c r="J18" s="7">
        <f t="shared" si="4"/>
        <v>2000</v>
      </c>
      <c r="K18" s="7">
        <f t="shared" si="4"/>
        <v>2000</v>
      </c>
      <c r="L18" s="7">
        <f t="shared" si="4"/>
        <v>2000</v>
      </c>
      <c r="M18" s="7"/>
      <c r="N18" s="7"/>
      <c r="O18" s="7"/>
      <c r="P18" s="7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73416-52D8-2245-AC91-4FF03978DE24}">
  <dimension ref="A1:P22"/>
  <sheetViews>
    <sheetView workbookViewId="0">
      <selection activeCell="C30" sqref="C30"/>
    </sheetView>
  </sheetViews>
  <sheetFormatPr baseColWidth="10" defaultRowHeight="16"/>
  <sheetData>
    <row r="1" spans="1:16">
      <c r="A1" s="1"/>
      <c r="B1" s="1" t="s">
        <v>12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</row>
    <row r="2" spans="1:16">
      <c r="A2" s="5" t="s">
        <v>29</v>
      </c>
      <c r="B2" s="1" t="s">
        <v>13</v>
      </c>
      <c r="C2" s="2">
        <v>380</v>
      </c>
      <c r="D2" s="2">
        <v>380</v>
      </c>
      <c r="E2" s="2">
        <v>380</v>
      </c>
      <c r="F2" s="2">
        <v>380</v>
      </c>
      <c r="G2" s="2">
        <v>380</v>
      </c>
      <c r="H2" s="2">
        <v>380</v>
      </c>
      <c r="I2" s="2">
        <v>380</v>
      </c>
      <c r="J2" s="2">
        <v>380</v>
      </c>
      <c r="K2" s="2">
        <v>380</v>
      </c>
      <c r="L2" s="2">
        <v>380</v>
      </c>
      <c r="M2" s="2"/>
      <c r="N2" s="2"/>
      <c r="O2" s="2"/>
      <c r="P2" s="2"/>
    </row>
    <row r="3" spans="1:16">
      <c r="A3" s="1" t="s">
        <v>7</v>
      </c>
      <c r="B3" s="1" t="s">
        <v>23</v>
      </c>
      <c r="C3" s="2">
        <v>900</v>
      </c>
      <c r="D3" s="2">
        <v>774.34350596224499</v>
      </c>
      <c r="E3" s="2">
        <v>699.26192640775298</v>
      </c>
      <c r="F3" s="2">
        <v>614.94506608887696</v>
      </c>
      <c r="G3" s="2">
        <v>546.37677780696004</v>
      </c>
      <c r="H3" s="2">
        <v>516.55385551465599</v>
      </c>
      <c r="I3" s="2">
        <v>493.39921527331001</v>
      </c>
      <c r="J3" s="2">
        <v>466.46797102233597</v>
      </c>
      <c r="K3" s="2">
        <v>445.55844157477901</v>
      </c>
      <c r="L3" s="2">
        <v>433.90523863231101</v>
      </c>
      <c r="M3" s="2"/>
      <c r="N3" s="2"/>
      <c r="O3" s="2"/>
      <c r="P3" s="2"/>
    </row>
    <row r="4" spans="1:16">
      <c r="A4" s="1" t="s">
        <v>8</v>
      </c>
      <c r="B4" s="1" t="s">
        <v>16</v>
      </c>
      <c r="C4" s="2">
        <v>180</v>
      </c>
      <c r="D4" s="2">
        <v>180</v>
      </c>
      <c r="E4" s="2">
        <v>180</v>
      </c>
      <c r="F4" s="2">
        <v>180</v>
      </c>
      <c r="G4" s="2">
        <v>180</v>
      </c>
      <c r="H4" s="2">
        <v>180</v>
      </c>
      <c r="I4" s="2">
        <v>180</v>
      </c>
      <c r="J4" s="2">
        <v>180</v>
      </c>
      <c r="K4" s="2">
        <v>180</v>
      </c>
      <c r="L4" s="2">
        <v>180</v>
      </c>
      <c r="M4" s="2"/>
      <c r="N4" s="2"/>
      <c r="O4" s="2"/>
      <c r="P4" s="2"/>
    </row>
    <row r="5" spans="1:16">
      <c r="A5" s="1" t="s">
        <v>9</v>
      </c>
      <c r="B5" s="1" t="s">
        <v>23</v>
      </c>
      <c r="C5" s="2">
        <v>1000</v>
      </c>
      <c r="D5" s="2">
        <v>979.80555078111502</v>
      </c>
      <c r="E5" s="2">
        <v>961.58878479915597</v>
      </c>
      <c r="F5" s="2">
        <v>945.02478641744699</v>
      </c>
      <c r="G5" s="2">
        <v>929.86063962268202</v>
      </c>
      <c r="H5" s="2">
        <v>915.89587471672496</v>
      </c>
      <c r="I5" s="2">
        <v>902.96908503734801</v>
      </c>
      <c r="J5" s="2">
        <v>890.94852620953895</v>
      </c>
      <c r="K5" s="2">
        <v>879.72536210445298</v>
      </c>
      <c r="L5" s="2">
        <v>869.20871515059002</v>
      </c>
      <c r="M5" s="2"/>
      <c r="N5" s="2"/>
      <c r="O5" s="2"/>
      <c r="P5" s="2"/>
    </row>
    <row r="6" spans="1:16">
      <c r="A6" s="1" t="s">
        <v>10</v>
      </c>
      <c r="B6" s="1" t="s">
        <v>14</v>
      </c>
      <c r="C6" s="2">
        <v>2</v>
      </c>
      <c r="D6" s="2">
        <v>2</v>
      </c>
      <c r="E6" s="2">
        <v>2</v>
      </c>
      <c r="F6" s="2">
        <v>2</v>
      </c>
      <c r="G6" s="2">
        <v>2</v>
      </c>
      <c r="H6" s="2">
        <v>2</v>
      </c>
      <c r="I6" s="2">
        <v>2</v>
      </c>
      <c r="J6" s="2">
        <v>2</v>
      </c>
      <c r="K6" s="2">
        <v>2</v>
      </c>
      <c r="L6" s="2">
        <v>2</v>
      </c>
      <c r="M6" s="6"/>
      <c r="N6" s="6"/>
      <c r="O6" s="6"/>
      <c r="P6" s="6"/>
    </row>
    <row r="7" spans="1:16">
      <c r="A7" s="5" t="s">
        <v>51</v>
      </c>
      <c r="B7" s="1" t="s">
        <v>15</v>
      </c>
      <c r="C7" s="2">
        <v>10125</v>
      </c>
      <c r="D7" s="2">
        <v>10125</v>
      </c>
      <c r="E7" s="2">
        <v>10125</v>
      </c>
      <c r="F7" s="2">
        <v>10125</v>
      </c>
      <c r="G7" s="2">
        <v>10125</v>
      </c>
      <c r="H7" s="2">
        <v>10125</v>
      </c>
      <c r="I7" s="2">
        <v>10125</v>
      </c>
      <c r="J7" s="2">
        <v>10125</v>
      </c>
      <c r="K7" s="2">
        <v>10125</v>
      </c>
      <c r="L7" s="2">
        <v>10125</v>
      </c>
      <c r="M7" s="2"/>
      <c r="N7" s="2"/>
      <c r="O7" s="2"/>
      <c r="P7" s="2"/>
    </row>
    <row r="8" spans="1:16">
      <c r="A8" s="1" t="s">
        <v>11</v>
      </c>
      <c r="B8" s="1" t="s">
        <v>0</v>
      </c>
      <c r="C8" s="2">
        <v>5</v>
      </c>
      <c r="D8" s="2">
        <v>5</v>
      </c>
      <c r="E8" s="2">
        <v>5</v>
      </c>
      <c r="F8" s="2">
        <v>5</v>
      </c>
      <c r="G8" s="2">
        <v>5</v>
      </c>
      <c r="H8" s="2">
        <v>5</v>
      </c>
      <c r="I8" s="2">
        <v>5</v>
      </c>
      <c r="J8" s="2">
        <v>5</v>
      </c>
      <c r="K8" s="2">
        <v>5</v>
      </c>
      <c r="L8" s="2">
        <v>5</v>
      </c>
      <c r="M8" s="4"/>
      <c r="N8" s="4"/>
      <c r="O8" s="4"/>
      <c r="P8" s="4"/>
    </row>
    <row r="9" spans="1:16">
      <c r="A9" s="3" t="s">
        <v>3</v>
      </c>
      <c r="B9" s="3" t="s">
        <v>0</v>
      </c>
      <c r="C9" s="4">
        <f t="shared" ref="C9:L9" si="0">C2*C3+C4*C5*C6+C7*C8</f>
        <v>752625</v>
      </c>
      <c r="D9" s="4">
        <f t="shared" si="0"/>
        <v>697605.53054685448</v>
      </c>
      <c r="E9" s="4">
        <f t="shared" si="0"/>
        <v>662516.4945626423</v>
      </c>
      <c r="F9" s="4">
        <f t="shared" si="0"/>
        <v>624513.04822405416</v>
      </c>
      <c r="G9" s="4">
        <f t="shared" si="0"/>
        <v>592998.00583081041</v>
      </c>
      <c r="H9" s="4">
        <f t="shared" si="0"/>
        <v>576637.97999359027</v>
      </c>
      <c r="I9" s="4">
        <f t="shared" si="0"/>
        <v>563185.5724173031</v>
      </c>
      <c r="J9" s="4">
        <f t="shared" si="0"/>
        <v>548624.29842392169</v>
      </c>
      <c r="K9" s="4">
        <f t="shared" si="0"/>
        <v>536638.3381560191</v>
      </c>
      <c r="L9" s="4">
        <f t="shared" si="0"/>
        <v>528424.12813449057</v>
      </c>
      <c r="M9" s="4"/>
      <c r="N9" s="4"/>
      <c r="O9" s="4"/>
      <c r="P9" s="4"/>
    </row>
    <row r="10" spans="1:16">
      <c r="A10" s="3" t="s">
        <v>4</v>
      </c>
      <c r="B10" s="3" t="s">
        <v>0</v>
      </c>
      <c r="C10" s="4">
        <v>62658.1558433803</v>
      </c>
      <c r="D10" s="4">
        <v>58804.996898658203</v>
      </c>
      <c r="E10" s="4">
        <v>56347.618915771898</v>
      </c>
      <c r="F10" s="4">
        <v>53686.137068614102</v>
      </c>
      <c r="G10" s="4">
        <v>51479.055308324998</v>
      </c>
      <c r="H10" s="4">
        <v>50333.319434876503</v>
      </c>
      <c r="I10" s="4">
        <v>49391.211757434001</v>
      </c>
      <c r="J10" s="4">
        <v>48371.447232406601</v>
      </c>
      <c r="K10" s="4">
        <v>47532.038737988398</v>
      </c>
      <c r="L10" s="4">
        <v>46956.775887712603</v>
      </c>
      <c r="M10" s="4"/>
      <c r="N10" s="4"/>
      <c r="O10" s="4"/>
      <c r="P10" s="4"/>
    </row>
    <row r="11" spans="1:16">
      <c r="A11" s="5" t="s">
        <v>5</v>
      </c>
      <c r="B11" s="5" t="s">
        <v>0</v>
      </c>
      <c r="C11" s="4">
        <f t="shared" ref="C11:L11" si="1">C10+C9</f>
        <v>815283.15584338026</v>
      </c>
      <c r="D11" s="4">
        <f t="shared" si="1"/>
        <v>756410.52744551271</v>
      </c>
      <c r="E11" s="4">
        <f t="shared" si="1"/>
        <v>718864.11347841425</v>
      </c>
      <c r="F11" s="4">
        <f t="shared" si="1"/>
        <v>678199.18529266829</v>
      </c>
      <c r="G11" s="4">
        <f t="shared" si="1"/>
        <v>644477.06113913539</v>
      </c>
      <c r="H11" s="4">
        <f t="shared" si="1"/>
        <v>626971.29942846682</v>
      </c>
      <c r="I11" s="4">
        <f t="shared" si="1"/>
        <v>612576.78417473705</v>
      </c>
      <c r="J11" s="4">
        <f t="shared" si="1"/>
        <v>596995.74565632828</v>
      </c>
      <c r="K11" s="4">
        <f t="shared" si="1"/>
        <v>584170.37689400755</v>
      </c>
      <c r="L11" s="4">
        <f t="shared" si="1"/>
        <v>575380.90402220318</v>
      </c>
      <c r="M11" s="6"/>
      <c r="N11" s="6"/>
      <c r="O11" s="6"/>
      <c r="P11" s="6"/>
    </row>
    <row r="12" spans="1:16">
      <c r="A12" s="5" t="s">
        <v>27</v>
      </c>
      <c r="B12" s="1" t="s">
        <v>16</v>
      </c>
      <c r="C12" s="6">
        <v>180</v>
      </c>
      <c r="D12" s="6">
        <v>176.4</v>
      </c>
      <c r="E12" s="6">
        <v>172.87200000000001</v>
      </c>
      <c r="F12" s="6">
        <v>169.41455999999999</v>
      </c>
      <c r="G12" s="6">
        <v>166.0262688</v>
      </c>
      <c r="H12" s="6">
        <v>162.70574342399999</v>
      </c>
      <c r="I12" s="6">
        <v>159.45162855551999</v>
      </c>
      <c r="J12" s="6">
        <v>156.26259598441001</v>
      </c>
      <c r="K12" s="6">
        <v>153.13734406472099</v>
      </c>
      <c r="L12" s="6">
        <v>150.07459718342699</v>
      </c>
      <c r="M12" s="6">
        <f>L12</f>
        <v>150.07459718342699</v>
      </c>
      <c r="N12" s="6">
        <f t="shared" ref="N12:P12" si="2">M12</f>
        <v>150.07459718342699</v>
      </c>
      <c r="O12" s="6">
        <f t="shared" si="2"/>
        <v>150.07459718342699</v>
      </c>
      <c r="P12" s="6">
        <f t="shared" si="2"/>
        <v>150.07459718342699</v>
      </c>
    </row>
    <row r="13" spans="1:16">
      <c r="A13" s="5" t="s">
        <v>28</v>
      </c>
      <c r="B13" s="1" t="s">
        <v>17</v>
      </c>
      <c r="C13" s="1">
        <v>0.9</v>
      </c>
      <c r="D13" s="1">
        <v>0.9</v>
      </c>
      <c r="E13" s="1">
        <v>0.9</v>
      </c>
      <c r="F13" s="1">
        <v>0.9</v>
      </c>
      <c r="G13" s="1">
        <v>0.9</v>
      </c>
      <c r="H13" s="1">
        <v>0.9</v>
      </c>
      <c r="I13" s="1">
        <v>0.9</v>
      </c>
      <c r="J13" s="1">
        <v>0.9</v>
      </c>
      <c r="K13" s="1">
        <v>0.9</v>
      </c>
      <c r="L13" s="1">
        <v>0.9</v>
      </c>
      <c r="M13" s="8"/>
      <c r="N13" s="8"/>
      <c r="O13" s="8"/>
      <c r="P13" s="8"/>
    </row>
    <row r="14" spans="1:16">
      <c r="A14" s="1" t="s">
        <v>6</v>
      </c>
      <c r="B14" s="1" t="s">
        <v>16</v>
      </c>
      <c r="C14" s="1">
        <v>380</v>
      </c>
      <c r="D14" s="1">
        <v>380</v>
      </c>
      <c r="E14" s="1">
        <v>380</v>
      </c>
      <c r="F14" s="1">
        <v>380</v>
      </c>
      <c r="G14" s="1">
        <v>380</v>
      </c>
      <c r="H14" s="1">
        <v>380</v>
      </c>
      <c r="I14" s="1">
        <v>380</v>
      </c>
      <c r="J14" s="1">
        <v>380</v>
      </c>
      <c r="K14" s="1">
        <v>380</v>
      </c>
      <c r="L14" s="1">
        <v>380</v>
      </c>
      <c r="M14" s="11"/>
      <c r="N14" s="11"/>
      <c r="O14" s="11"/>
      <c r="P14" s="11"/>
    </row>
    <row r="15" spans="1:16">
      <c r="A15" s="1" t="s">
        <v>18</v>
      </c>
      <c r="B15" s="1" t="s">
        <v>19</v>
      </c>
      <c r="C15" s="6">
        <v>6.2111801242236</v>
      </c>
      <c r="D15" s="6">
        <v>6.1490683229813703</v>
      </c>
      <c r="E15" s="6">
        <v>6.0881987577639798</v>
      </c>
      <c r="F15" s="6">
        <v>6.02853416149068</v>
      </c>
      <c r="G15" s="6">
        <v>5.9700387577639704</v>
      </c>
      <c r="H15" s="6">
        <v>5.9126781863354001</v>
      </c>
      <c r="I15" s="6">
        <v>5.85641943304348</v>
      </c>
      <c r="J15" s="6">
        <v>5.80123076391056</v>
      </c>
      <c r="K15" s="6">
        <v>5.7470816631107597</v>
      </c>
      <c r="L15" s="6">
        <v>5.69394277454363</v>
      </c>
      <c r="M15" s="11"/>
      <c r="N15" s="11"/>
      <c r="O15" s="11"/>
      <c r="P15" s="11"/>
    </row>
    <row r="16" spans="1:16">
      <c r="A16" s="5" t="s">
        <v>61</v>
      </c>
      <c r="B16" s="1" t="s">
        <v>15</v>
      </c>
      <c r="C16" s="6">
        <v>2360.24844720497</v>
      </c>
      <c r="D16" s="6">
        <v>2336.6459627329209</v>
      </c>
      <c r="E16" s="6">
        <v>2313.5155279503124</v>
      </c>
      <c r="F16" s="6">
        <v>2290.8429813664584</v>
      </c>
      <c r="G16" s="6">
        <v>2268.6147279503089</v>
      </c>
      <c r="H16" s="6">
        <v>2246.8177108074519</v>
      </c>
      <c r="I16" s="6">
        <v>2225.4393845565223</v>
      </c>
      <c r="J16" s="6">
        <v>2204.4676902860128</v>
      </c>
      <c r="K16" s="6">
        <v>2183.8910319820889</v>
      </c>
      <c r="L16" s="6">
        <v>2163.6982543265794</v>
      </c>
      <c r="M16" s="7"/>
      <c r="N16" s="7"/>
      <c r="O16" s="7"/>
      <c r="P16" s="7"/>
    </row>
    <row r="17" spans="1:16">
      <c r="A17" s="5" t="s">
        <v>52</v>
      </c>
      <c r="B17" s="9" t="s">
        <v>38</v>
      </c>
      <c r="C17" s="8">
        <v>2</v>
      </c>
      <c r="D17" s="8">
        <v>2</v>
      </c>
      <c r="E17" s="8">
        <v>2</v>
      </c>
      <c r="F17" s="8">
        <v>2</v>
      </c>
      <c r="G17" s="8">
        <v>2</v>
      </c>
      <c r="H17" s="8">
        <v>2</v>
      </c>
      <c r="I17" s="8">
        <v>2</v>
      </c>
      <c r="J17" s="8">
        <v>2</v>
      </c>
      <c r="K17" s="8">
        <v>2</v>
      </c>
      <c r="L17" s="8">
        <v>2</v>
      </c>
      <c r="M17" s="7"/>
      <c r="N17" s="7"/>
      <c r="O17" s="7"/>
      <c r="P17" s="7"/>
    </row>
    <row r="18" spans="1:16">
      <c r="A18" s="10" t="s">
        <v>53</v>
      </c>
      <c r="B18" s="10" t="s">
        <v>55</v>
      </c>
      <c r="C18" s="11">
        <v>250</v>
      </c>
      <c r="D18" s="11">
        <v>250</v>
      </c>
      <c r="E18" s="11">
        <v>250</v>
      </c>
      <c r="F18" s="11">
        <v>250</v>
      </c>
      <c r="G18" s="11">
        <v>250</v>
      </c>
      <c r="H18" s="11">
        <v>250</v>
      </c>
      <c r="I18" s="11">
        <v>250</v>
      </c>
      <c r="J18" s="11">
        <v>250</v>
      </c>
      <c r="K18" s="11">
        <v>250</v>
      </c>
      <c r="L18" s="11">
        <v>250</v>
      </c>
      <c r="M18" s="7"/>
      <c r="N18" s="7"/>
      <c r="O18" s="7"/>
      <c r="P18" s="7"/>
    </row>
    <row r="19" spans="1:16">
      <c r="A19" s="10" t="s">
        <v>58</v>
      </c>
      <c r="B19" s="9" t="s">
        <v>60</v>
      </c>
      <c r="C19" s="12">
        <v>0.56499999999999995</v>
      </c>
      <c r="D19" s="11">
        <v>0.57030000000000003</v>
      </c>
      <c r="E19" s="11">
        <v>0.57030000000000003</v>
      </c>
      <c r="F19" s="11">
        <v>0.57030000000000003</v>
      </c>
      <c r="G19" s="11">
        <v>0.57030000000000003</v>
      </c>
      <c r="H19" s="11">
        <v>0.57030000000000003</v>
      </c>
      <c r="I19" s="11">
        <v>0.57030000000000003</v>
      </c>
      <c r="J19" s="11">
        <v>0.57030000000000003</v>
      </c>
      <c r="K19" s="11">
        <v>0.57030000000000003</v>
      </c>
      <c r="L19" s="11">
        <v>0.57030000000000003</v>
      </c>
      <c r="M19" s="11">
        <v>0.57030000000000003</v>
      </c>
      <c r="N19" s="11">
        <v>0.57030000000000003</v>
      </c>
      <c r="O19" s="11">
        <v>0.57030000000000003</v>
      </c>
      <c r="P19" s="11">
        <v>0.57030000000000003</v>
      </c>
    </row>
    <row r="20" spans="1:16">
      <c r="A20" s="10" t="s">
        <v>62</v>
      </c>
      <c r="B20" t="s">
        <v>43</v>
      </c>
      <c r="C20" s="6">
        <v>0.2</v>
      </c>
      <c r="D20" s="7">
        <f t="shared" ref="D20:L20" si="3">C20</f>
        <v>0.2</v>
      </c>
      <c r="E20" s="7">
        <f t="shared" si="3"/>
        <v>0.2</v>
      </c>
      <c r="F20" s="7">
        <f t="shared" si="3"/>
        <v>0.2</v>
      </c>
      <c r="G20" s="7">
        <f t="shared" si="3"/>
        <v>0.2</v>
      </c>
      <c r="H20" s="7">
        <f t="shared" si="3"/>
        <v>0.2</v>
      </c>
      <c r="I20" s="7">
        <f t="shared" si="3"/>
        <v>0.2</v>
      </c>
      <c r="J20" s="7">
        <f t="shared" si="3"/>
        <v>0.2</v>
      </c>
      <c r="K20" s="7">
        <f t="shared" si="3"/>
        <v>0.2</v>
      </c>
      <c r="L20" s="7">
        <f t="shared" si="3"/>
        <v>0.2</v>
      </c>
    </row>
    <row r="21" spans="1:16">
      <c r="A21" s="10" t="s">
        <v>36</v>
      </c>
      <c r="B21" t="s">
        <v>44</v>
      </c>
      <c r="C21" s="6">
        <v>5000</v>
      </c>
      <c r="D21" s="7">
        <f t="shared" ref="D21:L21" si="4">C21</f>
        <v>5000</v>
      </c>
      <c r="E21" s="7">
        <f t="shared" si="4"/>
        <v>5000</v>
      </c>
      <c r="F21" s="7">
        <f t="shared" si="4"/>
        <v>5000</v>
      </c>
      <c r="G21" s="7">
        <f t="shared" si="4"/>
        <v>5000</v>
      </c>
      <c r="H21" s="7">
        <f t="shared" si="4"/>
        <v>5000</v>
      </c>
      <c r="I21" s="7">
        <f t="shared" si="4"/>
        <v>5000</v>
      </c>
      <c r="J21" s="7">
        <f t="shared" si="4"/>
        <v>5000</v>
      </c>
      <c r="K21" s="7">
        <f t="shared" si="4"/>
        <v>5000</v>
      </c>
      <c r="L21" s="7">
        <f t="shared" si="4"/>
        <v>5000</v>
      </c>
    </row>
    <row r="22" spans="1:16">
      <c r="A22" s="10" t="s">
        <v>37</v>
      </c>
      <c r="B22" t="s">
        <v>44</v>
      </c>
      <c r="C22" s="6">
        <v>2000</v>
      </c>
      <c r="D22" s="7">
        <f t="shared" ref="D22:L22" si="5">C22</f>
        <v>2000</v>
      </c>
      <c r="E22" s="7">
        <f t="shared" si="5"/>
        <v>2000</v>
      </c>
      <c r="F22" s="7">
        <f t="shared" si="5"/>
        <v>2000</v>
      </c>
      <c r="G22" s="7">
        <f t="shared" si="5"/>
        <v>2000</v>
      </c>
      <c r="H22" s="7">
        <f t="shared" si="5"/>
        <v>2000</v>
      </c>
      <c r="I22" s="7">
        <f t="shared" si="5"/>
        <v>2000</v>
      </c>
      <c r="J22" s="7">
        <f t="shared" si="5"/>
        <v>2000</v>
      </c>
      <c r="K22" s="7">
        <f t="shared" si="5"/>
        <v>2000</v>
      </c>
      <c r="L22" s="7">
        <f t="shared" si="5"/>
        <v>2000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BDE17-9FD8-8643-A823-72B7E07041F8}">
  <dimension ref="A1:P26"/>
  <sheetViews>
    <sheetView workbookViewId="0">
      <selection activeCell="C11" sqref="C11"/>
    </sheetView>
  </sheetViews>
  <sheetFormatPr baseColWidth="10" defaultRowHeight="16"/>
  <sheetData>
    <row r="1" spans="1:16">
      <c r="A1" s="1"/>
      <c r="B1" s="1" t="s">
        <v>12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</row>
    <row r="2" spans="1:16">
      <c r="A2" s="1" t="s">
        <v>20</v>
      </c>
      <c r="B2" s="1" t="s">
        <v>13</v>
      </c>
      <c r="C2" s="2">
        <v>120</v>
      </c>
      <c r="D2" s="2">
        <v>120</v>
      </c>
      <c r="E2" s="2">
        <v>120</v>
      </c>
      <c r="F2" s="2">
        <v>120</v>
      </c>
      <c r="G2" s="2">
        <v>120</v>
      </c>
      <c r="H2" s="2">
        <v>120</v>
      </c>
      <c r="I2" s="2">
        <v>120</v>
      </c>
      <c r="J2" s="2">
        <v>120</v>
      </c>
      <c r="K2" s="2">
        <v>120</v>
      </c>
      <c r="L2" s="2">
        <v>120</v>
      </c>
      <c r="M2" s="2"/>
      <c r="N2" s="2"/>
      <c r="O2" s="2"/>
      <c r="P2" s="2"/>
    </row>
    <row r="3" spans="1:16">
      <c r="A3" s="1" t="s">
        <v>21</v>
      </c>
      <c r="B3" s="1" t="s">
        <v>23</v>
      </c>
      <c r="C3" s="2">
        <v>4500</v>
      </c>
      <c r="D3" s="2">
        <v>2391.98927250304</v>
      </c>
      <c r="E3" s="2">
        <v>1961.4312034524901</v>
      </c>
      <c r="F3" s="2">
        <v>1840.04031182783</v>
      </c>
      <c r="G3" s="2">
        <v>1746.45506306998</v>
      </c>
      <c r="H3" s="2">
        <v>1014.53934665188</v>
      </c>
      <c r="I3" s="2">
        <v>780.43547988886803</v>
      </c>
      <c r="J3" s="2">
        <v>682.17625668872699</v>
      </c>
      <c r="K3" s="2">
        <v>659.55560949800599</v>
      </c>
      <c r="L3" s="2">
        <v>639.95709350887205</v>
      </c>
      <c r="M3" s="2"/>
      <c r="N3" s="2"/>
      <c r="O3" s="2"/>
      <c r="P3" s="2"/>
    </row>
    <row r="4" spans="1:16">
      <c r="A4" s="1" t="s">
        <v>6</v>
      </c>
      <c r="B4" s="1" t="s">
        <v>16</v>
      </c>
      <c r="C4" s="2">
        <v>100</v>
      </c>
      <c r="D4" s="2">
        <v>98</v>
      </c>
      <c r="E4" s="2">
        <v>96</v>
      </c>
      <c r="F4" s="2">
        <v>94</v>
      </c>
      <c r="G4" s="2">
        <v>92</v>
      </c>
      <c r="H4" s="2">
        <v>90</v>
      </c>
      <c r="I4" s="2">
        <v>88</v>
      </c>
      <c r="J4" s="2">
        <v>86</v>
      </c>
      <c r="K4" s="2">
        <v>84</v>
      </c>
      <c r="L4" s="2">
        <v>82</v>
      </c>
      <c r="M4" s="2"/>
      <c r="N4" s="2"/>
      <c r="O4" s="2"/>
      <c r="P4" s="2"/>
    </row>
    <row r="5" spans="1:16">
      <c r="A5" s="1" t="s">
        <v>7</v>
      </c>
      <c r="B5" s="1" t="s">
        <v>23</v>
      </c>
      <c r="C5" s="2">
        <v>900</v>
      </c>
      <c r="D5" s="2">
        <v>774.34350596224499</v>
      </c>
      <c r="E5" s="2">
        <v>699.26192640775298</v>
      </c>
      <c r="F5" s="2">
        <v>614.94506608887696</v>
      </c>
      <c r="G5" s="2">
        <v>546.37677780696004</v>
      </c>
      <c r="H5" s="2">
        <v>516.55385551465599</v>
      </c>
      <c r="I5" s="2">
        <v>493.39921527331001</v>
      </c>
      <c r="J5" s="2">
        <v>466.46797102233597</v>
      </c>
      <c r="K5" s="2">
        <v>445.55844157477901</v>
      </c>
      <c r="L5" s="2">
        <v>433.90523863231101</v>
      </c>
      <c r="M5" s="2"/>
      <c r="N5" s="2"/>
      <c r="O5" s="2"/>
      <c r="P5" s="2"/>
    </row>
    <row r="6" spans="1:16">
      <c r="A6" s="1" t="s">
        <v>8</v>
      </c>
      <c r="B6" s="1" t="s">
        <v>13</v>
      </c>
      <c r="C6" s="2">
        <v>180</v>
      </c>
      <c r="D6" s="2">
        <v>180</v>
      </c>
      <c r="E6" s="2">
        <v>180</v>
      </c>
      <c r="F6" s="2">
        <v>180</v>
      </c>
      <c r="G6" s="2">
        <v>180</v>
      </c>
      <c r="H6" s="2">
        <v>180</v>
      </c>
      <c r="I6" s="2">
        <v>180</v>
      </c>
      <c r="J6" s="2">
        <v>180</v>
      </c>
      <c r="K6" s="2">
        <v>180</v>
      </c>
      <c r="L6" s="2">
        <v>180</v>
      </c>
      <c r="M6" s="6"/>
      <c r="N6" s="6"/>
      <c r="O6" s="6"/>
      <c r="P6" s="6"/>
    </row>
    <row r="7" spans="1:16">
      <c r="A7" s="1" t="s">
        <v>9</v>
      </c>
      <c r="B7" s="1" t="s">
        <v>23</v>
      </c>
      <c r="C7" s="2">
        <v>1000</v>
      </c>
      <c r="D7" s="2">
        <v>979.80555078111502</v>
      </c>
      <c r="E7" s="2">
        <v>961.58878479915597</v>
      </c>
      <c r="F7" s="2">
        <v>945.02478641744699</v>
      </c>
      <c r="G7" s="2">
        <v>929.86063962268202</v>
      </c>
      <c r="H7" s="2">
        <v>915.89587471672496</v>
      </c>
      <c r="I7" s="2">
        <v>902.96908503734801</v>
      </c>
      <c r="J7" s="2">
        <v>890.94852620953895</v>
      </c>
      <c r="K7" s="2">
        <v>879.72536210445298</v>
      </c>
      <c r="L7" s="2">
        <v>869.20871515059002</v>
      </c>
      <c r="M7" s="2"/>
      <c r="N7" s="2"/>
      <c r="O7" s="2"/>
      <c r="P7" s="2"/>
    </row>
    <row r="8" spans="1:16">
      <c r="A8" s="1" t="s">
        <v>10</v>
      </c>
      <c r="B8" s="1" t="s">
        <v>14</v>
      </c>
      <c r="C8" s="2">
        <v>2</v>
      </c>
      <c r="D8" s="2">
        <v>2</v>
      </c>
      <c r="E8" s="2">
        <v>2</v>
      </c>
      <c r="F8" s="2">
        <v>2</v>
      </c>
      <c r="G8" s="2">
        <v>2</v>
      </c>
      <c r="H8" s="2">
        <v>2</v>
      </c>
      <c r="I8" s="2">
        <v>2</v>
      </c>
      <c r="J8" s="2">
        <v>2</v>
      </c>
      <c r="K8" s="2">
        <v>2</v>
      </c>
      <c r="L8" s="2">
        <v>2</v>
      </c>
      <c r="M8" s="4"/>
      <c r="N8" s="4"/>
      <c r="O8" s="4"/>
      <c r="P8" s="4"/>
    </row>
    <row r="9" spans="1:16">
      <c r="A9" s="5" t="s">
        <v>29</v>
      </c>
      <c r="B9" s="1" t="s">
        <v>15</v>
      </c>
      <c r="C9" s="2">
        <v>40</v>
      </c>
      <c r="D9" s="2">
        <v>40</v>
      </c>
      <c r="E9" s="2">
        <v>40</v>
      </c>
      <c r="F9" s="2">
        <v>40</v>
      </c>
      <c r="G9" s="2">
        <v>40</v>
      </c>
      <c r="H9" s="2">
        <v>40</v>
      </c>
      <c r="I9" s="2">
        <v>40</v>
      </c>
      <c r="J9" s="2">
        <v>40</v>
      </c>
      <c r="K9" s="2">
        <v>40</v>
      </c>
      <c r="L9" s="2">
        <v>40</v>
      </c>
      <c r="M9" s="4"/>
      <c r="N9" s="4"/>
      <c r="O9" s="4"/>
      <c r="P9" s="4"/>
    </row>
    <row r="10" spans="1:16">
      <c r="A10" s="1" t="s">
        <v>22</v>
      </c>
      <c r="B10" s="1" t="s">
        <v>24</v>
      </c>
      <c r="C10" s="2">
        <v>4900</v>
      </c>
      <c r="D10" s="2">
        <v>2920.35718593309</v>
      </c>
      <c r="E10" s="2">
        <v>2482.3036080431302</v>
      </c>
      <c r="F10" s="2">
        <v>2355.7698962539498</v>
      </c>
      <c r="G10" s="2">
        <v>2257.1873974662799</v>
      </c>
      <c r="H10" s="2">
        <v>1446.7371875369599</v>
      </c>
      <c r="I10" s="2">
        <v>1167.0421449154701</v>
      </c>
      <c r="J10" s="2">
        <v>1045.2676179954501</v>
      </c>
      <c r="K10" s="2">
        <v>1016.79641698969</v>
      </c>
      <c r="L10" s="2">
        <v>991.98582317815305</v>
      </c>
      <c r="M10" s="4"/>
      <c r="N10" s="4"/>
      <c r="O10" s="4"/>
      <c r="P10" s="4"/>
    </row>
    <row r="11" spans="1:16">
      <c r="A11" s="5" t="s">
        <v>51</v>
      </c>
      <c r="B11" s="1" t="s">
        <v>15</v>
      </c>
      <c r="C11" s="2">
        <v>9125</v>
      </c>
      <c r="D11" s="2">
        <v>9125</v>
      </c>
      <c r="E11" s="2">
        <v>9125</v>
      </c>
      <c r="F11" s="2">
        <v>9125</v>
      </c>
      <c r="G11" s="2">
        <v>9125</v>
      </c>
      <c r="H11" s="2">
        <v>9125</v>
      </c>
      <c r="I11" s="2">
        <v>9125</v>
      </c>
      <c r="J11" s="2">
        <v>9125</v>
      </c>
      <c r="K11" s="2">
        <v>9125</v>
      </c>
      <c r="L11" s="2">
        <v>9125</v>
      </c>
      <c r="M11" s="6"/>
      <c r="N11" s="6"/>
      <c r="O11" s="6"/>
      <c r="P11" s="6"/>
    </row>
    <row r="12" spans="1:16">
      <c r="A12" s="1" t="s">
        <v>11</v>
      </c>
      <c r="B12" s="1" t="s">
        <v>25</v>
      </c>
      <c r="C12" s="2">
        <v>5</v>
      </c>
      <c r="D12" s="2">
        <v>5</v>
      </c>
      <c r="E12" s="2">
        <v>5</v>
      </c>
      <c r="F12" s="2">
        <v>5</v>
      </c>
      <c r="G12" s="2">
        <v>5</v>
      </c>
      <c r="H12" s="2">
        <v>5</v>
      </c>
      <c r="I12" s="2">
        <v>5</v>
      </c>
      <c r="J12" s="2">
        <v>5</v>
      </c>
      <c r="K12" s="2">
        <v>5</v>
      </c>
      <c r="L12" s="2">
        <v>5</v>
      </c>
      <c r="M12" s="6">
        <f>L12</f>
        <v>5</v>
      </c>
      <c r="N12" s="6">
        <f t="shared" ref="N12:P12" si="0">M12</f>
        <v>5</v>
      </c>
      <c r="O12" s="6">
        <f t="shared" si="0"/>
        <v>5</v>
      </c>
      <c r="P12" s="6">
        <f t="shared" si="0"/>
        <v>5</v>
      </c>
    </row>
    <row r="13" spans="1:16">
      <c r="A13" s="3" t="s">
        <v>3</v>
      </c>
      <c r="B13" s="3" t="s">
        <v>0</v>
      </c>
      <c r="C13" s="4">
        <f>C2*C3+C4*C5+C6*C7*C8+C9*C10+C11*C12</f>
        <v>1231625</v>
      </c>
      <c r="D13" s="4">
        <f t="shared" ref="D13:L13" si="1">D2*D3+D4*D5+D6*D7*D8+D9*D10+D11*D12</f>
        <v>878093.66200318991</v>
      </c>
      <c r="E13" s="4">
        <f t="shared" si="1"/>
        <v>793589.99619886442</v>
      </c>
      <c r="F13" s="4">
        <f t="shared" si="1"/>
        <v>758674.39259213302</v>
      </c>
      <c r="G13" s="4">
        <f t="shared" si="1"/>
        <v>730503.59728945466</v>
      </c>
      <c r="H13" s="4">
        <f t="shared" si="1"/>
        <v>601451.57099404407</v>
      </c>
      <c r="I13" s="4">
        <f t="shared" si="1"/>
        <v>554446.94494077959</v>
      </c>
      <c r="J13" s="4">
        <f t="shared" si="1"/>
        <v>530154.57046582014</v>
      </c>
      <c r="K13" s="4">
        <f t="shared" si="1"/>
        <v>519571.5692692328</v>
      </c>
      <c r="L13" s="4">
        <f t="shared" si="1"/>
        <v>510594.65117025265</v>
      </c>
      <c r="M13" s="8"/>
      <c r="N13" s="8"/>
      <c r="O13" s="8"/>
      <c r="P13" s="8"/>
    </row>
    <row r="14" spans="1:16">
      <c r="A14" s="3" t="s">
        <v>4</v>
      </c>
      <c r="B14" s="3" t="s">
        <v>0</v>
      </c>
      <c r="C14" s="4">
        <v>83170.717417065098</v>
      </c>
      <c r="D14" s="4">
        <v>63818.928139816198</v>
      </c>
      <c r="E14" s="4">
        <v>59097.356922879699</v>
      </c>
      <c r="F14" s="4">
        <v>56997.722995768803</v>
      </c>
      <c r="G14" s="4">
        <v>55294.103433653698</v>
      </c>
      <c r="H14" s="4">
        <v>48469.809640264401</v>
      </c>
      <c r="I14" s="4">
        <v>45941.8749301102</v>
      </c>
      <c r="J14" s="4">
        <v>44573.215198433703</v>
      </c>
      <c r="K14" s="4">
        <v>43909.8222643443</v>
      </c>
      <c r="L14" s="4">
        <v>43348.909458775997</v>
      </c>
      <c r="M14" s="11"/>
      <c r="N14" s="11"/>
      <c r="O14" s="11"/>
      <c r="P14" s="11"/>
    </row>
    <row r="15" spans="1:16">
      <c r="A15" s="5" t="s">
        <v>5</v>
      </c>
      <c r="B15" s="5" t="s">
        <v>0</v>
      </c>
      <c r="C15" s="4">
        <f t="shared" ref="C15:L15" si="2">C14+C13</f>
        <v>1314795.7174170651</v>
      </c>
      <c r="D15" s="4">
        <f t="shared" si="2"/>
        <v>941912.59014300606</v>
      </c>
      <c r="E15" s="4">
        <f t="shared" si="2"/>
        <v>852687.35312174412</v>
      </c>
      <c r="F15" s="4">
        <f t="shared" si="2"/>
        <v>815672.11558790179</v>
      </c>
      <c r="G15" s="4">
        <f t="shared" si="2"/>
        <v>785797.70072310837</v>
      </c>
      <c r="H15" s="4">
        <f t="shared" si="2"/>
        <v>649921.38063430844</v>
      </c>
      <c r="I15" s="4">
        <f t="shared" si="2"/>
        <v>600388.81987088977</v>
      </c>
      <c r="J15" s="4">
        <f t="shared" si="2"/>
        <v>574727.78566425387</v>
      </c>
      <c r="K15" s="4">
        <f t="shared" si="2"/>
        <v>563481.39153357712</v>
      </c>
      <c r="L15" s="4">
        <f t="shared" si="2"/>
        <v>553943.56062902859</v>
      </c>
      <c r="M15" s="11"/>
      <c r="N15" s="11"/>
      <c r="O15" s="11"/>
      <c r="P15" s="11"/>
    </row>
    <row r="16" spans="1:16">
      <c r="A16" s="5" t="s">
        <v>27</v>
      </c>
      <c r="B16" s="1" t="s">
        <v>15</v>
      </c>
      <c r="C16" s="6">
        <v>11</v>
      </c>
      <c r="D16" s="6">
        <v>10.78</v>
      </c>
      <c r="E16" s="6">
        <v>10.564399999999999</v>
      </c>
      <c r="F16" s="6">
        <v>10.353111999999999</v>
      </c>
      <c r="G16" s="6">
        <v>10.14604976</v>
      </c>
      <c r="H16" s="6">
        <v>9.9431287648000009</v>
      </c>
      <c r="I16" s="6">
        <v>9.7442661895039997</v>
      </c>
      <c r="J16" s="6">
        <v>9.5493808657139194</v>
      </c>
      <c r="K16" s="6">
        <v>9.3583932483996399</v>
      </c>
      <c r="L16" s="6">
        <v>9.1712253834316506</v>
      </c>
      <c r="M16" s="7"/>
      <c r="N16" s="7"/>
      <c r="O16" s="7"/>
      <c r="P16" s="7"/>
    </row>
    <row r="17" spans="1:16">
      <c r="A17" s="5" t="s">
        <v>28</v>
      </c>
      <c r="B17" s="1" t="s">
        <v>25</v>
      </c>
      <c r="C17" s="6">
        <v>50</v>
      </c>
      <c r="D17" s="6">
        <v>49</v>
      </c>
      <c r="E17" s="6">
        <v>48</v>
      </c>
      <c r="F17" s="6">
        <v>47</v>
      </c>
      <c r="G17" s="6">
        <v>46</v>
      </c>
      <c r="H17" s="6">
        <v>45</v>
      </c>
      <c r="I17" s="6">
        <v>44</v>
      </c>
      <c r="J17" s="6">
        <v>43</v>
      </c>
      <c r="K17" s="6">
        <v>42</v>
      </c>
      <c r="L17" s="6">
        <v>41</v>
      </c>
      <c r="M17" s="7"/>
      <c r="N17" s="7"/>
      <c r="O17" s="7"/>
      <c r="P17" s="7"/>
    </row>
    <row r="18" spans="1:16">
      <c r="A18" s="1" t="s">
        <v>26</v>
      </c>
      <c r="B18" s="1" t="s">
        <v>16</v>
      </c>
      <c r="C18" s="6">
        <v>100</v>
      </c>
      <c r="D18" s="6">
        <v>98</v>
      </c>
      <c r="E18" s="6">
        <v>96</v>
      </c>
      <c r="F18" s="6">
        <v>94</v>
      </c>
      <c r="G18" s="6">
        <v>92</v>
      </c>
      <c r="H18" s="6">
        <v>90</v>
      </c>
      <c r="I18" s="6">
        <v>88</v>
      </c>
      <c r="J18" s="6">
        <v>86</v>
      </c>
      <c r="K18" s="6">
        <v>84</v>
      </c>
      <c r="L18" s="6">
        <v>82</v>
      </c>
      <c r="M18" s="7"/>
      <c r="N18" s="7"/>
      <c r="O18" s="7"/>
      <c r="P18" s="7"/>
    </row>
    <row r="19" spans="1:16">
      <c r="A19" s="1" t="s">
        <v>18</v>
      </c>
      <c r="B19" s="1" t="s">
        <v>19</v>
      </c>
      <c r="C19" s="6">
        <v>6.2111801242236</v>
      </c>
      <c r="D19" s="6">
        <v>6.1490683229813703</v>
      </c>
      <c r="E19" s="6">
        <v>6.0881987577639798</v>
      </c>
      <c r="F19" s="6">
        <v>6.02853416149068</v>
      </c>
      <c r="G19" s="6">
        <v>5.9700387577639704</v>
      </c>
      <c r="H19" s="6">
        <v>5.9126781863354001</v>
      </c>
      <c r="I19" s="6">
        <v>5.85641943304348</v>
      </c>
      <c r="J19" s="6">
        <v>5.80123076391056</v>
      </c>
      <c r="K19" s="6">
        <v>5.7470816631107597</v>
      </c>
      <c r="L19" s="6">
        <v>5.69394277454363</v>
      </c>
    </row>
    <row r="20" spans="1:16">
      <c r="A20" s="5" t="s">
        <v>61</v>
      </c>
      <c r="B20" s="1" t="s">
        <v>15</v>
      </c>
      <c r="C20" s="6">
        <v>621.11801242236004</v>
      </c>
      <c r="D20" s="6">
        <v>602.60869565217433</v>
      </c>
      <c r="E20" s="6">
        <v>584.46708074534206</v>
      </c>
      <c r="F20" s="6">
        <v>566.68221118012389</v>
      </c>
      <c r="G20" s="6">
        <v>549.2435657142853</v>
      </c>
      <c r="H20" s="6">
        <v>532.14103677018602</v>
      </c>
      <c r="I20" s="6">
        <v>515.36491010782629</v>
      </c>
      <c r="J20" s="6">
        <v>498.90584569630818</v>
      </c>
      <c r="K20" s="6">
        <v>482.75485970130381</v>
      </c>
      <c r="L20" s="6">
        <v>466.90330751257767</v>
      </c>
    </row>
    <row r="21" spans="1:16">
      <c r="A21" s="5" t="s">
        <v>52</v>
      </c>
      <c r="B21" s="9" t="s">
        <v>38</v>
      </c>
      <c r="C21" s="8">
        <v>1.1000000000000001</v>
      </c>
      <c r="D21" s="8">
        <v>1.1000000000000001</v>
      </c>
      <c r="E21" s="8">
        <v>1.1000000000000001</v>
      </c>
      <c r="F21" s="8">
        <v>1.1000000000000001</v>
      </c>
      <c r="G21" s="8">
        <v>1.1000000000000001</v>
      </c>
      <c r="H21" s="8">
        <v>1.1000000000000001</v>
      </c>
      <c r="I21" s="8">
        <v>1.1000000000000001</v>
      </c>
      <c r="J21" s="8">
        <v>1.1000000000000001</v>
      </c>
      <c r="K21" s="8">
        <v>1.1000000000000001</v>
      </c>
      <c r="L21" s="8">
        <v>1.1000000000000001</v>
      </c>
    </row>
    <row r="22" spans="1:16">
      <c r="A22" s="10" t="s">
        <v>53</v>
      </c>
      <c r="B22" s="10" t="s">
        <v>56</v>
      </c>
      <c r="C22" s="11">
        <v>500</v>
      </c>
      <c r="D22" s="11">
        <v>500</v>
      </c>
      <c r="E22" s="11">
        <v>500</v>
      </c>
      <c r="F22" s="11">
        <v>500</v>
      </c>
      <c r="G22" s="11">
        <v>500</v>
      </c>
      <c r="H22" s="11">
        <v>500</v>
      </c>
      <c r="I22" s="11">
        <v>500</v>
      </c>
      <c r="J22" s="11">
        <v>500</v>
      </c>
      <c r="K22" s="11">
        <v>500</v>
      </c>
      <c r="L22" s="11">
        <v>500</v>
      </c>
    </row>
    <row r="23" spans="1:16">
      <c r="A23" s="10" t="s">
        <v>58</v>
      </c>
      <c r="B23" s="9" t="s">
        <v>57</v>
      </c>
      <c r="C23" s="12">
        <v>4.9000000000000004</v>
      </c>
      <c r="D23" s="12">
        <v>4.9000000000000004</v>
      </c>
      <c r="E23" s="12">
        <v>4.9000000000000004</v>
      </c>
      <c r="F23" s="12">
        <v>4.9000000000000004</v>
      </c>
      <c r="G23" s="12">
        <v>4.9000000000000004</v>
      </c>
      <c r="H23" s="12">
        <v>4.9000000000000004</v>
      </c>
      <c r="I23" s="12">
        <v>4.9000000000000004</v>
      </c>
      <c r="J23" s="12">
        <v>4.9000000000000004</v>
      </c>
      <c r="K23" s="12">
        <v>4.9000000000000004</v>
      </c>
      <c r="L23" s="12">
        <v>4.9000000000000004</v>
      </c>
      <c r="M23" s="12">
        <v>4.9000000000000004</v>
      </c>
      <c r="N23" s="12">
        <v>4.9000000000000004</v>
      </c>
      <c r="O23" s="12">
        <v>4.9000000000000004</v>
      </c>
      <c r="P23" s="12">
        <v>4.9000000000000004</v>
      </c>
    </row>
    <row r="24" spans="1:16">
      <c r="A24" s="5" t="s">
        <v>62</v>
      </c>
      <c r="B24" t="s">
        <v>43</v>
      </c>
      <c r="C24" s="6">
        <v>0.2</v>
      </c>
      <c r="D24" s="7">
        <f t="shared" ref="D24:L24" si="3">C24</f>
        <v>0.2</v>
      </c>
      <c r="E24" s="7">
        <f t="shared" si="3"/>
        <v>0.2</v>
      </c>
      <c r="F24" s="7">
        <f t="shared" si="3"/>
        <v>0.2</v>
      </c>
      <c r="G24" s="7">
        <f t="shared" si="3"/>
        <v>0.2</v>
      </c>
      <c r="H24" s="7">
        <f t="shared" si="3"/>
        <v>0.2</v>
      </c>
      <c r="I24" s="7">
        <f t="shared" si="3"/>
        <v>0.2</v>
      </c>
      <c r="J24" s="7">
        <f t="shared" si="3"/>
        <v>0.2</v>
      </c>
      <c r="K24" s="7">
        <f t="shared" si="3"/>
        <v>0.2</v>
      </c>
      <c r="L24" s="7">
        <f t="shared" si="3"/>
        <v>0.2</v>
      </c>
    </row>
    <row r="25" spans="1:16">
      <c r="A25" s="5" t="s">
        <v>36</v>
      </c>
      <c r="B25" t="s">
        <v>44</v>
      </c>
      <c r="C25" s="6">
        <v>5000</v>
      </c>
      <c r="D25" s="7">
        <f t="shared" ref="D25:L25" si="4">C25</f>
        <v>5000</v>
      </c>
      <c r="E25" s="7">
        <f t="shared" si="4"/>
        <v>5000</v>
      </c>
      <c r="F25" s="7">
        <f t="shared" si="4"/>
        <v>5000</v>
      </c>
      <c r="G25" s="7">
        <f t="shared" si="4"/>
        <v>5000</v>
      </c>
      <c r="H25" s="7">
        <f t="shared" si="4"/>
        <v>5000</v>
      </c>
      <c r="I25" s="7">
        <f t="shared" si="4"/>
        <v>5000</v>
      </c>
      <c r="J25" s="7">
        <f t="shared" si="4"/>
        <v>5000</v>
      </c>
      <c r="K25" s="7">
        <f t="shared" si="4"/>
        <v>5000</v>
      </c>
      <c r="L25" s="7">
        <f t="shared" si="4"/>
        <v>5000</v>
      </c>
    </row>
    <row r="26" spans="1:16">
      <c r="A26" s="5" t="s">
        <v>37</v>
      </c>
      <c r="B26" t="s">
        <v>44</v>
      </c>
      <c r="C26" s="6">
        <v>2000</v>
      </c>
      <c r="D26" s="7">
        <f t="shared" ref="D26:L26" si="5">C26</f>
        <v>2000</v>
      </c>
      <c r="E26" s="7">
        <f t="shared" si="5"/>
        <v>2000</v>
      </c>
      <c r="F26" s="7">
        <f t="shared" si="5"/>
        <v>2000</v>
      </c>
      <c r="G26" s="7">
        <f t="shared" si="5"/>
        <v>2000</v>
      </c>
      <c r="H26" s="7">
        <f t="shared" si="5"/>
        <v>2000</v>
      </c>
      <c r="I26" s="7">
        <f t="shared" si="5"/>
        <v>2000</v>
      </c>
      <c r="J26" s="7">
        <f t="shared" si="5"/>
        <v>2000</v>
      </c>
      <c r="K26" s="7">
        <f t="shared" si="5"/>
        <v>2000</v>
      </c>
      <c r="L26" s="7">
        <f t="shared" si="5"/>
        <v>2000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2CF90-74E0-3A40-971F-A2ED037B3EBF}">
  <dimension ref="A1:L11"/>
  <sheetViews>
    <sheetView workbookViewId="0">
      <selection activeCell="D38" sqref="D38"/>
    </sheetView>
  </sheetViews>
  <sheetFormatPr baseColWidth="10" defaultRowHeight="16"/>
  <sheetData>
    <row r="1" spans="1:12">
      <c r="A1" s="1"/>
      <c r="B1" s="1" t="s">
        <v>12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</row>
    <row r="2" spans="1:12">
      <c r="A2" s="5" t="s">
        <v>33</v>
      </c>
      <c r="B2" t="s">
        <v>38</v>
      </c>
      <c r="C2" s="6">
        <v>0.06</v>
      </c>
      <c r="D2" s="7">
        <f t="shared" ref="D2:L2" si="0">C2</f>
        <v>0.06</v>
      </c>
      <c r="E2" s="7">
        <f t="shared" si="0"/>
        <v>0.06</v>
      </c>
      <c r="F2" s="7">
        <f t="shared" si="0"/>
        <v>0.06</v>
      </c>
      <c r="G2" s="7">
        <f t="shared" si="0"/>
        <v>0.06</v>
      </c>
      <c r="H2" s="7">
        <f t="shared" si="0"/>
        <v>0.06</v>
      </c>
      <c r="I2" s="7">
        <f t="shared" si="0"/>
        <v>0.06</v>
      </c>
      <c r="J2" s="7">
        <f t="shared" si="0"/>
        <v>0.06</v>
      </c>
      <c r="K2" s="7">
        <f t="shared" si="0"/>
        <v>0.06</v>
      </c>
      <c r="L2" s="7">
        <f t="shared" si="0"/>
        <v>0.06</v>
      </c>
    </row>
    <row r="3" spans="1:12">
      <c r="A3" s="5" t="s">
        <v>34</v>
      </c>
      <c r="B3" t="s">
        <v>39</v>
      </c>
      <c r="C3" s="6">
        <v>5</v>
      </c>
      <c r="D3" s="7">
        <f t="shared" ref="D3:L3" si="1">C3</f>
        <v>5</v>
      </c>
      <c r="E3" s="7">
        <f t="shared" si="1"/>
        <v>5</v>
      </c>
      <c r="F3" s="7">
        <f t="shared" si="1"/>
        <v>5</v>
      </c>
      <c r="G3" s="7">
        <f t="shared" si="1"/>
        <v>5</v>
      </c>
      <c r="H3" s="7">
        <f t="shared" si="1"/>
        <v>5</v>
      </c>
      <c r="I3" s="7">
        <f t="shared" si="1"/>
        <v>5</v>
      </c>
      <c r="J3" s="7">
        <f t="shared" si="1"/>
        <v>5</v>
      </c>
      <c r="K3" s="7">
        <f t="shared" si="1"/>
        <v>5</v>
      </c>
      <c r="L3" s="7">
        <f t="shared" si="1"/>
        <v>5</v>
      </c>
    </row>
    <row r="4" spans="1:12">
      <c r="A4" s="5" t="s">
        <v>47</v>
      </c>
      <c r="B4" t="s">
        <v>38</v>
      </c>
      <c r="C4" s="6">
        <v>0.8</v>
      </c>
      <c r="D4" s="7">
        <f t="shared" ref="D4:L4" si="2">C4</f>
        <v>0.8</v>
      </c>
      <c r="E4" s="7">
        <f t="shared" si="2"/>
        <v>0.8</v>
      </c>
      <c r="F4" s="7">
        <f t="shared" si="2"/>
        <v>0.8</v>
      </c>
      <c r="G4" s="7">
        <f t="shared" si="2"/>
        <v>0.8</v>
      </c>
      <c r="H4" s="7">
        <f t="shared" si="2"/>
        <v>0.8</v>
      </c>
      <c r="I4" s="7">
        <f t="shared" si="2"/>
        <v>0.8</v>
      </c>
      <c r="J4" s="7">
        <f t="shared" si="2"/>
        <v>0.8</v>
      </c>
      <c r="K4" s="7">
        <f t="shared" si="2"/>
        <v>0.8</v>
      </c>
      <c r="L4" s="7">
        <f t="shared" si="2"/>
        <v>0.8</v>
      </c>
    </row>
    <row r="5" spans="1:12">
      <c r="A5" s="5" t="s">
        <v>48</v>
      </c>
      <c r="B5" t="s">
        <v>40</v>
      </c>
      <c r="C5" s="6">
        <f>C6*8</f>
        <v>8</v>
      </c>
      <c r="D5" s="7">
        <f t="shared" ref="D5:L5" si="3">C5</f>
        <v>8</v>
      </c>
      <c r="E5" s="7">
        <f t="shared" si="3"/>
        <v>8</v>
      </c>
      <c r="F5" s="7">
        <f t="shared" si="3"/>
        <v>8</v>
      </c>
      <c r="G5" s="7">
        <f t="shared" si="3"/>
        <v>8</v>
      </c>
      <c r="H5" s="7">
        <f t="shared" si="3"/>
        <v>8</v>
      </c>
      <c r="I5" s="7">
        <f t="shared" si="3"/>
        <v>8</v>
      </c>
      <c r="J5" s="7">
        <f t="shared" si="3"/>
        <v>8</v>
      </c>
      <c r="K5" s="7">
        <f t="shared" si="3"/>
        <v>8</v>
      </c>
      <c r="L5" s="7">
        <f t="shared" si="3"/>
        <v>8</v>
      </c>
    </row>
    <row r="6" spans="1:12">
      <c r="A6" s="5" t="s">
        <v>35</v>
      </c>
      <c r="B6" t="s">
        <v>41</v>
      </c>
      <c r="C6" s="6">
        <v>1</v>
      </c>
      <c r="D6" s="7">
        <f t="shared" ref="D6:L6" si="4">C6</f>
        <v>1</v>
      </c>
      <c r="E6" s="7">
        <f t="shared" si="4"/>
        <v>1</v>
      </c>
      <c r="F6" s="7">
        <f t="shared" si="4"/>
        <v>1</v>
      </c>
      <c r="G6" s="7">
        <f t="shared" si="4"/>
        <v>1</v>
      </c>
      <c r="H6" s="7">
        <f t="shared" si="4"/>
        <v>1</v>
      </c>
      <c r="I6" s="7">
        <f t="shared" si="4"/>
        <v>1</v>
      </c>
      <c r="J6" s="7">
        <f t="shared" si="4"/>
        <v>1</v>
      </c>
      <c r="K6" s="7">
        <f t="shared" si="4"/>
        <v>1</v>
      </c>
      <c r="L6" s="7">
        <f t="shared" si="4"/>
        <v>1</v>
      </c>
    </row>
    <row r="7" spans="1:12">
      <c r="A7" s="5" t="s">
        <v>45</v>
      </c>
      <c r="B7" t="s">
        <v>46</v>
      </c>
      <c r="C7" s="6">
        <v>10000</v>
      </c>
      <c r="D7" s="7">
        <f t="shared" ref="D7:L7" si="5">C7</f>
        <v>10000</v>
      </c>
      <c r="E7" s="7">
        <f t="shared" si="5"/>
        <v>10000</v>
      </c>
      <c r="F7" s="7">
        <f t="shared" si="5"/>
        <v>10000</v>
      </c>
      <c r="G7" s="7">
        <f t="shared" si="5"/>
        <v>10000</v>
      </c>
      <c r="H7" s="7">
        <f t="shared" si="5"/>
        <v>10000</v>
      </c>
      <c r="I7" s="7">
        <f t="shared" si="5"/>
        <v>10000</v>
      </c>
      <c r="J7" s="7">
        <f t="shared" si="5"/>
        <v>10000</v>
      </c>
      <c r="K7" s="7">
        <f t="shared" si="5"/>
        <v>10000</v>
      </c>
      <c r="L7" s="7">
        <f t="shared" si="5"/>
        <v>10000</v>
      </c>
    </row>
    <row r="8" spans="1:12">
      <c r="A8" s="5" t="s">
        <v>87</v>
      </c>
      <c r="B8" t="s">
        <v>42</v>
      </c>
      <c r="C8" s="6">
        <v>60</v>
      </c>
      <c r="D8" s="7">
        <f t="shared" ref="D8:L8" si="6">C8</f>
        <v>60</v>
      </c>
      <c r="E8" s="7">
        <f t="shared" si="6"/>
        <v>60</v>
      </c>
      <c r="F8" s="7">
        <f t="shared" si="6"/>
        <v>60</v>
      </c>
      <c r="G8" s="7">
        <f t="shared" si="6"/>
        <v>60</v>
      </c>
      <c r="H8" s="7">
        <f t="shared" si="6"/>
        <v>60</v>
      </c>
      <c r="I8" s="7">
        <f t="shared" si="6"/>
        <v>60</v>
      </c>
      <c r="J8" s="7">
        <f t="shared" si="6"/>
        <v>60</v>
      </c>
      <c r="K8" s="7">
        <f t="shared" si="6"/>
        <v>60</v>
      </c>
      <c r="L8" s="7">
        <f t="shared" si="6"/>
        <v>60</v>
      </c>
    </row>
    <row r="9" spans="1:12">
      <c r="A9" s="5" t="s">
        <v>63</v>
      </c>
      <c r="B9" t="s">
        <v>43</v>
      </c>
      <c r="C9" s="6">
        <v>2</v>
      </c>
      <c r="D9" s="7">
        <f t="shared" ref="D9:L9" si="7">C9</f>
        <v>2</v>
      </c>
      <c r="E9" s="7">
        <f t="shared" si="7"/>
        <v>2</v>
      </c>
      <c r="F9" s="7">
        <f t="shared" si="7"/>
        <v>2</v>
      </c>
      <c r="G9" s="7">
        <f t="shared" si="7"/>
        <v>2</v>
      </c>
      <c r="H9" s="7">
        <f t="shared" si="7"/>
        <v>2</v>
      </c>
      <c r="I9" s="7">
        <f t="shared" si="7"/>
        <v>2</v>
      </c>
      <c r="J9" s="7">
        <f t="shared" si="7"/>
        <v>2</v>
      </c>
      <c r="K9" s="7">
        <f t="shared" si="7"/>
        <v>2</v>
      </c>
      <c r="L9" s="7">
        <f t="shared" si="7"/>
        <v>2</v>
      </c>
    </row>
    <row r="10" spans="1:12">
      <c r="A10" s="5" t="s">
        <v>64</v>
      </c>
      <c r="B10" t="s">
        <v>43</v>
      </c>
      <c r="C10" s="6">
        <v>0.12</v>
      </c>
      <c r="D10" s="7">
        <f t="shared" ref="D10:L10" si="8">C10</f>
        <v>0.12</v>
      </c>
      <c r="E10" s="7">
        <f t="shared" si="8"/>
        <v>0.12</v>
      </c>
      <c r="F10" s="7">
        <f t="shared" si="8"/>
        <v>0.12</v>
      </c>
      <c r="G10" s="7">
        <f t="shared" si="8"/>
        <v>0.12</v>
      </c>
      <c r="H10" s="7">
        <f t="shared" si="8"/>
        <v>0.12</v>
      </c>
      <c r="I10" s="7">
        <f t="shared" si="8"/>
        <v>0.12</v>
      </c>
      <c r="J10" s="7">
        <f t="shared" si="8"/>
        <v>0.12</v>
      </c>
      <c r="K10" s="7">
        <f t="shared" si="8"/>
        <v>0.12</v>
      </c>
      <c r="L10" s="7">
        <f t="shared" si="8"/>
        <v>0.12</v>
      </c>
    </row>
    <row r="11" spans="1:12">
      <c r="A11" s="5" t="s">
        <v>49</v>
      </c>
      <c r="B11" t="s">
        <v>50</v>
      </c>
      <c r="C11" s="8">
        <v>49</v>
      </c>
      <c r="D11" s="8">
        <v>49</v>
      </c>
      <c r="E11" s="8">
        <v>49</v>
      </c>
      <c r="F11" s="8">
        <v>49</v>
      </c>
      <c r="G11" s="8">
        <v>49</v>
      </c>
      <c r="H11" s="8">
        <v>49</v>
      </c>
      <c r="I11" s="8">
        <v>49</v>
      </c>
      <c r="J11" s="8">
        <v>49</v>
      </c>
      <c r="K11" s="8">
        <v>49</v>
      </c>
      <c r="L11" s="8">
        <v>49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0932A-C145-D547-B7C3-749C9A0DC6D1}">
  <dimension ref="A1:F18"/>
  <sheetViews>
    <sheetView tabSelected="1" workbookViewId="0">
      <selection activeCell="B2" sqref="B2"/>
    </sheetView>
  </sheetViews>
  <sheetFormatPr baseColWidth="10" defaultRowHeight="16"/>
  <sheetData>
    <row r="1" spans="1:6">
      <c r="A1" t="s">
        <v>65</v>
      </c>
      <c r="B1" s="5" t="s">
        <v>88</v>
      </c>
      <c r="C1" s="5" t="s">
        <v>83</v>
      </c>
      <c r="D1" s="5" t="s">
        <v>84</v>
      </c>
      <c r="E1" s="5" t="s">
        <v>89</v>
      </c>
      <c r="F1" s="5" t="s">
        <v>85</v>
      </c>
    </row>
    <row r="2" spans="1:6">
      <c r="A2" t="s">
        <v>66</v>
      </c>
      <c r="B2">
        <v>4164.7110000000002</v>
      </c>
      <c r="C2">
        <v>0.20261509899999999</v>
      </c>
      <c r="D2" s="13">
        <v>25314.99994714167</v>
      </c>
      <c r="E2">
        <v>2</v>
      </c>
      <c r="F2" t="s">
        <v>86</v>
      </c>
    </row>
    <row r="3" spans="1:6">
      <c r="A3" t="s">
        <v>67</v>
      </c>
      <c r="B3">
        <v>3315.49</v>
      </c>
      <c r="C3">
        <v>0.26672779400000002</v>
      </c>
      <c r="D3" s="13">
        <v>26530.000011871798</v>
      </c>
      <c r="E3">
        <v>3</v>
      </c>
      <c r="F3" t="s">
        <v>86</v>
      </c>
    </row>
    <row r="4" spans="1:6">
      <c r="A4" t="s">
        <v>68</v>
      </c>
      <c r="B4">
        <v>2122.558</v>
      </c>
      <c r="C4">
        <v>9.4021773000000003E-2</v>
      </c>
      <c r="D4" s="13">
        <v>5986.9999936600198</v>
      </c>
      <c r="E4">
        <v>5</v>
      </c>
      <c r="F4" t="s">
        <v>86</v>
      </c>
    </row>
    <row r="5" spans="1:6">
      <c r="A5" t="s">
        <v>69</v>
      </c>
      <c r="B5">
        <v>2121.7370000000001</v>
      </c>
      <c r="C5">
        <v>0.31496206500000001</v>
      </c>
      <c r="D5" s="13">
        <v>20048.000007207149</v>
      </c>
      <c r="E5">
        <v>1</v>
      </c>
      <c r="F5" t="s">
        <v>86</v>
      </c>
    </row>
    <row r="6" spans="1:6">
      <c r="A6" t="s">
        <v>70</v>
      </c>
      <c r="B6">
        <v>1363.981</v>
      </c>
      <c r="C6">
        <v>0.36107541100000001</v>
      </c>
      <c r="D6" s="13">
        <v>14775.000005135731</v>
      </c>
      <c r="E6">
        <v>1</v>
      </c>
      <c r="F6" t="s">
        <v>86</v>
      </c>
    </row>
    <row r="7" spans="1:6">
      <c r="A7" t="s">
        <v>71</v>
      </c>
      <c r="B7">
        <v>1206.865</v>
      </c>
      <c r="C7">
        <v>0.25087036800000001</v>
      </c>
      <c r="D7" s="13">
        <v>9083.0000002896013</v>
      </c>
      <c r="E7">
        <v>1</v>
      </c>
      <c r="F7" t="s">
        <v>86</v>
      </c>
    </row>
    <row r="8" spans="1:6">
      <c r="A8" t="s">
        <v>72</v>
      </c>
      <c r="B8">
        <v>949.08900000000006</v>
      </c>
      <c r="C8">
        <v>0.28581794399999999</v>
      </c>
      <c r="D8" s="13">
        <v>8137.99999959048</v>
      </c>
      <c r="E8">
        <v>1</v>
      </c>
      <c r="F8" t="s">
        <v>86</v>
      </c>
    </row>
    <row r="9" spans="1:6">
      <c r="A9" t="s">
        <v>73</v>
      </c>
      <c r="B9">
        <v>945.5</v>
      </c>
      <c r="C9">
        <v>0.12688172</v>
      </c>
      <c r="D9" s="13">
        <v>3598.9999877999999</v>
      </c>
      <c r="E9">
        <v>5</v>
      </c>
      <c r="F9" t="s">
        <v>86</v>
      </c>
    </row>
    <row r="10" spans="1:6">
      <c r="A10" t="s">
        <v>74</v>
      </c>
      <c r="B10">
        <v>794</v>
      </c>
      <c r="C10">
        <v>0.43954659899999998</v>
      </c>
      <c r="D10" s="13">
        <v>10469.999988179999</v>
      </c>
      <c r="E10">
        <v>0</v>
      </c>
      <c r="F10" t="s">
        <v>86</v>
      </c>
    </row>
    <row r="11" spans="1:6">
      <c r="A11" t="s">
        <v>75</v>
      </c>
      <c r="B11">
        <v>591.85400000000004</v>
      </c>
      <c r="C11">
        <v>0.15600694300000001</v>
      </c>
      <c r="D11" s="13">
        <v>2769.9999972696605</v>
      </c>
      <c r="E11">
        <v>5</v>
      </c>
      <c r="F11" t="s">
        <v>86</v>
      </c>
    </row>
    <row r="12" spans="1:6">
      <c r="A12" t="s">
        <v>76</v>
      </c>
      <c r="B12">
        <v>319.27100000000002</v>
      </c>
      <c r="C12">
        <v>0.31352675299999999</v>
      </c>
      <c r="D12" s="13">
        <v>3002.9999987118899</v>
      </c>
      <c r="E12">
        <v>4</v>
      </c>
      <c r="F12" t="s">
        <v>86</v>
      </c>
    </row>
    <row r="13" spans="1:6">
      <c r="A13" t="s">
        <v>77</v>
      </c>
      <c r="B13">
        <v>292.233</v>
      </c>
      <c r="C13">
        <v>0.40025139799999998</v>
      </c>
      <c r="D13" s="13">
        <v>3509.0000037520199</v>
      </c>
      <c r="E13">
        <v>2</v>
      </c>
      <c r="F13" t="s">
        <v>86</v>
      </c>
    </row>
    <row r="14" spans="1:6">
      <c r="A14" t="s">
        <v>78</v>
      </c>
      <c r="B14">
        <v>271.34699999999998</v>
      </c>
      <c r="C14">
        <v>0.33794366599999998</v>
      </c>
      <c r="D14" s="13">
        <v>2750.9999981430597</v>
      </c>
      <c r="E14">
        <v>5</v>
      </c>
      <c r="F14" t="s">
        <v>86</v>
      </c>
    </row>
    <row r="15" spans="1:6">
      <c r="A15" t="s">
        <v>79</v>
      </c>
      <c r="B15">
        <v>264.16399999999999</v>
      </c>
      <c r="C15">
        <v>0.52984761999999996</v>
      </c>
      <c r="D15" s="13">
        <v>4199.0000006903992</v>
      </c>
      <c r="E15">
        <v>5</v>
      </c>
      <c r="F15" t="s">
        <v>86</v>
      </c>
    </row>
    <row r="16" spans="1:6">
      <c r="A16" t="s">
        <v>80</v>
      </c>
      <c r="B16">
        <v>149</v>
      </c>
      <c r="C16">
        <v>0.46420581700000002</v>
      </c>
      <c r="D16" s="13">
        <v>2075.0000019899999</v>
      </c>
      <c r="E16">
        <v>0</v>
      </c>
      <c r="F16" t="s">
        <v>86</v>
      </c>
    </row>
    <row r="17" spans="1:6">
      <c r="A17" t="s">
        <v>81</v>
      </c>
      <c r="B17">
        <v>138.30000000000001</v>
      </c>
      <c r="C17">
        <v>0.46685948399999999</v>
      </c>
      <c r="D17" s="13">
        <v>1936.999999116</v>
      </c>
      <c r="E17">
        <v>2</v>
      </c>
      <c r="F17" t="s">
        <v>86</v>
      </c>
    </row>
    <row r="18" spans="1:6">
      <c r="A18" t="s">
        <v>82</v>
      </c>
      <c r="B18">
        <v>138.03100000000001</v>
      </c>
      <c r="C18">
        <v>0.53683592800000002</v>
      </c>
      <c r="D18" s="13">
        <v>2222.9999993330403</v>
      </c>
      <c r="E18">
        <v>0</v>
      </c>
      <c r="F18" t="s">
        <v>86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燃油汽车</vt:lpstr>
      <vt:lpstr>电动汽车</vt:lpstr>
      <vt:lpstr>燃料电池汽车</vt:lpstr>
      <vt:lpstr>运营参数</vt:lpstr>
      <vt:lpstr>线路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2023-03-01T14:50:20Z</dcterms:created>
  <dcterms:modified xsi:type="dcterms:W3CDTF">2023-03-01T18:26:59Z</dcterms:modified>
</cp:coreProperties>
</file>