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BA1954DC-E027-7344-9334-9127CAC50B63}" xr6:coauthVersionLast="47" xr6:coauthVersionMax="47" xr10:uidLastSave="{00000000-0000-0000-0000-000000000000}"/>
  <bookViews>
    <workbookView xWindow="6680" yWindow="330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J15" i="4"/>
  <c r="D15" i="4"/>
  <c r="C15" i="4"/>
  <c r="L13" i="4"/>
  <c r="K13" i="4"/>
  <c r="J13" i="4"/>
  <c r="I13" i="4"/>
  <c r="I15" i="4" s="1"/>
  <c r="H13" i="4"/>
  <c r="H15" i="4" s="1"/>
  <c r="G13" i="4"/>
  <c r="G15" i="4" s="1"/>
  <c r="F13" i="4"/>
  <c r="F15" i="4" s="1"/>
  <c r="E13" i="4"/>
  <c r="E15" i="4" s="1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M12" i="3"/>
  <c r="N12" i="3" s="1"/>
  <c r="O12" i="3" s="1"/>
  <c r="P12" i="3" s="1"/>
  <c r="K11" i="3"/>
  <c r="J11" i="3"/>
  <c r="I11" i="3"/>
  <c r="C11" i="3"/>
  <c r="L9" i="3"/>
  <c r="L11" i="3" s="1"/>
  <c r="K9" i="3"/>
  <c r="J9" i="3"/>
  <c r="I9" i="3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J10" i="2"/>
  <c r="L8" i="2"/>
  <c r="L10" i="2" s="1"/>
  <c r="K8" i="2"/>
  <c r="K10" i="2" s="1"/>
  <c r="J8" i="2"/>
  <c r="D8" i="2"/>
  <c r="D10" i="2" s="1"/>
  <c r="C8" i="2"/>
  <c r="C10" i="2" s="1"/>
  <c r="L7" i="2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<sst xmlns="http://schemas.openxmlformats.org/spreadsheetml/2006/main" count="164" uniqueCount="81">
  <si>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</si>
  <si>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</si>
  <si>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</si>
  <si>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</si>
  <si>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</si>
  <si>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</si>
  <si>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</si>
  <si>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</si>
  <si>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</si>
  <si>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</si>
  <si>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</si>
  <si>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</si>
  <si>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</si>
  <si>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</si>
  <si>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</si>
  <si>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</si>
  <si>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</si>
  <si>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</si>
  <si>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</si>
  <si>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</si>
  <si>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</si>
  <si>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</si>
  <si>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</si>
  <si>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</si>
  <si>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</si>
  <si>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</si>
  <si>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</si>
  <si>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</si>
  <si>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</si>
  <si>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</si>
  <si>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</si>
  <si>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</si>
  <si>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</si>
  <si>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</si>
  <si>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</si>
  <si>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</si>
  <si>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</si>
  <si>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</si>
  <si>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</si>
  <si>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</si>
  <si>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</si>
  <si>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</si>
  <si>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</si>
  <si>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</si>
  <si>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</si>
  <si>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</si>
  <si>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</si>
  <si>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</si>
  <si>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</si>
  <si>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</si>
  <si>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</si>
  <si>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</si>
  <si>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</si>
  <si>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</si>
  <si>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</si>
  <si>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</si>
  <si>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</si>
  <si>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</si>
  <si>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</si>
  <si>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</si>
  <si>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</si>
  <si>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</si>
  <si>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</si>
  <si>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</si>
  <si>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</si>
  <si>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</si>
  <si>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</si>
  <si>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</si>
  <si>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</si>
  <si>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</si>
  <si>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</si>
  <si>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</si>
  <si>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港口</t>
  </si>
  <si>
    <t>电池容量</t>
  </si>
  <si>
    <t>平均负载率</t>
    <phoneticPr fontId="6" type="noConversion"/>
  </si>
  <si>
    <t>%,考虑每趟满载的可能性</t>
    <phoneticPr fontId="6" type="noConversion"/>
  </si>
  <si>
    <t>行驶时间占比</t>
    <phoneticPr fontId="6" type="noConversion"/>
  </si>
  <si>
    <t>%,考虑接不到单或高频装卸货时间</t>
    <phoneticPr fontId="6" type="noConversion"/>
  </si>
  <si>
    <t>否</t>
    <phoneticPr fontId="6" type="noConversion"/>
  </si>
  <si>
    <t>备注</t>
    <phoneticPr fontId="6" type="noConversion"/>
  </si>
  <si>
    <t>港口是集装箱，按整车算价，不受电池质量影响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</si>
</sst>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1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35</v>
      </c>
      <c r="D11" s="4">
        <v>34.299999999999997</v>
      </c>
      <c r="E11" s="4">
        <v>33.613999999999997</v>
      </c>
      <c r="F11" s="4">
        <v>32.941719999999997</v>
      </c>
      <c r="G11" s="4">
        <v>32.2828856</v>
      </c>
      <c r="H11" s="4">
        <v>31.637227888000002</v>
      </c>
      <c r="I11" s="4">
        <v>31.004483330239999</v>
      </c>
      <c r="J11" s="4">
        <v>30.384393663635201</v>
      </c>
      <c r="K11" s="4">
        <v>29.776705790362499</v>
      </c>
      <c r="L11" s="4">
        <v>29.181171674555198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A14" sqref="A14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180</v>
      </c>
      <c r="D12" s="4">
        <v>176.4</v>
      </c>
      <c r="E12" s="4">
        <v>172.87200000000001</v>
      </c>
      <c r="F12" s="4">
        <v>169.41455999999999</v>
      </c>
      <c r="G12" s="4">
        <v>166.0262688</v>
      </c>
      <c r="H12" s="4">
        <v>162.70574342399999</v>
      </c>
      <c r="I12" s="4">
        <v>159.45162855551999</v>
      </c>
      <c r="J12" s="4">
        <v>156.26259598441001</v>
      </c>
      <c r="K12" s="4">
        <v>153.13734406472099</v>
      </c>
      <c r="L12" s="4">
        <v>150.07459718342699</v>
      </c>
      <c r="M12" s="4">
        <f>L12</f>
        <v>150.07459718342699</v>
      </c>
      <c r="N12" s="4">
        <f t="shared" ref="N12:P12" si="2">M12</f>
        <v>150.07459718342699</v>
      </c>
      <c r="O12" s="4">
        <f t="shared" si="2"/>
        <v>150.07459718342699</v>
      </c>
      <c r="P12" s="4">
        <f t="shared" si="2"/>
        <v>150.07459718342699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73</v>
      </c>
      <c r="B14" s="3" t="s">
        <v>27</v>
      </c>
      <c r="C14" s="3">
        <v>380</v>
      </c>
      <c r="D14" s="3">
        <v>380</v>
      </c>
      <c r="E14" s="3">
        <v>380</v>
      </c>
      <c r="F14" s="3">
        <v>380</v>
      </c>
      <c r="G14" s="3">
        <v>380</v>
      </c>
      <c r="H14" s="3">
        <v>380</v>
      </c>
      <c r="I14" s="3">
        <v>380</v>
      </c>
      <c r="J14" s="3">
        <v>380</v>
      </c>
      <c r="K14" s="3">
        <v>380</v>
      </c>
      <c r="L14" s="3">
        <v>380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2360.24844720497</v>
      </c>
      <c r="D16" s="4">
        <v>2336.64596273292</v>
      </c>
      <c r="E16" s="4">
        <v>2313.5155279503101</v>
      </c>
      <c r="F16" s="4">
        <v>2290.8429813664602</v>
      </c>
      <c r="G16" s="4">
        <v>2268.6147279503102</v>
      </c>
      <c r="H16" s="4">
        <v>2246.8177108074501</v>
      </c>
      <c r="I16" s="4">
        <v>2225.4393845565201</v>
      </c>
      <c r="J16" s="4">
        <v>2204.4676902860101</v>
      </c>
      <c r="K16" s="4">
        <v>2183.8910319820902</v>
      </c>
      <c r="L16" s="4">
        <v>2163.6982543265799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5" workbookViewId="0">
      <selection activeCell="A18" sqref="A18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1">D2*D3+D4*D5+D6*D7*D8+D9*D10+D11*D12</f>
        <v>878093.66200318991</v>
      </c>
      <c r="E13" s="9">
        <f t="shared" si="1"/>
        <v>793589.99619886442</v>
      </c>
      <c r="F13" s="9">
        <f t="shared" si="1"/>
        <v>758674.39259213302</v>
      </c>
      <c r="G13" s="9">
        <f t="shared" si="1"/>
        <v>730503.59728945466</v>
      </c>
      <c r="H13" s="9">
        <f t="shared" si="1"/>
        <v>601451.57099404407</v>
      </c>
      <c r="I13" s="9">
        <f t="shared" si="1"/>
        <v>554446.94494077959</v>
      </c>
      <c r="J13" s="9">
        <f t="shared" si="1"/>
        <v>530154.57046582014</v>
      </c>
      <c r="K13" s="9">
        <f t="shared" si="1"/>
        <v>519571.5692692328</v>
      </c>
      <c r="L13" s="9">
        <f t="shared" si="1"/>
        <v>510594.65117025265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1314795.7174170651</v>
      </c>
      <c r="D15" s="9">
        <f t="shared" si="2"/>
        <v>941912.59014300606</v>
      </c>
      <c r="E15" s="9">
        <f t="shared" si="2"/>
        <v>852687.35312174412</v>
      </c>
      <c r="F15" s="9">
        <f t="shared" si="2"/>
        <v>815672.11558790179</v>
      </c>
      <c r="G15" s="9">
        <f t="shared" si="2"/>
        <v>785797.70072310837</v>
      </c>
      <c r="H15" s="9">
        <f t="shared" si="2"/>
        <v>649921.38063430844</v>
      </c>
      <c r="I15" s="9">
        <f t="shared" si="2"/>
        <v>600388.81987088977</v>
      </c>
      <c r="J15" s="9">
        <f t="shared" si="2"/>
        <v>574727.78566425387</v>
      </c>
      <c r="K15" s="9">
        <f t="shared" si="2"/>
        <v>563481.39153357712</v>
      </c>
      <c r="L15" s="9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11</v>
      </c>
      <c r="D16" s="4">
        <v>10.78</v>
      </c>
      <c r="E16" s="4">
        <v>10.564399999999999</v>
      </c>
      <c r="F16" s="4">
        <v>10.353111999999999</v>
      </c>
      <c r="G16" s="4">
        <v>10.14604976</v>
      </c>
      <c r="H16" s="4">
        <v>9.9431287648000009</v>
      </c>
      <c r="I16" s="4">
        <v>9.7442661895039997</v>
      </c>
      <c r="J16" s="4">
        <v>9.5493808657139194</v>
      </c>
      <c r="K16" s="4">
        <v>9.3583932483996399</v>
      </c>
      <c r="L16" s="4">
        <v>9.1712253834316506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73</v>
      </c>
      <c r="B18" s="3" t="s">
        <v>27</v>
      </c>
      <c r="C18" s="4">
        <v>100</v>
      </c>
      <c r="D18" s="4">
        <v>98</v>
      </c>
      <c r="E18" s="4">
        <v>96</v>
      </c>
      <c r="F18" s="4">
        <v>94</v>
      </c>
      <c r="G18" s="4">
        <v>92</v>
      </c>
      <c r="H18" s="4">
        <v>90</v>
      </c>
      <c r="I18" s="4">
        <v>88</v>
      </c>
      <c r="J18" s="4">
        <v>86</v>
      </c>
      <c r="K18" s="4">
        <v>84</v>
      </c>
      <c r="L18" s="4">
        <v>82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602.60869565217399</v>
      </c>
      <c r="E20" s="4">
        <v>584.46708074534195</v>
      </c>
      <c r="F20" s="4">
        <v>566.682211180124</v>
      </c>
      <c r="G20" s="4">
        <v>549.24356571428495</v>
      </c>
      <c r="H20" s="4">
        <v>532.14103677018602</v>
      </c>
      <c r="I20" s="4">
        <v>515.36491010782595</v>
      </c>
      <c r="J20" s="4">
        <v>498.90584569630801</v>
      </c>
      <c r="K20" s="4">
        <v>482.75485970130399</v>
      </c>
      <c r="L20" s="4">
        <v>466.90330751257801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A12" sqref="A12:XFD13"/>
    </sheetView>
  </sheetViews>
  <sheetFormatPr baseColWidth="10" defaultColWidth="11" defaultRowHeight="16"/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20</v>
      </c>
      <c r="D8" s="5">
        <f t="shared" ref="D8:L8" si="6">C8</f>
        <v>20</v>
      </c>
      <c r="E8" s="5">
        <f t="shared" si="6"/>
        <v>20</v>
      </c>
      <c r="F8" s="5">
        <f t="shared" si="6"/>
        <v>20</v>
      </c>
      <c r="G8" s="5">
        <f t="shared" si="6"/>
        <v>20</v>
      </c>
      <c r="H8" s="5">
        <f t="shared" si="6"/>
        <v>20</v>
      </c>
      <c r="I8" s="5">
        <f t="shared" si="6"/>
        <v>20</v>
      </c>
      <c r="J8" s="5">
        <f t="shared" si="6"/>
        <v>20</v>
      </c>
      <c r="K8" s="5">
        <f t="shared" si="6"/>
        <v>20</v>
      </c>
      <c r="L8" s="5">
        <f t="shared" si="6"/>
        <v>20</v>
      </c>
    </row>
    <row r="9" spans="1:12">
      <c r="A9" s="1" t="s">
        <v>62</v>
      </c>
      <c r="B9" t="s">
        <v>23</v>
      </c>
      <c r="C9" s="4">
        <v>0</v>
      </c>
      <c r="D9" s="5">
        <f t="shared" ref="D9:L9" si="7">C9</f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49</v>
      </c>
      <c r="D11" s="6">
        <v>49</v>
      </c>
      <c r="E11" s="6">
        <v>49</v>
      </c>
      <c r="F11" s="6">
        <v>49</v>
      </c>
      <c r="G11" s="6">
        <v>49</v>
      </c>
      <c r="H11" s="6">
        <v>49</v>
      </c>
      <c r="I11" s="6">
        <v>49</v>
      </c>
      <c r="J11" s="6">
        <v>49</v>
      </c>
      <c r="K11" s="6">
        <v>49</v>
      </c>
      <c r="L11" s="6">
        <v>49</v>
      </c>
    </row>
    <row r="12" spans="1:12">
      <c r="A12" s="11" t="s">
        <v>74</v>
      </c>
      <c r="B12" s="14" t="s">
        <v>75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11" t="s">
        <v>76</v>
      </c>
      <c r="B13" s="14" t="s">
        <v>77</v>
      </c>
      <c r="C13" s="6">
        <v>60</v>
      </c>
      <c r="D13" s="6">
        <v>60</v>
      </c>
      <c r="E13" s="6">
        <v>60</v>
      </c>
      <c r="F13" s="6">
        <v>60</v>
      </c>
      <c r="G13" s="6">
        <v>60</v>
      </c>
      <c r="H13" s="6">
        <v>60</v>
      </c>
      <c r="I13" s="6">
        <v>60</v>
      </c>
      <c r="J13" s="6">
        <v>60</v>
      </c>
      <c r="K13" s="6">
        <v>60</v>
      </c>
      <c r="L13" s="6"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tabSelected="1" workbookViewId="0">
      <selection activeCell="G3" sqref="G3"/>
    </sheetView>
  </sheetViews>
  <sheetFormatPr baseColWidth="10" defaultColWidth="11" defaultRowHeight="16"/>
  <cols>
    <col min="3" max="3" width="12.6640625"/>
  </cols>
  <sheetData>
    <row r="1" spans="1:7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5" t="s">
        <v>79</v>
      </c>
    </row>
    <row r="2" spans="1:7">
      <c r="A2" t="s">
        <v>72</v>
      </c>
      <c r="B2">
        <v>20</v>
      </c>
      <c r="C2">
        <v>0.5</v>
      </c>
      <c r="D2" s="2">
        <f>B2*C2*40</f>
        <v>400</v>
      </c>
      <c r="E2">
        <v>2</v>
      </c>
      <c r="F2" s="14" t="s">
        <v>78</v>
      </c>
      <c r="G2" s="14" t="s">
        <v>80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2023-03-04T15:19:26Z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682D6A9CCB254E30B5EC98F04BAC0ECA</vt:lpwstr>
  </property>
  <property fmtid="{D5CDD505-2E9C-101B-9397-08002B2CF9AE}" pid="3" name="KSOProductBuildVer">
    <vt:lpwstr>2052-11.1.0.13012</vt:lpwstr>
  </property>
</Properties>
</file>