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C41FFDD1-9987-F04A-BE8C-D84E75890E2C}" xr6:coauthVersionLast="47" xr6:coauthVersionMax="47" xr10:uidLastSave="{00000000-0000-0000-0000-000000000000}"/>
  <bookViews>
    <workbookView xWindow="0" yWindow="760" windowWidth="30240" windowHeight="17620" activeTab="3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F10" i="5"/>
  <c r="G10" i="5" s="1"/>
  <c r="H10" i="5" s="1"/>
  <c r="I10" i="5" s="1"/>
  <c r="J10" i="5" s="1"/>
  <c r="K10" i="5" s="1"/>
  <c r="L10" i="5" s="1"/>
  <c r="E10" i="5"/>
  <c r="D10" i="5"/>
  <c r="D9" i="5"/>
  <c r="E9" i="5" s="1"/>
  <c r="F9" i="5" s="1"/>
  <c r="G9" i="5" s="1"/>
  <c r="H9" i="5" s="1"/>
  <c r="I9" i="5" s="1"/>
  <c r="J9" i="5" s="1"/>
  <c r="K9" i="5" s="1"/>
  <c r="L9" i="5" s="1"/>
  <c r="E8" i="5"/>
  <c r="F8" i="5" s="1"/>
  <c r="G8" i="5" s="1"/>
  <c r="H8" i="5" s="1"/>
  <c r="I8" i="5" s="1"/>
  <c r="J8" i="5" s="1"/>
  <c r="K8" i="5" s="1"/>
  <c r="L8" i="5" s="1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E4" i="5"/>
  <c r="F4" i="5" s="1"/>
  <c r="G4" i="5" s="1"/>
  <c r="H4" i="5" s="1"/>
  <c r="I4" i="5" s="1"/>
  <c r="J4" i="5" s="1"/>
  <c r="K4" i="5" s="1"/>
  <c r="L4" i="5" s="1"/>
  <c r="D4" i="5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E26" i="4"/>
  <c r="F26" i="4" s="1"/>
  <c r="G26" i="4" s="1"/>
  <c r="H26" i="4" s="1"/>
  <c r="I26" i="4" s="1"/>
  <c r="J26" i="4" s="1"/>
  <c r="K26" i="4" s="1"/>
  <c r="L26" i="4" s="1"/>
  <c r="D26" i="4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K15" i="4"/>
  <c r="J15" i="4"/>
  <c r="I15" i="4"/>
  <c r="C15" i="4"/>
  <c r="L13" i="4"/>
  <c r="L15" i="4" s="1"/>
  <c r="K13" i="4"/>
  <c r="J13" i="4"/>
  <c r="I13" i="4"/>
  <c r="H13" i="4"/>
  <c r="H15" i="4" s="1"/>
  <c r="G13" i="4"/>
  <c r="G15" i="4" s="1"/>
  <c r="F13" i="4"/>
  <c r="F15" i="4" s="1"/>
  <c r="E13" i="4"/>
  <c r="E15" i="4" s="1"/>
  <c r="D13" i="4"/>
  <c r="D15" i="4" s="1"/>
  <c r="C13" i="4"/>
  <c r="M12" i="4"/>
  <c r="N12" i="4" s="1"/>
  <c r="O12" i="4" s="1"/>
  <c r="P12" i="4" s="1"/>
  <c r="D22" i="3"/>
  <c r="E22" i="3" s="1"/>
  <c r="F22" i="3" s="1"/>
  <c r="G22" i="3" s="1"/>
  <c r="H22" i="3" s="1"/>
  <c r="I22" i="3" s="1"/>
  <c r="J22" i="3" s="1"/>
  <c r="K22" i="3" s="1"/>
  <c r="L22" i="3" s="1"/>
  <c r="D21" i="3"/>
  <c r="E21" i="3" s="1"/>
  <c r="F21" i="3" s="1"/>
  <c r="G21" i="3" s="1"/>
  <c r="H21" i="3" s="1"/>
  <c r="I21" i="3" s="1"/>
  <c r="J21" i="3" s="1"/>
  <c r="K21" i="3" s="1"/>
  <c r="L21" i="3" s="1"/>
  <c r="E20" i="3"/>
  <c r="F20" i="3" s="1"/>
  <c r="G20" i="3" s="1"/>
  <c r="H20" i="3" s="1"/>
  <c r="I20" i="3" s="1"/>
  <c r="J20" i="3" s="1"/>
  <c r="K20" i="3" s="1"/>
  <c r="L20" i="3" s="1"/>
  <c r="D20" i="3"/>
  <c r="L11" i="3"/>
  <c r="F11" i="3"/>
  <c r="E11" i="3"/>
  <c r="D11" i="3"/>
  <c r="L9" i="3"/>
  <c r="K9" i="3"/>
  <c r="K11" i="3" s="1"/>
  <c r="J9" i="3"/>
  <c r="J11" i="3" s="1"/>
  <c r="I9" i="3"/>
  <c r="I11" i="3" s="1"/>
  <c r="H9" i="3"/>
  <c r="H11" i="3" s="1"/>
  <c r="G9" i="3"/>
  <c r="G11" i="3" s="1"/>
  <c r="F9" i="3"/>
  <c r="E9" i="3"/>
  <c r="D9" i="3"/>
  <c r="C9" i="3"/>
  <c r="C11" i="3" s="1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D16" i="2"/>
  <c r="E16" i="2" s="1"/>
  <c r="F16" i="2" s="1"/>
  <c r="G16" i="2" s="1"/>
  <c r="H16" i="2" s="1"/>
  <c r="I16" i="2" s="1"/>
  <c r="J16" i="2" s="1"/>
  <c r="K16" i="2" s="1"/>
  <c r="L16" i="2" s="1"/>
  <c r="G8" i="2"/>
  <c r="G10" i="2" s="1"/>
  <c r="F8" i="2"/>
  <c r="F10" i="2" s="1"/>
  <c r="L7" i="2"/>
  <c r="L8" i="2" s="1"/>
  <c r="L10" i="2" s="1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F7" i="2"/>
  <c r="E7" i="2"/>
  <c r="E8" i="2" s="1"/>
  <c r="E10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<sst xmlns="http://schemas.openxmlformats.org/spreadsheetml/2006/main" count="162" uniqueCount="79">
  <si>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</si>
  <si>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</si>
  <si>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</si>
  <si>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</si>
  <si>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</si>
  <si>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</si>
  <si>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</si>
  <si>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</si>
  <si>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</si>
  <si>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</si>
  <si>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</si>
  <si>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</si>
  <si>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</si>
  <si>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</si>
  <si>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</si>
  <si>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</si>
  <si>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</si>
  <si>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</si>
  <si>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</si>
  <si>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</si>
  <si>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</si>
  <si>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</si>
  <si>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</si>
  <si>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</si>
  <si>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</si>
  <si>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</si>
  <si>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</si>
  <si>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</si>
  <si>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</si>
  <si>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</si>
  <si>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</si>
  <si>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</si>
  <si>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</si>
  <si>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</si>
  <si>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</si>
  <si>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</si>
  <si>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</si>
  <si>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</si>
  <si>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</si>
  <si>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</si>
  <si>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</si>
  <si>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</si>
  <si>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</si>
  <si>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</si>
  <si>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</si>
  <si>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</si>
  <si>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</si>
  <si>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</si>
  <si>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</si>
  <si>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</si>
  <si>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</si>
  <si>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</si>
  <si>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</si>
  <si>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</si>
  <si>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</si>
  <si>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</si>
  <si>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</si>
  <si>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</si>
  <si>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</si>
  <si>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</si>
  <si>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</si>
  <si>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</si>
  <si>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</si>
  <si>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</si>
  <si>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</si>
  <si>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</si>
  <si>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路线</t>
  </si>
  <si>
    <t>距离</t>
  </si>
  <si>
    <t>单位运价</t>
  </si>
  <si>
    <t>整车运价</t>
  </si>
  <si>
    <t>寒冷月</t>
  </si>
  <si>
    <t>是否货运</t>
  </si>
  <si>
    <t>矿山</t>
  </si>
  <si>
    <t>是</t>
  </si>
  <si>
    <t>电池容量</t>
  </si>
  <si>
    <t>平均负载率</t>
    <phoneticPr fontId="6" type="noConversion"/>
  </si>
  <si>
    <t>%,考虑每趟满载的可能性</t>
    <phoneticPr fontId="6" type="noConversion"/>
  </si>
  <si>
    <t>行驶时间占比</t>
    <phoneticPr fontId="6" type="noConversion"/>
  </si>
  <si>
    <t>%,考虑接不到单或高频装卸货时间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</si>
</sst>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  <xf numFmtId="0" fontId="7" fillId="0" borderId="0" xfId="0" applyFont="1">
      <alignment vertical="center"/>
    </xf>
    <xf numFmtId="0" fontId="1" fillId="0" borderId="2" xfId="0" applyFont="1" applyFill="1" applyBorder="1">
      <alignment vertical="center"/>
    </xf>
    <xf numFmtId="176" fontId="0" fillId="0" borderId="2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08" zoomScaleNormal="150" workbookViewId="0">
      <selection activeCell="C5" sqref="C5:C6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7">
        <v>175785.89363985701</v>
      </c>
      <c r="D2" s="7">
        <v>174028.03470345901</v>
      </c>
      <c r="E2" s="7">
        <v>172287.754356424</v>
      </c>
      <c r="F2" s="7">
        <v>170564.87681285999</v>
      </c>
      <c r="G2" s="7">
        <v>168859.22804473099</v>
      </c>
      <c r="H2" s="7">
        <v>167170.635764284</v>
      </c>
      <c r="I2" s="7">
        <v>165498.92940664099</v>
      </c>
      <c r="J2" s="7">
        <v>163843.94011257499</v>
      </c>
      <c r="K2" s="7">
        <v>162205.50071144901</v>
      </c>
      <c r="L2" s="7">
        <v>160583.44570433401</v>
      </c>
      <c r="M2" s="7"/>
      <c r="N2" s="7"/>
      <c r="O2" s="7"/>
      <c r="P2" s="7"/>
    </row>
    <row r="3" spans="1:16">
      <c r="A3" s="3" t="s">
        <v>3</v>
      </c>
      <c r="B3" s="3" t="s">
        <v>2</v>
      </c>
      <c r="C3" s="7">
        <v>131839.420229893</v>
      </c>
      <c r="D3" s="7">
        <v>131839.420229893</v>
      </c>
      <c r="E3" s="7">
        <v>131839.420229893</v>
      </c>
      <c r="F3" s="7">
        <v>131839.420229893</v>
      </c>
      <c r="G3" s="7">
        <v>131839.420229893</v>
      </c>
      <c r="H3" s="7">
        <v>131839.420229893</v>
      </c>
      <c r="I3" s="7">
        <v>131839.420229893</v>
      </c>
      <c r="J3" s="7">
        <v>131839.420229893</v>
      </c>
      <c r="K3" s="7">
        <v>131839.420229893</v>
      </c>
      <c r="L3" s="7">
        <v>131839.420229893</v>
      </c>
      <c r="M3" s="7"/>
      <c r="N3" s="7"/>
      <c r="O3" s="7"/>
      <c r="P3" s="7"/>
    </row>
    <row r="4" spans="1:16">
      <c r="A4" s="1" t="s">
        <v>4</v>
      </c>
      <c r="B4" s="1" t="s">
        <v>5</v>
      </c>
      <c r="C4" s="7">
        <v>400</v>
      </c>
      <c r="D4" s="7">
        <v>400</v>
      </c>
      <c r="E4" s="7">
        <v>400</v>
      </c>
      <c r="F4" s="7">
        <v>400</v>
      </c>
      <c r="G4" s="7">
        <v>400</v>
      </c>
      <c r="H4" s="7">
        <v>400</v>
      </c>
      <c r="I4" s="7">
        <v>400</v>
      </c>
      <c r="J4" s="7">
        <v>400</v>
      </c>
      <c r="K4" s="7">
        <v>400</v>
      </c>
      <c r="L4" s="7">
        <v>400</v>
      </c>
      <c r="M4" s="7"/>
      <c r="N4" s="7"/>
      <c r="O4" s="7"/>
      <c r="P4" s="7"/>
    </row>
    <row r="5" spans="1:16">
      <c r="A5" s="1" t="s">
        <v>6</v>
      </c>
      <c r="B5" s="1" t="s">
        <v>7</v>
      </c>
      <c r="C5" s="7">
        <v>13000</v>
      </c>
      <c r="D5" s="7">
        <v>13000</v>
      </c>
      <c r="E5" s="7">
        <v>13000</v>
      </c>
      <c r="F5" s="7">
        <v>13000</v>
      </c>
      <c r="G5" s="7">
        <v>13000</v>
      </c>
      <c r="H5" s="7">
        <v>13000</v>
      </c>
      <c r="I5" s="7">
        <v>13000</v>
      </c>
      <c r="J5" s="7">
        <v>13000</v>
      </c>
      <c r="K5" s="7">
        <v>13000</v>
      </c>
      <c r="L5" s="7">
        <v>13000</v>
      </c>
      <c r="M5" s="7"/>
      <c r="N5" s="7"/>
      <c r="O5" s="7"/>
      <c r="P5" s="7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7">
        <f>C5*5</f>
        <v>65000</v>
      </c>
      <c r="D7" s="7">
        <f t="shared" ref="D7:L7" si="0">D5*5</f>
        <v>65000</v>
      </c>
      <c r="E7" s="7">
        <f t="shared" si="0"/>
        <v>65000</v>
      </c>
      <c r="F7" s="7">
        <f t="shared" si="0"/>
        <v>65000</v>
      </c>
      <c r="G7" s="7">
        <f t="shared" si="0"/>
        <v>65000</v>
      </c>
      <c r="H7" s="7">
        <f t="shared" si="0"/>
        <v>65000</v>
      </c>
      <c r="I7" s="7">
        <f t="shared" si="0"/>
        <v>65000</v>
      </c>
      <c r="J7" s="7">
        <f t="shared" si="0"/>
        <v>65000</v>
      </c>
      <c r="K7" s="7">
        <f t="shared" si="0"/>
        <v>65000</v>
      </c>
      <c r="L7" s="7">
        <f t="shared" si="0"/>
        <v>65000</v>
      </c>
      <c r="M7" s="7"/>
      <c r="N7" s="7"/>
      <c r="O7" s="7"/>
      <c r="P7" s="7"/>
    </row>
    <row r="8" spans="1:16">
      <c r="A8" s="8" t="s">
        <v>10</v>
      </c>
      <c r="B8" s="8" t="s">
        <v>2</v>
      </c>
      <c r="C8" s="9">
        <f>C2+C3+C7</f>
        <v>372625.31386975001</v>
      </c>
      <c r="D8" s="9">
        <f t="shared" ref="D8:L8" si="1">D2+D3+D7</f>
        <v>370867.45493335201</v>
      </c>
      <c r="E8" s="9">
        <f t="shared" si="1"/>
        <v>369127.17458631704</v>
      </c>
      <c r="F8" s="9">
        <f t="shared" si="1"/>
        <v>367404.29704275297</v>
      </c>
      <c r="G8" s="9">
        <f t="shared" si="1"/>
        <v>365698.64827462402</v>
      </c>
      <c r="H8" s="9">
        <f t="shared" si="1"/>
        <v>364010.055994177</v>
      </c>
      <c r="I8" s="9">
        <f t="shared" si="1"/>
        <v>362338.349636534</v>
      </c>
      <c r="J8" s="9">
        <f t="shared" si="1"/>
        <v>360683.36034246802</v>
      </c>
      <c r="K8" s="9">
        <f t="shared" si="1"/>
        <v>359044.92094134202</v>
      </c>
      <c r="L8" s="9">
        <f t="shared" si="1"/>
        <v>357422.86593422701</v>
      </c>
      <c r="M8" s="9"/>
      <c r="N8" s="9"/>
      <c r="O8" s="9"/>
      <c r="P8" s="9"/>
    </row>
    <row r="9" spans="1:16">
      <c r="A9" s="8" t="s">
        <v>11</v>
      </c>
      <c r="B9" s="8" t="s">
        <v>2</v>
      </c>
      <c r="C9" s="9">
        <v>64839.420229892799</v>
      </c>
      <c r="D9" s="9">
        <v>64716.382752565602</v>
      </c>
      <c r="E9" s="9">
        <v>64594.576350338</v>
      </c>
      <c r="F9" s="9">
        <v>64473.988712459199</v>
      </c>
      <c r="G9" s="9">
        <v>64354.607651285602</v>
      </c>
      <c r="H9" s="9">
        <v>64236.421101050197</v>
      </c>
      <c r="I9" s="9">
        <v>64119.417116643599</v>
      </c>
      <c r="J9" s="9">
        <v>64003.5838724075</v>
      </c>
      <c r="K9" s="9">
        <v>63888.909660940197</v>
      </c>
      <c r="L9" s="9">
        <v>63775.382891914</v>
      </c>
      <c r="M9" s="9"/>
      <c r="N9" s="9"/>
      <c r="O9" s="9"/>
      <c r="P9" s="9"/>
    </row>
    <row r="10" spans="1:16">
      <c r="A10" s="1" t="s">
        <v>12</v>
      </c>
      <c r="B10" s="1" t="s">
        <v>2</v>
      </c>
      <c r="C10" s="9">
        <f>C8+C9</f>
        <v>437464.73409964284</v>
      </c>
      <c r="D10" s="9">
        <f t="shared" ref="D10:L10" si="2">D8+D9</f>
        <v>435583.83768591762</v>
      </c>
      <c r="E10" s="9">
        <f t="shared" si="2"/>
        <v>433721.75093665504</v>
      </c>
      <c r="F10" s="9">
        <f t="shared" si="2"/>
        <v>431878.28575521219</v>
      </c>
      <c r="G10" s="9">
        <f t="shared" si="2"/>
        <v>430053.25592590962</v>
      </c>
      <c r="H10" s="9">
        <f t="shared" si="2"/>
        <v>428246.47709522722</v>
      </c>
      <c r="I10" s="9">
        <f t="shared" si="2"/>
        <v>426457.76675317762</v>
      </c>
      <c r="J10" s="9">
        <f t="shared" si="2"/>
        <v>424686.94421487552</v>
      </c>
      <c r="K10" s="9">
        <f t="shared" si="2"/>
        <v>422933.83060228219</v>
      </c>
      <c r="L10" s="9">
        <f t="shared" si="2"/>
        <v>421198.248826141</v>
      </c>
      <c r="M10" s="9"/>
      <c r="N10" s="9"/>
      <c r="O10" s="9"/>
      <c r="P10" s="9"/>
    </row>
    <row r="11" spans="1:16">
      <c r="A11" s="1" t="s">
        <v>13</v>
      </c>
      <c r="B11" s="1" t="s">
        <v>5</v>
      </c>
      <c r="C11" s="4">
        <v>71</v>
      </c>
      <c r="D11" s="4">
        <v>69.58</v>
      </c>
      <c r="E11" s="4">
        <v>68.188400000000001</v>
      </c>
      <c r="F11" s="4">
        <v>66.824631999999994</v>
      </c>
      <c r="G11" s="4">
        <v>65.488139360000005</v>
      </c>
      <c r="H11" s="4">
        <v>64.178376572800005</v>
      </c>
      <c r="I11" s="4">
        <v>62.894809041343997</v>
      </c>
      <c r="J11" s="4">
        <v>61.6369128605171</v>
      </c>
      <c r="K11" s="4">
        <v>60.404174603306799</v>
      </c>
      <c r="L11" s="4">
        <v>59.196091111240598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0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11" t="s">
        <v>18</v>
      </c>
      <c r="B14" s="11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11" t="s">
        <v>20</v>
      </c>
      <c r="B15" s="10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11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11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11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workbookViewId="0">
      <selection activeCell="A14" sqref="A14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7">
        <v>420</v>
      </c>
      <c r="D2" s="7">
        <v>420</v>
      </c>
      <c r="E2" s="7">
        <v>420</v>
      </c>
      <c r="F2" s="7">
        <v>420</v>
      </c>
      <c r="G2" s="7">
        <v>420</v>
      </c>
      <c r="H2" s="7">
        <v>420</v>
      </c>
      <c r="I2" s="7">
        <v>420</v>
      </c>
      <c r="J2" s="7">
        <v>420</v>
      </c>
      <c r="K2" s="7">
        <v>420</v>
      </c>
      <c r="L2" s="7">
        <v>420</v>
      </c>
      <c r="M2" s="7"/>
      <c r="N2" s="7"/>
      <c r="O2" s="7"/>
      <c r="P2" s="7"/>
    </row>
    <row r="3" spans="1:16">
      <c r="A3" s="3" t="s">
        <v>28</v>
      </c>
      <c r="B3" s="3" t="s">
        <v>29</v>
      </c>
      <c r="C3" s="7">
        <v>900</v>
      </c>
      <c r="D3" s="7">
        <v>774.34350596224499</v>
      </c>
      <c r="E3" s="7">
        <v>699.26192640775298</v>
      </c>
      <c r="F3" s="7">
        <v>614.94506608887696</v>
      </c>
      <c r="G3" s="7">
        <v>546.37677780696004</v>
      </c>
      <c r="H3" s="7">
        <v>516.55385551465599</v>
      </c>
      <c r="I3" s="7">
        <v>493.39921527331001</v>
      </c>
      <c r="J3" s="7">
        <v>466.46797102233597</v>
      </c>
      <c r="K3" s="7">
        <v>445.55844157477901</v>
      </c>
      <c r="L3" s="7">
        <v>433.90523863231101</v>
      </c>
      <c r="M3" s="7"/>
      <c r="N3" s="7"/>
      <c r="O3" s="7"/>
      <c r="P3" s="7"/>
    </row>
    <row r="4" spans="1:16">
      <c r="A4" s="3" t="s">
        <v>30</v>
      </c>
      <c r="B4" s="3" t="s">
        <v>31</v>
      </c>
      <c r="C4" s="7">
        <v>200</v>
      </c>
      <c r="D4" s="7">
        <v>200</v>
      </c>
      <c r="E4" s="7">
        <v>200</v>
      </c>
      <c r="F4" s="7">
        <v>200</v>
      </c>
      <c r="G4" s="7">
        <v>200</v>
      </c>
      <c r="H4" s="7">
        <v>200</v>
      </c>
      <c r="I4" s="7">
        <v>200</v>
      </c>
      <c r="J4" s="7">
        <v>200</v>
      </c>
      <c r="K4" s="7">
        <v>200</v>
      </c>
      <c r="L4" s="7">
        <v>200</v>
      </c>
      <c r="M4" s="7"/>
      <c r="N4" s="7"/>
      <c r="O4" s="7"/>
      <c r="P4" s="7"/>
    </row>
    <row r="5" spans="1:16">
      <c r="A5" s="3" t="s">
        <v>32</v>
      </c>
      <c r="B5" s="3" t="s">
        <v>33</v>
      </c>
      <c r="C5" s="7">
        <v>1000</v>
      </c>
      <c r="D5" s="7">
        <v>979.80555078111502</v>
      </c>
      <c r="E5" s="7">
        <v>961.58878479915597</v>
      </c>
      <c r="F5" s="7">
        <v>945.02478641744699</v>
      </c>
      <c r="G5" s="7">
        <v>929.86063962268202</v>
      </c>
      <c r="H5" s="7">
        <v>915.89587471672496</v>
      </c>
      <c r="I5" s="7">
        <v>902.96908503734801</v>
      </c>
      <c r="J5" s="7">
        <v>890.94852620953895</v>
      </c>
      <c r="K5" s="7">
        <v>879.72536210445298</v>
      </c>
      <c r="L5" s="7">
        <v>869.20871515059002</v>
      </c>
      <c r="M5" s="7"/>
      <c r="N5" s="7"/>
      <c r="O5" s="7"/>
      <c r="P5" s="7"/>
    </row>
    <row r="6" spans="1:16">
      <c r="A6" s="3" t="s">
        <v>34</v>
      </c>
      <c r="B6" s="3" t="s">
        <v>35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7">
        <v>13000</v>
      </c>
      <c r="D7" s="7">
        <v>13000</v>
      </c>
      <c r="E7" s="7">
        <v>13000</v>
      </c>
      <c r="F7" s="7">
        <v>13000</v>
      </c>
      <c r="G7" s="7">
        <v>13000</v>
      </c>
      <c r="H7" s="7">
        <v>13000</v>
      </c>
      <c r="I7" s="7">
        <v>13000</v>
      </c>
      <c r="J7" s="7">
        <v>13000</v>
      </c>
      <c r="K7" s="7">
        <v>13000</v>
      </c>
      <c r="L7" s="7">
        <v>13000</v>
      </c>
      <c r="M7" s="7"/>
      <c r="N7" s="7"/>
      <c r="O7" s="7"/>
      <c r="P7" s="7"/>
    </row>
    <row r="8" spans="1:16">
      <c r="A8" s="3" t="s">
        <v>36</v>
      </c>
      <c r="B8" s="3" t="s">
        <v>2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9"/>
      <c r="N8" s="9"/>
      <c r="O8" s="9"/>
      <c r="P8" s="9"/>
    </row>
    <row r="9" spans="1:16">
      <c r="A9" s="8" t="s">
        <v>10</v>
      </c>
      <c r="B9" s="8" t="s">
        <v>2</v>
      </c>
      <c r="C9" s="9">
        <f t="shared" ref="C9:L9" si="0">C2*C3+C4*C5*C6+C7*C8</f>
        <v>843000</v>
      </c>
      <c r="D9" s="9">
        <f t="shared" si="0"/>
        <v>782146.49281658884</v>
      </c>
      <c r="E9" s="9">
        <f t="shared" si="0"/>
        <v>743325.52301091864</v>
      </c>
      <c r="F9" s="9">
        <f t="shared" si="0"/>
        <v>701286.84232430719</v>
      </c>
      <c r="G9" s="9">
        <f t="shared" si="0"/>
        <v>666422.50252799608</v>
      </c>
      <c r="H9" s="9">
        <f t="shared" si="0"/>
        <v>648310.96920284547</v>
      </c>
      <c r="I9" s="9">
        <f t="shared" si="0"/>
        <v>633415.30442972935</v>
      </c>
      <c r="J9" s="9">
        <f t="shared" si="0"/>
        <v>617295.95831319666</v>
      </c>
      <c r="K9" s="9">
        <f t="shared" si="0"/>
        <v>604024.6903031884</v>
      </c>
      <c r="L9" s="9">
        <f t="shared" si="0"/>
        <v>594923.68628580659</v>
      </c>
      <c r="M9" s="9"/>
      <c r="N9" s="9"/>
      <c r="O9" s="9"/>
      <c r="P9" s="9"/>
    </row>
    <row r="10" spans="1:16">
      <c r="A10" s="8" t="s">
        <v>11</v>
      </c>
      <c r="B10" s="8" t="s">
        <v>2</v>
      </c>
      <c r="C10" s="9">
        <v>73837.519312448901</v>
      </c>
      <c r="D10" s="9">
        <v>69575.787277370793</v>
      </c>
      <c r="E10" s="9">
        <v>66857.052099873399</v>
      </c>
      <c r="F10" s="9">
        <v>63912.972120151302</v>
      </c>
      <c r="G10" s="9">
        <v>61471.330205512597</v>
      </c>
      <c r="H10" s="9">
        <v>60202.931630824998</v>
      </c>
      <c r="I10" s="9">
        <v>59159.748835196799</v>
      </c>
      <c r="J10" s="9">
        <v>58030.868399065199</v>
      </c>
      <c r="K10" s="9">
        <v>57101.446404472597</v>
      </c>
      <c r="L10" s="9">
        <v>56464.079025541701</v>
      </c>
      <c r="M10" s="9"/>
      <c r="N10" s="9"/>
      <c r="O10" s="9"/>
      <c r="P10" s="9"/>
    </row>
    <row r="11" spans="1:16">
      <c r="A11" s="1" t="s">
        <v>12</v>
      </c>
      <c r="B11" s="1" t="s">
        <v>2</v>
      </c>
      <c r="C11" s="9">
        <f t="shared" ref="C11:L11" si="1">C10+C9</f>
        <v>916837.51931244892</v>
      </c>
      <c r="D11" s="9">
        <f t="shared" si="1"/>
        <v>851722.28009395965</v>
      </c>
      <c r="E11" s="9">
        <f t="shared" si="1"/>
        <v>810182.57511079207</v>
      </c>
      <c r="F11" s="9">
        <f t="shared" si="1"/>
        <v>765199.81444445846</v>
      </c>
      <c r="G11" s="9">
        <f t="shared" si="1"/>
        <v>727893.83273350867</v>
      </c>
      <c r="H11" s="9">
        <f t="shared" si="1"/>
        <v>708513.90083367052</v>
      </c>
      <c r="I11" s="9">
        <f t="shared" si="1"/>
        <v>692575.05326492619</v>
      </c>
      <c r="J11" s="9">
        <f t="shared" si="1"/>
        <v>675326.82671226189</v>
      </c>
      <c r="K11" s="9">
        <f t="shared" si="1"/>
        <v>661126.13670766097</v>
      </c>
      <c r="L11" s="9">
        <f t="shared" si="1"/>
        <v>651387.76531134825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200</v>
      </c>
      <c r="D12" s="4">
        <v>196</v>
      </c>
      <c r="E12" s="4">
        <v>192.08</v>
      </c>
      <c r="F12" s="4">
        <v>188.23840000000001</v>
      </c>
      <c r="G12" s="4">
        <v>184.47363200000001</v>
      </c>
      <c r="H12" s="4">
        <v>180.78415935999999</v>
      </c>
      <c r="I12" s="4">
        <v>177.16847617280001</v>
      </c>
      <c r="J12" s="4">
        <v>173.62510664934399</v>
      </c>
      <c r="K12" s="4">
        <v>170.152604516357</v>
      </c>
      <c r="L12" s="4">
        <v>166.74955242602999</v>
      </c>
      <c r="M12" s="4"/>
      <c r="N12" s="4"/>
      <c r="O12" s="4"/>
      <c r="P12" s="4"/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/>
      <c r="N13" s="6"/>
      <c r="O13" s="6"/>
      <c r="P13" s="6"/>
    </row>
    <row r="14" spans="1:16">
      <c r="A14" s="3" t="s">
        <v>74</v>
      </c>
      <c r="B14" s="3" t="s">
        <v>27</v>
      </c>
      <c r="C14" s="7">
        <v>420</v>
      </c>
      <c r="D14" s="7">
        <v>420</v>
      </c>
      <c r="E14" s="7">
        <v>420</v>
      </c>
      <c r="F14" s="7">
        <v>420</v>
      </c>
      <c r="G14" s="7">
        <v>420</v>
      </c>
      <c r="H14" s="7">
        <v>420</v>
      </c>
      <c r="I14" s="7">
        <v>420</v>
      </c>
      <c r="J14" s="7">
        <v>420</v>
      </c>
      <c r="K14" s="7">
        <v>420</v>
      </c>
      <c r="L14" s="7">
        <v>420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2608.6956521739098</v>
      </c>
      <c r="D16" s="4">
        <v>2582.6086956521799</v>
      </c>
      <c r="E16" s="4">
        <v>2557.04347826087</v>
      </c>
      <c r="F16" s="4">
        <v>2531.98434782609</v>
      </c>
      <c r="G16" s="4">
        <v>2507.4162782608701</v>
      </c>
      <c r="H16" s="4">
        <v>2483.3248382608699</v>
      </c>
      <c r="I16" s="4">
        <v>2459.6961618782602</v>
      </c>
      <c r="J16" s="4">
        <v>2436.51692084244</v>
      </c>
      <c r="K16" s="4">
        <v>2413.7742985065202</v>
      </c>
      <c r="L16" s="4">
        <v>2391.4559653083202</v>
      </c>
      <c r="M16" s="5"/>
      <c r="N16" s="5"/>
      <c r="O16" s="5"/>
      <c r="P16" s="5"/>
    </row>
    <row r="17" spans="1:16">
      <c r="A17" s="1" t="s">
        <v>16</v>
      </c>
      <c r="B17" s="10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11" t="s">
        <v>18</v>
      </c>
      <c r="B18" s="11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11" t="s">
        <v>20</v>
      </c>
      <c r="B19" s="10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11" t="s">
        <v>22</v>
      </c>
      <c r="B20" t="s">
        <v>23</v>
      </c>
      <c r="C20" s="4">
        <v>0.2</v>
      </c>
      <c r="D20" s="5">
        <f t="shared" ref="D20:L20" si="2">C20</f>
        <v>0.2</v>
      </c>
      <c r="E20" s="5">
        <f t="shared" si="2"/>
        <v>0.2</v>
      </c>
      <c r="F20" s="5">
        <f t="shared" si="2"/>
        <v>0.2</v>
      </c>
      <c r="G20" s="5">
        <f t="shared" si="2"/>
        <v>0.2</v>
      </c>
      <c r="H20" s="5">
        <f t="shared" si="2"/>
        <v>0.2</v>
      </c>
      <c r="I20" s="5">
        <f t="shared" si="2"/>
        <v>0.2</v>
      </c>
      <c r="J20" s="5">
        <f t="shared" si="2"/>
        <v>0.2</v>
      </c>
      <c r="K20" s="5">
        <f t="shared" si="2"/>
        <v>0.2</v>
      </c>
      <c r="L20" s="5">
        <f t="shared" si="2"/>
        <v>0.2</v>
      </c>
    </row>
    <row r="21" spans="1:16">
      <c r="A21" s="11" t="s">
        <v>24</v>
      </c>
      <c r="B21" t="s">
        <v>25</v>
      </c>
      <c r="C21" s="4">
        <v>5000</v>
      </c>
      <c r="D21" s="5">
        <f t="shared" ref="D21:L21" si="3">C21</f>
        <v>5000</v>
      </c>
      <c r="E21" s="5">
        <f t="shared" si="3"/>
        <v>5000</v>
      </c>
      <c r="F21" s="5">
        <f t="shared" si="3"/>
        <v>5000</v>
      </c>
      <c r="G21" s="5">
        <f t="shared" si="3"/>
        <v>5000</v>
      </c>
      <c r="H21" s="5">
        <f t="shared" si="3"/>
        <v>5000</v>
      </c>
      <c r="I21" s="5">
        <f t="shared" si="3"/>
        <v>5000</v>
      </c>
      <c r="J21" s="5">
        <f t="shared" si="3"/>
        <v>5000</v>
      </c>
      <c r="K21" s="5">
        <f t="shared" si="3"/>
        <v>5000</v>
      </c>
      <c r="L21" s="5">
        <f t="shared" si="3"/>
        <v>5000</v>
      </c>
    </row>
    <row r="22" spans="1:16">
      <c r="A22" s="11" t="s">
        <v>26</v>
      </c>
      <c r="B22" t="s">
        <v>25</v>
      </c>
      <c r="C22" s="4">
        <v>2000</v>
      </c>
      <c r="D22" s="5">
        <f t="shared" ref="D22:L22" si="4">C22</f>
        <v>2000</v>
      </c>
      <c r="E22" s="5">
        <f t="shared" si="4"/>
        <v>2000</v>
      </c>
      <c r="F22" s="5">
        <f t="shared" si="4"/>
        <v>2000</v>
      </c>
      <c r="G22" s="5">
        <f t="shared" si="4"/>
        <v>2000</v>
      </c>
      <c r="H22" s="5">
        <f t="shared" si="4"/>
        <v>2000</v>
      </c>
      <c r="I22" s="5">
        <f t="shared" si="4"/>
        <v>2000</v>
      </c>
      <c r="J22" s="5">
        <f t="shared" si="4"/>
        <v>2000</v>
      </c>
      <c r="K22" s="5">
        <f t="shared" si="4"/>
        <v>2000</v>
      </c>
      <c r="L22" s="5">
        <f t="shared" si="4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A7" workbookViewId="0">
      <selection activeCell="A18" sqref="A18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7">
        <v>110</v>
      </c>
      <c r="D2" s="7">
        <v>110</v>
      </c>
      <c r="E2" s="7">
        <v>110</v>
      </c>
      <c r="F2" s="7">
        <v>110</v>
      </c>
      <c r="G2" s="7">
        <v>110</v>
      </c>
      <c r="H2" s="7">
        <v>110</v>
      </c>
      <c r="I2" s="7">
        <v>110</v>
      </c>
      <c r="J2" s="7">
        <v>110</v>
      </c>
      <c r="K2" s="7">
        <v>110</v>
      </c>
      <c r="L2" s="7">
        <v>110</v>
      </c>
      <c r="M2" s="7"/>
      <c r="N2" s="7"/>
      <c r="O2" s="7"/>
      <c r="P2" s="7"/>
    </row>
    <row r="3" spans="1:16">
      <c r="A3" s="3" t="s">
        <v>44</v>
      </c>
      <c r="B3" s="3" t="s">
        <v>33</v>
      </c>
      <c r="C3" s="7">
        <v>4500</v>
      </c>
      <c r="D3" s="7">
        <v>2391.98927250304</v>
      </c>
      <c r="E3" s="7">
        <v>1961.4312034524901</v>
      </c>
      <c r="F3" s="7">
        <v>1840.04031182783</v>
      </c>
      <c r="G3" s="7">
        <v>1746.45506306998</v>
      </c>
      <c r="H3" s="7">
        <v>1014.53934665188</v>
      </c>
      <c r="I3" s="7">
        <v>780.43547988886803</v>
      </c>
      <c r="J3" s="7">
        <v>682.17625668872699</v>
      </c>
      <c r="K3" s="7">
        <v>659.55560949800599</v>
      </c>
      <c r="L3" s="7">
        <v>639.95709350887205</v>
      </c>
      <c r="M3" s="7"/>
      <c r="N3" s="7"/>
      <c r="O3" s="7"/>
      <c r="P3" s="7"/>
    </row>
    <row r="4" spans="1:16">
      <c r="A4" s="3" t="s">
        <v>38</v>
      </c>
      <c r="B4" s="3" t="s">
        <v>27</v>
      </c>
      <c r="C4" s="7">
        <v>100</v>
      </c>
      <c r="D4" s="7">
        <v>100</v>
      </c>
      <c r="E4" s="7">
        <v>100</v>
      </c>
      <c r="F4" s="7">
        <v>100</v>
      </c>
      <c r="G4" s="7">
        <v>100</v>
      </c>
      <c r="H4" s="7">
        <v>100</v>
      </c>
      <c r="I4" s="7">
        <v>100</v>
      </c>
      <c r="J4" s="7">
        <v>100</v>
      </c>
      <c r="K4" s="7">
        <v>100</v>
      </c>
      <c r="L4" s="7">
        <v>100</v>
      </c>
      <c r="M4" s="7"/>
      <c r="N4" s="7"/>
      <c r="O4" s="7"/>
      <c r="P4" s="7"/>
    </row>
    <row r="5" spans="1:16">
      <c r="A5" s="3" t="s">
        <v>28</v>
      </c>
      <c r="B5" s="3" t="s">
        <v>33</v>
      </c>
      <c r="C5" s="7">
        <v>900</v>
      </c>
      <c r="D5" s="7">
        <v>774.34350596224499</v>
      </c>
      <c r="E5" s="7">
        <v>699.26192640775298</v>
      </c>
      <c r="F5" s="7">
        <v>614.94506608887696</v>
      </c>
      <c r="G5" s="7">
        <v>546.37677780696004</v>
      </c>
      <c r="H5" s="7">
        <v>516.55385551465599</v>
      </c>
      <c r="I5" s="7">
        <v>493.39921527331001</v>
      </c>
      <c r="J5" s="7">
        <v>466.46797102233597</v>
      </c>
      <c r="K5" s="7">
        <v>445.55844157477901</v>
      </c>
      <c r="L5" s="7">
        <v>433.90523863231101</v>
      </c>
      <c r="M5" s="7"/>
      <c r="N5" s="7"/>
      <c r="O5" s="7"/>
      <c r="P5" s="7"/>
    </row>
    <row r="6" spans="1:16">
      <c r="A6" s="3" t="s">
        <v>30</v>
      </c>
      <c r="B6" s="3" t="s">
        <v>31</v>
      </c>
      <c r="C6" s="7">
        <v>200</v>
      </c>
      <c r="D6" s="7">
        <v>200</v>
      </c>
      <c r="E6" s="7">
        <v>200</v>
      </c>
      <c r="F6" s="7">
        <v>200</v>
      </c>
      <c r="G6" s="7">
        <v>200</v>
      </c>
      <c r="H6" s="7">
        <v>200</v>
      </c>
      <c r="I6" s="7">
        <v>200</v>
      </c>
      <c r="J6" s="7">
        <v>200</v>
      </c>
      <c r="K6" s="7">
        <v>200</v>
      </c>
      <c r="L6" s="7">
        <v>200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7">
        <v>1000</v>
      </c>
      <c r="D7" s="7">
        <v>979.80555078111502</v>
      </c>
      <c r="E7" s="7">
        <v>961.58878479915597</v>
      </c>
      <c r="F7" s="7">
        <v>945.02478641744699</v>
      </c>
      <c r="G7" s="7">
        <v>929.86063962268202</v>
      </c>
      <c r="H7" s="7">
        <v>915.89587471672496</v>
      </c>
      <c r="I7" s="7">
        <v>902.96908503734801</v>
      </c>
      <c r="J7" s="7">
        <v>890.94852620953895</v>
      </c>
      <c r="K7" s="7">
        <v>879.72536210445298</v>
      </c>
      <c r="L7" s="7">
        <v>869.20871515059002</v>
      </c>
      <c r="M7" s="7"/>
      <c r="N7" s="7"/>
      <c r="O7" s="7"/>
      <c r="P7" s="7"/>
    </row>
    <row r="8" spans="1:16">
      <c r="A8" s="3" t="s">
        <v>34</v>
      </c>
      <c r="B8" s="3" t="s">
        <v>35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9"/>
      <c r="N8" s="9"/>
      <c r="O8" s="9"/>
      <c r="P8" s="9"/>
    </row>
    <row r="9" spans="1:16">
      <c r="A9" s="1" t="s">
        <v>4</v>
      </c>
      <c r="B9" s="3" t="s">
        <v>7</v>
      </c>
      <c r="C9" s="7">
        <v>50</v>
      </c>
      <c r="D9" s="7">
        <v>50</v>
      </c>
      <c r="E9" s="7">
        <v>50</v>
      </c>
      <c r="F9" s="7">
        <v>50</v>
      </c>
      <c r="G9" s="7">
        <v>50</v>
      </c>
      <c r="H9" s="7">
        <v>50</v>
      </c>
      <c r="I9" s="7">
        <v>50</v>
      </c>
      <c r="J9" s="7">
        <v>50</v>
      </c>
      <c r="K9" s="7">
        <v>50</v>
      </c>
      <c r="L9" s="7">
        <v>50</v>
      </c>
      <c r="M9" s="9"/>
      <c r="N9" s="9"/>
      <c r="O9" s="9"/>
      <c r="P9" s="9"/>
    </row>
    <row r="10" spans="1:16">
      <c r="A10" s="3" t="s">
        <v>45</v>
      </c>
      <c r="B10" s="3" t="s">
        <v>46</v>
      </c>
      <c r="C10" s="7">
        <v>4900</v>
      </c>
      <c r="D10" s="7">
        <v>2920.35718593309</v>
      </c>
      <c r="E10" s="7">
        <v>2482.3036080431302</v>
      </c>
      <c r="F10" s="7">
        <v>2355.7698962539498</v>
      </c>
      <c r="G10" s="7">
        <v>2257.1873974662799</v>
      </c>
      <c r="H10" s="7">
        <v>1446.7371875369599</v>
      </c>
      <c r="I10" s="7">
        <v>1167.0421449154701</v>
      </c>
      <c r="J10" s="7">
        <v>1045.2676179954501</v>
      </c>
      <c r="K10" s="7">
        <v>1016.79641698969</v>
      </c>
      <c r="L10" s="7">
        <v>991.98582317815305</v>
      </c>
      <c r="M10" s="9"/>
      <c r="N10" s="9"/>
      <c r="O10" s="9"/>
      <c r="P10" s="9"/>
    </row>
    <row r="11" spans="1:16">
      <c r="A11" s="1" t="s">
        <v>6</v>
      </c>
      <c r="B11" s="3" t="s">
        <v>7</v>
      </c>
      <c r="C11" s="7">
        <v>13000</v>
      </c>
      <c r="D11" s="7">
        <v>13000</v>
      </c>
      <c r="E11" s="7">
        <v>13000</v>
      </c>
      <c r="F11" s="7">
        <v>13000</v>
      </c>
      <c r="G11" s="7">
        <v>13000</v>
      </c>
      <c r="H11" s="7">
        <v>13000</v>
      </c>
      <c r="I11" s="7">
        <v>13000</v>
      </c>
      <c r="J11" s="7">
        <v>13000</v>
      </c>
      <c r="K11" s="7">
        <v>13000</v>
      </c>
      <c r="L11" s="7">
        <v>13000</v>
      </c>
      <c r="M11" s="4"/>
      <c r="N11" s="4"/>
      <c r="O11" s="4"/>
      <c r="P11" s="4"/>
    </row>
    <row r="12" spans="1:16">
      <c r="A12" s="3" t="s">
        <v>36</v>
      </c>
      <c r="B12" s="3" t="s">
        <v>47</v>
      </c>
      <c r="C12" s="7">
        <v>5</v>
      </c>
      <c r="D12" s="7">
        <v>5</v>
      </c>
      <c r="E12" s="7">
        <v>5</v>
      </c>
      <c r="F12" s="7">
        <v>5</v>
      </c>
      <c r="G12" s="7">
        <v>5</v>
      </c>
      <c r="H12" s="7">
        <v>5</v>
      </c>
      <c r="I12" s="7">
        <v>5</v>
      </c>
      <c r="J12" s="7">
        <v>5</v>
      </c>
      <c r="K12" s="7">
        <v>5</v>
      </c>
      <c r="L12" s="7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8" t="s">
        <v>10</v>
      </c>
      <c r="B13" s="8" t="s">
        <v>2</v>
      </c>
      <c r="C13" s="9">
        <f>C2*C3+C4*C5+C6*C7*C8+C9*C10+C11*C12</f>
        <v>1295000</v>
      </c>
      <c r="D13" s="9">
        <f t="shared" ref="D13:L13" si="1">D2*D3+D4*D5+D6*D7*D8+D9*D10+D11*D12</f>
        <v>943493.25018065935</v>
      </c>
      <c r="E13" s="9">
        <f t="shared" si="1"/>
        <v>859434.31934236817</v>
      </c>
      <c r="F13" s="9">
        <f t="shared" si="1"/>
        <v>824697.35028962535</v>
      </c>
      <c r="G13" s="9">
        <f t="shared" si="1"/>
        <v>796551.36044078064</v>
      </c>
      <c r="H13" s="9">
        <f t="shared" si="1"/>
        <v>666949.92294671037</v>
      </c>
      <c r="I13" s="9">
        <f t="shared" si="1"/>
        <v>619727.56557581923</v>
      </c>
      <c r="J13" s="9">
        <f t="shared" si="1"/>
        <v>595328.97672158165</v>
      </c>
      <c r="K13" s="9">
        <f t="shared" si="1"/>
        <v>584836.92689352424</v>
      </c>
      <c r="L13" s="9">
        <f t="shared" si="1"/>
        <v>576068.58136835066</v>
      </c>
      <c r="M13" s="6"/>
      <c r="N13" s="6"/>
      <c r="O13" s="6"/>
      <c r="P13" s="6"/>
    </row>
    <row r="14" spans="1:16">
      <c r="A14" s="8" t="s">
        <v>11</v>
      </c>
      <c r="B14" s="8" t="s">
        <v>2</v>
      </c>
      <c r="C14" s="9">
        <v>61296.020907879603</v>
      </c>
      <c r="D14" s="9">
        <v>48132.387723978602</v>
      </c>
      <c r="E14" s="9">
        <v>44851.595898393301</v>
      </c>
      <c r="F14" s="9">
        <v>43278.021093620002</v>
      </c>
      <c r="G14" s="9">
        <v>42000.052734406301</v>
      </c>
      <c r="H14" s="9">
        <v>37412.606534379003</v>
      </c>
      <c r="I14" s="9">
        <v>35707.838323115699</v>
      </c>
      <c r="J14" s="9">
        <v>34759.275712201998</v>
      </c>
      <c r="K14" s="9">
        <v>34296.511656936796</v>
      </c>
      <c r="L14" s="9">
        <v>33930.317658677297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9">
        <f t="shared" ref="C15:L15" si="2">C14+C13</f>
        <v>1356296.0209078796</v>
      </c>
      <c r="D15" s="9">
        <f t="shared" si="2"/>
        <v>991625.63790463796</v>
      </c>
      <c r="E15" s="9">
        <f t="shared" si="2"/>
        <v>904285.91524076147</v>
      </c>
      <c r="F15" s="9">
        <f t="shared" si="2"/>
        <v>867975.37138324534</v>
      </c>
      <c r="G15" s="9">
        <f t="shared" si="2"/>
        <v>838551.41317518696</v>
      </c>
      <c r="H15" s="9">
        <f t="shared" si="2"/>
        <v>704362.52948108932</v>
      </c>
      <c r="I15" s="9">
        <f t="shared" si="2"/>
        <v>655435.40389893495</v>
      </c>
      <c r="J15" s="9">
        <f t="shared" si="2"/>
        <v>630088.25243378361</v>
      </c>
      <c r="K15" s="9">
        <f t="shared" si="2"/>
        <v>619133.43855046108</v>
      </c>
      <c r="L15" s="9">
        <f t="shared" si="2"/>
        <v>609998.899027028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10</v>
      </c>
      <c r="D16" s="4">
        <v>9.8000000000000007</v>
      </c>
      <c r="E16" s="4">
        <v>9.6039999999999992</v>
      </c>
      <c r="F16" s="4">
        <v>9.4119200000000003</v>
      </c>
      <c r="G16" s="4">
        <v>9.2236816000000008</v>
      </c>
      <c r="H16" s="4">
        <v>9.0392079679999995</v>
      </c>
      <c r="I16" s="4">
        <v>8.8584238086399996</v>
      </c>
      <c r="J16" s="4">
        <v>8.6812553324672006</v>
      </c>
      <c r="K16" s="4">
        <v>8.5076302258178593</v>
      </c>
      <c r="L16" s="4">
        <v>8.3374776213015007</v>
      </c>
      <c r="M16" s="5"/>
      <c r="N16" s="5"/>
      <c r="O16" s="5"/>
      <c r="P16" s="5"/>
    </row>
    <row r="17" spans="1:16">
      <c r="A17" s="1" t="s">
        <v>14</v>
      </c>
      <c r="B17" s="3" t="s">
        <v>47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/>
      <c r="N17" s="5"/>
      <c r="O17" s="5"/>
      <c r="P17" s="5"/>
    </row>
    <row r="18" spans="1:16">
      <c r="A18" s="3" t="s">
        <v>74</v>
      </c>
      <c r="B18" s="3" t="s">
        <v>27</v>
      </c>
      <c r="C18" s="4">
        <v>100</v>
      </c>
      <c r="D18" s="4">
        <v>100</v>
      </c>
      <c r="E18" s="4">
        <v>100</v>
      </c>
      <c r="F18" s="4">
        <v>100</v>
      </c>
      <c r="G18" s="4">
        <v>100</v>
      </c>
      <c r="H18" s="4">
        <v>100</v>
      </c>
      <c r="I18" s="4">
        <v>100</v>
      </c>
      <c r="J18" s="4">
        <v>100</v>
      </c>
      <c r="K18" s="4">
        <v>100</v>
      </c>
      <c r="L18" s="4">
        <v>100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614.90683229813703</v>
      </c>
      <c r="E20" s="4">
        <v>608.81987577639802</v>
      </c>
      <c r="F20" s="4">
        <v>602.85341614906804</v>
      </c>
      <c r="G20" s="4">
        <v>597.00387577639697</v>
      </c>
      <c r="H20" s="4">
        <v>591.26781863353995</v>
      </c>
      <c r="I20" s="4">
        <v>585.64194330434805</v>
      </c>
      <c r="J20" s="4">
        <v>580.12307639105597</v>
      </c>
      <c r="K20" s="4">
        <v>574.70816631107596</v>
      </c>
      <c r="L20" s="4">
        <v>569.39427745436296</v>
      </c>
    </row>
    <row r="21" spans="1:16">
      <c r="A21" s="1" t="s">
        <v>16</v>
      </c>
      <c r="B21" s="10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11" t="s">
        <v>18</v>
      </c>
      <c r="B22" s="11" t="s">
        <v>48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11" t="s">
        <v>20</v>
      </c>
      <c r="B23" s="10" t="s">
        <v>49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C13" sqref="C13:L13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50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51</v>
      </c>
      <c r="B3" t="s">
        <v>52</v>
      </c>
      <c r="C3" s="4">
        <v>3</v>
      </c>
      <c r="D3" s="5">
        <f t="shared" ref="D3:L3" si="1">C3</f>
        <v>3</v>
      </c>
      <c r="E3" s="5">
        <f t="shared" si="1"/>
        <v>3</v>
      </c>
      <c r="F3" s="5">
        <f t="shared" si="1"/>
        <v>3</v>
      </c>
      <c r="G3" s="5">
        <f t="shared" si="1"/>
        <v>3</v>
      </c>
      <c r="H3" s="5">
        <f t="shared" si="1"/>
        <v>3</v>
      </c>
      <c r="I3" s="5">
        <f t="shared" si="1"/>
        <v>3</v>
      </c>
      <c r="J3" s="5">
        <f t="shared" si="1"/>
        <v>3</v>
      </c>
      <c r="K3" s="5">
        <f t="shared" si="1"/>
        <v>3</v>
      </c>
      <c r="L3" s="5">
        <f t="shared" si="1"/>
        <v>3</v>
      </c>
    </row>
    <row r="4" spans="1:12">
      <c r="A4" s="1" t="s">
        <v>53</v>
      </c>
      <c r="B4" t="s">
        <v>17</v>
      </c>
      <c r="C4" s="4">
        <v>0.8</v>
      </c>
      <c r="D4" s="5">
        <f t="shared" ref="D4:L4" si="2">C4</f>
        <v>0.8</v>
      </c>
      <c r="E4" s="5">
        <f t="shared" si="2"/>
        <v>0.8</v>
      </c>
      <c r="F4" s="5">
        <f t="shared" si="2"/>
        <v>0.8</v>
      </c>
      <c r="G4" s="5">
        <f t="shared" si="2"/>
        <v>0.8</v>
      </c>
      <c r="H4" s="5">
        <f t="shared" si="2"/>
        <v>0.8</v>
      </c>
      <c r="I4" s="5">
        <f t="shared" si="2"/>
        <v>0.8</v>
      </c>
      <c r="J4" s="5">
        <f t="shared" si="2"/>
        <v>0.8</v>
      </c>
      <c r="K4" s="5">
        <f t="shared" si="2"/>
        <v>0.8</v>
      </c>
      <c r="L4" s="5">
        <f t="shared" si="2"/>
        <v>0.8</v>
      </c>
    </row>
    <row r="5" spans="1:12">
      <c r="A5" s="1" t="s">
        <v>54</v>
      </c>
      <c r="B5" t="s">
        <v>55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56</v>
      </c>
      <c r="B6" t="s">
        <v>57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58</v>
      </c>
      <c r="B7" t="s">
        <v>59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60</v>
      </c>
      <c r="B8" t="s">
        <v>61</v>
      </c>
      <c r="C8" s="4">
        <v>40</v>
      </c>
      <c r="D8" s="5">
        <f t="shared" ref="D8:L8" si="6">C8</f>
        <v>40</v>
      </c>
      <c r="E8" s="5">
        <f t="shared" si="6"/>
        <v>40</v>
      </c>
      <c r="F8" s="5">
        <f t="shared" si="6"/>
        <v>40</v>
      </c>
      <c r="G8" s="5">
        <f t="shared" si="6"/>
        <v>40</v>
      </c>
      <c r="H8" s="5">
        <f t="shared" si="6"/>
        <v>40</v>
      </c>
      <c r="I8" s="5">
        <f t="shared" si="6"/>
        <v>40</v>
      </c>
      <c r="J8" s="5">
        <f t="shared" si="6"/>
        <v>40</v>
      </c>
      <c r="K8" s="5">
        <f t="shared" si="6"/>
        <v>40</v>
      </c>
      <c r="L8" s="5">
        <f t="shared" si="6"/>
        <v>40</v>
      </c>
    </row>
    <row r="9" spans="1:12">
      <c r="A9" s="1" t="s">
        <v>62</v>
      </c>
      <c r="B9" t="s">
        <v>23</v>
      </c>
      <c r="C9" s="4">
        <v>2</v>
      </c>
      <c r="D9" s="5">
        <f t="shared" ref="D9:L9" si="7">C9</f>
        <v>2</v>
      </c>
      <c r="E9" s="5">
        <f t="shared" si="7"/>
        <v>2</v>
      </c>
      <c r="F9" s="5">
        <f t="shared" si="7"/>
        <v>2</v>
      </c>
      <c r="G9" s="5">
        <f t="shared" si="7"/>
        <v>2</v>
      </c>
      <c r="H9" s="5">
        <f t="shared" si="7"/>
        <v>2</v>
      </c>
      <c r="I9" s="5">
        <f t="shared" si="7"/>
        <v>2</v>
      </c>
      <c r="J9" s="5">
        <f t="shared" si="7"/>
        <v>2</v>
      </c>
      <c r="K9" s="5">
        <f t="shared" si="7"/>
        <v>2</v>
      </c>
      <c r="L9" s="5">
        <f t="shared" si="7"/>
        <v>2</v>
      </c>
    </row>
    <row r="10" spans="1:12">
      <c r="A10" s="1" t="s">
        <v>63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64</v>
      </c>
      <c r="B11" t="s">
        <v>65</v>
      </c>
      <c r="C11" s="6">
        <v>60</v>
      </c>
      <c r="D11" s="6">
        <v>60</v>
      </c>
      <c r="E11" s="6">
        <v>60</v>
      </c>
      <c r="F11" s="6">
        <v>60</v>
      </c>
      <c r="G11" s="6">
        <v>60</v>
      </c>
      <c r="H11" s="6">
        <v>60</v>
      </c>
      <c r="I11" s="6">
        <v>60</v>
      </c>
      <c r="J11" s="6">
        <v>60</v>
      </c>
      <c r="K11" s="6">
        <v>60</v>
      </c>
      <c r="L11" s="6">
        <v>60</v>
      </c>
    </row>
    <row r="12" spans="1:12">
      <c r="A12" s="15" t="s">
        <v>75</v>
      </c>
      <c r="B12" s="14" t="s">
        <v>76</v>
      </c>
      <c r="C12" s="16">
        <v>50</v>
      </c>
      <c r="D12" s="16">
        <v>50</v>
      </c>
      <c r="E12" s="16">
        <v>50</v>
      </c>
      <c r="F12" s="16">
        <v>50</v>
      </c>
      <c r="G12" s="16">
        <v>50</v>
      </c>
      <c r="H12" s="16">
        <v>50</v>
      </c>
      <c r="I12" s="16">
        <v>50</v>
      </c>
      <c r="J12" s="16">
        <v>50</v>
      </c>
      <c r="K12" s="16">
        <v>50</v>
      </c>
      <c r="L12" s="16">
        <v>50</v>
      </c>
    </row>
    <row r="13" spans="1:12">
      <c r="A13" s="15" t="s">
        <v>77</v>
      </c>
      <c r="B13" s="14" t="s">
        <v>78</v>
      </c>
      <c r="C13" s="16">
        <v>60</v>
      </c>
      <c r="D13" s="16">
        <v>60</v>
      </c>
      <c r="E13" s="16">
        <v>60</v>
      </c>
      <c r="F13" s="16">
        <v>60</v>
      </c>
      <c r="G13" s="16">
        <v>60</v>
      </c>
      <c r="H13" s="16">
        <v>60</v>
      </c>
      <c r="I13" s="16">
        <v>60</v>
      </c>
      <c r="J13" s="16">
        <v>60</v>
      </c>
      <c r="K13" s="16">
        <v>60</v>
      </c>
      <c r="L13" s="16">
        <v>60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>
      <selection activeCell="B3" sqref="B3"/>
    </sheetView>
  </sheetViews>
  <sheetFormatPr baseColWidth="10" defaultColWidth="11" defaultRowHeight="16"/>
  <cols>
    <col min="1" max="1" width="14" customWidth="1"/>
    <col min="3" max="3" width="11.6640625"/>
    <col min="7" max="7" width="11.6640625"/>
  </cols>
  <sheetData>
    <row r="1" spans="1:6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>
      <c r="A2" t="s">
        <v>72</v>
      </c>
      <c r="B2">
        <v>20</v>
      </c>
      <c r="C2">
        <f>D2/47/B2</f>
        <v>0.53191489361702127</v>
      </c>
      <c r="D2" s="2">
        <v>500</v>
      </c>
      <c r="E2">
        <v>2</v>
      </c>
      <c r="F2" t="s">
        <v>73</v>
      </c>
    </row>
    <row r="3" spans="1:6">
      <c r="D3" s="2"/>
    </row>
    <row r="4" spans="1:6">
      <c r="D4" s="2"/>
    </row>
    <row r="5" spans="1:6">
      <c r="D5" s="2"/>
    </row>
    <row r="6" spans="1:6">
      <c r="D6" s="2"/>
    </row>
    <row r="7" spans="1:6">
      <c r="D7" s="2"/>
    </row>
    <row r="8" spans="1:6">
      <c r="D8" s="2"/>
    </row>
    <row r="9" spans="1:6">
      <c r="D9" s="2"/>
    </row>
    <row r="10" spans="1:6">
      <c r="D10" s="2"/>
    </row>
    <row r="11" spans="1:6">
      <c r="D11" s="2"/>
    </row>
    <row r="12" spans="1:6">
      <c r="D12" s="2"/>
    </row>
    <row r="13" spans="1:6">
      <c r="D13" s="2"/>
    </row>
    <row r="14" spans="1:6">
      <c r="D14" s="2"/>
    </row>
    <row r="15" spans="1:6">
      <c r="D15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2023-03-01T14:50:00Z</dcterms:created>
  <dcterms:modified xsi:type="dcterms:W3CDTF">2023-03-04T15:15:33Z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7FB22E51C70D4580BDDC22B81DFC9365</vt:lpwstr>
  </property>
</Properties>
</file>