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0274866F-DBD7-3646-BCAE-81BCCC4153A2}" xr6:coauthVersionLast="47" xr6:coauthVersionMax="47" xr10:uidLastSave="{00000000-0000-0000-0000-000000000000}"/>
  <bookViews>
    <workbookView xWindow="0" yWindow="760" windowWidth="30240" windowHeight="1762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0" i="5"/>
  <c r="E10" i="5" s="1"/>
  <c r="F10" i="5" s="1"/>
  <c r="G10" i="5" s="1"/>
  <c r="H10" i="5" s="1"/>
  <c r="I10" i="5" s="1"/>
  <c r="J10" i="5" s="1"/>
  <c r="K10" i="5" s="1"/>
  <c r="L10" i="5" s="1"/>
  <c r="E9" i="5"/>
  <c r="F9" i="5" s="1"/>
  <c r="G9" i="5" s="1"/>
  <c r="H9" i="5" s="1"/>
  <c r="I9" i="5" s="1"/>
  <c r="J9" i="5" s="1"/>
  <c r="K9" i="5" s="1"/>
  <c r="L9" i="5" s="1"/>
  <c r="D9" i="5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K15" i="4"/>
  <c r="D15" i="4"/>
  <c r="C15" i="4"/>
  <c r="L13" i="4"/>
  <c r="K13" i="4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D21" i="3"/>
  <c r="E21" i="3" s="1"/>
  <c r="F21" i="3" s="1"/>
  <c r="G21" i="3" s="1"/>
  <c r="H21" i="3" s="1"/>
  <c r="I21" i="3" s="1"/>
  <c r="J21" i="3" s="1"/>
  <c r="K21" i="3" s="1"/>
  <c r="L21" i="3" s="1"/>
  <c r="E20" i="3"/>
  <c r="F20" i="3" s="1"/>
  <c r="G20" i="3" s="1"/>
  <c r="H20" i="3" s="1"/>
  <c r="I20" i="3" s="1"/>
  <c r="J20" i="3" s="1"/>
  <c r="K20" i="3" s="1"/>
  <c r="L20" i="3" s="1"/>
  <c r="D20" i="3"/>
  <c r="M12" i="3"/>
  <c r="N12" i="3" s="1"/>
  <c r="O12" i="3" s="1"/>
  <c r="P12" i="3" s="1"/>
  <c r="K11" i="3"/>
  <c r="J11" i="3"/>
  <c r="C11" i="3"/>
  <c r="L9" i="3"/>
  <c r="L11" i="3" s="1"/>
  <c r="K9" i="3"/>
  <c r="J9" i="3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L8" i="2"/>
  <c r="L10" i="2" s="1"/>
  <c r="K8" i="2"/>
  <c r="K10" i="2" s="1"/>
  <c r="D8" i="2"/>
  <c r="D10" i="2" s="1"/>
  <c r="C8" i="2"/>
  <c r="C10" i="2" s="1"/>
  <c r="L7" i="2"/>
  <c r="K7" i="2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C7" i="2"/>
</calcChain>
</file>

<file path=xl/sharedStrings.xml><?xml version="1.0" encoding="utf-8"?>
<sst xmlns="http://schemas.openxmlformats.org/spreadsheetml/2006/main" count="194" uniqueCount="95">
  <si>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</si>
  <si>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</si>
  <si>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</si>
  <si>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</si>
  <si>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</si>
  <si>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</si>
  <si>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</si>
  <si>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</si>
  <si>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</si>
  <si>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</si>
  <si>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</si>
  <si>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</si>
  <si>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</si>
  <si>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</si>
  <si>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</si>
  <si>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</si>
  <si>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</si>
  <si>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</si>
  <si>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</si>
  <si>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</si>
  <si>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</si>
  <si>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</si>
  <si>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</si>
  <si>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</si>
  <si>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</si>
  <si>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</si>
  <si>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</si>
  <si>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</si>
  <si>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</si>
  <si>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</si>
  <si>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</si>
  <si>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</si>
  <si>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</si>
  <si>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</si>
  <si>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</si>
  <si>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</si>
  <si>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</si>
  <si>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</si>
  <si>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</si>
  <si>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</si>
  <si>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</si>
  <si>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</si>
  <si>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</si>
  <si>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</si>
  <si>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</si>
  <si>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</si>
  <si>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</si>
  <si>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</si>
  <si>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</si>
  <si>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</si>
  <si>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</si>
  <si>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</si>
  <si>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</si>
  <si>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</si>
  <si>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</si>
  <si>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</si>
  <si>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</si>
  <si>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</si>
  <si>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</si>
  <si>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</si>
  <si>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</si>
  <si>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</si>
  <si>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</si>
  <si>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</si>
  <si>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</si>
  <si>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</si>
  <si>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</si>
  <si>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</si>
  <si>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</si>
  <si>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</si>
  <si>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</si>
  <si>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</si>
  <si>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</si>
  <si>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</si>
  <si>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上海-乌鲁木齐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</si>
  <si>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</si>
  <si>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</si>
  <si>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</si>
  <si>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</si>
  <si>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</si>
  <si>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</si>
  <si>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</si>
  <si>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哈尔滨-沈阳</t>
  </si>
  <si>
    <t>沈阳-长春</t>
  </si>
  <si>
    <t>石家庄-北京</t>
  </si>
  <si>
    <t>哈尔滨-长春</t>
  </si>
  <si>
    <t>哈尔滨-吉林</t>
  </si>
  <si>
    <t>宁波-杭州</t>
  </si>
  <si>
    <t>北京-天津</t>
  </si>
  <si>
    <t>广州-深圳</t>
  </si>
  <si>
    <t>电池容量</t>
  </si>
  <si>
    <t>平均负载率</t>
    <phoneticPr fontId="6" type="noConversion"/>
  </si>
  <si>
    <t>%,考虑每趟满载的可能性</t>
    <phoneticPr fontId="6" type="noConversion"/>
  </si>
  <si>
    <t>行驶时间占比</t>
    <phoneticPr fontId="6" type="noConversion"/>
  </si>
  <si>
    <t>%,考虑接不到单或高频装卸货时间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</si>
</sst>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50" zoomScaleNormal="150" workbookViewId="0">
      <selection activeCell="C8" sqref="C8:L8"/>
    </sheetView>
  </sheetViews>
  <sheetFormatPr baseColWidth="10" defaultColWidth="11" defaultRowHeight="16"/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7">
        <v>165900</v>
      </c>
      <c r="D2" s="7">
        <v>164241</v>
      </c>
      <c r="E2" s="7">
        <v>162598.59</v>
      </c>
      <c r="F2" s="7">
        <v>160972.6041</v>
      </c>
      <c r="G2" s="7">
        <v>159362.87805900001</v>
      </c>
      <c r="H2" s="7">
        <v>157769.24927840999</v>
      </c>
      <c r="I2" s="7">
        <v>156191.55678562599</v>
      </c>
      <c r="J2" s="7">
        <v>154629.64121777</v>
      </c>
      <c r="K2" s="7">
        <v>153083.344805592</v>
      </c>
      <c r="L2" s="7">
        <v>151552.51135753599</v>
      </c>
      <c r="M2" s="7"/>
      <c r="N2" s="7"/>
      <c r="O2" s="7"/>
      <c r="P2" s="7"/>
    </row>
    <row r="3" spans="1:16">
      <c r="A3" s="3" t="s">
        <v>3</v>
      </c>
      <c r="B3" s="3" t="s">
        <v>2</v>
      </c>
      <c r="C3" s="7">
        <v>120000</v>
      </c>
      <c r="D3" s="7">
        <v>120000</v>
      </c>
      <c r="E3" s="7">
        <v>120000</v>
      </c>
      <c r="F3" s="7">
        <v>120000</v>
      </c>
      <c r="G3" s="7">
        <v>120000</v>
      </c>
      <c r="H3" s="7">
        <v>120000</v>
      </c>
      <c r="I3" s="7">
        <v>120000</v>
      </c>
      <c r="J3" s="7">
        <v>120000</v>
      </c>
      <c r="K3" s="7">
        <v>120000</v>
      </c>
      <c r="L3" s="7">
        <v>120000</v>
      </c>
      <c r="M3" s="7"/>
      <c r="N3" s="7"/>
      <c r="O3" s="7"/>
      <c r="P3" s="7"/>
    </row>
    <row r="4" spans="1:16">
      <c r="A4" s="1" t="s">
        <v>4</v>
      </c>
      <c r="B4" s="1" t="s">
        <v>5</v>
      </c>
      <c r="C4" s="7">
        <v>2000</v>
      </c>
      <c r="D4" s="7">
        <v>2000</v>
      </c>
      <c r="E4" s="7">
        <v>2000</v>
      </c>
      <c r="F4" s="7">
        <v>2000</v>
      </c>
      <c r="G4" s="7">
        <v>2000</v>
      </c>
      <c r="H4" s="7">
        <v>2000</v>
      </c>
      <c r="I4" s="7">
        <v>2000</v>
      </c>
      <c r="J4" s="7">
        <v>2000</v>
      </c>
      <c r="K4" s="7">
        <v>2000</v>
      </c>
      <c r="L4" s="7">
        <v>2000</v>
      </c>
      <c r="M4" s="7"/>
      <c r="N4" s="7"/>
      <c r="O4" s="7"/>
      <c r="P4" s="7"/>
    </row>
    <row r="5" spans="1:16">
      <c r="A5" s="1" t="s">
        <v>6</v>
      </c>
      <c r="B5" s="1" t="s">
        <v>7</v>
      </c>
      <c r="C5" s="7">
        <v>9125</v>
      </c>
      <c r="D5" s="7">
        <v>9125</v>
      </c>
      <c r="E5" s="7">
        <v>9125</v>
      </c>
      <c r="F5" s="7">
        <v>9125</v>
      </c>
      <c r="G5" s="7">
        <v>9125</v>
      </c>
      <c r="H5" s="7">
        <v>9125</v>
      </c>
      <c r="I5" s="7">
        <v>9125</v>
      </c>
      <c r="J5" s="7">
        <v>9125</v>
      </c>
      <c r="K5" s="7">
        <v>9125</v>
      </c>
      <c r="L5" s="7">
        <v>9125</v>
      </c>
      <c r="M5" s="7"/>
      <c r="N5" s="7"/>
      <c r="O5" s="7"/>
      <c r="P5" s="7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7">
        <f>C5*5</f>
        <v>45625</v>
      </c>
      <c r="D7" s="7">
        <f t="shared" ref="D7:L7" si="0">D5*5</f>
        <v>45625</v>
      </c>
      <c r="E7" s="7">
        <f t="shared" si="0"/>
        <v>45625</v>
      </c>
      <c r="F7" s="7">
        <f t="shared" si="0"/>
        <v>45625</v>
      </c>
      <c r="G7" s="7">
        <f t="shared" si="0"/>
        <v>45625</v>
      </c>
      <c r="H7" s="7">
        <f t="shared" si="0"/>
        <v>45625</v>
      </c>
      <c r="I7" s="7">
        <f t="shared" si="0"/>
        <v>45625</v>
      </c>
      <c r="J7" s="7">
        <f t="shared" si="0"/>
        <v>45625</v>
      </c>
      <c r="K7" s="7">
        <f t="shared" si="0"/>
        <v>45625</v>
      </c>
      <c r="L7" s="7">
        <f t="shared" si="0"/>
        <v>45625</v>
      </c>
      <c r="M7" s="7"/>
      <c r="N7" s="7"/>
      <c r="O7" s="7"/>
      <c r="P7" s="7"/>
    </row>
    <row r="8" spans="1:16">
      <c r="A8" s="8" t="s">
        <v>10</v>
      </c>
      <c r="B8" s="8" t="s">
        <v>2</v>
      </c>
      <c r="C8" s="9">
        <f>C2+C3+C7</f>
        <v>331525</v>
      </c>
      <c r="D8" s="9">
        <f t="shared" ref="D8:L8" si="1">D2+D3+D7</f>
        <v>329866</v>
      </c>
      <c r="E8" s="9">
        <f t="shared" si="1"/>
        <v>328223.58999999997</v>
      </c>
      <c r="F8" s="9">
        <f t="shared" si="1"/>
        <v>326597.6041</v>
      </c>
      <c r="G8" s="9">
        <f t="shared" si="1"/>
        <v>324987.87805900001</v>
      </c>
      <c r="H8" s="9">
        <f t="shared" si="1"/>
        <v>323394.24927840999</v>
      </c>
      <c r="I8" s="9">
        <f t="shared" si="1"/>
        <v>321816.55678562599</v>
      </c>
      <c r="J8" s="9">
        <f t="shared" si="1"/>
        <v>320254.64121777</v>
      </c>
      <c r="K8" s="9">
        <f t="shared" si="1"/>
        <v>318708.34480559197</v>
      </c>
      <c r="L8" s="9">
        <f t="shared" si="1"/>
        <v>317177.51135753596</v>
      </c>
      <c r="M8" s="9"/>
      <c r="N8" s="9"/>
      <c r="O8" s="9"/>
      <c r="P8" s="9"/>
    </row>
    <row r="9" spans="1:16">
      <c r="A9" s="8" t="s">
        <v>11</v>
      </c>
      <c r="B9" s="8" t="s">
        <v>2</v>
      </c>
      <c r="C9" s="9">
        <v>63572.167670976502</v>
      </c>
      <c r="D9" s="9">
        <v>63455.983513753097</v>
      </c>
      <c r="E9" s="9">
        <v>63340.961198101897</v>
      </c>
      <c r="F9" s="9">
        <v>63227.0891056072</v>
      </c>
      <c r="G9" s="9">
        <v>63114.355734037497</v>
      </c>
      <c r="H9" s="9">
        <v>63002.749696183499</v>
      </c>
      <c r="I9" s="9">
        <v>62892.259718708003</v>
      </c>
      <c r="J9" s="9">
        <v>62782.874641007198</v>
      </c>
      <c r="K9" s="9">
        <v>62674.5834140835</v>
      </c>
      <c r="L9" s="9">
        <v>62567.375099429002</v>
      </c>
      <c r="M9" s="9"/>
      <c r="N9" s="9"/>
      <c r="O9" s="9"/>
      <c r="P9" s="9"/>
    </row>
    <row r="10" spans="1:16">
      <c r="A10" s="1" t="s">
        <v>12</v>
      </c>
      <c r="B10" s="1" t="s">
        <v>2</v>
      </c>
      <c r="C10" s="9">
        <f>C9+C8</f>
        <v>395097.16767097649</v>
      </c>
      <c r="D10" s="9">
        <f t="shared" ref="D10:L10" si="2">D9+D8</f>
        <v>393321.9835137531</v>
      </c>
      <c r="E10" s="9">
        <f t="shared" si="2"/>
        <v>391564.55119810184</v>
      </c>
      <c r="F10" s="9">
        <f t="shared" si="2"/>
        <v>389824.69320560718</v>
      </c>
      <c r="G10" s="9">
        <f t="shared" si="2"/>
        <v>388102.23379303748</v>
      </c>
      <c r="H10" s="9">
        <f t="shared" si="2"/>
        <v>386396.99897459347</v>
      </c>
      <c r="I10" s="9">
        <f t="shared" si="2"/>
        <v>384708.81650433398</v>
      </c>
      <c r="J10" s="9">
        <f t="shared" si="2"/>
        <v>383037.51585877722</v>
      </c>
      <c r="K10" s="9">
        <f t="shared" si="2"/>
        <v>381382.92821967549</v>
      </c>
      <c r="L10" s="9">
        <f t="shared" si="2"/>
        <v>379744.88645696494</v>
      </c>
      <c r="M10" s="9"/>
      <c r="N10" s="9"/>
      <c r="O10" s="9"/>
      <c r="P10" s="9"/>
    </row>
    <row r="11" spans="1:16">
      <c r="A11" s="1" t="s">
        <v>13</v>
      </c>
      <c r="B11" s="1" t="s">
        <v>5</v>
      </c>
      <c r="C11" s="4">
        <v>35</v>
      </c>
      <c r="D11" s="4">
        <v>34.299999999999997</v>
      </c>
      <c r="E11" s="4">
        <v>33.613999999999997</v>
      </c>
      <c r="F11" s="4">
        <v>32.941719999999997</v>
      </c>
      <c r="G11" s="4">
        <v>32.2828856</v>
      </c>
      <c r="H11" s="4">
        <v>31.637227888000002</v>
      </c>
      <c r="I11" s="4">
        <v>31.004483330239999</v>
      </c>
      <c r="J11" s="4">
        <v>30.384393663635201</v>
      </c>
      <c r="K11" s="4">
        <v>29.776705790362499</v>
      </c>
      <c r="L11" s="4">
        <v>29.181171674555198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0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11" t="s">
        <v>18</v>
      </c>
      <c r="B14" s="11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11" t="s">
        <v>20</v>
      </c>
      <c r="B15" s="10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11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11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11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A6" workbookViewId="0">
      <selection activeCell="A14" sqref="A14"/>
    </sheetView>
  </sheetViews>
  <sheetFormatPr baseColWidth="10" defaultColWidth="11" defaultRowHeight="16"/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7">
        <v>380</v>
      </c>
      <c r="D2" s="7">
        <v>380</v>
      </c>
      <c r="E2" s="7">
        <v>380</v>
      </c>
      <c r="F2" s="7">
        <v>380</v>
      </c>
      <c r="G2" s="7">
        <v>380</v>
      </c>
      <c r="H2" s="7">
        <v>380</v>
      </c>
      <c r="I2" s="7">
        <v>380</v>
      </c>
      <c r="J2" s="7">
        <v>380</v>
      </c>
      <c r="K2" s="7">
        <v>380</v>
      </c>
      <c r="L2" s="7">
        <v>380</v>
      </c>
      <c r="M2" s="7"/>
      <c r="N2" s="7"/>
      <c r="O2" s="7"/>
      <c r="P2" s="7"/>
    </row>
    <row r="3" spans="1:16">
      <c r="A3" s="3" t="s">
        <v>28</v>
      </c>
      <c r="B3" s="3" t="s">
        <v>29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  <c r="M3" s="7"/>
      <c r="N3" s="7"/>
      <c r="O3" s="7"/>
      <c r="P3" s="7"/>
    </row>
    <row r="4" spans="1:16">
      <c r="A4" s="3" t="s">
        <v>30</v>
      </c>
      <c r="B4" s="3" t="s">
        <v>31</v>
      </c>
      <c r="C4" s="7">
        <v>180</v>
      </c>
      <c r="D4" s="7">
        <v>180</v>
      </c>
      <c r="E4" s="7">
        <v>180</v>
      </c>
      <c r="F4" s="7">
        <v>180</v>
      </c>
      <c r="G4" s="7">
        <v>180</v>
      </c>
      <c r="H4" s="7">
        <v>180</v>
      </c>
      <c r="I4" s="7">
        <v>180</v>
      </c>
      <c r="J4" s="7">
        <v>180</v>
      </c>
      <c r="K4" s="7">
        <v>180</v>
      </c>
      <c r="L4" s="7">
        <v>180</v>
      </c>
      <c r="M4" s="7"/>
      <c r="N4" s="7"/>
      <c r="O4" s="7"/>
      <c r="P4" s="7"/>
    </row>
    <row r="5" spans="1:16">
      <c r="A5" s="3" t="s">
        <v>32</v>
      </c>
      <c r="B5" s="3" t="s">
        <v>33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  <c r="M5" s="7"/>
      <c r="N5" s="7"/>
      <c r="O5" s="7"/>
      <c r="P5" s="7"/>
    </row>
    <row r="6" spans="1:16">
      <c r="A6" s="3" t="s">
        <v>34</v>
      </c>
      <c r="B6" s="3" t="s">
        <v>35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7">
        <v>9125</v>
      </c>
      <c r="D7" s="7">
        <v>9125</v>
      </c>
      <c r="E7" s="7">
        <v>9125</v>
      </c>
      <c r="F7" s="7">
        <v>9125</v>
      </c>
      <c r="G7" s="7">
        <v>9125</v>
      </c>
      <c r="H7" s="7">
        <v>9125</v>
      </c>
      <c r="I7" s="7">
        <v>9125</v>
      </c>
      <c r="J7" s="7">
        <v>9125</v>
      </c>
      <c r="K7" s="7">
        <v>9125</v>
      </c>
      <c r="L7" s="7">
        <v>9125</v>
      </c>
      <c r="M7" s="7"/>
      <c r="N7" s="7"/>
      <c r="O7" s="7"/>
      <c r="P7" s="7"/>
    </row>
    <row r="8" spans="1:16">
      <c r="A8" s="3" t="s">
        <v>36</v>
      </c>
      <c r="B8" s="3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9"/>
      <c r="N8" s="9"/>
      <c r="O8" s="9"/>
      <c r="P8" s="9"/>
    </row>
    <row r="9" spans="1:16">
      <c r="A9" s="8" t="s">
        <v>10</v>
      </c>
      <c r="B9" s="8" t="s">
        <v>2</v>
      </c>
      <c r="C9" s="9">
        <f t="shared" ref="C9:L9" si="0">C2*C3+C4*C5*C6+C7*C8</f>
        <v>747625</v>
      </c>
      <c r="D9" s="9">
        <f t="shared" si="0"/>
        <v>692605.53054685448</v>
      </c>
      <c r="E9" s="9">
        <f t="shared" si="0"/>
        <v>657516.4945626423</v>
      </c>
      <c r="F9" s="9">
        <f t="shared" si="0"/>
        <v>619513.04822405416</v>
      </c>
      <c r="G9" s="9">
        <f t="shared" si="0"/>
        <v>587998.00583081041</v>
      </c>
      <c r="H9" s="9">
        <f t="shared" si="0"/>
        <v>571637.97999359027</v>
      </c>
      <c r="I9" s="9">
        <f t="shared" si="0"/>
        <v>558185.5724173031</v>
      </c>
      <c r="J9" s="9">
        <f t="shared" si="0"/>
        <v>543624.29842392169</v>
      </c>
      <c r="K9" s="9">
        <f t="shared" si="0"/>
        <v>531638.3381560191</v>
      </c>
      <c r="L9" s="9">
        <f t="shared" si="0"/>
        <v>523424.12813449057</v>
      </c>
      <c r="M9" s="9"/>
      <c r="N9" s="9"/>
      <c r="O9" s="9"/>
      <c r="P9" s="9"/>
    </row>
    <row r="10" spans="1:16">
      <c r="A10" s="8" t="s">
        <v>11</v>
      </c>
      <c r="B10" s="8" t="s">
        <v>2</v>
      </c>
      <c r="C10" s="9">
        <v>62658.1558433803</v>
      </c>
      <c r="D10" s="9">
        <v>58804.996898658203</v>
      </c>
      <c r="E10" s="9">
        <v>56347.618915771898</v>
      </c>
      <c r="F10" s="9">
        <v>53686.137068614102</v>
      </c>
      <c r="G10" s="9">
        <v>51479.055308324998</v>
      </c>
      <c r="H10" s="9">
        <v>50333.319434876503</v>
      </c>
      <c r="I10" s="9">
        <v>49391.211757434001</v>
      </c>
      <c r="J10" s="9">
        <v>48371.447232406601</v>
      </c>
      <c r="K10" s="9">
        <v>47532.038737988398</v>
      </c>
      <c r="L10" s="9">
        <v>46956.775887712603</v>
      </c>
      <c r="M10" s="9"/>
      <c r="N10" s="9"/>
      <c r="O10" s="9"/>
      <c r="P10" s="9"/>
    </row>
    <row r="11" spans="1:16">
      <c r="A11" s="1" t="s">
        <v>12</v>
      </c>
      <c r="B11" s="1" t="s">
        <v>2</v>
      </c>
      <c r="C11" s="9">
        <f t="shared" ref="C11:L11" si="1">C10+C9</f>
        <v>810283.15584338026</v>
      </c>
      <c r="D11" s="9">
        <f t="shared" si="1"/>
        <v>751410.52744551271</v>
      </c>
      <c r="E11" s="9">
        <f t="shared" si="1"/>
        <v>713864.11347841425</v>
      </c>
      <c r="F11" s="9">
        <f t="shared" si="1"/>
        <v>673199.18529266829</v>
      </c>
      <c r="G11" s="9">
        <f t="shared" si="1"/>
        <v>639477.06113913539</v>
      </c>
      <c r="H11" s="9">
        <f t="shared" si="1"/>
        <v>621971.29942846682</v>
      </c>
      <c r="I11" s="9">
        <f t="shared" si="1"/>
        <v>607576.78417473705</v>
      </c>
      <c r="J11" s="9">
        <f t="shared" si="1"/>
        <v>591995.74565632828</v>
      </c>
      <c r="K11" s="9">
        <f t="shared" si="1"/>
        <v>579170.37689400755</v>
      </c>
      <c r="L11" s="9">
        <f t="shared" si="1"/>
        <v>570380.90402220318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180</v>
      </c>
      <c r="D12" s="4">
        <v>176.4</v>
      </c>
      <c r="E12" s="4">
        <v>172.87200000000001</v>
      </c>
      <c r="F12" s="4">
        <v>169.41455999999999</v>
      </c>
      <c r="G12" s="4">
        <v>166.0262688</v>
      </c>
      <c r="H12" s="4">
        <v>162.70574342399999</v>
      </c>
      <c r="I12" s="4">
        <v>159.45162855551999</v>
      </c>
      <c r="J12" s="4">
        <v>156.26259598441001</v>
      </c>
      <c r="K12" s="4">
        <v>153.13734406472099</v>
      </c>
      <c r="L12" s="4">
        <v>150.07459718342699</v>
      </c>
      <c r="M12" s="4">
        <f>L12</f>
        <v>150.07459718342699</v>
      </c>
      <c r="N12" s="4">
        <f t="shared" ref="N12:P12" si="2">M12</f>
        <v>150.07459718342699</v>
      </c>
      <c r="O12" s="4">
        <f t="shared" si="2"/>
        <v>150.07459718342699</v>
      </c>
      <c r="P12" s="4">
        <f t="shared" si="2"/>
        <v>150.07459718342699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90</v>
      </c>
      <c r="B14" s="3" t="s">
        <v>27</v>
      </c>
      <c r="C14" s="3">
        <v>380</v>
      </c>
      <c r="D14" s="3">
        <v>380</v>
      </c>
      <c r="E14" s="3">
        <v>380</v>
      </c>
      <c r="F14" s="3">
        <v>380</v>
      </c>
      <c r="G14" s="3">
        <v>380</v>
      </c>
      <c r="H14" s="3">
        <v>380</v>
      </c>
      <c r="I14" s="3">
        <v>380</v>
      </c>
      <c r="J14" s="3">
        <v>380</v>
      </c>
      <c r="K14" s="3">
        <v>380</v>
      </c>
      <c r="L14" s="3">
        <v>380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2360.24844720497</v>
      </c>
      <c r="D16" s="4">
        <v>2336.64596273292</v>
      </c>
      <c r="E16" s="4">
        <v>2313.5155279503101</v>
      </c>
      <c r="F16" s="4">
        <v>2290.8429813664602</v>
      </c>
      <c r="G16" s="4">
        <v>2268.6147279503102</v>
      </c>
      <c r="H16" s="4">
        <v>2246.8177108074501</v>
      </c>
      <c r="I16" s="4">
        <v>2225.4393845565201</v>
      </c>
      <c r="J16" s="4">
        <v>2204.4676902860101</v>
      </c>
      <c r="K16" s="4">
        <v>2183.8910319820902</v>
      </c>
      <c r="L16" s="4">
        <v>2163.6982543265799</v>
      </c>
      <c r="M16" s="5"/>
      <c r="N16" s="5"/>
      <c r="O16" s="5"/>
      <c r="P16" s="5"/>
    </row>
    <row r="17" spans="1:16">
      <c r="A17" s="1" t="s">
        <v>16</v>
      </c>
      <c r="B17" s="10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11" t="s">
        <v>18</v>
      </c>
      <c r="B18" s="11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11" t="s">
        <v>20</v>
      </c>
      <c r="B19" s="10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11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11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11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6" workbookViewId="0">
      <selection activeCell="A18" sqref="A18"/>
    </sheetView>
  </sheetViews>
  <sheetFormatPr baseColWidth="10" defaultColWidth="11" defaultRowHeight="16"/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7">
        <v>120</v>
      </c>
      <c r="D2" s="7">
        <v>120</v>
      </c>
      <c r="E2" s="7">
        <v>120</v>
      </c>
      <c r="F2" s="7">
        <v>120</v>
      </c>
      <c r="G2" s="7">
        <v>120</v>
      </c>
      <c r="H2" s="7">
        <v>120</v>
      </c>
      <c r="I2" s="7">
        <v>120</v>
      </c>
      <c r="J2" s="7">
        <v>120</v>
      </c>
      <c r="K2" s="7">
        <v>120</v>
      </c>
      <c r="L2" s="7">
        <v>120</v>
      </c>
      <c r="M2" s="7"/>
      <c r="N2" s="7"/>
      <c r="O2" s="7"/>
      <c r="P2" s="7"/>
    </row>
    <row r="3" spans="1:16">
      <c r="A3" s="3" t="s">
        <v>44</v>
      </c>
      <c r="B3" s="3" t="s">
        <v>33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  <c r="M3" s="7"/>
      <c r="N3" s="7"/>
      <c r="O3" s="7"/>
      <c r="P3" s="7"/>
    </row>
    <row r="4" spans="1:16">
      <c r="A4" s="3" t="s">
        <v>38</v>
      </c>
      <c r="B4" s="3" t="s">
        <v>27</v>
      </c>
      <c r="C4" s="7">
        <v>100</v>
      </c>
      <c r="D4" s="7">
        <v>98</v>
      </c>
      <c r="E4" s="7">
        <v>96</v>
      </c>
      <c r="F4" s="7">
        <v>94</v>
      </c>
      <c r="G4" s="7">
        <v>92</v>
      </c>
      <c r="H4" s="7">
        <v>90</v>
      </c>
      <c r="I4" s="7">
        <v>88</v>
      </c>
      <c r="J4" s="7">
        <v>86</v>
      </c>
      <c r="K4" s="7">
        <v>84</v>
      </c>
      <c r="L4" s="7">
        <v>82</v>
      </c>
      <c r="M4" s="7"/>
      <c r="N4" s="7"/>
      <c r="O4" s="7"/>
      <c r="P4" s="7"/>
    </row>
    <row r="5" spans="1:16">
      <c r="A5" s="3" t="s">
        <v>28</v>
      </c>
      <c r="B5" s="3" t="s">
        <v>33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  <c r="M5" s="7"/>
      <c r="N5" s="7"/>
      <c r="O5" s="7"/>
      <c r="P5" s="7"/>
    </row>
    <row r="6" spans="1:16">
      <c r="A6" s="3" t="s">
        <v>30</v>
      </c>
      <c r="B6" s="3" t="s">
        <v>31</v>
      </c>
      <c r="C6" s="7">
        <v>180</v>
      </c>
      <c r="D6" s="7">
        <v>180</v>
      </c>
      <c r="E6" s="7">
        <v>180</v>
      </c>
      <c r="F6" s="7">
        <v>180</v>
      </c>
      <c r="G6" s="7">
        <v>180</v>
      </c>
      <c r="H6" s="7">
        <v>180</v>
      </c>
      <c r="I6" s="7">
        <v>180</v>
      </c>
      <c r="J6" s="7">
        <v>180</v>
      </c>
      <c r="K6" s="7">
        <v>180</v>
      </c>
      <c r="L6" s="7">
        <v>180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  <c r="M7" s="7"/>
      <c r="N7" s="7"/>
      <c r="O7" s="7"/>
      <c r="P7" s="7"/>
    </row>
    <row r="8" spans="1:16">
      <c r="A8" s="3" t="s">
        <v>34</v>
      </c>
      <c r="B8" s="3" t="s">
        <v>35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9"/>
      <c r="N8" s="9"/>
      <c r="O8" s="9"/>
      <c r="P8" s="9"/>
    </row>
    <row r="9" spans="1:16">
      <c r="A9" s="1" t="s">
        <v>4</v>
      </c>
      <c r="B9" s="3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  <c r="M9" s="9"/>
      <c r="N9" s="9"/>
      <c r="O9" s="9"/>
      <c r="P9" s="9"/>
    </row>
    <row r="10" spans="1:16">
      <c r="A10" s="3" t="s">
        <v>45</v>
      </c>
      <c r="B10" s="3" t="s">
        <v>46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  <c r="M10" s="9"/>
      <c r="N10" s="9"/>
      <c r="O10" s="9"/>
      <c r="P10" s="9"/>
    </row>
    <row r="11" spans="1:16">
      <c r="A11" s="1" t="s">
        <v>6</v>
      </c>
      <c r="B11" s="3" t="s">
        <v>7</v>
      </c>
      <c r="C11" s="7">
        <v>9125</v>
      </c>
      <c r="D11" s="7">
        <v>9125</v>
      </c>
      <c r="E11" s="7">
        <v>9125</v>
      </c>
      <c r="F11" s="7">
        <v>9125</v>
      </c>
      <c r="G11" s="7">
        <v>9125</v>
      </c>
      <c r="H11" s="7">
        <v>9125</v>
      </c>
      <c r="I11" s="7">
        <v>9125</v>
      </c>
      <c r="J11" s="7">
        <v>9125</v>
      </c>
      <c r="K11" s="7">
        <v>9125</v>
      </c>
      <c r="L11" s="7">
        <v>9125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8" t="s">
        <v>10</v>
      </c>
      <c r="B13" s="8" t="s">
        <v>2</v>
      </c>
      <c r="C13" s="9">
        <f>C2*C3+C4*C5+C6*C7*C8+C9*C10+C11*C12</f>
        <v>1231625</v>
      </c>
      <c r="D13" s="9">
        <f t="shared" ref="D13:L13" si="1">D2*D3+D4*D5+D6*D7*D8+D9*D10+D11*D12</f>
        <v>878093.66200318991</v>
      </c>
      <c r="E13" s="9">
        <f t="shared" si="1"/>
        <v>793589.99619886442</v>
      </c>
      <c r="F13" s="9">
        <f t="shared" si="1"/>
        <v>758674.39259213302</v>
      </c>
      <c r="G13" s="9">
        <f t="shared" si="1"/>
        <v>730503.59728945466</v>
      </c>
      <c r="H13" s="9">
        <f t="shared" si="1"/>
        <v>601451.57099404407</v>
      </c>
      <c r="I13" s="9">
        <f t="shared" si="1"/>
        <v>554446.94494077959</v>
      </c>
      <c r="J13" s="9">
        <f t="shared" si="1"/>
        <v>530154.57046582014</v>
      </c>
      <c r="K13" s="9">
        <f t="shared" si="1"/>
        <v>519571.5692692328</v>
      </c>
      <c r="L13" s="9">
        <f t="shared" si="1"/>
        <v>510594.65117025265</v>
      </c>
      <c r="M13" s="6"/>
      <c r="N13" s="6"/>
      <c r="O13" s="6"/>
      <c r="P13" s="6"/>
    </row>
    <row r="14" spans="1:16">
      <c r="A14" s="8" t="s">
        <v>11</v>
      </c>
      <c r="B14" s="8" t="s">
        <v>2</v>
      </c>
      <c r="C14" s="9">
        <v>83170.717417065098</v>
      </c>
      <c r="D14" s="9">
        <v>63818.928139816198</v>
      </c>
      <c r="E14" s="9">
        <v>59097.356922879699</v>
      </c>
      <c r="F14" s="9">
        <v>56997.722995768803</v>
      </c>
      <c r="G14" s="9">
        <v>55294.103433653698</v>
      </c>
      <c r="H14" s="9">
        <v>48469.809640264401</v>
      </c>
      <c r="I14" s="9">
        <v>45941.8749301102</v>
      </c>
      <c r="J14" s="9">
        <v>44573.215198433703</v>
      </c>
      <c r="K14" s="9">
        <v>43909.8222643443</v>
      </c>
      <c r="L14" s="9">
        <v>43348.909458775997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9">
        <f t="shared" ref="C15:L15" si="2">C14+C13</f>
        <v>1314795.7174170651</v>
      </c>
      <c r="D15" s="9">
        <f t="shared" si="2"/>
        <v>941912.59014300606</v>
      </c>
      <c r="E15" s="9">
        <f t="shared" si="2"/>
        <v>852687.35312174412</v>
      </c>
      <c r="F15" s="9">
        <f t="shared" si="2"/>
        <v>815672.11558790179</v>
      </c>
      <c r="G15" s="9">
        <f t="shared" si="2"/>
        <v>785797.70072310837</v>
      </c>
      <c r="H15" s="9">
        <f t="shared" si="2"/>
        <v>649921.38063430844</v>
      </c>
      <c r="I15" s="9">
        <f t="shared" si="2"/>
        <v>600388.81987088977</v>
      </c>
      <c r="J15" s="9">
        <f t="shared" si="2"/>
        <v>574727.78566425387</v>
      </c>
      <c r="K15" s="9">
        <f t="shared" si="2"/>
        <v>563481.39153357712</v>
      </c>
      <c r="L15" s="9">
        <f t="shared" si="2"/>
        <v>553943.56062902859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11</v>
      </c>
      <c r="D16" s="4">
        <v>10.78</v>
      </c>
      <c r="E16" s="4">
        <v>10.564399999999999</v>
      </c>
      <c r="F16" s="4">
        <v>10.353111999999999</v>
      </c>
      <c r="G16" s="4">
        <v>10.14604976</v>
      </c>
      <c r="H16" s="4">
        <v>9.9431287648000009</v>
      </c>
      <c r="I16" s="4">
        <v>9.7442661895039997</v>
      </c>
      <c r="J16" s="4">
        <v>9.5493808657139194</v>
      </c>
      <c r="K16" s="4">
        <v>9.3583932483996399</v>
      </c>
      <c r="L16" s="4">
        <v>9.1712253834316506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3" t="s">
        <v>90</v>
      </c>
      <c r="B18" s="3" t="s">
        <v>27</v>
      </c>
      <c r="C18" s="4">
        <v>100</v>
      </c>
      <c r="D18" s="4">
        <v>98</v>
      </c>
      <c r="E18" s="4">
        <v>96</v>
      </c>
      <c r="F18" s="4">
        <v>94</v>
      </c>
      <c r="G18" s="4">
        <v>92</v>
      </c>
      <c r="H18" s="4">
        <v>90</v>
      </c>
      <c r="I18" s="4">
        <v>88</v>
      </c>
      <c r="J18" s="4">
        <v>86</v>
      </c>
      <c r="K18" s="4">
        <v>84</v>
      </c>
      <c r="L18" s="4">
        <v>82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602.60869565217399</v>
      </c>
      <c r="E20" s="4">
        <v>584.46708074534195</v>
      </c>
      <c r="F20" s="4">
        <v>566.682211180124</v>
      </c>
      <c r="G20" s="4">
        <v>549.24356571428495</v>
      </c>
      <c r="H20" s="4">
        <v>532.14103677018602</v>
      </c>
      <c r="I20" s="4">
        <v>515.36491010782595</v>
      </c>
      <c r="J20" s="4">
        <v>498.90584569630801</v>
      </c>
      <c r="K20" s="4">
        <v>482.75485970130399</v>
      </c>
      <c r="L20" s="4">
        <v>466.90330751257801</v>
      </c>
    </row>
    <row r="21" spans="1:16">
      <c r="A21" s="1" t="s">
        <v>16</v>
      </c>
      <c r="B21" s="10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11" t="s">
        <v>18</v>
      </c>
      <c r="B22" s="11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11" t="s">
        <v>20</v>
      </c>
      <c r="B23" s="10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C13" sqref="C13:L13"/>
    </sheetView>
  </sheetViews>
  <sheetFormatPr baseColWidth="10" defaultColWidth="11" defaultRowHeight="16"/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60</v>
      </c>
      <c r="D8" s="5">
        <f t="shared" ref="D8:L8" si="6">C8</f>
        <v>60</v>
      </c>
      <c r="E8" s="5">
        <f t="shared" si="6"/>
        <v>60</v>
      </c>
      <c r="F8" s="5">
        <f t="shared" si="6"/>
        <v>60</v>
      </c>
      <c r="G8" s="5">
        <f t="shared" si="6"/>
        <v>60</v>
      </c>
      <c r="H8" s="5">
        <f t="shared" si="6"/>
        <v>60</v>
      </c>
      <c r="I8" s="5">
        <f t="shared" si="6"/>
        <v>60</v>
      </c>
      <c r="J8" s="5">
        <f t="shared" si="6"/>
        <v>60</v>
      </c>
      <c r="K8" s="5">
        <f t="shared" si="6"/>
        <v>60</v>
      </c>
      <c r="L8" s="5">
        <f t="shared" si="6"/>
        <v>60</v>
      </c>
    </row>
    <row r="9" spans="1:12">
      <c r="A9" s="1" t="s">
        <v>62</v>
      </c>
      <c r="B9" t="s">
        <v>23</v>
      </c>
      <c r="C9" s="4">
        <v>2</v>
      </c>
      <c r="D9" s="5">
        <f t="shared" ref="D9:L9" si="7">C9</f>
        <v>2</v>
      </c>
      <c r="E9" s="5">
        <f t="shared" si="7"/>
        <v>2</v>
      </c>
      <c r="F9" s="5">
        <f t="shared" si="7"/>
        <v>2</v>
      </c>
      <c r="G9" s="5">
        <f t="shared" si="7"/>
        <v>2</v>
      </c>
      <c r="H9" s="5">
        <f t="shared" si="7"/>
        <v>2</v>
      </c>
      <c r="I9" s="5">
        <f t="shared" si="7"/>
        <v>2</v>
      </c>
      <c r="J9" s="5">
        <f t="shared" si="7"/>
        <v>2</v>
      </c>
      <c r="K9" s="5">
        <f t="shared" si="7"/>
        <v>2</v>
      </c>
      <c r="L9" s="5">
        <f t="shared" si="7"/>
        <v>2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49</v>
      </c>
      <c r="D11" s="6">
        <v>49</v>
      </c>
      <c r="E11" s="6">
        <v>49</v>
      </c>
      <c r="F11" s="6">
        <v>49</v>
      </c>
      <c r="G11" s="6">
        <v>49</v>
      </c>
      <c r="H11" s="6">
        <v>49</v>
      </c>
      <c r="I11" s="6">
        <v>49</v>
      </c>
      <c r="J11" s="6">
        <v>49</v>
      </c>
      <c r="K11" s="6">
        <v>49</v>
      </c>
      <c r="L11" s="6">
        <v>49</v>
      </c>
    </row>
    <row r="12" spans="1:12">
      <c r="A12" s="11" t="s">
        <v>91</v>
      </c>
      <c r="B12" s="14" t="s">
        <v>92</v>
      </c>
      <c r="C12" s="6">
        <v>80</v>
      </c>
      <c r="D12" s="6">
        <v>80</v>
      </c>
      <c r="E12" s="6">
        <v>80</v>
      </c>
      <c r="F12" s="6">
        <v>80</v>
      </c>
      <c r="G12" s="6">
        <v>80</v>
      </c>
      <c r="H12" s="6">
        <v>80</v>
      </c>
      <c r="I12" s="6">
        <v>80</v>
      </c>
      <c r="J12" s="6">
        <v>80</v>
      </c>
      <c r="K12" s="6">
        <v>80</v>
      </c>
      <c r="L12" s="6">
        <v>80</v>
      </c>
    </row>
    <row r="13" spans="1:12">
      <c r="A13" s="11" t="s">
        <v>93</v>
      </c>
      <c r="B13" s="14" t="s">
        <v>94</v>
      </c>
      <c r="C13" s="6">
        <v>80</v>
      </c>
      <c r="D13" s="6">
        <v>80</v>
      </c>
      <c r="E13" s="6">
        <v>80</v>
      </c>
      <c r="F13" s="6">
        <v>80</v>
      </c>
      <c r="G13" s="6">
        <v>80</v>
      </c>
      <c r="H13" s="6">
        <v>80</v>
      </c>
      <c r="I13" s="6">
        <v>80</v>
      </c>
      <c r="J13" s="6">
        <v>80</v>
      </c>
      <c r="K13" s="6">
        <v>80</v>
      </c>
      <c r="L13" s="6">
        <v>80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E10" sqref="E10"/>
    </sheetView>
  </sheetViews>
  <sheetFormatPr baseColWidth="10" defaultColWidth="11" defaultRowHeight="16"/>
  <cols>
    <col min="3" max="3" width="12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4164.7110000000002</v>
      </c>
      <c r="C2">
        <v>0.20261509899999999</v>
      </c>
      <c r="D2" s="2">
        <f>B2*C2*40</f>
        <v>33753.333262855565</v>
      </c>
      <c r="E2">
        <v>2</v>
      </c>
      <c r="F2" t="s">
        <v>73</v>
      </c>
    </row>
    <row r="3" spans="1:6">
      <c r="A3" t="s">
        <v>74</v>
      </c>
      <c r="B3">
        <v>3315.49</v>
      </c>
      <c r="C3">
        <v>0.26672779400000002</v>
      </c>
      <c r="D3" s="2">
        <f t="shared" ref="D3:D18" si="0">B3*C3*40</f>
        <v>35373.3333491624</v>
      </c>
      <c r="E3">
        <v>3</v>
      </c>
      <c r="F3" t="s">
        <v>73</v>
      </c>
    </row>
    <row r="4" spans="1:6">
      <c r="A4" t="s">
        <v>75</v>
      </c>
      <c r="B4">
        <v>2122.558</v>
      </c>
      <c r="C4">
        <v>9.4021773000000003E-2</v>
      </c>
      <c r="D4" s="2">
        <f t="shared" si="0"/>
        <v>7982.6666582133603</v>
      </c>
      <c r="E4">
        <v>5</v>
      </c>
      <c r="F4" t="s">
        <v>73</v>
      </c>
    </row>
    <row r="5" spans="1:6">
      <c r="A5" t="s">
        <v>76</v>
      </c>
      <c r="B5">
        <v>2121.7370000000001</v>
      </c>
      <c r="C5">
        <v>0.31496206500000001</v>
      </c>
      <c r="D5" s="2">
        <f t="shared" si="0"/>
        <v>26730.6666762762</v>
      </c>
      <c r="E5">
        <v>1</v>
      </c>
      <c r="F5" t="s">
        <v>73</v>
      </c>
    </row>
    <row r="6" spans="1:6">
      <c r="A6" t="s">
        <v>77</v>
      </c>
      <c r="B6">
        <v>1363.981</v>
      </c>
      <c r="C6">
        <v>0.36107541100000001</v>
      </c>
      <c r="D6" s="2">
        <f t="shared" si="0"/>
        <v>19700.00000684764</v>
      </c>
      <c r="E6">
        <v>1</v>
      </c>
      <c r="F6" t="s">
        <v>73</v>
      </c>
    </row>
    <row r="7" spans="1:6">
      <c r="A7" t="s">
        <v>78</v>
      </c>
      <c r="B7">
        <v>1206.865</v>
      </c>
      <c r="C7">
        <v>0.25087036800000001</v>
      </c>
      <c r="D7" s="2">
        <f t="shared" si="0"/>
        <v>12110.666667052801</v>
      </c>
      <c r="E7">
        <v>1</v>
      </c>
      <c r="F7" t="s">
        <v>73</v>
      </c>
    </row>
    <row r="8" spans="1:6">
      <c r="A8" t="s">
        <v>79</v>
      </c>
      <c r="B8">
        <v>949.08900000000006</v>
      </c>
      <c r="C8">
        <v>0.28581794399999999</v>
      </c>
      <c r="D8" s="2">
        <f t="shared" si="0"/>
        <v>10850.66666612064</v>
      </c>
      <c r="E8">
        <v>1</v>
      </c>
      <c r="F8" t="s">
        <v>73</v>
      </c>
    </row>
    <row r="9" spans="1:6">
      <c r="A9" t="s">
        <v>80</v>
      </c>
      <c r="B9">
        <v>945.5</v>
      </c>
      <c r="C9">
        <v>0.12688172</v>
      </c>
      <c r="D9" s="2">
        <f t="shared" si="0"/>
        <v>4798.6666503999995</v>
      </c>
      <c r="E9">
        <v>5</v>
      </c>
      <c r="F9" t="s">
        <v>73</v>
      </c>
    </row>
    <row r="10" spans="1:6">
      <c r="A10" t="s">
        <v>81</v>
      </c>
      <c r="B10">
        <v>794</v>
      </c>
      <c r="C10">
        <v>0.43954659899999998</v>
      </c>
      <c r="D10" s="2">
        <f t="shared" si="0"/>
        <v>13959.999984239999</v>
      </c>
      <c r="E10">
        <v>0</v>
      </c>
      <c r="F10" t="s">
        <v>73</v>
      </c>
    </row>
    <row r="11" spans="1:6">
      <c r="A11" t="s">
        <v>82</v>
      </c>
      <c r="B11">
        <v>591.85400000000004</v>
      </c>
      <c r="C11">
        <v>0.15600694300000001</v>
      </c>
      <c r="D11" s="2">
        <f t="shared" si="0"/>
        <v>3693.3333296928804</v>
      </c>
      <c r="E11">
        <v>5</v>
      </c>
      <c r="F11" t="s">
        <v>73</v>
      </c>
    </row>
    <row r="12" spans="1:6">
      <c r="A12" t="s">
        <v>83</v>
      </c>
      <c r="B12">
        <v>319.27100000000002</v>
      </c>
      <c r="C12">
        <v>0.31352675299999999</v>
      </c>
      <c r="D12" s="2">
        <f t="shared" si="0"/>
        <v>4003.9999982825202</v>
      </c>
      <c r="E12">
        <v>4</v>
      </c>
      <c r="F12" t="s">
        <v>73</v>
      </c>
    </row>
    <row r="13" spans="1:6">
      <c r="A13" t="s">
        <v>84</v>
      </c>
      <c r="B13">
        <v>292.233</v>
      </c>
      <c r="C13">
        <v>0.40025139799999998</v>
      </c>
      <c r="D13" s="2">
        <f t="shared" si="0"/>
        <v>4678.6666716693599</v>
      </c>
      <c r="E13">
        <v>2</v>
      </c>
      <c r="F13" t="s">
        <v>73</v>
      </c>
    </row>
    <row r="14" spans="1:6">
      <c r="A14" t="s">
        <v>85</v>
      </c>
      <c r="B14">
        <v>271.34699999999998</v>
      </c>
      <c r="C14">
        <v>0.33794366599999998</v>
      </c>
      <c r="D14" s="2">
        <f t="shared" si="0"/>
        <v>3667.9999975240794</v>
      </c>
      <c r="E14">
        <v>5</v>
      </c>
      <c r="F14" t="s">
        <v>73</v>
      </c>
    </row>
    <row r="15" spans="1:6">
      <c r="A15" t="s">
        <v>86</v>
      </c>
      <c r="B15">
        <v>264.16399999999999</v>
      </c>
      <c r="C15">
        <v>0.52984761999999996</v>
      </c>
      <c r="D15" s="2">
        <f t="shared" si="0"/>
        <v>5598.6666675871993</v>
      </c>
      <c r="E15">
        <v>5</v>
      </c>
      <c r="F15" t="s">
        <v>73</v>
      </c>
    </row>
    <row r="16" spans="1:6">
      <c r="A16" t="s">
        <v>87</v>
      </c>
      <c r="B16">
        <v>149</v>
      </c>
      <c r="C16">
        <v>0.46420581700000002</v>
      </c>
      <c r="D16" s="2">
        <f t="shared" si="0"/>
        <v>2766.66666932</v>
      </c>
      <c r="E16">
        <v>0</v>
      </c>
      <c r="F16" t="s">
        <v>73</v>
      </c>
    </row>
    <row r="17" spans="1:6">
      <c r="A17" t="s">
        <v>88</v>
      </c>
      <c r="B17">
        <v>138.30000000000001</v>
      </c>
      <c r="C17">
        <v>0.46685948399999999</v>
      </c>
      <c r="D17" s="2">
        <f t="shared" si="0"/>
        <v>2582.666665488</v>
      </c>
      <c r="E17">
        <v>2</v>
      </c>
      <c r="F17" t="s">
        <v>73</v>
      </c>
    </row>
    <row r="18" spans="1:6">
      <c r="A18" t="s">
        <v>89</v>
      </c>
      <c r="B18">
        <v>138.03100000000001</v>
      </c>
      <c r="C18">
        <v>0.53683592800000002</v>
      </c>
      <c r="D18" s="2">
        <f t="shared" si="0"/>
        <v>2963.9999991107202</v>
      </c>
      <c r="E18">
        <v>0</v>
      </c>
      <c r="F18" t="s">
        <v>73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2023-03-04T15:20:40Z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071BD9DA0CDF47DAB1EE0AC7E0E8D9F4</vt:lpwstr>
  </property>
  <property fmtid="{D5CDD505-2E9C-101B-9397-08002B2CF9AE}" pid="3" name="KSOProductBuildVer">
    <vt:lpwstr>2052-11.1.0.13012</vt:lpwstr>
  </property>
</Properties>
</file>