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4" i="1"/>
  <c r="B14" i="1"/>
  <c r="D13" i="1"/>
  <c r="C13" i="1"/>
  <c r="B13" i="1"/>
  <c r="D12" i="1"/>
  <c r="C12" i="1"/>
  <c r="B12" i="1"/>
  <c r="D11" i="1"/>
  <c r="B11" i="1"/>
  <c r="C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<sst xmlns="http://schemas.openxmlformats.org/spreadsheetml/2006/main" count="19" uniqueCount="19">
  <si>
    <t>Reduction</t>
  </si>
  <si>
    <t>Recall</t>
  </si>
  <si>
    <t>Precision</t>
  </si>
  <si>
    <t>F-measure</t>
  </si>
  <si>
    <t>AUC</t>
  </si>
  <si>
    <t>Table</t>
  </si>
  <si>
    <t xml:space="preserve">   pred
       N    Y
  N 1163  245
  Y   18   83</t>
  </si>
  <si>
    <t xml:space="preserve">   pred
       N    Y
  N 1168  240
  Y   17   84</t>
  </si>
  <si>
    <t xml:space="preserve">   pred
       N    Y
  N 1162  246
  Y   15   86</t>
  </si>
  <si>
    <t xml:space="preserve">   pred
       N    Y
  N 1139  269
  Y   18   83</t>
  </si>
  <si>
    <t xml:space="preserve">   pred
       N    Y
  N 1190  218
  Y   23   78</t>
  </si>
  <si>
    <t xml:space="preserve">   pred
       N    Y
  N 1203  205
  Y   25   76</t>
  </si>
  <si>
    <t xml:space="preserve">   pred
       N    Y
  N 1176  232
  Y   23   78</t>
  </si>
  <si>
    <t xml:space="preserve">   pred
       N    Y
  N 1108  300
  Y   18   83</t>
  </si>
  <si>
    <t xml:space="preserve">   pred
       N    Y
  N 1169  239
  Y   24   77</t>
  </si>
  <si>
    <t xml:space="preserve">   pred
       N    Y
  N 1159  249
  Y   27   74</t>
  </si>
  <si>
    <t xml:space="preserve">   pred
       N    Y
  N 1204  204
  Y   31   70</t>
  </si>
  <si>
    <t xml:space="preserve">   pred
       N    Y
  N 1096  312
  Y   25   76</t>
  </si>
  <si>
    <t xml:space="preserve">   pred
       N    Y
  N 1081  327
  Y   30   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</si>
</sst>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A13" workbookViewId="0">
      <selection activeCell="D16" sqref="D16"/>
    </sheetView>
  </sheetViews>
  <sheetFormatPr defaultRowHeight="14.5" x14ac:dyDescent="0.35"/>
  <cols>
    <col min="6" max="6" width="15.8164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58" x14ac:dyDescent="0.35">
      <c r="A2" s="1">
        <v>0.1</v>
      </c>
      <c r="B2">
        <f>83/(83+18)</f>
        <v>0.82178217821782173</v>
      </c>
      <c r="C2">
        <f>1163/(1163+245)</f>
        <v>0.82599431818181823</v>
      </c>
      <c r="D2" s="3">
        <f>2/(1/B2+1/C2)</f>
        <v>0.82388286454399196</v>
      </c>
      <c r="E2">
        <v>0.82399999999999995</v>
      </c>
      <c r="F2" s="2" t="s">
        <v>6</v>
      </c>
    </row>
    <row r="3" spans="1:6" ht="58" x14ac:dyDescent="0.35">
      <c r="A3" s="1">
        <v>0.2</v>
      </c>
      <c r="B3">
        <f>84/101</f>
        <v>0.83168316831683164</v>
      </c>
      <c r="C3">
        <f>1168/1408</f>
        <v>0.82954545454545459</v>
      </c>
      <c r="D3" s="3">
        <f>2/(1/B3+1/C3)</f>
        <v>0.83061293599729102</v>
      </c>
      <c r="E3">
        <v>0.83099999999999996</v>
      </c>
      <c r="F3" s="2" t="s">
        <v>7</v>
      </c>
    </row>
    <row r="4" spans="1:6" ht="58" x14ac:dyDescent="0.35">
      <c r="A4" s="1">
        <v>0.3</v>
      </c>
      <c r="B4">
        <f>86/101</f>
        <v>0.85148514851485146</v>
      </c>
      <c r="C4">
        <f>1162/1408</f>
        <v>0.82528409090909094</v>
      </c>
      <c r="D4" s="3">
        <f>2/(1/B4+1/C4)</f>
        <v>0.83817991193122243</v>
      </c>
      <c r="E4">
        <v>0.83799999999999997</v>
      </c>
      <c r="F4" s="2" t="s">
        <v>8</v>
      </c>
    </row>
    <row r="5" spans="1:6" ht="58" x14ac:dyDescent="0.35">
      <c r="A5" s="1">
        <v>0.4</v>
      </c>
      <c r="B5">
        <f>83/101</f>
        <v>0.82178217821782173</v>
      </c>
      <c r="C5">
        <f>1139/1408</f>
        <v>0.80894886363636365</v>
      </c>
      <c r="D5" s="3">
        <f>2/(1/B5+1/C5)</f>
        <v>0.8153150239539807</v>
      </c>
      <c r="E5">
        <v>0.81499999999999995</v>
      </c>
      <c r="F5" s="2" t="s">
        <v>9</v>
      </c>
    </row>
    <row r="6" spans="1:6" ht="58" x14ac:dyDescent="0.35">
      <c r="A6" s="1">
        <v>0.5</v>
      </c>
      <c r="B6">
        <f>78/101</f>
        <v>0.7722772277227723</v>
      </c>
      <c r="C6">
        <f>1190/1408</f>
        <v>0.84517045454545459</v>
      </c>
      <c r="D6" s="3">
        <f>2/(1/B6+1/C6)</f>
        <v>0.80708130809428991</v>
      </c>
      <c r="E6">
        <v>0.80900000000000005</v>
      </c>
      <c r="F6" s="2" t="s">
        <v>10</v>
      </c>
    </row>
    <row r="7" spans="1:6" ht="58" x14ac:dyDescent="0.35">
      <c r="A7" s="1">
        <v>0.6</v>
      </c>
      <c r="B7">
        <f>76/101</f>
        <v>0.75247524752475248</v>
      </c>
      <c r="C7">
        <f>1203/1408</f>
        <v>0.85440340909090906</v>
      </c>
      <c r="D7" s="3">
        <f>2/(1/B7+1/C7)</f>
        <v>0.80020655460787449</v>
      </c>
      <c r="E7">
        <v>0.80300000000000005</v>
      </c>
      <c r="F7" s="2" t="s">
        <v>11</v>
      </c>
    </row>
    <row r="8" spans="1:6" ht="58" x14ac:dyDescent="0.35">
      <c r="A8" s="1">
        <v>0.7</v>
      </c>
      <c r="B8">
        <f>78/101</f>
        <v>0.7722772277227723</v>
      </c>
      <c r="C8">
        <f>1176/1408</f>
        <v>0.83522727272727271</v>
      </c>
      <c r="D8" s="3">
        <f>2/(1/B8+1/C8)</f>
        <v>0.80251968503936999</v>
      </c>
      <c r="E8">
        <v>0.80400000000000005</v>
      </c>
      <c r="F8" s="2" t="s">
        <v>12</v>
      </c>
    </row>
    <row r="9" spans="1:6" ht="58" x14ac:dyDescent="0.35">
      <c r="A9" s="1">
        <v>0.8</v>
      </c>
      <c r="B9">
        <f>83/101</f>
        <v>0.82178217821782173</v>
      </c>
      <c r="C9">
        <f>1108/1408</f>
        <v>0.78693181818181823</v>
      </c>
      <c r="D9" s="3">
        <f>2/(1/B9+1/C9)</f>
        <v>0.80397950798174611</v>
      </c>
      <c r="E9">
        <v>0.80400000000000005</v>
      </c>
      <c r="F9" s="2" t="s">
        <v>13</v>
      </c>
    </row>
    <row r="10" spans="1:6" ht="58" x14ac:dyDescent="0.35">
      <c r="A10" s="1">
        <v>0.9</v>
      </c>
      <c r="B10">
        <f>77/101</f>
        <v>0.76237623762376239</v>
      </c>
      <c r="C10">
        <f>1169/1408</f>
        <v>0.83025568181818177</v>
      </c>
      <c r="D10" s="3">
        <f>2/(1/B10+1/C10)</f>
        <v>0.79486941740071082</v>
      </c>
      <c r="E10">
        <v>0.79600000000000004</v>
      </c>
      <c r="F10" s="2" t="s">
        <v>14</v>
      </c>
    </row>
    <row r="11" spans="1:6" ht="58" x14ac:dyDescent="0.35">
      <c r="A11" s="1">
        <v>0.92</v>
      </c>
      <c r="B11">
        <f>74/101</f>
        <v>0.73267326732673266</v>
      </c>
      <c r="C11">
        <f>1159/1408</f>
        <v>0.82315340909090906</v>
      </c>
      <c r="D11" s="3">
        <f>2/(1/B11+1/C11)</f>
        <v>0.77528237160510005</v>
      </c>
      <c r="E11">
        <v>0.77800000000000002</v>
      </c>
      <c r="F11" s="2" t="s">
        <v>15</v>
      </c>
    </row>
    <row r="12" spans="1:6" ht="58" x14ac:dyDescent="0.35">
      <c r="A12" s="1">
        <v>0.94</v>
      </c>
      <c r="B12">
        <f>70/101</f>
        <v>0.69306930693069302</v>
      </c>
      <c r="C12">
        <f>1204/1408</f>
        <v>0.85511363636363635</v>
      </c>
      <c r="D12" s="3">
        <f>2/(1/B12+1/C12)</f>
        <v>0.76561108991479065</v>
      </c>
      <c r="E12">
        <v>0.77400000000000002</v>
      </c>
      <c r="F12" s="2" t="s">
        <v>16</v>
      </c>
    </row>
    <row r="13" spans="1:6" ht="58" x14ac:dyDescent="0.35">
      <c r="A13" s="1">
        <v>0.96</v>
      </c>
      <c r="B13">
        <f>76/101</f>
        <v>0.75247524752475248</v>
      </c>
      <c r="C13">
        <f>1096/1408</f>
        <v>0.77840909090909094</v>
      </c>
      <c r="D13" s="3">
        <f>2/(1/B13+1/C13)</f>
        <v>0.76522250395031788</v>
      </c>
      <c r="E13">
        <v>0.76500000000000001</v>
      </c>
      <c r="F13" s="2" t="s">
        <v>17</v>
      </c>
    </row>
    <row r="14" spans="1:6" ht="58" x14ac:dyDescent="0.35">
      <c r="A14" s="1">
        <v>0.98</v>
      </c>
      <c r="B14">
        <f>71/101</f>
        <v>0.70297029702970293</v>
      </c>
      <c r="C14">
        <f>1081/1408</f>
        <v>0.76775568181818177</v>
      </c>
      <c r="D14" s="3">
        <f>2/(1/B14+1/C14)</f>
        <v>0.73393609340709254</v>
      </c>
      <c r="E14">
        <v>0.73499999999999999</v>
      </c>
      <c r="F14" s="2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2019-02-28T09:38:23Z</dcterms:modified>
</cp:coreProperties>
</file>