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pm\Documents\네이트온 받은 파일\"/>
    </mc:Choice>
  </mc:AlternateContent>
  <xr:revisionPtr revIDLastSave="0" documentId="13_ncr:1_{A7B4F39E-EE5B-4B9F-B4F2-E583CB961945}" xr6:coauthVersionLast="36" xr6:coauthVersionMax="36" xr10:uidLastSave="{00000000-0000-0000-0000-000000000000}"/>
  <bookViews>
    <workbookView xWindow="12795" yWindow="-45" windowWidth="15345" windowHeight="12030" tabRatio="735" xr2:uid="{00000000-000D-0000-FFFF-FFFF00000000}"/>
  </bookViews>
  <sheets>
    <sheet name="Media mix" sheetId="48" r:id="rId1"/>
    <sheet name="검색광고키워드 리스트" sheetId="49" r:id="rId2"/>
    <sheet name="카페배포리스트" sheetId="50" r:id="rId3"/>
    <sheet name="인터웍스 타겟팅" sheetId="32" state="hidden" r:id="rId4"/>
    <sheet name="Mediamix_2안" sheetId="31" state="hidden" r:id="rId5"/>
    <sheet name="Mediamix_5" sheetId="27" state="hidden" r:id="rId6"/>
    <sheet name="Mediamix_6" sheetId="28" state="hidden" r:id="rId7"/>
    <sheet name="Mediamix Total" sheetId="22" state="hidden" r:id="rId8"/>
    <sheet name="Schedule" sheetId="29" state="hidden" r:id="rId9"/>
  </sheets>
  <calcPr calcId="191029"/>
</workbook>
</file>

<file path=xl/calcChain.xml><?xml version="1.0" encoding="utf-8"?>
<calcChain xmlns="http://schemas.openxmlformats.org/spreadsheetml/2006/main">
  <c r="E20" i="48" l="1"/>
  <c r="K19" i="48"/>
  <c r="J19" i="48"/>
  <c r="K18" i="48"/>
  <c r="K20" i="48" s="1"/>
  <c r="J25" i="48"/>
  <c r="J24" i="48"/>
  <c r="K13" i="48"/>
  <c r="J13" i="48"/>
  <c r="K12" i="48"/>
  <c r="K14" i="48" s="1"/>
  <c r="E23" i="48"/>
  <c r="E17" i="48"/>
  <c r="J16" i="48"/>
  <c r="K16" i="48"/>
  <c r="K15" i="48"/>
  <c r="J15" i="48" s="1"/>
  <c r="J18" i="48" l="1"/>
  <c r="J20" i="48"/>
  <c r="L20" i="48" s="1"/>
  <c r="J12" i="48"/>
  <c r="J14" i="48" s="1"/>
  <c r="L14" i="48" s="1"/>
  <c r="K22" i="48" l="1"/>
  <c r="J22" i="48" s="1"/>
  <c r="K21" i="48"/>
  <c r="K23" i="48" l="1"/>
  <c r="J21" i="48"/>
  <c r="J23" i="48" s="1"/>
  <c r="L23" i="48" l="1"/>
  <c r="K17" i="48"/>
  <c r="E14" i="48"/>
  <c r="E26" i="48"/>
  <c r="E27" i="48" l="1"/>
  <c r="C5" i="48" s="1"/>
  <c r="J17" i="48"/>
  <c r="L17" i="48" s="1"/>
  <c r="J26" i="48"/>
  <c r="K26" i="48"/>
  <c r="K27" i="48" l="1"/>
  <c r="L26" i="48"/>
  <c r="J27" i="48" l="1"/>
  <c r="L27" i="48" l="1"/>
  <c r="K19" i="31"/>
  <c r="K20" i="31" s="1"/>
  <c r="K15" i="31"/>
  <c r="K16" i="31" s="1"/>
  <c r="K13" i="31"/>
  <c r="K14" i="31" s="1"/>
  <c r="K35" i="31"/>
  <c r="J35" i="31"/>
  <c r="L35" i="31" s="1"/>
  <c r="L34" i="31" s="1"/>
  <c r="C35" i="31"/>
  <c r="N34" i="31"/>
  <c r="I34" i="31" s="1"/>
  <c r="I35" i="31" s="1"/>
  <c r="K33" i="31"/>
  <c r="J33" i="31"/>
  <c r="C33" i="31"/>
  <c r="I32" i="31"/>
  <c r="N32" i="31" s="1"/>
  <c r="N31" i="31"/>
  <c r="I31" i="31" s="1"/>
  <c r="K30" i="31"/>
  <c r="J30" i="31"/>
  <c r="C30" i="31"/>
  <c r="N29" i="31"/>
  <c r="I29" i="31" s="1"/>
  <c r="N28" i="31"/>
  <c r="I28" i="31" s="1"/>
  <c r="K27" i="31"/>
  <c r="J27" i="31"/>
  <c r="C27" i="31"/>
  <c r="N26" i="31"/>
  <c r="I26" i="31" s="1"/>
  <c r="I27" i="31" s="1"/>
  <c r="N25" i="31"/>
  <c r="N24" i="31"/>
  <c r="K23" i="31"/>
  <c r="J23" i="31"/>
  <c r="C23" i="31"/>
  <c r="N22" i="31"/>
  <c r="I22" i="31" s="1"/>
  <c r="N21" i="31"/>
  <c r="I21" i="31" s="1"/>
  <c r="J20" i="31"/>
  <c r="C20" i="31"/>
  <c r="I19" i="31"/>
  <c r="I20" i="31" s="1"/>
  <c r="J18" i="31"/>
  <c r="C18" i="31"/>
  <c r="K17" i="31"/>
  <c r="K18" i="31" s="1"/>
  <c r="I17" i="31"/>
  <c r="I18" i="31" s="1"/>
  <c r="J16" i="31"/>
  <c r="C16" i="31"/>
  <c r="I15" i="31"/>
  <c r="I16" i="31" s="1"/>
  <c r="J14" i="31"/>
  <c r="C14" i="31"/>
  <c r="I13" i="31"/>
  <c r="G35" i="31" l="1"/>
  <c r="I23" i="31"/>
  <c r="G23" i="31" s="1"/>
  <c r="L27" i="31"/>
  <c r="L24" i="31" s="1"/>
  <c r="L23" i="31"/>
  <c r="L21" i="31" s="1"/>
  <c r="N27" i="31"/>
  <c r="O27" i="31" s="1"/>
  <c r="O24" i="31" s="1"/>
  <c r="L30" i="31"/>
  <c r="L28" i="31" s="1"/>
  <c r="L33" i="31"/>
  <c r="L31" i="31" s="1"/>
  <c r="I33" i="31"/>
  <c r="G33" i="31" s="1"/>
  <c r="N33" i="31"/>
  <c r="O33" i="31" s="1"/>
  <c r="O31" i="31" s="1"/>
  <c r="N30" i="31"/>
  <c r="O30" i="31" s="1"/>
  <c r="O28" i="31" s="1"/>
  <c r="I30" i="31"/>
  <c r="G30" i="31" s="1"/>
  <c r="L20" i="31"/>
  <c r="L19" i="31" s="1"/>
  <c r="G20" i="31"/>
  <c r="N19" i="31"/>
  <c r="N20" i="31" s="1"/>
  <c r="M20" i="31" s="1"/>
  <c r="C36" i="31"/>
  <c r="C6" i="31" s="1"/>
  <c r="N15" i="31"/>
  <c r="N16" i="31" s="1"/>
  <c r="M16" i="31" s="1"/>
  <c r="J36" i="31"/>
  <c r="G16" i="31"/>
  <c r="L16" i="31"/>
  <c r="L15" i="31" s="1"/>
  <c r="M27" i="31"/>
  <c r="K36" i="31"/>
  <c r="L14" i="31"/>
  <c r="L13" i="31" s="1"/>
  <c r="G18" i="31"/>
  <c r="L18" i="31"/>
  <c r="L17" i="31" s="1"/>
  <c r="G27" i="31"/>
  <c r="N13" i="31"/>
  <c r="I14" i="31"/>
  <c r="N17" i="31"/>
  <c r="N18" i="31" s="1"/>
  <c r="M18" i="31" s="1"/>
  <c r="N35" i="31"/>
  <c r="M35" i="31" s="1"/>
  <c r="N23" i="31"/>
  <c r="M23" i="31" l="1"/>
  <c r="O20" i="31"/>
  <c r="O19" i="31" s="1"/>
  <c r="O23" i="31"/>
  <c r="O21" i="31" s="1"/>
  <c r="M33" i="31"/>
  <c r="M30" i="31"/>
  <c r="I36" i="31"/>
  <c r="L36" i="31"/>
  <c r="O16" i="31"/>
  <c r="O15" i="31" s="1"/>
  <c r="G14" i="31"/>
  <c r="O18" i="31"/>
  <c r="O17" i="31" s="1"/>
  <c r="N14" i="31"/>
  <c r="O35" i="31"/>
  <c r="O34" i="31" s="1"/>
  <c r="G36" i="31" l="1"/>
  <c r="M14" i="31"/>
  <c r="O14" i="31"/>
  <c r="O13" i="31" s="1"/>
  <c r="N36" i="31"/>
  <c r="M36" i="31" l="1"/>
  <c r="O36" i="31"/>
  <c r="C222" i="28" l="1"/>
  <c r="C232" i="28" s="1"/>
  <c r="C211" i="28"/>
  <c r="C221" i="28" s="1"/>
  <c r="C200" i="28"/>
  <c r="C210" i="28" s="1"/>
  <c r="C189" i="28"/>
  <c r="C199" i="28" s="1"/>
  <c r="G199" i="28" s="1"/>
  <c r="C178" i="28"/>
  <c r="C188" i="28" s="1"/>
  <c r="C167" i="28"/>
  <c r="C177" i="28" s="1"/>
  <c r="C156" i="28"/>
  <c r="C166" i="28" s="1"/>
  <c r="C145" i="28"/>
  <c r="C155" i="28" s="1"/>
  <c r="C134" i="28"/>
  <c r="C144" i="28" s="1"/>
  <c r="C123" i="28"/>
  <c r="C133" i="28" s="1"/>
  <c r="C112" i="28"/>
  <c r="C122" i="28" s="1"/>
  <c r="C101" i="28"/>
  <c r="C111" i="28" s="1"/>
  <c r="C90" i="28"/>
  <c r="C100" i="28" s="1"/>
  <c r="C79" i="28"/>
  <c r="C89" i="28" s="1"/>
  <c r="C68" i="28"/>
  <c r="C78" i="28" s="1"/>
  <c r="C57" i="28"/>
  <c r="C67" i="28" s="1"/>
  <c r="C46" i="28"/>
  <c r="C56" i="28" s="1"/>
  <c r="C35" i="28"/>
  <c r="C45" i="28" s="1"/>
  <c r="C24" i="28"/>
  <c r="C34" i="28" s="1"/>
  <c r="C13" i="28"/>
  <c r="C23" i="28" s="1"/>
  <c r="C222" i="27"/>
  <c r="C232" i="27" s="1"/>
  <c r="C211" i="27"/>
  <c r="C221" i="27" s="1"/>
  <c r="C200" i="27"/>
  <c r="C210" i="27" s="1"/>
  <c r="C189" i="27"/>
  <c r="C199" i="27" s="1"/>
  <c r="C178" i="27"/>
  <c r="C188" i="27" s="1"/>
  <c r="C167" i="27"/>
  <c r="C177" i="27" s="1"/>
  <c r="C156" i="27"/>
  <c r="C166" i="27" s="1"/>
  <c r="C145" i="27"/>
  <c r="C155" i="27" s="1"/>
  <c r="C134" i="27"/>
  <c r="C144" i="27" s="1"/>
  <c r="C123" i="27"/>
  <c r="C133" i="27" s="1"/>
  <c r="C112" i="27"/>
  <c r="C122" i="27" s="1"/>
  <c r="C101" i="27"/>
  <c r="C111" i="27" s="1"/>
  <c r="C90" i="27"/>
  <c r="C100" i="27" s="1"/>
  <c r="C79" i="27"/>
  <c r="C89" i="27" s="1"/>
  <c r="C68" i="27"/>
  <c r="C78" i="27" s="1"/>
  <c r="C57" i="27"/>
  <c r="C67" i="27" s="1"/>
  <c r="C35" i="27"/>
  <c r="C45" i="27" s="1"/>
  <c r="C46" i="27"/>
  <c r="C56" i="27" s="1"/>
  <c r="C24" i="27"/>
  <c r="C34" i="27" s="1"/>
  <c r="C13" i="27"/>
  <c r="C23" i="27" s="1"/>
  <c r="C7" i="22"/>
  <c r="C5" i="22"/>
  <c r="C4" i="22"/>
  <c r="C7" i="28"/>
  <c r="C5" i="28"/>
  <c r="C4" i="28"/>
  <c r="C7" i="27"/>
  <c r="C5" i="27"/>
  <c r="C4" i="27"/>
  <c r="C7" i="29"/>
  <c r="C5" i="29"/>
  <c r="C4" i="29"/>
  <c r="C121" i="29"/>
  <c r="C110" i="29"/>
  <c r="C99" i="29"/>
  <c r="C88" i="29"/>
  <c r="C77" i="29"/>
  <c r="C66" i="29"/>
  <c r="C55" i="29"/>
  <c r="C44" i="29"/>
  <c r="C33" i="29"/>
  <c r="C22" i="29"/>
  <c r="I232" i="28"/>
  <c r="M231" i="28"/>
  <c r="J231" i="28"/>
  <c r="M230" i="28"/>
  <c r="J230" i="28"/>
  <c r="M229" i="28"/>
  <c r="J229" i="28"/>
  <c r="M228" i="28"/>
  <c r="J228" i="28"/>
  <c r="M227" i="28"/>
  <c r="J227" i="28"/>
  <c r="M226" i="28"/>
  <c r="J226" i="28"/>
  <c r="M225" i="28"/>
  <c r="J225" i="28"/>
  <c r="M224" i="28"/>
  <c r="J224" i="28"/>
  <c r="M223" i="28"/>
  <c r="J223" i="28"/>
  <c r="M222" i="28"/>
  <c r="J222" i="28"/>
  <c r="B222" i="28"/>
  <c r="I221" i="28"/>
  <c r="M220" i="28"/>
  <c r="J220" i="28"/>
  <c r="M219" i="28"/>
  <c r="J219" i="28"/>
  <c r="M218" i="28"/>
  <c r="J218" i="28"/>
  <c r="M217" i="28"/>
  <c r="J217" i="28"/>
  <c r="M216" i="28"/>
  <c r="J216" i="28"/>
  <c r="M215" i="28"/>
  <c r="J215" i="28"/>
  <c r="M214" i="28"/>
  <c r="J214" i="28"/>
  <c r="M213" i="28"/>
  <c r="J213" i="28"/>
  <c r="M212" i="28"/>
  <c r="J212" i="28"/>
  <c r="M211" i="28"/>
  <c r="M221" i="28" s="1"/>
  <c r="L221" i="28" s="1"/>
  <c r="J211" i="28"/>
  <c r="B211" i="28"/>
  <c r="I210" i="28"/>
  <c r="M209" i="28"/>
  <c r="J209" i="28"/>
  <c r="M208" i="28"/>
  <c r="J208" i="28"/>
  <c r="M207" i="28"/>
  <c r="J207" i="28"/>
  <c r="M206" i="28"/>
  <c r="J206" i="28"/>
  <c r="M205" i="28"/>
  <c r="J205" i="28"/>
  <c r="M204" i="28"/>
  <c r="J204" i="28"/>
  <c r="M203" i="28"/>
  <c r="J203" i="28"/>
  <c r="M202" i="28"/>
  <c r="J202" i="28"/>
  <c r="M201" i="28"/>
  <c r="M210" i="28" s="1"/>
  <c r="L210" i="28" s="1"/>
  <c r="J201" i="28"/>
  <c r="M200" i="28"/>
  <c r="J200" i="28"/>
  <c r="B200" i="28"/>
  <c r="I199" i="28"/>
  <c r="M198" i="28"/>
  <c r="J198" i="28"/>
  <c r="M197" i="28"/>
  <c r="J197" i="28"/>
  <c r="M196" i="28"/>
  <c r="J196" i="28"/>
  <c r="M195" i="28"/>
  <c r="J195" i="28"/>
  <c r="M194" i="28"/>
  <c r="J194" i="28"/>
  <c r="M193" i="28"/>
  <c r="J193" i="28"/>
  <c r="M192" i="28"/>
  <c r="J192" i="28"/>
  <c r="M191" i="28"/>
  <c r="J191" i="28"/>
  <c r="M190" i="28"/>
  <c r="J190" i="28"/>
  <c r="M189" i="28"/>
  <c r="J189" i="28"/>
  <c r="B189" i="28"/>
  <c r="I188" i="28"/>
  <c r="M187" i="28"/>
  <c r="J187" i="28"/>
  <c r="M186" i="28"/>
  <c r="J186" i="28"/>
  <c r="M185" i="28"/>
  <c r="J185" i="28"/>
  <c r="M184" i="28"/>
  <c r="J184" i="28"/>
  <c r="M183" i="28"/>
  <c r="J183" i="28"/>
  <c r="M182" i="28"/>
  <c r="J182" i="28"/>
  <c r="M181" i="28"/>
  <c r="J181" i="28"/>
  <c r="M180" i="28"/>
  <c r="J180" i="28"/>
  <c r="M179" i="28"/>
  <c r="J179" i="28"/>
  <c r="M178" i="28"/>
  <c r="M188" i="28" s="1"/>
  <c r="J178" i="28"/>
  <c r="B178" i="28"/>
  <c r="I177" i="28"/>
  <c r="M176" i="28"/>
  <c r="J176" i="28"/>
  <c r="M175" i="28"/>
  <c r="J175" i="28"/>
  <c r="M174" i="28"/>
  <c r="J174" i="28"/>
  <c r="M173" i="28"/>
  <c r="J173" i="28"/>
  <c r="M172" i="28"/>
  <c r="J172" i="28"/>
  <c r="M171" i="28"/>
  <c r="J171" i="28"/>
  <c r="M170" i="28"/>
  <c r="J170" i="28"/>
  <c r="M169" i="28"/>
  <c r="J169" i="28"/>
  <c r="M168" i="28"/>
  <c r="J168" i="28"/>
  <c r="M167" i="28"/>
  <c r="J167" i="28"/>
  <c r="B167" i="28"/>
  <c r="I166" i="28"/>
  <c r="M165" i="28"/>
  <c r="J165" i="28"/>
  <c r="M164" i="28"/>
  <c r="J164" i="28"/>
  <c r="M163" i="28"/>
  <c r="J163" i="28"/>
  <c r="M162" i="28"/>
  <c r="J162" i="28"/>
  <c r="M161" i="28"/>
  <c r="J161" i="28"/>
  <c r="M160" i="28"/>
  <c r="J160" i="28"/>
  <c r="M159" i="28"/>
  <c r="J159" i="28"/>
  <c r="M158" i="28"/>
  <c r="J158" i="28"/>
  <c r="M157" i="28"/>
  <c r="J157" i="28"/>
  <c r="M156" i="28"/>
  <c r="M166" i="28" s="1"/>
  <c r="J156" i="28"/>
  <c r="B156" i="28"/>
  <c r="I155" i="28"/>
  <c r="M154" i="28"/>
  <c r="J154" i="28"/>
  <c r="M153" i="28"/>
  <c r="J153" i="28"/>
  <c r="M152" i="28"/>
  <c r="J152" i="28"/>
  <c r="M151" i="28"/>
  <c r="J151" i="28"/>
  <c r="M150" i="28"/>
  <c r="J150" i="28"/>
  <c r="M149" i="28"/>
  <c r="J149" i="28"/>
  <c r="M148" i="28"/>
  <c r="J148" i="28"/>
  <c r="M147" i="28"/>
  <c r="J147" i="28"/>
  <c r="M146" i="28"/>
  <c r="M155" i="28" s="1"/>
  <c r="J146" i="28"/>
  <c r="M145" i="28"/>
  <c r="J145" i="28"/>
  <c r="B145" i="28"/>
  <c r="I144" i="28"/>
  <c r="M143" i="28"/>
  <c r="J143" i="28"/>
  <c r="M142" i="28"/>
  <c r="J142" i="28"/>
  <c r="M141" i="28"/>
  <c r="J141" i="28"/>
  <c r="M140" i="28"/>
  <c r="J140" i="28"/>
  <c r="M139" i="28"/>
  <c r="J139" i="28"/>
  <c r="M138" i="28"/>
  <c r="J138" i="28"/>
  <c r="M137" i="28"/>
  <c r="J137" i="28"/>
  <c r="M136" i="28"/>
  <c r="J136" i="28"/>
  <c r="M135" i="28"/>
  <c r="J135" i="28"/>
  <c r="M134" i="28"/>
  <c r="J134" i="28"/>
  <c r="B134" i="28"/>
  <c r="I133" i="28"/>
  <c r="M132" i="28"/>
  <c r="J132" i="28"/>
  <c r="M131" i="28"/>
  <c r="J131" i="28"/>
  <c r="M130" i="28"/>
  <c r="J130" i="28"/>
  <c r="M129" i="28"/>
  <c r="J129" i="28"/>
  <c r="M128" i="28"/>
  <c r="J128" i="28"/>
  <c r="M127" i="28"/>
  <c r="J127" i="28"/>
  <c r="M126" i="28"/>
  <c r="J126" i="28"/>
  <c r="M125" i="28"/>
  <c r="J125" i="28"/>
  <c r="M124" i="28"/>
  <c r="J124" i="28"/>
  <c r="M123" i="28"/>
  <c r="J123" i="28"/>
  <c r="B123" i="28"/>
  <c r="I122" i="28"/>
  <c r="M121" i="28"/>
  <c r="J121" i="28"/>
  <c r="M120" i="28"/>
  <c r="J120" i="28"/>
  <c r="M119" i="28"/>
  <c r="J119" i="28"/>
  <c r="M118" i="28"/>
  <c r="J118" i="28"/>
  <c r="M117" i="28"/>
  <c r="J117" i="28"/>
  <c r="M116" i="28"/>
  <c r="J116" i="28"/>
  <c r="M115" i="28"/>
  <c r="J115" i="28"/>
  <c r="M114" i="28"/>
  <c r="J114" i="28"/>
  <c r="M113" i="28"/>
  <c r="J113" i="28"/>
  <c r="M112" i="28"/>
  <c r="J112" i="28"/>
  <c r="B112" i="28"/>
  <c r="I111" i="28"/>
  <c r="M110" i="28"/>
  <c r="J110" i="28"/>
  <c r="M109" i="28"/>
  <c r="J109" i="28"/>
  <c r="M108" i="28"/>
  <c r="J108" i="28"/>
  <c r="M107" i="28"/>
  <c r="J107" i="28"/>
  <c r="M106" i="28"/>
  <c r="J106" i="28"/>
  <c r="M105" i="28"/>
  <c r="J105" i="28"/>
  <c r="M104" i="28"/>
  <c r="J104" i="28"/>
  <c r="M103" i="28"/>
  <c r="J103" i="28"/>
  <c r="M102" i="28"/>
  <c r="J102" i="28"/>
  <c r="M101" i="28"/>
  <c r="J101" i="28"/>
  <c r="B101" i="28"/>
  <c r="I100" i="28"/>
  <c r="M99" i="28"/>
  <c r="J99" i="28"/>
  <c r="M98" i="28"/>
  <c r="J98" i="28"/>
  <c r="M97" i="28"/>
  <c r="J97" i="28"/>
  <c r="M96" i="28"/>
  <c r="J96" i="28"/>
  <c r="M95" i="28"/>
  <c r="J95" i="28"/>
  <c r="M94" i="28"/>
  <c r="J94" i="28"/>
  <c r="M93" i="28"/>
  <c r="J93" i="28"/>
  <c r="M92" i="28"/>
  <c r="J92" i="28"/>
  <c r="M91" i="28"/>
  <c r="J91" i="28"/>
  <c r="M90" i="28"/>
  <c r="J90" i="28"/>
  <c r="J100" i="28" s="1"/>
  <c r="B90" i="28"/>
  <c r="I89" i="28"/>
  <c r="M88" i="28"/>
  <c r="J88" i="28"/>
  <c r="M87" i="28"/>
  <c r="J87" i="28"/>
  <c r="M86" i="28"/>
  <c r="J86" i="28"/>
  <c r="M85" i="28"/>
  <c r="J85" i="28"/>
  <c r="M84" i="28"/>
  <c r="J84" i="28"/>
  <c r="M83" i="28"/>
  <c r="J83" i="28"/>
  <c r="M82" i="28"/>
  <c r="J82" i="28"/>
  <c r="M81" i="28"/>
  <c r="J81" i="28"/>
  <c r="M80" i="28"/>
  <c r="J80" i="28"/>
  <c r="J89" i="28" s="1"/>
  <c r="M79" i="28"/>
  <c r="M89" i="28" s="1"/>
  <c r="L89" i="28" s="1"/>
  <c r="J79" i="28"/>
  <c r="B79" i="28"/>
  <c r="I78" i="28"/>
  <c r="M77" i="28"/>
  <c r="J77" i="28"/>
  <c r="M76" i="28"/>
  <c r="J76" i="28"/>
  <c r="M75" i="28"/>
  <c r="J75" i="28"/>
  <c r="M74" i="28"/>
  <c r="J74" i="28"/>
  <c r="M73" i="28"/>
  <c r="J73" i="28"/>
  <c r="M72" i="28"/>
  <c r="J72" i="28"/>
  <c r="M71" i="28"/>
  <c r="J71" i="28"/>
  <c r="M70" i="28"/>
  <c r="J70" i="28"/>
  <c r="M69" i="28"/>
  <c r="J69" i="28"/>
  <c r="M68" i="28"/>
  <c r="J68" i="28"/>
  <c r="J78" i="28" s="1"/>
  <c r="B68" i="28"/>
  <c r="I67" i="28"/>
  <c r="M66" i="28"/>
  <c r="J66" i="28"/>
  <c r="M65" i="28"/>
  <c r="J65" i="28"/>
  <c r="M64" i="28"/>
  <c r="J64" i="28"/>
  <c r="M63" i="28"/>
  <c r="J63" i="28"/>
  <c r="M62" i="28"/>
  <c r="J62" i="28"/>
  <c r="M61" i="28"/>
  <c r="J61" i="28"/>
  <c r="M60" i="28"/>
  <c r="J60" i="28"/>
  <c r="M59" i="28"/>
  <c r="J59" i="28"/>
  <c r="M58" i="28"/>
  <c r="M67" i="28"/>
  <c r="L67" i="28" s="1"/>
  <c r="J58" i="28"/>
  <c r="M57" i="28"/>
  <c r="J57" i="28"/>
  <c r="J67" i="28"/>
  <c r="B57" i="28"/>
  <c r="I56" i="28"/>
  <c r="M55" i="28"/>
  <c r="J55" i="28"/>
  <c r="M54" i="28"/>
  <c r="J54" i="28"/>
  <c r="M53" i="28"/>
  <c r="J53" i="28"/>
  <c r="M52" i="28"/>
  <c r="J52" i="28"/>
  <c r="M51" i="28"/>
  <c r="J51" i="28"/>
  <c r="M50" i="28"/>
  <c r="J50" i="28"/>
  <c r="M49" i="28"/>
  <c r="J49" i="28"/>
  <c r="M48" i="28"/>
  <c r="J48" i="28"/>
  <c r="M47" i="28"/>
  <c r="M56" i="28"/>
  <c r="L56" i="28" s="1"/>
  <c r="J47" i="28"/>
  <c r="M46" i="28"/>
  <c r="J46" i="28"/>
  <c r="J56" i="28"/>
  <c r="B46" i="28"/>
  <c r="I45" i="28"/>
  <c r="M44" i="28"/>
  <c r="J44" i="28"/>
  <c r="M43" i="28"/>
  <c r="J43" i="28"/>
  <c r="M42" i="28"/>
  <c r="J42" i="28"/>
  <c r="M41" i="28"/>
  <c r="J41" i="28"/>
  <c r="M40" i="28"/>
  <c r="J40" i="28"/>
  <c r="M39" i="28"/>
  <c r="J39" i="28"/>
  <c r="M38" i="28"/>
  <c r="J38" i="28"/>
  <c r="M37" i="28"/>
  <c r="J37" i="28"/>
  <c r="M36" i="28"/>
  <c r="M45" i="28"/>
  <c r="L45" i="28" s="1"/>
  <c r="J36" i="28"/>
  <c r="M35" i="28"/>
  <c r="J35" i="28"/>
  <c r="B35" i="28"/>
  <c r="I34" i="28"/>
  <c r="M33" i="28"/>
  <c r="J33" i="28"/>
  <c r="M32" i="28"/>
  <c r="J32" i="28"/>
  <c r="M31" i="28"/>
  <c r="J31" i="28"/>
  <c r="M30" i="28"/>
  <c r="J30" i="28"/>
  <c r="M29" i="28"/>
  <c r="J29" i="28"/>
  <c r="M28" i="28"/>
  <c r="J28" i="28"/>
  <c r="M27" i="28"/>
  <c r="J27" i="28"/>
  <c r="M26" i="28"/>
  <c r="J26" i="28"/>
  <c r="M25" i="28"/>
  <c r="J25" i="28"/>
  <c r="M24" i="28"/>
  <c r="M34" i="28" s="1"/>
  <c r="L34" i="28" s="1"/>
  <c r="J24" i="28"/>
  <c r="B24" i="28"/>
  <c r="I23" i="28"/>
  <c r="M22" i="28"/>
  <c r="J22" i="28"/>
  <c r="M21" i="28"/>
  <c r="J21" i="28"/>
  <c r="M20" i="28"/>
  <c r="J20" i="28"/>
  <c r="M19" i="28"/>
  <c r="J19" i="28"/>
  <c r="M18" i="28"/>
  <c r="J18" i="28"/>
  <c r="M17" i="28"/>
  <c r="J17" i="28"/>
  <c r="M16" i="28"/>
  <c r="J16" i="28"/>
  <c r="M15" i="28"/>
  <c r="J15" i="28"/>
  <c r="M14" i="28"/>
  <c r="M23" i="28" s="1"/>
  <c r="L23" i="28" s="1"/>
  <c r="J14" i="28"/>
  <c r="M13" i="28"/>
  <c r="J13" i="28"/>
  <c r="B13" i="28"/>
  <c r="I232" i="27"/>
  <c r="M231" i="27"/>
  <c r="J231" i="27"/>
  <c r="M230" i="27"/>
  <c r="J230" i="27"/>
  <c r="M229" i="27"/>
  <c r="J229" i="27"/>
  <c r="M228" i="27"/>
  <c r="J228" i="27"/>
  <c r="M227" i="27"/>
  <c r="J227" i="27"/>
  <c r="M226" i="27"/>
  <c r="J226" i="27"/>
  <c r="M225" i="27"/>
  <c r="J225" i="27"/>
  <c r="M224" i="27"/>
  <c r="J224" i="27"/>
  <c r="M223" i="27"/>
  <c r="J223" i="27"/>
  <c r="M222" i="27"/>
  <c r="M232" i="27" s="1"/>
  <c r="L232" i="27" s="1"/>
  <c r="J222" i="27"/>
  <c r="B222" i="27"/>
  <c r="I221" i="27"/>
  <c r="M220" i="27"/>
  <c r="J220" i="27"/>
  <c r="M219" i="27"/>
  <c r="J219" i="27"/>
  <c r="M218" i="27"/>
  <c r="J218" i="27"/>
  <c r="M217" i="27"/>
  <c r="J217" i="27"/>
  <c r="M216" i="27"/>
  <c r="J216" i="27"/>
  <c r="M215" i="27"/>
  <c r="J215" i="27"/>
  <c r="M214" i="27"/>
  <c r="J214" i="27"/>
  <c r="M213" i="27"/>
  <c r="J213" i="27"/>
  <c r="M212" i="27"/>
  <c r="J212" i="27"/>
  <c r="M211" i="27"/>
  <c r="J211" i="27"/>
  <c r="B211" i="27"/>
  <c r="I210" i="27"/>
  <c r="M209" i="27"/>
  <c r="J209" i="27"/>
  <c r="M208" i="27"/>
  <c r="J208" i="27"/>
  <c r="M207" i="27"/>
  <c r="J207" i="27"/>
  <c r="M206" i="27"/>
  <c r="J206" i="27"/>
  <c r="M205" i="27"/>
  <c r="J205" i="27"/>
  <c r="M204" i="27"/>
  <c r="J204" i="27"/>
  <c r="M203" i="27"/>
  <c r="J203" i="27"/>
  <c r="M202" i="27"/>
  <c r="J202" i="27"/>
  <c r="M201" i="27"/>
  <c r="J201" i="27"/>
  <c r="M200" i="27"/>
  <c r="M210" i="27" s="1"/>
  <c r="L210" i="27" s="1"/>
  <c r="J200" i="27"/>
  <c r="B200" i="27"/>
  <c r="I199" i="27"/>
  <c r="M198" i="27"/>
  <c r="J198" i="27"/>
  <c r="M197" i="27"/>
  <c r="J197" i="27"/>
  <c r="M196" i="27"/>
  <c r="J196" i="27"/>
  <c r="M195" i="27"/>
  <c r="J195" i="27"/>
  <c r="M194" i="27"/>
  <c r="J194" i="27"/>
  <c r="M193" i="27"/>
  <c r="J193" i="27"/>
  <c r="M192" i="27"/>
  <c r="J192" i="27"/>
  <c r="M191" i="27"/>
  <c r="J191" i="27"/>
  <c r="M190" i="27"/>
  <c r="J190" i="27"/>
  <c r="M189" i="27"/>
  <c r="J189" i="27"/>
  <c r="B189" i="27"/>
  <c r="I188" i="27"/>
  <c r="M187" i="27"/>
  <c r="J187" i="27"/>
  <c r="M186" i="27"/>
  <c r="J186" i="27"/>
  <c r="M185" i="27"/>
  <c r="J185" i="27"/>
  <c r="M184" i="27"/>
  <c r="J184" i="27"/>
  <c r="M183" i="27"/>
  <c r="J183" i="27"/>
  <c r="M182" i="27"/>
  <c r="J182" i="27"/>
  <c r="M181" i="27"/>
  <c r="J181" i="27"/>
  <c r="M180" i="27"/>
  <c r="J180" i="27"/>
  <c r="M179" i="27"/>
  <c r="J179" i="27"/>
  <c r="M178" i="27"/>
  <c r="J178" i="27"/>
  <c r="B178" i="27"/>
  <c r="I177" i="27"/>
  <c r="M176" i="27"/>
  <c r="J176" i="27"/>
  <c r="M175" i="27"/>
  <c r="J175" i="27"/>
  <c r="M174" i="27"/>
  <c r="J174" i="27"/>
  <c r="M173" i="27"/>
  <c r="J173" i="27"/>
  <c r="M172" i="27"/>
  <c r="J172" i="27"/>
  <c r="M171" i="27"/>
  <c r="J171" i="27"/>
  <c r="M170" i="27"/>
  <c r="J170" i="27"/>
  <c r="M169" i="27"/>
  <c r="J169" i="27"/>
  <c r="M168" i="27"/>
  <c r="J168" i="27"/>
  <c r="M167" i="27"/>
  <c r="J167" i="27"/>
  <c r="B167" i="27"/>
  <c r="I166" i="27"/>
  <c r="M165" i="27"/>
  <c r="J165" i="27"/>
  <c r="M164" i="27"/>
  <c r="J164" i="27"/>
  <c r="M163" i="27"/>
  <c r="J163" i="27"/>
  <c r="M162" i="27"/>
  <c r="J162" i="27"/>
  <c r="M161" i="27"/>
  <c r="J161" i="27"/>
  <c r="M160" i="27"/>
  <c r="J160" i="27"/>
  <c r="M159" i="27"/>
  <c r="J159" i="27"/>
  <c r="M158" i="27"/>
  <c r="J158" i="27"/>
  <c r="M157" i="27"/>
  <c r="J157" i="27"/>
  <c r="M156" i="27"/>
  <c r="J156" i="27"/>
  <c r="B156" i="27"/>
  <c r="I155" i="27"/>
  <c r="M154" i="27"/>
  <c r="J154" i="27"/>
  <c r="M153" i="27"/>
  <c r="J153" i="27"/>
  <c r="M152" i="27"/>
  <c r="J152" i="27"/>
  <c r="M151" i="27"/>
  <c r="J151" i="27"/>
  <c r="M150" i="27"/>
  <c r="J150" i="27"/>
  <c r="M149" i="27"/>
  <c r="J149" i="27"/>
  <c r="M148" i="27"/>
  <c r="J148" i="27"/>
  <c r="M147" i="27"/>
  <c r="J147" i="27"/>
  <c r="M146" i="27"/>
  <c r="J146" i="27"/>
  <c r="M145" i="27"/>
  <c r="J145" i="27"/>
  <c r="B145" i="27"/>
  <c r="I144" i="27"/>
  <c r="M143" i="27"/>
  <c r="J143" i="27"/>
  <c r="M142" i="27"/>
  <c r="J142" i="27"/>
  <c r="M141" i="27"/>
  <c r="J141" i="27"/>
  <c r="M140" i="27"/>
  <c r="J140" i="27"/>
  <c r="M139" i="27"/>
  <c r="J139" i="27"/>
  <c r="M138" i="27"/>
  <c r="J138" i="27"/>
  <c r="M137" i="27"/>
  <c r="J137" i="27"/>
  <c r="M136" i="27"/>
  <c r="J136" i="27"/>
  <c r="M135" i="27"/>
  <c r="J135" i="27"/>
  <c r="M134" i="27"/>
  <c r="J134" i="27"/>
  <c r="B134" i="27"/>
  <c r="I133" i="27"/>
  <c r="M132" i="27"/>
  <c r="J132" i="27"/>
  <c r="M131" i="27"/>
  <c r="J131" i="27"/>
  <c r="M130" i="27"/>
  <c r="J130" i="27"/>
  <c r="M129" i="27"/>
  <c r="J129" i="27"/>
  <c r="M128" i="27"/>
  <c r="J128" i="27"/>
  <c r="M127" i="27"/>
  <c r="J127" i="27"/>
  <c r="M126" i="27"/>
  <c r="J126" i="27"/>
  <c r="M125" i="27"/>
  <c r="J125" i="27"/>
  <c r="M124" i="27"/>
  <c r="J124" i="27"/>
  <c r="J133" i="27" s="1"/>
  <c r="M123" i="27"/>
  <c r="J123" i="27"/>
  <c r="B123" i="27"/>
  <c r="I122" i="27"/>
  <c r="M121" i="27"/>
  <c r="J121" i="27"/>
  <c r="M120" i="27"/>
  <c r="J120" i="27"/>
  <c r="M119" i="27"/>
  <c r="J119" i="27"/>
  <c r="M118" i="27"/>
  <c r="J118" i="27"/>
  <c r="M117" i="27"/>
  <c r="J117" i="27"/>
  <c r="M116" i="27"/>
  <c r="J116" i="27"/>
  <c r="M115" i="27"/>
  <c r="J115" i="27"/>
  <c r="M114" i="27"/>
  <c r="J114" i="27"/>
  <c r="M113" i="27"/>
  <c r="J113" i="27"/>
  <c r="M112" i="27"/>
  <c r="J112" i="27"/>
  <c r="B112" i="27"/>
  <c r="I111" i="27"/>
  <c r="M110" i="27"/>
  <c r="J110" i="27"/>
  <c r="M109" i="27"/>
  <c r="J109" i="27"/>
  <c r="M108" i="27"/>
  <c r="J108" i="27"/>
  <c r="M107" i="27"/>
  <c r="J107" i="27"/>
  <c r="M106" i="27"/>
  <c r="J106" i="27"/>
  <c r="M105" i="27"/>
  <c r="J105" i="27"/>
  <c r="M104" i="27"/>
  <c r="J104" i="27"/>
  <c r="M103" i="27"/>
  <c r="J103" i="27"/>
  <c r="M102" i="27"/>
  <c r="M111" i="27" s="1"/>
  <c r="J102" i="27"/>
  <c r="M101" i="27"/>
  <c r="J101" i="27"/>
  <c r="B101" i="27"/>
  <c r="I100" i="27"/>
  <c r="M99" i="27"/>
  <c r="J99" i="27"/>
  <c r="M98" i="27"/>
  <c r="J98" i="27"/>
  <c r="M97" i="27"/>
  <c r="J97" i="27"/>
  <c r="M96" i="27"/>
  <c r="J96" i="27"/>
  <c r="M95" i="27"/>
  <c r="J95" i="27"/>
  <c r="M94" i="27"/>
  <c r="J94" i="27"/>
  <c r="M93" i="27"/>
  <c r="J93" i="27"/>
  <c r="M92" i="27"/>
  <c r="J92" i="27"/>
  <c r="M91" i="27"/>
  <c r="J91" i="27"/>
  <c r="M90" i="27"/>
  <c r="M100" i="27" s="1"/>
  <c r="J90" i="27"/>
  <c r="B90" i="27"/>
  <c r="I89" i="27"/>
  <c r="M88" i="27"/>
  <c r="J88" i="27"/>
  <c r="M87" i="27"/>
  <c r="J87" i="27"/>
  <c r="M86" i="27"/>
  <c r="J86" i="27"/>
  <c r="M85" i="27"/>
  <c r="J85" i="27"/>
  <c r="M84" i="27"/>
  <c r="J84" i="27"/>
  <c r="M83" i="27"/>
  <c r="J83" i="27"/>
  <c r="M82" i="27"/>
  <c r="J82" i="27"/>
  <c r="M81" i="27"/>
  <c r="J81" i="27"/>
  <c r="M80" i="27"/>
  <c r="J80" i="27"/>
  <c r="M79" i="27"/>
  <c r="J79" i="27"/>
  <c r="B79" i="27"/>
  <c r="I78" i="27"/>
  <c r="M77" i="27"/>
  <c r="J77" i="27"/>
  <c r="M76" i="27"/>
  <c r="J76" i="27"/>
  <c r="M75" i="27"/>
  <c r="J75" i="27"/>
  <c r="M74" i="27"/>
  <c r="J74" i="27"/>
  <c r="M73" i="27"/>
  <c r="J73" i="27"/>
  <c r="M72" i="27"/>
  <c r="J72" i="27"/>
  <c r="M71" i="27"/>
  <c r="J71" i="27"/>
  <c r="M70" i="27"/>
  <c r="J70" i="27"/>
  <c r="M69" i="27"/>
  <c r="J69" i="27"/>
  <c r="M68" i="27"/>
  <c r="M78" i="27" s="1"/>
  <c r="L78" i="27" s="1"/>
  <c r="J68" i="27"/>
  <c r="J78" i="27" s="1"/>
  <c r="B68" i="27"/>
  <c r="I67" i="27"/>
  <c r="M66" i="27"/>
  <c r="J66" i="27"/>
  <c r="M65" i="27"/>
  <c r="J65" i="27"/>
  <c r="M64" i="27"/>
  <c r="J64" i="27"/>
  <c r="M63" i="27"/>
  <c r="J63" i="27"/>
  <c r="M62" i="27"/>
  <c r="J62" i="27"/>
  <c r="M61" i="27"/>
  <c r="J61" i="27"/>
  <c r="M60" i="27"/>
  <c r="J60" i="27"/>
  <c r="M59" i="27"/>
  <c r="J59" i="27"/>
  <c r="M58" i="27"/>
  <c r="J58" i="27"/>
  <c r="M57" i="27"/>
  <c r="J57" i="27"/>
  <c r="B57" i="27"/>
  <c r="I56" i="27"/>
  <c r="M55" i="27"/>
  <c r="J55" i="27"/>
  <c r="M54" i="27"/>
  <c r="J54" i="27"/>
  <c r="M53" i="27"/>
  <c r="J53" i="27"/>
  <c r="M52" i="27"/>
  <c r="J52" i="27"/>
  <c r="M51" i="27"/>
  <c r="J51" i="27"/>
  <c r="M50" i="27"/>
  <c r="J50" i="27"/>
  <c r="M49" i="27"/>
  <c r="J49" i="27"/>
  <c r="M48" i="27"/>
  <c r="J48" i="27"/>
  <c r="M47" i="27"/>
  <c r="J47" i="27"/>
  <c r="M46" i="27"/>
  <c r="M56" i="27" s="1"/>
  <c r="L56" i="27" s="1"/>
  <c r="J46" i="27"/>
  <c r="B46" i="27"/>
  <c r="I45" i="27"/>
  <c r="M44" i="27"/>
  <c r="J44" i="27"/>
  <c r="M43" i="27"/>
  <c r="J43" i="27"/>
  <c r="M42" i="27"/>
  <c r="J42" i="27"/>
  <c r="M41" i="27"/>
  <c r="J41" i="27"/>
  <c r="M40" i="27"/>
  <c r="J40" i="27"/>
  <c r="M39" i="27"/>
  <c r="J39" i="27"/>
  <c r="M38" i="27"/>
  <c r="J38" i="27"/>
  <c r="M37" i="27"/>
  <c r="J37" i="27"/>
  <c r="M36" i="27"/>
  <c r="J36" i="27"/>
  <c r="M35" i="27"/>
  <c r="J35" i="27"/>
  <c r="B35" i="27"/>
  <c r="I34" i="27"/>
  <c r="M33" i="27"/>
  <c r="J33" i="27"/>
  <c r="M32" i="27"/>
  <c r="J32" i="27"/>
  <c r="M31" i="27"/>
  <c r="J31" i="27"/>
  <c r="M30" i="27"/>
  <c r="J30" i="27"/>
  <c r="M29" i="27"/>
  <c r="J29" i="27"/>
  <c r="M28" i="27"/>
  <c r="J28" i="27"/>
  <c r="M27" i="27"/>
  <c r="J27" i="27"/>
  <c r="M26" i="27"/>
  <c r="J26" i="27"/>
  <c r="M25" i="27"/>
  <c r="J25" i="27"/>
  <c r="M24" i="27"/>
  <c r="J24" i="27"/>
  <c r="B24" i="27"/>
  <c r="I23" i="27"/>
  <c r="M22" i="27"/>
  <c r="J22" i="27"/>
  <c r="M21" i="27"/>
  <c r="J21" i="27"/>
  <c r="M20" i="27"/>
  <c r="J20" i="27"/>
  <c r="M19" i="27"/>
  <c r="J19" i="27"/>
  <c r="M18" i="27"/>
  <c r="J18" i="27"/>
  <c r="M17" i="27"/>
  <c r="J17" i="27"/>
  <c r="M16" i="27"/>
  <c r="J16" i="27"/>
  <c r="M15" i="27"/>
  <c r="J15" i="27"/>
  <c r="M14" i="27"/>
  <c r="J14" i="27"/>
  <c r="M13" i="27"/>
  <c r="J13" i="27"/>
  <c r="B13" i="27"/>
  <c r="J12" i="22"/>
  <c r="M12" i="22"/>
  <c r="J13" i="22"/>
  <c r="M13" i="22"/>
  <c r="J14" i="22"/>
  <c r="M14" i="22"/>
  <c r="J15" i="22"/>
  <c r="M15" i="22"/>
  <c r="J16" i="22"/>
  <c r="M16" i="22"/>
  <c r="J17" i="22"/>
  <c r="M17" i="22"/>
  <c r="J18" i="22"/>
  <c r="M18" i="22"/>
  <c r="J19" i="22"/>
  <c r="M19" i="22"/>
  <c r="J20" i="22"/>
  <c r="M20" i="22"/>
  <c r="J21" i="22"/>
  <c r="M21" i="22"/>
  <c r="C22" i="22"/>
  <c r="I22" i="22"/>
  <c r="J23" i="22"/>
  <c r="M23" i="22"/>
  <c r="M33" i="22" s="1"/>
  <c r="N33" i="22" s="1"/>
  <c r="N23" i="22" s="1"/>
  <c r="J24" i="22"/>
  <c r="M24" i="22"/>
  <c r="J25" i="22"/>
  <c r="M25" i="22"/>
  <c r="J26" i="22"/>
  <c r="M26" i="22"/>
  <c r="J27" i="22"/>
  <c r="M27" i="22"/>
  <c r="J28" i="22"/>
  <c r="M28" i="22"/>
  <c r="J29" i="22"/>
  <c r="M29" i="22"/>
  <c r="J30" i="22"/>
  <c r="M30" i="22"/>
  <c r="J31" i="22"/>
  <c r="M31" i="22"/>
  <c r="J32" i="22"/>
  <c r="M32" i="22"/>
  <c r="C33" i="22"/>
  <c r="I33" i="22"/>
  <c r="G33" i="22" s="1"/>
  <c r="J34" i="22"/>
  <c r="M34" i="22"/>
  <c r="J35" i="22"/>
  <c r="M35" i="22"/>
  <c r="J36" i="22"/>
  <c r="M36" i="22"/>
  <c r="J37" i="22"/>
  <c r="M37" i="22"/>
  <c r="J38" i="22"/>
  <c r="M38" i="22"/>
  <c r="J39" i="22"/>
  <c r="M39" i="22"/>
  <c r="J40" i="22"/>
  <c r="M40" i="22"/>
  <c r="J41" i="22"/>
  <c r="M41" i="22"/>
  <c r="J42" i="22"/>
  <c r="M42" i="22"/>
  <c r="J43" i="22"/>
  <c r="M43" i="22"/>
  <c r="C44" i="22"/>
  <c r="I44" i="22"/>
  <c r="J45" i="22"/>
  <c r="M45" i="22"/>
  <c r="J46" i="22"/>
  <c r="M46" i="22"/>
  <c r="J47" i="22"/>
  <c r="M47" i="22"/>
  <c r="J48" i="22"/>
  <c r="M48" i="22"/>
  <c r="J49" i="22"/>
  <c r="M49" i="22"/>
  <c r="J50" i="22"/>
  <c r="M50" i="22"/>
  <c r="J51" i="22"/>
  <c r="M51" i="22"/>
  <c r="J52" i="22"/>
  <c r="M52" i="22"/>
  <c r="J53" i="22"/>
  <c r="M53" i="22"/>
  <c r="J54" i="22"/>
  <c r="M54" i="22"/>
  <c r="C55" i="22"/>
  <c r="I55" i="22"/>
  <c r="J56" i="22"/>
  <c r="M56" i="22"/>
  <c r="J57" i="22"/>
  <c r="M57" i="22"/>
  <c r="J58" i="22"/>
  <c r="M58" i="22"/>
  <c r="J59" i="22"/>
  <c r="M59" i="22"/>
  <c r="J60" i="22"/>
  <c r="M60" i="22"/>
  <c r="J61" i="22"/>
  <c r="M61" i="22"/>
  <c r="J62" i="22"/>
  <c r="M62" i="22"/>
  <c r="J63" i="22"/>
  <c r="M63" i="22"/>
  <c r="J64" i="22"/>
  <c r="M64" i="22"/>
  <c r="J65" i="22"/>
  <c r="M65" i="22"/>
  <c r="C66" i="22"/>
  <c r="I66" i="22"/>
  <c r="J67" i="22"/>
  <c r="M67" i="22"/>
  <c r="J68" i="22"/>
  <c r="M68" i="22"/>
  <c r="J69" i="22"/>
  <c r="M69" i="22"/>
  <c r="J70" i="22"/>
  <c r="M70" i="22"/>
  <c r="J71" i="22"/>
  <c r="M71" i="22"/>
  <c r="J72" i="22"/>
  <c r="M72" i="22"/>
  <c r="J73" i="22"/>
  <c r="M73" i="22"/>
  <c r="J74" i="22"/>
  <c r="M74" i="22"/>
  <c r="J75" i="22"/>
  <c r="M75" i="22"/>
  <c r="J76" i="22"/>
  <c r="M76" i="22"/>
  <c r="C77" i="22"/>
  <c r="I77" i="22"/>
  <c r="G77" i="22" s="1"/>
  <c r="J78" i="22"/>
  <c r="M78" i="22"/>
  <c r="J79" i="22"/>
  <c r="M79" i="22"/>
  <c r="J80" i="22"/>
  <c r="M80" i="22"/>
  <c r="J81" i="22"/>
  <c r="M81" i="22"/>
  <c r="J82" i="22"/>
  <c r="M82" i="22"/>
  <c r="J83" i="22"/>
  <c r="M83" i="22"/>
  <c r="J84" i="22"/>
  <c r="M84" i="22"/>
  <c r="J85" i="22"/>
  <c r="M85" i="22"/>
  <c r="J86" i="22"/>
  <c r="M86" i="22"/>
  <c r="J87" i="22"/>
  <c r="M87" i="22"/>
  <c r="C88" i="22"/>
  <c r="G88" i="22" s="1"/>
  <c r="I88" i="22"/>
  <c r="J89" i="22"/>
  <c r="M89" i="22"/>
  <c r="J90" i="22"/>
  <c r="M90" i="22"/>
  <c r="J91" i="22"/>
  <c r="M91" i="22"/>
  <c r="J92" i="22"/>
  <c r="M92" i="22"/>
  <c r="J93" i="22"/>
  <c r="M93" i="22"/>
  <c r="J94" i="22"/>
  <c r="M94" i="22"/>
  <c r="J95" i="22"/>
  <c r="M95" i="22"/>
  <c r="J96" i="22"/>
  <c r="M96" i="22"/>
  <c r="J97" i="22"/>
  <c r="M97" i="22"/>
  <c r="J98" i="22"/>
  <c r="M98" i="22"/>
  <c r="C99" i="22"/>
  <c r="I99" i="22"/>
  <c r="J100" i="22"/>
  <c r="M100" i="22"/>
  <c r="J101" i="22"/>
  <c r="M101" i="22"/>
  <c r="J102" i="22"/>
  <c r="M102" i="22"/>
  <c r="J103" i="22"/>
  <c r="M103" i="22"/>
  <c r="J104" i="22"/>
  <c r="M104" i="22"/>
  <c r="J105" i="22"/>
  <c r="M105" i="22"/>
  <c r="J106" i="22"/>
  <c r="M106" i="22"/>
  <c r="J107" i="22"/>
  <c r="M107" i="22"/>
  <c r="J108" i="22"/>
  <c r="M108" i="22"/>
  <c r="J109" i="22"/>
  <c r="M109" i="22"/>
  <c r="C110" i="22"/>
  <c r="I110" i="22"/>
  <c r="J111" i="22"/>
  <c r="M111" i="22"/>
  <c r="J112" i="22"/>
  <c r="M112" i="22"/>
  <c r="J113" i="22"/>
  <c r="M113" i="22"/>
  <c r="J114" i="22"/>
  <c r="M114" i="22"/>
  <c r="J115" i="22"/>
  <c r="M115" i="22"/>
  <c r="J116" i="22"/>
  <c r="M116" i="22"/>
  <c r="J117" i="22"/>
  <c r="M117" i="22"/>
  <c r="J118" i="22"/>
  <c r="M118" i="22"/>
  <c r="J119" i="22"/>
  <c r="M119" i="22"/>
  <c r="J120" i="22"/>
  <c r="M120" i="22"/>
  <c r="C121" i="22"/>
  <c r="I121" i="22"/>
  <c r="J122" i="22"/>
  <c r="M122" i="22"/>
  <c r="J123" i="22"/>
  <c r="M123" i="22"/>
  <c r="J124" i="22"/>
  <c r="M124" i="22"/>
  <c r="J125" i="22"/>
  <c r="M125" i="22"/>
  <c r="J126" i="22"/>
  <c r="M126" i="22"/>
  <c r="J127" i="22"/>
  <c r="M127" i="22"/>
  <c r="J128" i="22"/>
  <c r="M128" i="22"/>
  <c r="J129" i="22"/>
  <c r="M129" i="22"/>
  <c r="J130" i="22"/>
  <c r="M130" i="22"/>
  <c r="J131" i="22"/>
  <c r="M131" i="22"/>
  <c r="C132" i="22"/>
  <c r="I132" i="22"/>
  <c r="J133" i="22"/>
  <c r="M133" i="22"/>
  <c r="J134" i="22"/>
  <c r="M134" i="22"/>
  <c r="J135" i="22"/>
  <c r="M135" i="22"/>
  <c r="J136" i="22"/>
  <c r="M136" i="22"/>
  <c r="J137" i="22"/>
  <c r="M137" i="22"/>
  <c r="J138" i="22"/>
  <c r="M138" i="22"/>
  <c r="J139" i="22"/>
  <c r="M139" i="22"/>
  <c r="J140" i="22"/>
  <c r="M140" i="22"/>
  <c r="J141" i="22"/>
  <c r="M141" i="22"/>
  <c r="J142" i="22"/>
  <c r="M142" i="22"/>
  <c r="C143" i="22"/>
  <c r="I143" i="22"/>
  <c r="G143" i="22" s="1"/>
  <c r="J144" i="22"/>
  <c r="M144" i="22"/>
  <c r="J145" i="22"/>
  <c r="M145" i="22"/>
  <c r="J146" i="22"/>
  <c r="M146" i="22"/>
  <c r="J147" i="22"/>
  <c r="M147" i="22"/>
  <c r="J148" i="22"/>
  <c r="M148" i="22"/>
  <c r="J149" i="22"/>
  <c r="M149" i="22"/>
  <c r="J150" i="22"/>
  <c r="M150" i="22"/>
  <c r="J151" i="22"/>
  <c r="M151" i="22"/>
  <c r="J152" i="22"/>
  <c r="M152" i="22"/>
  <c r="J153" i="22"/>
  <c r="M153" i="22"/>
  <c r="C154" i="22"/>
  <c r="I154" i="22"/>
  <c r="J155" i="22"/>
  <c r="M155" i="22"/>
  <c r="J156" i="22"/>
  <c r="M156" i="22"/>
  <c r="J157" i="22"/>
  <c r="M157" i="22"/>
  <c r="J158" i="22"/>
  <c r="M158" i="22"/>
  <c r="J159" i="22"/>
  <c r="M159" i="22"/>
  <c r="J160" i="22"/>
  <c r="M160" i="22"/>
  <c r="J161" i="22"/>
  <c r="M161" i="22"/>
  <c r="J162" i="22"/>
  <c r="M162" i="22"/>
  <c r="J163" i="22"/>
  <c r="M163" i="22"/>
  <c r="J164" i="22"/>
  <c r="M164" i="22"/>
  <c r="C165" i="22"/>
  <c r="I165" i="22"/>
  <c r="J166" i="22"/>
  <c r="M166" i="22"/>
  <c r="J167" i="22"/>
  <c r="M167" i="22"/>
  <c r="J168" i="22"/>
  <c r="M168" i="22"/>
  <c r="J169" i="22"/>
  <c r="M169" i="22"/>
  <c r="J170" i="22"/>
  <c r="M170" i="22"/>
  <c r="J171" i="22"/>
  <c r="M171" i="22"/>
  <c r="J172" i="22"/>
  <c r="M172" i="22"/>
  <c r="J173" i="22"/>
  <c r="M173" i="22"/>
  <c r="J174" i="22"/>
  <c r="M174" i="22"/>
  <c r="J175" i="22"/>
  <c r="M175" i="22"/>
  <c r="C176" i="22"/>
  <c r="G176" i="22" s="1"/>
  <c r="I176" i="22"/>
  <c r="J177" i="22"/>
  <c r="M177" i="22"/>
  <c r="J178" i="22"/>
  <c r="M178" i="22"/>
  <c r="J179" i="22"/>
  <c r="M179" i="22"/>
  <c r="J180" i="22"/>
  <c r="M180" i="22"/>
  <c r="J181" i="22"/>
  <c r="M181" i="22"/>
  <c r="J182" i="22"/>
  <c r="M182" i="22"/>
  <c r="J183" i="22"/>
  <c r="M183" i="22"/>
  <c r="J184" i="22"/>
  <c r="M184" i="22"/>
  <c r="J185" i="22"/>
  <c r="M185" i="22"/>
  <c r="J186" i="22"/>
  <c r="M186" i="22"/>
  <c r="C187" i="22"/>
  <c r="I187" i="22"/>
  <c r="G187" i="22" s="1"/>
  <c r="J188" i="22"/>
  <c r="M188" i="22"/>
  <c r="J189" i="22"/>
  <c r="M189" i="22"/>
  <c r="J190" i="22"/>
  <c r="M190" i="22"/>
  <c r="J191" i="22"/>
  <c r="M191" i="22"/>
  <c r="J192" i="22"/>
  <c r="M192" i="22"/>
  <c r="J193" i="22"/>
  <c r="M193" i="22"/>
  <c r="J194" i="22"/>
  <c r="M194" i="22"/>
  <c r="J195" i="22"/>
  <c r="M195" i="22"/>
  <c r="J196" i="22"/>
  <c r="M196" i="22"/>
  <c r="J197" i="22"/>
  <c r="M197" i="22"/>
  <c r="C198" i="22"/>
  <c r="I198" i="22"/>
  <c r="J199" i="22"/>
  <c r="M199" i="22"/>
  <c r="J200" i="22"/>
  <c r="M200" i="22"/>
  <c r="J201" i="22"/>
  <c r="M201" i="22"/>
  <c r="J202" i="22"/>
  <c r="M202" i="22"/>
  <c r="J203" i="22"/>
  <c r="M203" i="22"/>
  <c r="J204" i="22"/>
  <c r="M204" i="22"/>
  <c r="J205" i="22"/>
  <c r="M205" i="22"/>
  <c r="J206" i="22"/>
  <c r="M206" i="22"/>
  <c r="J207" i="22"/>
  <c r="M207" i="22"/>
  <c r="J208" i="22"/>
  <c r="M208" i="22"/>
  <c r="C209" i="22"/>
  <c r="I209" i="22"/>
  <c r="J210" i="22"/>
  <c r="M210" i="22"/>
  <c r="J211" i="22"/>
  <c r="M211" i="22"/>
  <c r="J212" i="22"/>
  <c r="M212" i="22"/>
  <c r="J213" i="22"/>
  <c r="M213" i="22"/>
  <c r="J214" i="22"/>
  <c r="M214" i="22"/>
  <c r="J215" i="22"/>
  <c r="M215" i="22"/>
  <c r="J216" i="22"/>
  <c r="M216" i="22"/>
  <c r="J217" i="22"/>
  <c r="M217" i="22"/>
  <c r="J218" i="22"/>
  <c r="M218" i="22"/>
  <c r="J219" i="22"/>
  <c r="M219" i="22"/>
  <c r="C220" i="22"/>
  <c r="G220" i="22" s="1"/>
  <c r="I220" i="22"/>
  <c r="J221" i="22"/>
  <c r="M221" i="22"/>
  <c r="J222" i="22"/>
  <c r="M222" i="22"/>
  <c r="J223" i="22"/>
  <c r="M223" i="22"/>
  <c r="J224" i="22"/>
  <c r="M224" i="22"/>
  <c r="J225" i="22"/>
  <c r="M225" i="22"/>
  <c r="J226" i="22"/>
  <c r="M226" i="22"/>
  <c r="J227" i="22"/>
  <c r="M227" i="22"/>
  <c r="J228" i="22"/>
  <c r="M228" i="22"/>
  <c r="J229" i="22"/>
  <c r="M229" i="22"/>
  <c r="J230" i="22"/>
  <c r="M230" i="22"/>
  <c r="C231" i="22"/>
  <c r="I231" i="22"/>
  <c r="G22" i="22"/>
  <c r="J110" i="22"/>
  <c r="K110" i="22" s="1"/>
  <c r="K100" i="22" s="1"/>
  <c r="J66" i="22"/>
  <c r="K66" i="22" s="1"/>
  <c r="K56" i="22" s="1"/>
  <c r="J34" i="27"/>
  <c r="J67" i="27"/>
  <c r="J177" i="27"/>
  <c r="J23" i="27"/>
  <c r="G44" i="22"/>
  <c r="J111" i="27"/>
  <c r="G231" i="22" l="1"/>
  <c r="J165" i="22"/>
  <c r="K165" i="22" s="1"/>
  <c r="K155" i="22" s="1"/>
  <c r="L166" i="28"/>
  <c r="L188" i="28"/>
  <c r="M199" i="28"/>
  <c r="J210" i="28"/>
  <c r="J221" i="28"/>
  <c r="J232" i="28"/>
  <c r="M220" i="22"/>
  <c r="N220" i="22" s="1"/>
  <c r="N210" i="22" s="1"/>
  <c r="J144" i="28"/>
  <c r="J220" i="22"/>
  <c r="K220" i="22" s="1"/>
  <c r="K210" i="22" s="1"/>
  <c r="J154" i="22"/>
  <c r="K154" i="22" s="1"/>
  <c r="K144" i="22" s="1"/>
  <c r="C232" i="22"/>
  <c r="J22" i="22"/>
  <c r="K22" i="22" s="1"/>
  <c r="K12" i="22" s="1"/>
  <c r="M100" i="28"/>
  <c r="M122" i="28"/>
  <c r="L122" i="28" s="1"/>
  <c r="K23" i="27"/>
  <c r="K13" i="27" s="1"/>
  <c r="G209" i="22"/>
  <c r="G165" i="22"/>
  <c r="G121" i="22"/>
  <c r="G99" i="22"/>
  <c r="G55" i="22"/>
  <c r="J45" i="27"/>
  <c r="J56" i="27"/>
  <c r="K56" i="27" s="1"/>
  <c r="K46" i="27" s="1"/>
  <c r="J89" i="27"/>
  <c r="J100" i="27"/>
  <c r="J188" i="27"/>
  <c r="J221" i="27"/>
  <c r="K221" i="27" s="1"/>
  <c r="K211" i="27" s="1"/>
  <c r="J23" i="28"/>
  <c r="J34" i="28"/>
  <c r="M78" i="28"/>
  <c r="J122" i="28"/>
  <c r="K122" i="28" s="1"/>
  <c r="K112" i="28" s="1"/>
  <c r="J133" i="28"/>
  <c r="J155" i="28"/>
  <c r="J166" i="28"/>
  <c r="J199" i="28"/>
  <c r="K199" i="28" s="1"/>
  <c r="K189" i="28" s="1"/>
  <c r="M232" i="28"/>
  <c r="G198" i="22"/>
  <c r="M176" i="22"/>
  <c r="M165" i="22"/>
  <c r="L165" i="22" s="1"/>
  <c r="G154" i="22"/>
  <c r="G132" i="22"/>
  <c r="M121" i="22"/>
  <c r="L121" i="22" s="1"/>
  <c r="M110" i="22"/>
  <c r="L110" i="22" s="1"/>
  <c r="M99" i="22"/>
  <c r="M88" i="22"/>
  <c r="M77" i="22"/>
  <c r="M66" i="22"/>
  <c r="L66" i="22" s="1"/>
  <c r="M55" i="22"/>
  <c r="M44" i="22"/>
  <c r="M22" i="22"/>
  <c r="M23" i="27"/>
  <c r="L23" i="27" s="1"/>
  <c r="M34" i="27"/>
  <c r="L34" i="27" s="1"/>
  <c r="M45" i="27"/>
  <c r="L45" i="27" s="1"/>
  <c r="M144" i="27"/>
  <c r="L144" i="27" s="1"/>
  <c r="M155" i="27"/>
  <c r="L155" i="27" s="1"/>
  <c r="M166" i="27"/>
  <c r="L166" i="27" s="1"/>
  <c r="M199" i="27"/>
  <c r="J111" i="28"/>
  <c r="M231" i="22"/>
  <c r="N231" i="22" s="1"/>
  <c r="N221" i="22" s="1"/>
  <c r="J209" i="22"/>
  <c r="K209" i="22" s="1"/>
  <c r="K199" i="22" s="1"/>
  <c r="J132" i="22"/>
  <c r="K132" i="22" s="1"/>
  <c r="K122" i="22" s="1"/>
  <c r="J121" i="22"/>
  <c r="K121" i="22" s="1"/>
  <c r="K111" i="22" s="1"/>
  <c r="J88" i="22"/>
  <c r="K88" i="22" s="1"/>
  <c r="K78" i="22" s="1"/>
  <c r="J77" i="22"/>
  <c r="K77" i="22" s="1"/>
  <c r="K67" i="22" s="1"/>
  <c r="J44" i="22"/>
  <c r="K44" i="22" s="1"/>
  <c r="K34" i="22" s="1"/>
  <c r="J33" i="22"/>
  <c r="K33" i="22" s="1"/>
  <c r="K23" i="22" s="1"/>
  <c r="L100" i="28"/>
  <c r="C122" i="29"/>
  <c r="G155" i="27"/>
  <c r="N99" i="22"/>
  <c r="N89" i="22" s="1"/>
  <c r="L99" i="22"/>
  <c r="L88" i="22"/>
  <c r="N88" i="22"/>
  <c r="N78" i="22" s="1"/>
  <c r="N77" i="22"/>
  <c r="N67" i="22" s="1"/>
  <c r="L77" i="22"/>
  <c r="N55" i="22"/>
  <c r="N45" i="22" s="1"/>
  <c r="L55" i="22"/>
  <c r="L22" i="22"/>
  <c r="N22" i="22"/>
  <c r="N12" i="22" s="1"/>
  <c r="K23" i="28"/>
  <c r="K13" i="28" s="1"/>
  <c r="G155" i="28"/>
  <c r="M122" i="27"/>
  <c r="L122" i="27" s="1"/>
  <c r="J45" i="28"/>
  <c r="K45" i="28" s="1"/>
  <c r="K35" i="28" s="1"/>
  <c r="J177" i="28"/>
  <c r="G34" i="27"/>
  <c r="N78" i="27"/>
  <c r="N68" i="27" s="1"/>
  <c r="G122" i="27"/>
  <c r="N210" i="27"/>
  <c r="N200" i="27" s="1"/>
  <c r="G78" i="28"/>
  <c r="N210" i="28"/>
  <c r="N200" i="28" s="1"/>
  <c r="L220" i="22"/>
  <c r="L33" i="22"/>
  <c r="G66" i="22"/>
  <c r="M67" i="27"/>
  <c r="L67" i="27" s="1"/>
  <c r="M89" i="27"/>
  <c r="L89" i="27" s="1"/>
  <c r="J122" i="27"/>
  <c r="J166" i="27"/>
  <c r="K166" i="27" s="1"/>
  <c r="K156" i="27" s="1"/>
  <c r="J199" i="27"/>
  <c r="K199" i="27" s="1"/>
  <c r="K189" i="27" s="1"/>
  <c r="M221" i="27"/>
  <c r="L221" i="27" s="1"/>
  <c r="M111" i="28"/>
  <c r="L111" i="28" s="1"/>
  <c r="M144" i="28"/>
  <c r="L144" i="28" s="1"/>
  <c r="M177" i="28"/>
  <c r="L177" i="28" s="1"/>
  <c r="G56" i="27"/>
  <c r="K177" i="28"/>
  <c r="K167" i="28" s="1"/>
  <c r="I233" i="28"/>
  <c r="K111" i="27"/>
  <c r="K101" i="27" s="1"/>
  <c r="G199" i="27"/>
  <c r="K67" i="28"/>
  <c r="K57" i="28" s="1"/>
  <c r="J144" i="27"/>
  <c r="L232" i="28"/>
  <c r="N166" i="28"/>
  <c r="N156" i="28" s="1"/>
  <c r="J198" i="22"/>
  <c r="K198" i="22" s="1"/>
  <c r="K188" i="22" s="1"/>
  <c r="N45" i="27"/>
  <c r="N35" i="27" s="1"/>
  <c r="M133" i="27"/>
  <c r="L133" i="27" s="1"/>
  <c r="J155" i="27"/>
  <c r="K155" i="27" s="1"/>
  <c r="K145" i="27" s="1"/>
  <c r="M188" i="27"/>
  <c r="L188" i="27" s="1"/>
  <c r="J210" i="27"/>
  <c r="K210" i="27" s="1"/>
  <c r="K200" i="27" s="1"/>
  <c r="J232" i="27"/>
  <c r="K232" i="27" s="1"/>
  <c r="K222" i="27" s="1"/>
  <c r="M133" i="28"/>
  <c r="L133" i="28" s="1"/>
  <c r="N100" i="27"/>
  <c r="N90" i="27" s="1"/>
  <c r="K144" i="27"/>
  <c r="K134" i="27" s="1"/>
  <c r="K188" i="27"/>
  <c r="K178" i="27" s="1"/>
  <c r="N232" i="27"/>
  <c r="N222" i="27" s="1"/>
  <c r="G100" i="28"/>
  <c r="G188" i="28"/>
  <c r="G232" i="28"/>
  <c r="G23" i="27"/>
  <c r="K155" i="28"/>
  <c r="K145" i="28" s="1"/>
  <c r="G232" i="27"/>
  <c r="G144" i="28"/>
  <c r="G144" i="27"/>
  <c r="N89" i="28"/>
  <c r="N79" i="28" s="1"/>
  <c r="G89" i="28"/>
  <c r="K210" i="28"/>
  <c r="K200" i="28" s="1"/>
  <c r="K122" i="27"/>
  <c r="K112" i="27" s="1"/>
  <c r="N122" i="28"/>
  <c r="N112" i="28" s="1"/>
  <c r="K78" i="27"/>
  <c r="K68" i="27" s="1"/>
  <c r="G210" i="28"/>
  <c r="N56" i="27"/>
  <c r="N46" i="27" s="1"/>
  <c r="G23" i="28"/>
  <c r="N111" i="28"/>
  <c r="N101" i="28" s="1"/>
  <c r="K111" i="28"/>
  <c r="K101" i="28" s="1"/>
  <c r="N133" i="27"/>
  <c r="N123" i="27" s="1"/>
  <c r="G133" i="27"/>
  <c r="N221" i="28"/>
  <c r="N211" i="28" s="1"/>
  <c r="G221" i="28"/>
  <c r="K221" i="28"/>
  <c r="K211" i="28" s="1"/>
  <c r="N188" i="28"/>
  <c r="N178" i="28" s="1"/>
  <c r="G78" i="27"/>
  <c r="K166" i="28"/>
  <c r="K156" i="28" s="1"/>
  <c r="K133" i="27"/>
  <c r="K123" i="27" s="1"/>
  <c r="N34" i="27"/>
  <c r="N24" i="27" s="1"/>
  <c r="N34" i="28"/>
  <c r="N24" i="28" s="1"/>
  <c r="K34" i="28"/>
  <c r="K24" i="28" s="1"/>
  <c r="G34" i="28"/>
  <c r="G89" i="27"/>
  <c r="N89" i="27"/>
  <c r="N79" i="27" s="1"/>
  <c r="K56" i="28"/>
  <c r="K46" i="28" s="1"/>
  <c r="N56" i="28"/>
  <c r="N46" i="28" s="1"/>
  <c r="G56" i="28"/>
  <c r="G133" i="28"/>
  <c r="N133" i="28"/>
  <c r="N123" i="28" s="1"/>
  <c r="G177" i="27"/>
  <c r="K177" i="27"/>
  <c r="K167" i="27" s="1"/>
  <c r="N221" i="27"/>
  <c r="N211" i="27" s="1"/>
  <c r="G221" i="27"/>
  <c r="K89" i="27"/>
  <c r="K79" i="27" s="1"/>
  <c r="G111" i="28"/>
  <c r="K45" i="27"/>
  <c r="K35" i="27" s="1"/>
  <c r="C233" i="27"/>
  <c r="C6" i="27" s="1"/>
  <c r="G177" i="28"/>
  <c r="K67" i="27"/>
  <c r="K57" i="27" s="1"/>
  <c r="N232" i="28"/>
  <c r="N222" i="28" s="1"/>
  <c r="G100" i="27"/>
  <c r="G210" i="27"/>
  <c r="G67" i="27"/>
  <c r="K89" i="28"/>
  <c r="K79" i="28" s="1"/>
  <c r="K100" i="27"/>
  <c r="K90" i="27" s="1"/>
  <c r="G188" i="27"/>
  <c r="K133" i="28"/>
  <c r="K123" i="28" s="1"/>
  <c r="K144" i="28"/>
  <c r="K134" i="28" s="1"/>
  <c r="N67" i="28"/>
  <c r="N57" i="28" s="1"/>
  <c r="L78" i="28"/>
  <c r="N78" i="28"/>
  <c r="N68" i="28" s="1"/>
  <c r="L155" i="28"/>
  <c r="N155" i="28"/>
  <c r="N145" i="28" s="1"/>
  <c r="G45" i="28"/>
  <c r="N45" i="28"/>
  <c r="N35" i="28" s="1"/>
  <c r="C233" i="28"/>
  <c r="N121" i="22"/>
  <c r="N111" i="22" s="1"/>
  <c r="N144" i="27"/>
  <c r="N134" i="27" s="1"/>
  <c r="G67" i="28"/>
  <c r="L111" i="27"/>
  <c r="N111" i="27"/>
  <c r="N101" i="27" s="1"/>
  <c r="N199" i="28"/>
  <c r="N189" i="28" s="1"/>
  <c r="L199" i="28"/>
  <c r="L199" i="27"/>
  <c r="N199" i="27"/>
  <c r="N189" i="27" s="1"/>
  <c r="L176" i="22"/>
  <c r="N176" i="22"/>
  <c r="N166" i="22" s="1"/>
  <c r="L44" i="22"/>
  <c r="N44" i="22"/>
  <c r="N34" i="22" s="1"/>
  <c r="C6" i="22"/>
  <c r="K78" i="28"/>
  <c r="K68" i="28" s="1"/>
  <c r="J231" i="22"/>
  <c r="K231" i="22" s="1"/>
  <c r="K221" i="22" s="1"/>
  <c r="M209" i="22"/>
  <c r="M198" i="22"/>
  <c r="M187" i="22"/>
  <c r="M154" i="22"/>
  <c r="M143" i="22"/>
  <c r="M132" i="22"/>
  <c r="G110" i="22"/>
  <c r="I232" i="22"/>
  <c r="G232" i="22" s="1"/>
  <c r="G166" i="27"/>
  <c r="N166" i="27"/>
  <c r="N156" i="27" s="1"/>
  <c r="N100" i="28"/>
  <c r="N90" i="28" s="1"/>
  <c r="K100" i="28"/>
  <c r="K90" i="28" s="1"/>
  <c r="K232" i="28"/>
  <c r="K222" i="28" s="1"/>
  <c r="G45" i="27"/>
  <c r="L100" i="27"/>
  <c r="G111" i="27"/>
  <c r="G122" i="28"/>
  <c r="K34" i="27"/>
  <c r="K24" i="27" s="1"/>
  <c r="J187" i="22"/>
  <c r="K187" i="22" s="1"/>
  <c r="K177" i="22" s="1"/>
  <c r="J176" i="22"/>
  <c r="K176" i="22" s="1"/>
  <c r="K166" i="22" s="1"/>
  <c r="J143" i="22"/>
  <c r="K143" i="22" s="1"/>
  <c r="K133" i="22" s="1"/>
  <c r="J99" i="22"/>
  <c r="K99" i="22" s="1"/>
  <c r="K89" i="22" s="1"/>
  <c r="J55" i="22"/>
  <c r="K55" i="22" s="1"/>
  <c r="K45" i="22" s="1"/>
  <c r="G166" i="28"/>
  <c r="N23" i="28"/>
  <c r="N13" i="28" s="1"/>
  <c r="I233" i="27"/>
  <c r="M177" i="27"/>
  <c r="J188" i="28"/>
  <c r="K188" i="28" s="1"/>
  <c r="K178" i="28" s="1"/>
  <c r="N165" i="22" l="1"/>
  <c r="N155" i="22" s="1"/>
  <c r="L231" i="22"/>
  <c r="N188" i="27"/>
  <c r="N178" i="27" s="1"/>
  <c r="N23" i="27"/>
  <c r="N13" i="27" s="1"/>
  <c r="N110" i="22"/>
  <c r="N100" i="22" s="1"/>
  <c r="N155" i="27"/>
  <c r="N145" i="27" s="1"/>
  <c r="M232" i="22"/>
  <c r="N232" i="22" s="1"/>
  <c r="J233" i="27"/>
  <c r="K233" i="27" s="1"/>
  <c r="N66" i="22"/>
  <c r="N56" i="22" s="1"/>
  <c r="M233" i="28"/>
  <c r="N233" i="28" s="1"/>
  <c r="N177" i="28"/>
  <c r="N167" i="28" s="1"/>
  <c r="M233" i="27"/>
  <c r="L233" i="27" s="1"/>
  <c r="N144" i="28"/>
  <c r="N134" i="28" s="1"/>
  <c r="N67" i="27"/>
  <c r="N57" i="27" s="1"/>
  <c r="N122" i="27"/>
  <c r="N112" i="27" s="1"/>
  <c r="L232" i="22"/>
  <c r="L143" i="22"/>
  <c r="N143" i="22"/>
  <c r="N133" i="22" s="1"/>
  <c r="G233" i="27"/>
  <c r="G233" i="28"/>
  <c r="C6" i="28"/>
  <c r="N154" i="22"/>
  <c r="N144" i="22" s="1"/>
  <c r="L154" i="22"/>
  <c r="N132" i="22"/>
  <c r="N122" i="22" s="1"/>
  <c r="L132" i="22"/>
  <c r="N198" i="22"/>
  <c r="N188" i="22" s="1"/>
  <c r="L198" i="22"/>
  <c r="L209" i="22"/>
  <c r="N209" i="22"/>
  <c r="N199" i="22" s="1"/>
  <c r="N177" i="27"/>
  <c r="N167" i="27" s="1"/>
  <c r="L177" i="27"/>
  <c r="L187" i="22"/>
  <c r="N187" i="22"/>
  <c r="N177" i="22" s="1"/>
  <c r="J232" i="22"/>
  <c r="K232" i="22" s="1"/>
  <c r="J233" i="28"/>
  <c r="N233" i="27" l="1"/>
  <c r="L233" i="28"/>
  <c r="K233" i="28"/>
  <c r="C6" i="29" l="1"/>
</calcChain>
</file>

<file path=xl/sharedStrings.xml><?xml version="1.0" encoding="utf-8"?>
<sst xmlns="http://schemas.openxmlformats.org/spreadsheetml/2006/main" count="853" uniqueCount="544">
  <si>
    <t>광고주</t>
  </si>
  <si>
    <t>예산</t>
  </si>
  <si>
    <t>기간</t>
  </si>
  <si>
    <t>매체개요</t>
  </si>
  <si>
    <t>상품내용</t>
  </si>
  <si>
    <t>제안내역</t>
  </si>
  <si>
    <t>예상ROI</t>
  </si>
  <si>
    <t>비고</t>
  </si>
  <si>
    <t>매체</t>
  </si>
  <si>
    <t>광고지면</t>
  </si>
  <si>
    <t>광고규격</t>
  </si>
  <si>
    <t>타겟팅</t>
  </si>
  <si>
    <t>CPM</t>
  </si>
  <si>
    <t>노출수</t>
  </si>
  <si>
    <t>공시금액</t>
  </si>
  <si>
    <t>서비스율</t>
  </si>
  <si>
    <t>예상CTR</t>
  </si>
  <si>
    <t>예상클릭수</t>
  </si>
  <si>
    <t>예상CPC</t>
  </si>
  <si>
    <t>예상노출수</t>
  </si>
  <si>
    <t>Sub Total</t>
    <phoneticPr fontId="22" type="noConversion"/>
  </si>
  <si>
    <t>Total</t>
    <phoneticPr fontId="22" type="noConversion"/>
  </si>
  <si>
    <r>
      <t>MezzoMedia</t>
    </r>
    <r>
      <rPr>
        <b/>
        <sz val="16"/>
        <color indexed="9"/>
        <rFont val="맑은 고딕"/>
        <family val="3"/>
        <charset val="129"/>
      </rPr>
      <t xml:space="preserve"> Media Proposal</t>
    </r>
    <phoneticPr fontId="22" type="noConversion"/>
  </si>
  <si>
    <t>캠페인</t>
    <phoneticPr fontId="22" type="noConversion"/>
  </si>
  <si>
    <t>제안금액</t>
    <phoneticPr fontId="22" type="noConversion"/>
  </si>
  <si>
    <t>Notice</t>
    <phoneticPr fontId="22" type="noConversion"/>
  </si>
  <si>
    <t>* 예상CTR/Click은 매체에서 제공된 예상값으로 참고 자료용으로만 사용하며 개런티 되지 않습니다.</t>
    <phoneticPr fontId="22" type="noConversion"/>
  </si>
  <si>
    <t>* 제안 내용은 실 집행 시 매체 상황에 따라 조정이 될 수 있습니다.</t>
    <phoneticPr fontId="22" type="noConversion"/>
  </si>
  <si>
    <t xml:space="preserve">  (특히 스페셜상품 및 구좌제상품은 빠른 부킹 필수)</t>
    <phoneticPr fontId="22" type="noConversion"/>
  </si>
  <si>
    <t>Mix Total</t>
    <phoneticPr fontId="22" type="noConversion"/>
  </si>
  <si>
    <t>Sub Total</t>
    <phoneticPr fontId="22" type="noConversion"/>
  </si>
  <si>
    <t>Total</t>
    <phoneticPr fontId="22" type="noConversion"/>
  </si>
  <si>
    <t>Comment</t>
    <phoneticPr fontId="22" type="noConversion"/>
  </si>
  <si>
    <t>(예)매체명 01</t>
    <phoneticPr fontId="22" type="noConversion"/>
  </si>
  <si>
    <t>(예) 인벤확보</t>
    <phoneticPr fontId="22" type="noConversion"/>
  </si>
  <si>
    <t>(예)매체명 02</t>
    <phoneticPr fontId="22" type="noConversion"/>
  </si>
  <si>
    <t>(예)매체명 03</t>
    <phoneticPr fontId="22" type="noConversion"/>
  </si>
  <si>
    <t>(예)매체명 04</t>
    <phoneticPr fontId="22" type="noConversion"/>
  </si>
  <si>
    <t>(예)매체명 05</t>
    <phoneticPr fontId="22" type="noConversion"/>
  </si>
  <si>
    <t>(예)매체명 06</t>
    <phoneticPr fontId="22" type="noConversion"/>
  </si>
  <si>
    <t>(예)매체명 07</t>
    <phoneticPr fontId="22" type="noConversion"/>
  </si>
  <si>
    <t>(예)매체명 08</t>
    <phoneticPr fontId="22" type="noConversion"/>
  </si>
  <si>
    <t>(예)매체명 09</t>
    <phoneticPr fontId="22" type="noConversion"/>
  </si>
  <si>
    <t>(예)매체명 10</t>
    <phoneticPr fontId="22" type="noConversion"/>
  </si>
  <si>
    <t>예상노출/노출체크불가</t>
    <phoneticPr fontId="22" type="noConversion"/>
  </si>
  <si>
    <r>
      <t>MezzoMedia</t>
    </r>
    <r>
      <rPr>
        <b/>
        <sz val="10"/>
        <color indexed="9"/>
        <rFont val="나눔고딕"/>
        <family val="3"/>
        <charset val="129"/>
      </rPr>
      <t xml:space="preserve"> Media Proposal</t>
    </r>
    <phoneticPr fontId="22" type="noConversion"/>
  </si>
  <si>
    <r>
      <t>MezzoMedia</t>
    </r>
    <r>
      <rPr>
        <b/>
        <sz val="16"/>
        <color indexed="9"/>
        <rFont val="나눔고딕"/>
        <family val="3"/>
        <charset val="129"/>
      </rPr>
      <t xml:space="preserve"> Media Proposal</t>
    </r>
    <phoneticPr fontId="22" type="noConversion"/>
  </si>
  <si>
    <t>[매체 특이사항]</t>
    <phoneticPr fontId="22" type="noConversion"/>
  </si>
  <si>
    <t>332*150</t>
    <phoneticPr fontId="22" type="noConversion"/>
  </si>
  <si>
    <t>1. 네이버</t>
    <phoneticPr fontId="22" type="noConversion"/>
  </si>
  <si>
    <t>네이버</t>
    <phoneticPr fontId="22" type="noConversion"/>
  </si>
  <si>
    <t>PC_롤링보드_기본형</t>
    <phoneticPr fontId="22" type="noConversion"/>
  </si>
  <si>
    <t>Mo_브랜딩DA_이미지형</t>
    <phoneticPr fontId="22" type="noConversion"/>
  </si>
  <si>
    <t>640*200</t>
    <phoneticPr fontId="22" type="noConversion"/>
  </si>
  <si>
    <t>지역</t>
    <phoneticPr fontId="22" type="noConversion"/>
  </si>
  <si>
    <t>포스코건설</t>
    <phoneticPr fontId="22" type="noConversion"/>
  </si>
  <si>
    <t>분당 더샵 분양</t>
    <phoneticPr fontId="22" type="noConversion"/>
  </si>
  <si>
    <t>1) PC 롤링보드/Mo 메인 브랜딩 DA 위약금 가이드: 10 영업일 이내 취소 시 광고금액의 10% 부과</t>
    <phoneticPr fontId="22" type="noConversion"/>
  </si>
  <si>
    <t>18.01.15 ~ 18.01.28</t>
    <phoneticPr fontId="22" type="noConversion"/>
  </si>
  <si>
    <t>서비스율 제외 금액</t>
    <phoneticPr fontId="22" type="noConversion"/>
  </si>
  <si>
    <t>네이버</t>
    <phoneticPr fontId="22" type="noConversion"/>
  </si>
  <si>
    <t>01.15 ~ 01.28(2주)</t>
    <phoneticPr fontId="22" type="noConversion"/>
  </si>
  <si>
    <t>다음</t>
    <phoneticPr fontId="22" type="noConversion"/>
  </si>
  <si>
    <t>Mo_M.Top_기본형</t>
    <phoneticPr fontId="22" type="noConversion"/>
  </si>
  <si>
    <t>320*100</t>
    <phoneticPr fontId="22" type="noConversion"/>
  </si>
  <si>
    <t>01.22 ~ 01.28(1주)</t>
    <phoneticPr fontId="22" type="noConversion"/>
  </si>
  <si>
    <t>PC_초기배너_기본형</t>
    <phoneticPr fontId="22" type="noConversion"/>
  </si>
  <si>
    <t>2. 다음</t>
    <phoneticPr fontId="22" type="noConversion"/>
  </si>
  <si>
    <t>1) Mo Top 위약금 가이드: 20 영업일 이내 취소 시 광고금액의 10% 부과</t>
    <phoneticPr fontId="22" type="noConversion"/>
  </si>
  <si>
    <t>- 위약금 도래일: 12월 28일</t>
    <phoneticPr fontId="22" type="noConversion"/>
  </si>
  <si>
    <t>- 위약금 도래일: 12월 13일</t>
    <phoneticPr fontId="22" type="noConversion"/>
  </si>
  <si>
    <t>인터웍스</t>
    <phoneticPr fontId="22" type="noConversion"/>
  </si>
  <si>
    <t>리얼클릭</t>
    <phoneticPr fontId="22" type="noConversion"/>
  </si>
  <si>
    <t>GDN</t>
    <phoneticPr fontId="22" type="noConversion"/>
  </si>
  <si>
    <t>카울리</t>
    <phoneticPr fontId="22" type="noConversion"/>
  </si>
  <si>
    <t>인모비</t>
    <phoneticPr fontId="22" type="noConversion"/>
  </si>
  <si>
    <t>별도가이드</t>
    <phoneticPr fontId="22" type="noConversion"/>
  </si>
  <si>
    <t>PC_네트워크배너_이미지형</t>
    <phoneticPr fontId="22" type="noConversion"/>
  </si>
  <si>
    <t>2개월</t>
    <phoneticPr fontId="22" type="noConversion"/>
  </si>
  <si>
    <t>Mo_네트워크배너_이미지형</t>
    <phoneticPr fontId="22" type="noConversion"/>
  </si>
  <si>
    <t>PC_네트워크 배너</t>
    <phoneticPr fontId="22" type="noConversion"/>
  </si>
  <si>
    <t>300*300</t>
    <phoneticPr fontId="22" type="noConversion"/>
  </si>
  <si>
    <t>Mo_네트워크 배너</t>
    <phoneticPr fontId="22" type="noConversion"/>
  </si>
  <si>
    <t>PC_플로팅 배너</t>
    <phoneticPr fontId="22" type="noConversion"/>
  </si>
  <si>
    <t>키워드 매칭</t>
    <phoneticPr fontId="22" type="noConversion"/>
  </si>
  <si>
    <t>키워드 매칭)건설 관련 키워드)</t>
    <phoneticPr fontId="22" type="noConversion"/>
  </si>
  <si>
    <t>전면배너</t>
    <phoneticPr fontId="22" type="noConversion"/>
  </si>
  <si>
    <t>띠배너</t>
    <phoneticPr fontId="22" type="noConversion"/>
  </si>
  <si>
    <t>네트워크 배너_전면+띠</t>
    <phoneticPr fontId="22" type="noConversion"/>
  </si>
  <si>
    <t>PC_네트워크배너</t>
    <phoneticPr fontId="22" type="noConversion"/>
  </si>
  <si>
    <t>Mo_네트워크배너</t>
    <phoneticPr fontId="22" type="noConversion"/>
  </si>
  <si>
    <t>3. GDN</t>
    <phoneticPr fontId="22" type="noConversion"/>
  </si>
  <si>
    <t xml:space="preserve">1) GDN은 별도 수수료가 없어 집행금액의 80%만 마크업되어 집행 됩니다. </t>
    <phoneticPr fontId="22" type="noConversion"/>
  </si>
  <si>
    <t>2) GDN CPC는 비딩가로 개런티 되지 않습니다.</t>
    <phoneticPr fontId="22" type="noConversion"/>
  </si>
  <si>
    <t>1) 예상 CPC 매체는 개런티 되지 않는 상품입니다.</t>
    <phoneticPr fontId="22" type="noConversion"/>
  </si>
  <si>
    <t>2) 지역 타겟팅 30% 연령 타겟팅 20% 총 50% 할증 적용 됩니다.</t>
    <phoneticPr fontId="22" type="noConversion"/>
  </si>
  <si>
    <t>지역 타겟팅(성남시 분당구) 연령 타겟팅3059)/ 인벤토리 점유율(48.59%)</t>
    <phoneticPr fontId="22" type="noConversion"/>
  </si>
  <si>
    <t>지역 타겟팅(성남시 분당구) 연령 타겟팅3059)/ 인벤토리 점유율(25.76%)</t>
    <phoneticPr fontId="22" type="noConversion"/>
  </si>
  <si>
    <t>2) 지역 타겟팅 5% 연령 타겟팅 5% 총 10% 할증 적용 됩니다.</t>
    <phoneticPr fontId="22" type="noConversion"/>
  </si>
  <si>
    <t>지역 타겟팅(성남시 분당구) 연령 타겟팅3050+)/  인벤토리 점유율(약 50%)</t>
    <phoneticPr fontId="22" type="noConversion"/>
  </si>
  <si>
    <t>지역 타겟팅(성남시, 용인시 수지구) 연령타겟팅)3554)</t>
    <phoneticPr fontId="22" type="noConversion"/>
  </si>
  <si>
    <t>지역 타겟팅(성남시 분당구) 연령 타겟팅3050+)/  인벤토리 점유율(약 50%)
주당 구매 최소집행금액 500만원으로 증액이 아니면 집행 불가</t>
    <phoneticPr fontId="22" type="noConversion"/>
  </si>
  <si>
    <t>지역 타겟팅(성남시, 용인시 수지구) 연령타겟팅)3050)</t>
    <phoneticPr fontId="22" type="noConversion"/>
  </si>
  <si>
    <t>AOS ONLY 진행 / MF3564 / 경기도</t>
    <phoneticPr fontId="22" type="noConversion"/>
  </si>
  <si>
    <t>2) 지역타겟팅으로 인해 인벤토리 협소하여 소진이 되지 않을 수 있습니다.</t>
    <phoneticPr fontId="22" type="noConversion"/>
  </si>
  <si>
    <t>3) 지역타겟팅으로 인해 인벤토리 협소하여 소진이 되지 않을 수 있습니다.</t>
    <phoneticPr fontId="22" type="noConversion"/>
  </si>
  <si>
    <t>4. 리얼클릭</t>
    <phoneticPr fontId="22" type="noConversion"/>
  </si>
  <si>
    <t>1) 지역타겟팅은 도까지만 가능하여 경기도로 제안 전달 드립니다.</t>
    <phoneticPr fontId="22" type="noConversion"/>
  </si>
  <si>
    <t>2) 오디언스 타겟팅은 20% 할증이 적용 됩니다.</t>
    <phoneticPr fontId="22" type="noConversion"/>
  </si>
  <si>
    <t>3) 1월 업종 서비스율 PC는 35% / Mo은 30% 적용</t>
    <phoneticPr fontId="22" type="noConversion"/>
  </si>
  <si>
    <t>3) 1월 업종 서비스율 10% 적용 됩니다.</t>
    <phoneticPr fontId="22" type="noConversion"/>
  </si>
  <si>
    <t>5. 카울리</t>
    <phoneticPr fontId="22" type="noConversion"/>
  </si>
  <si>
    <t>1) 데모 타겟팅은 지역타겟팅에서 20% 할증이 적용 됩니다.</t>
    <phoneticPr fontId="22" type="noConversion"/>
  </si>
  <si>
    <t>3) 지역타겟팅으로 인해 인벤토리 협소하여 소진이 되지 않을 수 있습니다.</t>
    <phoneticPr fontId="22" type="noConversion"/>
  </si>
  <si>
    <t>6. 인모비</t>
    <phoneticPr fontId="22" type="noConversion"/>
  </si>
  <si>
    <t>【문맥키워드타켓팅(Contextual/Exact) 카테고리 및 키워드 설정 】</t>
    <phoneticPr fontId="43" type="noConversion"/>
  </si>
  <si>
    <t>【키워드설정 】</t>
    <phoneticPr fontId="43" type="noConversion"/>
  </si>
  <si>
    <t>【지역설정 】</t>
    <phoneticPr fontId="43" type="noConversion"/>
  </si>
  <si>
    <t>카테고리명</t>
    <phoneticPr fontId="22" type="noConversion"/>
  </si>
  <si>
    <t>사용여부</t>
  </si>
  <si>
    <t>타겟 관련 문맥 키워드 예시</t>
  </si>
  <si>
    <t>캠페인 관련 문맥 키워드</t>
    <phoneticPr fontId="44" type="noConversion"/>
  </si>
  <si>
    <t>지역 설정</t>
    <phoneticPr fontId="44" type="noConversion"/>
  </si>
  <si>
    <t>영상_음향기기_기타</t>
  </si>
  <si>
    <t>X</t>
    <phoneticPr fontId="22" type="noConversion"/>
  </si>
  <si>
    <t>홈시어터,카메라,캠코더,빔프로젝트,LED,OLED,레티나,스마트TV,3DTV</t>
    <phoneticPr fontId="44" type="noConversion"/>
  </si>
  <si>
    <t>대우건설</t>
    <phoneticPr fontId="22" type="noConversion"/>
  </si>
  <si>
    <t>서울시</t>
    <phoneticPr fontId="22" type="noConversion"/>
  </si>
  <si>
    <t>생활가전_기타</t>
  </si>
  <si>
    <t>O</t>
    <phoneticPr fontId="22" type="noConversion"/>
  </si>
  <si>
    <t>세탁기,에어컨,가습기,청소기,공기청정기</t>
  </si>
  <si>
    <t>춘천</t>
    <phoneticPr fontId="22" type="noConversion"/>
  </si>
  <si>
    <t>부산시</t>
    <phoneticPr fontId="22" type="noConversion"/>
  </si>
  <si>
    <t>모바일</t>
    <phoneticPr fontId="44" type="noConversion"/>
  </si>
  <si>
    <t>O</t>
    <phoneticPr fontId="22" type="noConversion"/>
  </si>
  <si>
    <t>스마트폰,피쳐폰,안드로이드폰,LTE,3G</t>
  </si>
  <si>
    <t>푸르지오</t>
    <phoneticPr fontId="22" type="noConversion"/>
  </si>
  <si>
    <t>수원</t>
    <phoneticPr fontId="22" type="noConversion"/>
  </si>
  <si>
    <t>소프트웨어</t>
    <phoneticPr fontId="44" type="noConversion"/>
  </si>
  <si>
    <t>X</t>
    <phoneticPr fontId="22" type="noConversion"/>
  </si>
  <si>
    <t>윈도우8,안드로이드,OS,크롬,사파리</t>
  </si>
  <si>
    <t>오피스텔</t>
  </si>
  <si>
    <t>일산</t>
    <phoneticPr fontId="22" type="noConversion"/>
  </si>
  <si>
    <t>하드웨어</t>
    <phoneticPr fontId="44" type="noConversion"/>
  </si>
  <si>
    <t>데스크탑,모니터,스마트PC,올인PC,노트북</t>
  </si>
  <si>
    <t>분양정보</t>
  </si>
  <si>
    <t>분당</t>
    <phoneticPr fontId="22" type="noConversion"/>
  </si>
  <si>
    <t>과학_기타</t>
    <phoneticPr fontId="44" type="noConversion"/>
  </si>
  <si>
    <t>우주과학,생명과학</t>
    <phoneticPr fontId="44" type="noConversion"/>
  </si>
  <si>
    <t>전세</t>
  </si>
  <si>
    <t>IT_기타</t>
    <phoneticPr fontId="44" type="noConversion"/>
  </si>
  <si>
    <t>X</t>
    <phoneticPr fontId="22" type="noConversion"/>
  </si>
  <si>
    <t>모바일,인터넷,보안,통신,드론,핀테크</t>
    <phoneticPr fontId="44" type="noConversion"/>
  </si>
  <si>
    <t>아파트</t>
  </si>
  <si>
    <t>골프</t>
  </si>
  <si>
    <t>PGA,LPGA,KLPGA,골프장,골프회원권</t>
  </si>
  <si>
    <t>부동산</t>
  </si>
  <si>
    <t>축구</t>
  </si>
  <si>
    <t>K리그,월드컵,프리미어리그,분데스리가,프리메라리가</t>
  </si>
  <si>
    <t>재태크</t>
  </si>
  <si>
    <t>야구</t>
  </si>
  <si>
    <t>추신수,류현진,이대호,KBO,MLB,NPB</t>
  </si>
  <si>
    <t>매매</t>
  </si>
  <si>
    <t>동계스포츠</t>
    <phoneticPr fontId="44" type="noConversion"/>
  </si>
  <si>
    <t>김연아,동계올림픽,피겨스케이팅,쇼트트랙</t>
  </si>
  <si>
    <t>주택</t>
  </si>
  <si>
    <t>스포츠_기타</t>
    <phoneticPr fontId="44" type="noConversion"/>
  </si>
  <si>
    <t>헬스,요가,필라테스,테니스,수영</t>
  </si>
  <si>
    <t>주식</t>
  </si>
  <si>
    <t>복권</t>
  </si>
  <si>
    <t>로또,연금복권,스포츠토토</t>
    <phoneticPr fontId="44" type="noConversion"/>
  </si>
  <si>
    <t>펀드</t>
  </si>
  <si>
    <t>경마</t>
    <phoneticPr fontId="44" type="noConversion"/>
  </si>
  <si>
    <t>경마,경륜,경정</t>
    <phoneticPr fontId="44" type="noConversion"/>
  </si>
  <si>
    <t>재개발</t>
  </si>
  <si>
    <t>게임</t>
    <phoneticPr fontId="44" type="noConversion"/>
  </si>
  <si>
    <t>PC게임,아케이드게임,스마트폰게임,RPG게임,비디오게임</t>
  </si>
  <si>
    <t>역세권</t>
  </si>
  <si>
    <t>결혼</t>
    <phoneticPr fontId="44" type="noConversion"/>
  </si>
  <si>
    <t>맞선,배우자,예식장,신혼여행,혼수</t>
  </si>
  <si>
    <t>미분양</t>
  </si>
  <si>
    <t>육아</t>
    <phoneticPr fontId="44" type="noConversion"/>
  </si>
  <si>
    <t>신혼여행,혼수,이유식,수유,출산,임신</t>
  </si>
  <si>
    <t>화장품</t>
    <phoneticPr fontId="44" type="noConversion"/>
  </si>
  <si>
    <t>기능성화장품,색조화장품,메이크업,안티에이징,피부</t>
  </si>
  <si>
    <t>상가</t>
  </si>
  <si>
    <t>생활용품</t>
    <phoneticPr fontId="44" type="noConversion"/>
  </si>
  <si>
    <t>일회용,생리대,기저귀,여성용품</t>
  </si>
  <si>
    <t>신도시</t>
  </si>
  <si>
    <t>아파트,분양,부동산,오피스텔,주택,재개발</t>
  </si>
  <si>
    <t>센트럴 푸르지오</t>
  </si>
  <si>
    <t>인테리어_기타</t>
  </si>
  <si>
    <t>가구,리모델링,아파트,베란다,발코니</t>
  </si>
  <si>
    <t>분양사무소</t>
  </si>
  <si>
    <t>성형외과</t>
  </si>
  <si>
    <t>얼굴,성형,외모,쌍꺼풀,사각턱</t>
  </si>
  <si>
    <t>실거래가</t>
  </si>
  <si>
    <t>피부과</t>
  </si>
  <si>
    <t>레이져,피부재생,안티에이징,모공</t>
  </si>
  <si>
    <t>비만성장</t>
    <phoneticPr fontId="44" type="noConversion"/>
  </si>
  <si>
    <t>다이어트,요요현상,레몬딕톡스,원푸드다이어트</t>
  </si>
  <si>
    <t>탈모</t>
    <phoneticPr fontId="44" type="noConversion"/>
  </si>
  <si>
    <t>대머리,가발,모근,모발이식</t>
  </si>
  <si>
    <t>제약</t>
    <phoneticPr fontId="44" type="noConversion"/>
  </si>
  <si>
    <t>복용,치료제,소화제,두통약,신약</t>
  </si>
  <si>
    <t>의료_기타</t>
    <phoneticPr fontId="44" type="noConversion"/>
  </si>
  <si>
    <t>종합검진,암,안과,소프트렌즈,임플란트,치과,내과,소아과,산부인과,정형외과</t>
    <phoneticPr fontId="44" type="noConversion"/>
  </si>
  <si>
    <t>기호식품</t>
    <phoneticPr fontId="44" type="noConversion"/>
  </si>
  <si>
    <t>술,담배</t>
    <phoneticPr fontId="44" type="noConversion"/>
  </si>
  <si>
    <t>식품기타</t>
    <phoneticPr fontId="44" type="noConversion"/>
  </si>
  <si>
    <t>건강식품,즉석식품,웰빙식품,친환경식품,유기농식품</t>
    <phoneticPr fontId="22" type="noConversion"/>
  </si>
  <si>
    <t>종교</t>
    <phoneticPr fontId="44" type="noConversion"/>
  </si>
  <si>
    <t>기독교,천주교,불교,원불교,교단</t>
  </si>
  <si>
    <t>패션</t>
    <phoneticPr fontId="44" type="noConversion"/>
  </si>
  <si>
    <t>O</t>
    <phoneticPr fontId="22" type="noConversion"/>
  </si>
  <si>
    <t>패션,의류,액세서리,잡화,명품,쥬얼리,시계,잡화</t>
    <phoneticPr fontId="44" type="noConversion"/>
  </si>
  <si>
    <t>애완_기타</t>
  </si>
  <si>
    <t>펫,사료,애견용품,동물병원</t>
  </si>
  <si>
    <t>연예</t>
    <phoneticPr fontId="44" type="noConversion"/>
  </si>
  <si>
    <t>방송,음악,연예,드라마,연예인,예능,오락</t>
    <phoneticPr fontId="44" type="noConversion"/>
  </si>
  <si>
    <t>영화_기타</t>
  </si>
  <si>
    <t>영화, 배우,개봉작,멀티플랙스,상영</t>
  </si>
  <si>
    <t>공연</t>
    <phoneticPr fontId="44" type="noConversion"/>
  </si>
  <si>
    <t>뮤지컬,오페라,전시회,미술,공연,콘서트,박람회</t>
  </si>
  <si>
    <t>예술</t>
    <phoneticPr fontId="44" type="noConversion"/>
  </si>
  <si>
    <t>X</t>
    <phoneticPr fontId="22" type="noConversion"/>
  </si>
  <si>
    <t>신작,베스트셀러,소설,에세이,수필</t>
  </si>
  <si>
    <t>쇼핑</t>
    <phoneticPr fontId="44" type="noConversion"/>
  </si>
  <si>
    <t>백화점,할인점,대형마트,SSM,시장,편의점</t>
  </si>
  <si>
    <t>대출</t>
    <phoneticPr fontId="44" type="noConversion"/>
  </si>
  <si>
    <t>담보대출,캐피탈,마이너스론,신용대출,전세자금</t>
    <phoneticPr fontId="44" type="noConversion"/>
  </si>
  <si>
    <t>증권</t>
    <phoneticPr fontId="44" type="noConversion"/>
  </si>
  <si>
    <t>X</t>
    <phoneticPr fontId="22" type="noConversion"/>
  </si>
  <si>
    <t>증권사,증시현황</t>
    <phoneticPr fontId="44" type="noConversion"/>
  </si>
  <si>
    <t>연금보험</t>
    <phoneticPr fontId="44" type="noConversion"/>
  </si>
  <si>
    <t>O</t>
    <phoneticPr fontId="22" type="noConversion"/>
  </si>
  <si>
    <t>보험사,연금,자녀보험,생명보험,다이렉트론</t>
    <phoneticPr fontId="44" type="noConversion"/>
  </si>
  <si>
    <t>금융_기타</t>
  </si>
  <si>
    <t>주식,펀드,증권,금융,대출,보험,신용카드</t>
  </si>
  <si>
    <t>교육</t>
    <phoneticPr fontId="44" type="noConversion"/>
  </si>
  <si>
    <t>교육,수능,수시,정시,입시</t>
  </si>
  <si>
    <t>취업</t>
    <phoneticPr fontId="44" type="noConversion"/>
  </si>
  <si>
    <t>취업,공채,정규직,기업,아르바이트</t>
  </si>
  <si>
    <t>숙박</t>
    <phoneticPr fontId="44" type="noConversion"/>
  </si>
  <si>
    <t>호텔,펜션,콘도,리조트,민박,캠핑</t>
  </si>
  <si>
    <t>항공</t>
    <phoneticPr fontId="44" type="noConversion"/>
  </si>
  <si>
    <t>항공사,항공기,얼리버드,항공권세일,마일리지</t>
    <phoneticPr fontId="22" type="noConversion"/>
  </si>
  <si>
    <t>레저스포츠</t>
    <phoneticPr fontId="44" type="noConversion"/>
  </si>
  <si>
    <t>캠핑,등산,낚시,자전거</t>
    <phoneticPr fontId="44" type="noConversion"/>
  </si>
  <si>
    <t>수송기기</t>
    <phoneticPr fontId="44" type="noConversion"/>
  </si>
  <si>
    <t>버스,비행기,항공,택시,지하철,고속버스,KTX</t>
  </si>
  <si>
    <t>여행기타</t>
    <phoneticPr fontId="44" type="noConversion"/>
  </si>
  <si>
    <t>관광,투어,맛집,관광명소,볼거리,렌터카</t>
    <phoneticPr fontId="44" type="noConversion"/>
  </si>
  <si>
    <t>자동차</t>
    <phoneticPr fontId="44" type="noConversion"/>
  </si>
  <si>
    <t>자동차,수입차,SUV,세단,경차,하이브리드,,네비게이션,블랙박스,중고차,자동차리스</t>
  </si>
  <si>
    <t>재해</t>
    <phoneticPr fontId="44" type="noConversion"/>
  </si>
  <si>
    <t>교통사고,화재,지진</t>
    <phoneticPr fontId="44" type="noConversion"/>
  </si>
  <si>
    <t>사회기타</t>
    <phoneticPr fontId="44" type="noConversion"/>
  </si>
  <si>
    <t>사건사고</t>
    <phoneticPr fontId="44" type="noConversion"/>
  </si>
  <si>
    <t>국방</t>
    <phoneticPr fontId="44" type="noConversion"/>
  </si>
  <si>
    <t>국방,북한</t>
    <phoneticPr fontId="44" type="noConversion"/>
  </si>
  <si>
    <t>정치_기타</t>
  </si>
  <si>
    <t>정치,선거,정당,국가기관,관공서,국방,외교,단체</t>
    <phoneticPr fontId="44" type="noConversion"/>
  </si>
  <si>
    <t>날씨</t>
  </si>
  <si>
    <t>기상청,온도,기온,강수예보,폭설</t>
  </si>
  <si>
    <t>인터웍스 타겟팅 예시</t>
    <phoneticPr fontId="22" type="noConversion"/>
  </si>
  <si>
    <t>MO</t>
    <phoneticPr fontId="22" type="noConversion"/>
  </si>
  <si>
    <t>기기</t>
    <phoneticPr fontId="22" type="noConversion"/>
  </si>
  <si>
    <t>제안DATA</t>
    <phoneticPr fontId="22" type="noConversion"/>
  </si>
  <si>
    <t>AMPM Media Proposal</t>
    <phoneticPr fontId="22" type="noConversion"/>
  </si>
  <si>
    <t>구분</t>
    <phoneticPr fontId="22" type="noConversion"/>
  </si>
  <si>
    <t>기간/건수</t>
    <phoneticPr fontId="22" type="noConversion"/>
  </si>
  <si>
    <t>■ 캠페인</t>
    <phoneticPr fontId="22" type="noConversion"/>
  </si>
  <si>
    <t>예상DATA</t>
    <phoneticPr fontId="22" type="noConversion"/>
  </si>
  <si>
    <t>상세 상품명</t>
    <phoneticPr fontId="22" type="noConversion"/>
  </si>
  <si>
    <t>그룹 / 타겟팅</t>
    <phoneticPr fontId="22" type="noConversion"/>
  </si>
  <si>
    <t>PC</t>
    <phoneticPr fontId="22" type="noConversion"/>
  </si>
  <si>
    <t>[유의사항]</t>
    <phoneticPr fontId="22" type="noConversion"/>
  </si>
  <si>
    <t xml:space="preserve"> * CPC, CPM 등 실시간 비딩 상품의 경우, 제안드린 단가가 변동될 수 있습니다.</t>
    <phoneticPr fontId="22" type="noConversion"/>
  </si>
  <si>
    <t xml:space="preserve"> * 믹스 내 광고 금액은 부가세 포함 기준으로 작성되었습니다.</t>
    <phoneticPr fontId="22" type="noConversion"/>
  </si>
  <si>
    <t xml:space="preserve"> * 노란색 음영처리드린 예상데이터는 매체들의 업종 평균 수치 기준으로 기재드렸으며, 실 집행시 결과가 달라질수 있습니다</t>
    <phoneticPr fontId="22" type="noConversion"/>
  </si>
  <si>
    <t>과금기준</t>
    <phoneticPr fontId="22" type="noConversion"/>
  </si>
  <si>
    <t>검색광고</t>
    <phoneticPr fontId="22" type="noConversion"/>
  </si>
  <si>
    <t>클릭수</t>
    <phoneticPr fontId="22" type="noConversion"/>
  </si>
  <si>
    <t>CTR</t>
    <phoneticPr fontId="22" type="noConversion"/>
  </si>
  <si>
    <t>네이버 검색광고</t>
    <phoneticPr fontId="22" type="noConversion"/>
  </si>
  <si>
    <t>네이버 검색결과_PC</t>
    <phoneticPr fontId="22" type="noConversion"/>
  </si>
  <si>
    <t>네이버 검색결과_MO</t>
    <phoneticPr fontId="22" type="noConversion"/>
  </si>
  <si>
    <t>배너광고</t>
    <phoneticPr fontId="22" type="noConversion"/>
  </si>
  <si>
    <t>1개월</t>
    <phoneticPr fontId="22" type="noConversion"/>
  </si>
  <si>
    <t>카카오모먼트</t>
    <phoneticPr fontId="22" type="noConversion"/>
  </si>
  <si>
    <t>카카오 제휴 지면_PC</t>
    <phoneticPr fontId="22" type="noConversion"/>
  </si>
  <si>
    <t>카카오 제휴 지면_MO</t>
    <phoneticPr fontId="22" type="noConversion"/>
  </si>
  <si>
    <t>에어마켓</t>
    <phoneticPr fontId="22" type="noConversion"/>
  </si>
  <si>
    <t>광고대상</t>
    <phoneticPr fontId="22" type="noConversion"/>
  </si>
  <si>
    <t>9/1~9/30</t>
    <phoneticPr fontId="22" type="noConversion"/>
  </si>
  <si>
    <t>네이버 쇼핑검색광고</t>
    <phoneticPr fontId="22" type="noConversion"/>
  </si>
  <si>
    <t>네이버 쇼핑_PC</t>
    <phoneticPr fontId="22" type="noConversion"/>
  </si>
  <si>
    <t>네이버 쇼핑_MO</t>
    <phoneticPr fontId="22" type="noConversion"/>
  </si>
  <si>
    <t>바이럴광고</t>
    <phoneticPr fontId="22" type="noConversion"/>
  </si>
  <si>
    <t>인플루언서 모집</t>
    <phoneticPr fontId="22" type="noConversion"/>
  </si>
  <si>
    <t>- 일반타겟 : 20~50대/요리
- 밀접타겟 : 사이트방문자</t>
    <phoneticPr fontId="22" type="noConversion"/>
  </si>
  <si>
    <t>- 상품 관련 키워드
(네이버시스템에 의해 자동 생성)</t>
    <phoneticPr fontId="22" type="noConversion"/>
  </si>
  <si>
    <t>공통</t>
    <phoneticPr fontId="22" type="noConversion"/>
  </si>
  <si>
    <t>에어프라이기음식</t>
  </si>
  <si>
    <t>에어프라이기식품</t>
  </si>
  <si>
    <t>에어프라이기간편조리</t>
  </si>
  <si>
    <t>에어프라이기간단조리</t>
  </si>
  <si>
    <t>에어프라이기냉동식품</t>
  </si>
  <si>
    <t>공통키워드</t>
    <phoneticPr fontId="22" type="noConversion"/>
  </si>
  <si>
    <t>베이커리/피자</t>
  </si>
  <si>
    <t>치킨/튀김</t>
  </si>
  <si>
    <t>간식/스낵</t>
  </si>
  <si>
    <t>에어프라이어음식</t>
  </si>
  <si>
    <t>에어프라이어식품</t>
  </si>
  <si>
    <t>에어프라이어간편조리</t>
  </si>
  <si>
    <t>에어프라이어간단조리</t>
  </si>
  <si>
    <t>에어프라이어냉동식품</t>
  </si>
  <si>
    <t>에어프라이음식</t>
  </si>
  <si>
    <t>에어프라이식품</t>
  </si>
  <si>
    <t>에어프라이간편조리</t>
  </si>
  <si>
    <t>에어프라이간단조리</t>
  </si>
  <si>
    <t>에어프라이냉동식품</t>
  </si>
  <si>
    <t>에어프라이기냉동</t>
    <phoneticPr fontId="22" type="noConversion"/>
  </si>
  <si>
    <t>에어프라이어냉동</t>
    <phoneticPr fontId="22" type="noConversion"/>
  </si>
  <si>
    <t>에어프라이냉동</t>
    <phoneticPr fontId="22" type="noConversion"/>
  </si>
  <si>
    <t>에어프라이기음식추천</t>
    <phoneticPr fontId="22" type="noConversion"/>
  </si>
  <si>
    <t>에어프라이기식품추천</t>
    <phoneticPr fontId="22" type="noConversion"/>
  </si>
  <si>
    <t>에어프라이어음식추천</t>
    <phoneticPr fontId="22" type="noConversion"/>
  </si>
  <si>
    <t>에어프라이어식품추천</t>
    <phoneticPr fontId="22" type="noConversion"/>
  </si>
  <si>
    <t>에어프라이음식추천</t>
    <phoneticPr fontId="22" type="noConversion"/>
  </si>
  <si>
    <t>에어프라이식품추천</t>
    <phoneticPr fontId="22" type="noConversion"/>
  </si>
  <si>
    <t>에어프라이기안주</t>
    <phoneticPr fontId="22" type="noConversion"/>
  </si>
  <si>
    <t>에어프라이어안주</t>
    <phoneticPr fontId="22" type="noConversion"/>
  </si>
  <si>
    <t>에어프라이안주</t>
    <phoneticPr fontId="22" type="noConversion"/>
  </si>
  <si>
    <t>에어프라이기간식</t>
    <phoneticPr fontId="22" type="noConversion"/>
  </si>
  <si>
    <t>에어프라이어간식</t>
    <phoneticPr fontId="22" type="noConversion"/>
  </si>
  <si>
    <t>에어프라이간식</t>
    <phoneticPr fontId="22" type="noConversion"/>
  </si>
  <si>
    <t>에어프라이기안주추천</t>
  </si>
  <si>
    <t>에어프라이어안주추천</t>
  </si>
  <si>
    <t>에어프라이안주추천</t>
  </si>
  <si>
    <t>에어프라이기간식추천</t>
  </si>
  <si>
    <t>에어프라이어간식추천</t>
  </si>
  <si>
    <t>에어프라이간식추천</t>
  </si>
  <si>
    <t>에어마켓 검색광고 키워드 리스트</t>
    <phoneticPr fontId="22" type="noConversion"/>
  </si>
  <si>
    <t>- 키워드는 상시 추가/삭제가 가능합니다.</t>
    <phoneticPr fontId="22" type="noConversion"/>
  </si>
  <si>
    <t>- 본 키워드 리스트는 최종 확정본이 아닌 제안을 위한 가안으로 확인 부탁 드립니다.</t>
    <phoneticPr fontId="22" type="noConversion"/>
  </si>
  <si>
    <t>- 에어마켓 판매상품 기준으로 키워드 추출하였습니다.</t>
    <phoneticPr fontId="22" type="noConversion"/>
  </si>
  <si>
    <t>에어프라이기빵</t>
  </si>
  <si>
    <t>에어프라이기와플</t>
  </si>
  <si>
    <t>에어프라이기바게트</t>
  </si>
  <si>
    <t>에어프라이기강릉콩빵</t>
  </si>
  <si>
    <t>에어프라이기슈크림콩빵</t>
  </si>
  <si>
    <t>에어프라이기바나나맛콩빵</t>
  </si>
  <si>
    <t>에어프라이기커피콩빵</t>
  </si>
  <si>
    <t>에어프라이기플레인와플</t>
  </si>
  <si>
    <t>에어프라이기마늘빵바게트</t>
  </si>
  <si>
    <t>에어프라이기크로크무슈</t>
  </si>
  <si>
    <t>에어프라이기샌드위치</t>
  </si>
  <si>
    <t>에어프라이기허니브레드</t>
  </si>
  <si>
    <t>에어프라이기시카고피자</t>
  </si>
  <si>
    <t>에어프라이기피자</t>
  </si>
  <si>
    <t>에어프라이기페페로니피자</t>
  </si>
  <si>
    <t>에어프라이기페퍼로니피자</t>
  </si>
  <si>
    <t>에어프라이기타르트</t>
  </si>
  <si>
    <t>에어프라이기카스타드타르트</t>
  </si>
  <si>
    <t>에어프라이기불고기피자</t>
  </si>
  <si>
    <t>에어프라이기시카고불고기피자</t>
  </si>
  <si>
    <t>에어프라이기소세지페스츄리</t>
  </si>
  <si>
    <t>에어프라이기페스츄리</t>
  </si>
  <si>
    <t>에어프라이기시카고페페로니피자</t>
  </si>
  <si>
    <t>에어프라이기시카고페퍼로니피자</t>
  </si>
  <si>
    <t>에어프라이빵</t>
  </si>
  <si>
    <t>에어프라이와플</t>
  </si>
  <si>
    <t>에어프라이바게트</t>
  </si>
  <si>
    <t>에어프라이강릉콩빵</t>
  </si>
  <si>
    <t>에어프라이슈크림콩빵</t>
  </si>
  <si>
    <t>에어프라이바나나맛콩빵</t>
  </si>
  <si>
    <t>에어프라이커피콩빵</t>
  </si>
  <si>
    <t>에어프라이플레인와플</t>
  </si>
  <si>
    <t>에어프라이마늘빵바게트</t>
  </si>
  <si>
    <t>에어프라이크로크무슈</t>
  </si>
  <si>
    <t>에어프라이샌드위치</t>
  </si>
  <si>
    <t>에어프라이허니브레드</t>
  </si>
  <si>
    <t>에어프라이시카고피자</t>
  </si>
  <si>
    <t>에어프라이피자</t>
  </si>
  <si>
    <t>에어프라이페페로니피자</t>
  </si>
  <si>
    <t>에어프라이페퍼로니피자</t>
  </si>
  <si>
    <t>에어프라이타르트</t>
  </si>
  <si>
    <t>에어프라이카스타드타르트</t>
  </si>
  <si>
    <t>에어프라이불고기피자</t>
  </si>
  <si>
    <t>에어프라이시카고불고기피자</t>
  </si>
  <si>
    <t>에어프라이소세지페스츄리</t>
  </si>
  <si>
    <t>에어프라이페스츄리</t>
  </si>
  <si>
    <t>에어프라이시카고페페로니피자</t>
  </si>
  <si>
    <t>에어프라이시카고페퍼로니피자</t>
  </si>
  <si>
    <t>에어프라이어빵</t>
  </si>
  <si>
    <t>에어프라이어와플</t>
  </si>
  <si>
    <t>에어프라이어바게트</t>
  </si>
  <si>
    <t>에어프라이어강릉콩빵</t>
  </si>
  <si>
    <t>에어프라이어슈크림콩빵</t>
  </si>
  <si>
    <t>에어프라이어바나나맛콩빵</t>
  </si>
  <si>
    <t>에어프라이어커피콩빵</t>
  </si>
  <si>
    <t>에어프라이어플레인와플</t>
  </si>
  <si>
    <t>에어프라이어마늘빵바게트</t>
  </si>
  <si>
    <t>에어프라이어크로크무슈</t>
  </si>
  <si>
    <t>에어프라이어샌드위치</t>
  </si>
  <si>
    <t>에어프라이어허니브레드</t>
  </si>
  <si>
    <t>에어프라이어시카고피자</t>
  </si>
  <si>
    <t>에어프라이어피자</t>
  </si>
  <si>
    <t>에어프라이어페페로니피자</t>
  </si>
  <si>
    <t>에어프라이어페퍼로니피자</t>
  </si>
  <si>
    <t>에어프라이어타르트</t>
  </si>
  <si>
    <t>에어프라이어카스타드타르트</t>
  </si>
  <si>
    <t>에어프라이어불고기피자</t>
  </si>
  <si>
    <t>에어프라이어시카고불고기피자</t>
  </si>
  <si>
    <t>에어프라이어소세지페스츄리</t>
  </si>
  <si>
    <t>에어프라이어페스츄리</t>
  </si>
  <si>
    <t>에어프라이어시카고페페로니피자</t>
  </si>
  <si>
    <t>에어프라이어시카고페퍼로니피자</t>
  </si>
  <si>
    <t>에어프라이기치킨</t>
  </si>
  <si>
    <t>에어프라이기윙</t>
  </si>
  <si>
    <t>에어프라이기튀김</t>
  </si>
  <si>
    <t>에어프라이기바베큐윙</t>
  </si>
  <si>
    <t>에어프라이기바베큐윙스틱</t>
  </si>
  <si>
    <t>에어프라이기치킨윙</t>
  </si>
  <si>
    <t>에어프라이기치킨윙스틱</t>
  </si>
  <si>
    <t>에어프라이기버팔로윙</t>
  </si>
  <si>
    <t>에어프라이기버팔로스틱</t>
  </si>
  <si>
    <t>에어프라이치킨</t>
  </si>
  <si>
    <t>에어프라이윙</t>
  </si>
  <si>
    <t>에어프라이튀김</t>
  </si>
  <si>
    <t>에어프라이바베큐윙</t>
  </si>
  <si>
    <t>에어프라이바베큐윙스틱</t>
  </si>
  <si>
    <t>에어프라이치킨윙</t>
  </si>
  <si>
    <t>에어프라이치킨윙스틱</t>
  </si>
  <si>
    <t>에어프라이버팔로윙</t>
  </si>
  <si>
    <t>에어프라이버팔로스틱</t>
  </si>
  <si>
    <t>에어프라이어치킨</t>
  </si>
  <si>
    <t>에어프라이어윙</t>
  </si>
  <si>
    <t>에어프라이어튀김</t>
  </si>
  <si>
    <t>에어프라이어바베큐윙</t>
  </si>
  <si>
    <t>에어프라이어바베큐윙스틱</t>
  </si>
  <si>
    <t>에어프라이어치킨윙</t>
  </si>
  <si>
    <t>에어프라이어치킨윙스틱</t>
  </si>
  <si>
    <t>에어프라이어버팔로윙</t>
  </si>
  <si>
    <t>에어프라이어버팔로스틱</t>
  </si>
  <si>
    <t>에어프라이기고구마스틱</t>
  </si>
  <si>
    <t>에어프라이기고구마치즈볼</t>
  </si>
  <si>
    <t>에어프라이기치즈볼</t>
  </si>
  <si>
    <t>에어프라이고구마스틱</t>
  </si>
  <si>
    <t>에어프라이고구마치즈볼</t>
  </si>
  <si>
    <t>에어프라이치즈볼</t>
  </si>
  <si>
    <t>에어프라이어고구마스틱</t>
  </si>
  <si>
    <t>에어프라이어고구마치즈볼</t>
  </si>
  <si>
    <t>에어프라이어치즈볼</t>
  </si>
  <si>
    <t>- 에어프라이기 식품
유관 키워드(2번째시트 참고)</t>
    <phoneticPr fontId="22" type="noConversion"/>
  </si>
  <si>
    <t>블로그 체험단</t>
    <phoneticPr fontId="22" type="noConversion"/>
  </si>
  <si>
    <t>일방문자 1천명 이상 블로그 포스팅</t>
    <phoneticPr fontId="22" type="noConversion"/>
  </si>
  <si>
    <t>카페 배포</t>
    <phoneticPr fontId="22" type="noConversion"/>
  </si>
  <si>
    <t>자취생 or 주부 블로거 위주</t>
    <phoneticPr fontId="22" type="noConversion"/>
  </si>
  <si>
    <t>25만원/1건</t>
    <phoneticPr fontId="22" type="noConversion"/>
  </si>
  <si>
    <t>-</t>
    <phoneticPr fontId="68" type="noConversion"/>
  </si>
  <si>
    <t>http://www.mimint.co.kr</t>
    <phoneticPr fontId="43" type="noConversion"/>
  </si>
  <si>
    <t>마이민트</t>
    <phoneticPr fontId="43" type="noConversion"/>
  </si>
  <si>
    <t>http://pann.nate.com/</t>
    <phoneticPr fontId="43" type="noConversion"/>
  </si>
  <si>
    <t>네이트판</t>
    <phoneticPr fontId="43" type="noConversion"/>
  </si>
  <si>
    <t>http://www.dcinside.com/</t>
    <phoneticPr fontId="43" type="noConversion"/>
  </si>
  <si>
    <t>디씨인사이드</t>
    <phoneticPr fontId="43" type="noConversion"/>
  </si>
  <si>
    <t>http://www.ppomppu.co.kr/</t>
    <phoneticPr fontId="43" type="noConversion"/>
  </si>
  <si>
    <t>뽐뿌</t>
    <phoneticPr fontId="43" type="noConversion"/>
  </si>
  <si>
    <t>http://www.ezday.co.kr</t>
    <phoneticPr fontId="43" type="noConversion"/>
  </si>
  <si>
    <t>이지데이</t>
    <phoneticPr fontId="43" type="noConversion"/>
  </si>
  <si>
    <t>회원수</t>
    <phoneticPr fontId="43" type="noConversion"/>
  </si>
  <si>
    <t xml:space="preserve"> 주소</t>
    <phoneticPr fontId="43" type="noConversion"/>
  </si>
  <si>
    <t>커뮤니티</t>
    <phoneticPr fontId="43" type="noConversion"/>
  </si>
  <si>
    <t>http://cafe.naver.com/brown4xgpe</t>
    <phoneticPr fontId="43" type="noConversion"/>
  </si>
  <si>
    <t>팸셀홀릭</t>
    <phoneticPr fontId="43" type="noConversion"/>
  </si>
  <si>
    <t>http://cafe.naver.com/ro11ypop</t>
    <phoneticPr fontId="43" type="noConversion"/>
  </si>
  <si>
    <t>러블리틴틴</t>
    <phoneticPr fontId="43" type="noConversion"/>
  </si>
  <si>
    <t>http://cafe.naver.com/newmusicbox</t>
    <phoneticPr fontId="43" type="noConversion"/>
  </si>
  <si>
    <t>시크릿가든</t>
    <phoneticPr fontId="43" type="noConversion"/>
  </si>
  <si>
    <t>http://cafe.naver.com/kyungmammo</t>
    <phoneticPr fontId="43" type="noConversion"/>
  </si>
  <si>
    <t>아띠아모</t>
    <phoneticPr fontId="43" type="noConversion"/>
  </si>
  <si>
    <t>http://cafe.naver.com/aajumma</t>
    <phoneticPr fontId="43" type="noConversion"/>
  </si>
  <si>
    <t>맘스톡톡</t>
    <phoneticPr fontId="43" type="noConversion"/>
  </si>
  <si>
    <t>http://cafe.naver.com/shopjirmsin</t>
    <phoneticPr fontId="43" type="noConversion"/>
  </si>
  <si>
    <t>쇼핑지름신</t>
    <phoneticPr fontId="43" type="noConversion"/>
  </si>
  <si>
    <t>http://cafe.naver.com/imoong</t>
    <phoneticPr fontId="43" type="noConversion"/>
  </si>
  <si>
    <t>맘스홀릭 지후맘</t>
    <phoneticPr fontId="43" type="noConversion"/>
  </si>
  <si>
    <t>http://cafe.naver.com/bookchildlove</t>
    <phoneticPr fontId="43" type="noConversion"/>
  </si>
  <si>
    <t>책세상 맘수다</t>
    <phoneticPr fontId="43" type="noConversion"/>
  </si>
  <si>
    <t>http://cafe.naver.com/miznett</t>
    <phoneticPr fontId="43" type="noConversion"/>
  </si>
  <si>
    <t>미즈넷</t>
    <phoneticPr fontId="43" type="noConversion"/>
  </si>
  <si>
    <t>http://cafe.naver.com/dmreplay</t>
    <phoneticPr fontId="43" type="noConversion"/>
  </si>
  <si>
    <t>뷰티팡</t>
    <phoneticPr fontId="43" type="noConversion"/>
  </si>
  <si>
    <t>http://cafe.naver.com/joonggonara2</t>
    <phoneticPr fontId="43" type="noConversion"/>
  </si>
  <si>
    <t>2030 여우카페</t>
    <phoneticPr fontId="43" type="noConversion"/>
  </si>
  <si>
    <t>http://cafe.naver.com/jinheemom</t>
    <phoneticPr fontId="43" type="noConversion"/>
  </si>
  <si>
    <t>진희맘</t>
    <phoneticPr fontId="43" type="noConversion"/>
  </si>
  <si>
    <t>http://cafe.naver.com/1081</t>
    <phoneticPr fontId="43" type="noConversion"/>
  </si>
  <si>
    <t>훈남훈녀카페</t>
    <phoneticPr fontId="43" type="noConversion"/>
  </si>
  <si>
    <t>http://cafe.naver.com/dochithink</t>
    <phoneticPr fontId="43" type="noConversion"/>
  </si>
  <si>
    <t>도치맘</t>
    <phoneticPr fontId="43" type="noConversion"/>
  </si>
  <si>
    <t>http://cafe.naver.com/planatic</t>
    <phoneticPr fontId="43" type="noConversion"/>
  </si>
  <si>
    <t>쭉빵카페</t>
    <phoneticPr fontId="43" type="noConversion"/>
  </si>
  <si>
    <t>http://cafe.naver.com/ndsr4</t>
    <phoneticPr fontId="43" type="noConversion"/>
  </si>
  <si>
    <t>파우더걸</t>
    <phoneticPr fontId="43" type="noConversion"/>
  </si>
  <si>
    <t>http://cafe.naver.com/famsale</t>
    <phoneticPr fontId="43" type="noConversion"/>
  </si>
  <si>
    <t>패밀리세일</t>
    <phoneticPr fontId="43" type="noConversion"/>
  </si>
  <si>
    <t>http://cafe.naver.com/mp3musicdownloadcafe</t>
    <phoneticPr fontId="43" type="noConversion"/>
  </si>
  <si>
    <t>화장발</t>
    <phoneticPr fontId="43" type="noConversion"/>
  </si>
  <si>
    <t>http://cafe.naver.com/1msanbu</t>
    <phoneticPr fontId="43" type="noConversion"/>
  </si>
  <si>
    <t>지후맘</t>
    <phoneticPr fontId="43" type="noConversion"/>
  </si>
  <si>
    <t>http://cafe.naver.com/acnescar</t>
    <phoneticPr fontId="43" type="noConversion"/>
  </si>
  <si>
    <t>피부인</t>
    <phoneticPr fontId="43" type="noConversion"/>
  </si>
  <si>
    <t>http://cafe.naver.com/appletreecafe</t>
    <phoneticPr fontId="43" type="noConversion"/>
  </si>
  <si>
    <t>맘스홀릭사과나무</t>
    <phoneticPr fontId="43" type="noConversion"/>
  </si>
  <si>
    <t>http://cafe.naver.com/15668981</t>
    <phoneticPr fontId="43" type="noConversion"/>
  </si>
  <si>
    <t>알럽맘</t>
    <phoneticPr fontId="43" type="noConversion"/>
  </si>
  <si>
    <t>http://cafe.naver.com/naworl</t>
    <phoneticPr fontId="43" type="noConversion"/>
  </si>
  <si>
    <t>친구만들기</t>
    <phoneticPr fontId="43" type="noConversion"/>
  </si>
  <si>
    <t>http://cafe.naver.com/malltail</t>
    <phoneticPr fontId="43" type="noConversion"/>
  </si>
  <si>
    <t>몰테일스토리</t>
    <phoneticPr fontId="43" type="noConversion"/>
  </si>
  <si>
    <t>http://cafe.naver.com/sdfstptkd</t>
    <phoneticPr fontId="43" type="noConversion"/>
  </si>
  <si>
    <t>뷰티파우더룸</t>
    <phoneticPr fontId="43" type="noConversion"/>
  </si>
  <si>
    <t>http://cafe.naver.com/dieselmania</t>
    <phoneticPr fontId="43" type="noConversion"/>
  </si>
  <si>
    <t>디젤매니아</t>
    <phoneticPr fontId="43" type="noConversion"/>
  </si>
  <si>
    <t>http://cafe.naver.com/esyori</t>
    <phoneticPr fontId="43" type="noConversion"/>
  </si>
  <si>
    <t>은샘이네초보요리</t>
    <phoneticPr fontId="43" type="noConversion"/>
  </si>
  <si>
    <t>http://cafe.naver.com/feko</t>
    <phoneticPr fontId="43" type="noConversion"/>
  </si>
  <si>
    <t>여우야</t>
    <phoneticPr fontId="43" type="noConversion"/>
  </si>
  <si>
    <t>http://cafe.naver.com/cosmania</t>
    <phoneticPr fontId="43" type="noConversion"/>
  </si>
  <si>
    <t>파우더룸</t>
    <phoneticPr fontId="43" type="noConversion"/>
  </si>
  <si>
    <t>http://cafe.naver.com/remonterrace</t>
    <phoneticPr fontId="43" type="noConversion"/>
  </si>
  <si>
    <t>레몬테라스</t>
    <phoneticPr fontId="43" type="noConversion"/>
  </si>
  <si>
    <t>카페</t>
    <phoneticPr fontId="43" type="noConversion"/>
  </si>
  <si>
    <t>추천 카페/커뮤니티 리스트</t>
    <phoneticPr fontId="22" type="noConversion"/>
  </si>
  <si>
    <t>15만원/1건</t>
    <phoneticPr fontId="22" type="noConversion"/>
  </si>
  <si>
    <t>광고주 업종 유관 카페 포스팅</t>
    <phoneticPr fontId="22" type="noConversion"/>
  </si>
  <si>
    <t>요리 or 맘카페 위주 (3번째시트 참고)</t>
    <phoneticPr fontId="22" type="noConversion"/>
  </si>
  <si>
    <t>SNS광고</t>
    <phoneticPr fontId="22" type="noConversion"/>
  </si>
  <si>
    <t>페이스북</t>
    <phoneticPr fontId="22" type="noConversion"/>
  </si>
  <si>
    <t>인스타그램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</si>
</sst>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#\ \(\V\A\T&quot;별&quot;&quot;도&quot;\)"/>
    <numFmt numFmtId="178" formatCode="mm\/dd"/>
    <numFmt numFmtId="179" formatCode="#,###&quot;만원/구좌&quot;"/>
    <numFmt numFmtId="180" formatCode="&quot;예상 CPC&quot;\ #,###"/>
    <numFmt numFmtId="181" formatCode="&quot;CPC&quot;\ #,###"/>
    <numFmt numFmtId="182" formatCode="0.0%"/>
    <numFmt numFmtId="183" formatCode="#,###\ \(\V\A\T&quot;포&quot;&quot;함&quot;\)"/>
    <numFmt numFmtId="190" formatCode="&quot;배&quot;&quot;포&quot;&quot;수&quot;_-* #,##0_-;\-* #,##0_-;_-* &quot;-&quot;_-;_-@_-"/>
  </numFmts>
  <fonts count="7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6"/>
      <color indexed="9"/>
      <name val="맑은 고딕"/>
      <family val="3"/>
      <charset val="129"/>
    </font>
    <font>
      <b/>
      <sz val="16"/>
      <color indexed="10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12"/>
      <name val="맑은 고딕"/>
      <family val="3"/>
      <charset val="129"/>
    </font>
    <font>
      <b/>
      <sz val="10"/>
      <color indexed="10"/>
      <name val="나눔고딕"/>
      <family val="3"/>
      <charset val="129"/>
    </font>
    <font>
      <b/>
      <sz val="10"/>
      <color indexed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name val="나눔고딕"/>
      <family val="3"/>
      <charset val="129"/>
    </font>
    <font>
      <b/>
      <sz val="16"/>
      <color indexed="10"/>
      <name val="나눔고딕"/>
      <family val="3"/>
      <charset val="129"/>
    </font>
    <font>
      <b/>
      <sz val="16"/>
      <color indexed="9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0"/>
      <color theme="0"/>
      <name val="나눔고딕"/>
      <family val="3"/>
      <charset val="129"/>
    </font>
    <font>
      <b/>
      <sz val="11"/>
      <name val="나눔고딕"/>
      <family val="3"/>
      <charset val="129"/>
    </font>
    <font>
      <b/>
      <sz val="11"/>
      <color rgb="FFFF000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6"/>
      <color theme="0"/>
      <name val="나눔고딕"/>
      <family val="3"/>
      <charset val="129"/>
    </font>
    <font>
      <b/>
      <sz val="10"/>
      <color rgb="FF0070C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10"/>
      <color rgb="FF00B05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나눔바른고딕"/>
      <family val="3"/>
      <charset val="129"/>
    </font>
    <font>
      <u/>
      <sz val="9"/>
      <color theme="10"/>
      <name val="맑은 고딕"/>
      <family val="3"/>
      <charset val="129"/>
    </font>
    <font>
      <sz val="11"/>
      <color theme="1"/>
      <name val="나눔바른고딕"/>
      <family val="3"/>
      <charset val="129"/>
    </font>
    <font>
      <sz val="8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나눔바른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lightGray"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 style="medium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55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indexed="23"/>
      </left>
      <right style="thin">
        <color indexed="23"/>
      </right>
      <top/>
      <bottom/>
      <diagonal/>
    </border>
    <border>
      <left style="medium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55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theme="0" tint="-0.34998626667073579"/>
      </bottom>
      <diagonal/>
    </border>
    <border>
      <left style="thin">
        <color indexed="23"/>
      </left>
      <right style="thin">
        <color indexed="2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3"/>
      </left>
      <right style="thin">
        <color indexed="23"/>
      </right>
      <top style="thin">
        <color theme="0" tint="-0.34998626667073579"/>
      </top>
      <bottom style="thin">
        <color indexed="23"/>
      </bottom>
      <diagonal/>
    </border>
    <border>
      <left style="thin">
        <color theme="0" tint="-0.34998626667073579"/>
      </left>
      <right style="hair">
        <color theme="0" tint="-0.499984740745262"/>
      </right>
      <top style="thin">
        <color theme="0" tint="-0.34998626667073579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34998626667073579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hair">
        <color theme="0" tint="-0.499984740745262"/>
      </bottom>
      <diagonal/>
    </border>
    <border>
      <left style="thin">
        <color theme="0" tint="-0.34998626667073579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34998626667073579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34998626667073579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34998626667073579"/>
      </right>
      <top style="hair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/>
      <diagonal/>
    </border>
    <border diagonalUp="1"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 style="thin">
        <color theme="0" tint="-0.14996795556505021"/>
      </diagonal>
    </border>
    <border>
      <left/>
      <right/>
      <top style="thin">
        <color indexed="64"/>
      </top>
      <bottom style="double">
        <color indexed="64"/>
      </bottom>
      <diagonal/>
    </border>
  </borders>
  <cellStyleXfs count="125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" fillId="21" borderId="2" applyNumberFormat="0" applyFont="0" applyAlignment="0" applyProtection="0">
      <alignment vertical="center"/>
    </xf>
    <xf numFmtId="0" fontId="2" fillId="21" borderId="2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" fillId="0" borderId="0"/>
    <xf numFmtId="0" fontId="33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/>
  </cellStyleXfs>
  <cellXfs count="322">
    <xf numFmtId="0" fontId="0" fillId="0" borderId="0" xfId="0" applyAlignment="1">
      <alignment vertical="center"/>
    </xf>
    <xf numFmtId="176" fontId="23" fillId="0" borderId="0" xfId="0" applyNumberFormat="1" applyFont="1" applyAlignment="1">
      <alignment vertical="center"/>
    </xf>
    <xf numFmtId="176" fontId="23" fillId="0" borderId="1" xfId="0" applyNumberFormat="1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right" vertical="center"/>
    </xf>
    <xf numFmtId="10" fontId="23" fillId="0" borderId="1" xfId="0" applyNumberFormat="1" applyFont="1" applyBorder="1" applyAlignment="1">
      <alignment horizontal="right" vertical="center"/>
    </xf>
    <xf numFmtId="176" fontId="23" fillId="0" borderId="1" xfId="0" applyNumberFormat="1" applyFont="1" applyFill="1" applyBorder="1" applyAlignment="1">
      <alignment horizontal="right" vertical="center"/>
    </xf>
    <xf numFmtId="176" fontId="23" fillId="24" borderId="1" xfId="0" applyNumberFormat="1" applyFont="1" applyFill="1" applyBorder="1" applyAlignment="1">
      <alignment horizontal="right" vertical="center"/>
    </xf>
    <xf numFmtId="176" fontId="10" fillId="25" borderId="1" xfId="0" applyNumberFormat="1" applyFont="1" applyFill="1" applyBorder="1" applyAlignment="1">
      <alignment horizontal="center" vertical="center"/>
    </xf>
    <xf numFmtId="176" fontId="24" fillId="26" borderId="1" xfId="0" applyNumberFormat="1" applyFont="1" applyFill="1" applyBorder="1" applyAlignment="1">
      <alignment horizontal="center" vertical="center"/>
    </xf>
    <xf numFmtId="9" fontId="24" fillId="26" borderId="1" xfId="0" applyNumberFormat="1" applyFont="1" applyFill="1" applyBorder="1" applyAlignment="1">
      <alignment horizontal="right" vertical="center"/>
    </xf>
    <xf numFmtId="176" fontId="10" fillId="25" borderId="10" xfId="0" applyNumberFormat="1" applyFont="1" applyFill="1" applyBorder="1" applyAlignment="1">
      <alignment horizontal="center" vertical="center"/>
    </xf>
    <xf numFmtId="176" fontId="10" fillId="25" borderId="11" xfId="0" applyNumberFormat="1" applyFont="1" applyFill="1" applyBorder="1" applyAlignment="1">
      <alignment horizontal="center" vertical="center"/>
    </xf>
    <xf numFmtId="176" fontId="10" fillId="25" borderId="12" xfId="0" applyNumberFormat="1" applyFont="1" applyFill="1" applyBorder="1" applyAlignment="1">
      <alignment horizontal="center" vertical="center"/>
    </xf>
    <xf numFmtId="176" fontId="24" fillId="26" borderId="12" xfId="0" applyNumberFormat="1" applyFont="1" applyFill="1" applyBorder="1" applyAlignment="1">
      <alignment horizontal="center" vertical="center"/>
    </xf>
    <xf numFmtId="176" fontId="24" fillId="26" borderId="13" xfId="0" applyNumberFormat="1" applyFont="1" applyFill="1" applyBorder="1" applyAlignment="1">
      <alignment horizontal="center" vertical="center"/>
    </xf>
    <xf numFmtId="176" fontId="10" fillId="25" borderId="14" xfId="0" applyNumberFormat="1" applyFont="1" applyFill="1" applyBorder="1" applyAlignment="1">
      <alignment horizontal="center" vertical="center"/>
    </xf>
    <xf numFmtId="9" fontId="10" fillId="25" borderId="14" xfId="0" applyNumberFormat="1" applyFont="1" applyFill="1" applyBorder="1" applyAlignment="1">
      <alignment horizontal="right" vertical="center"/>
    </xf>
    <xf numFmtId="176" fontId="10" fillId="25" borderId="15" xfId="0" applyNumberFormat="1" applyFont="1" applyFill="1" applyBorder="1" applyAlignment="1">
      <alignment horizontal="center" vertical="center"/>
    </xf>
    <xf numFmtId="41" fontId="24" fillId="26" borderId="1" xfId="65" applyFont="1" applyFill="1" applyBorder="1" applyAlignment="1">
      <alignment horizontal="right" vertical="center"/>
    </xf>
    <xf numFmtId="41" fontId="10" fillId="25" borderId="14" xfId="65" applyFont="1" applyFill="1" applyBorder="1" applyAlignment="1">
      <alignment horizontal="right" vertical="center"/>
    </xf>
    <xf numFmtId="41" fontId="23" fillId="0" borderId="1" xfId="65" applyFont="1" applyFill="1" applyBorder="1" applyAlignment="1">
      <alignment horizontal="right" vertical="center"/>
    </xf>
    <xf numFmtId="41" fontId="23" fillId="24" borderId="1" xfId="65" applyFont="1" applyFill="1" applyBorder="1" applyAlignment="1">
      <alignment horizontal="right" vertical="center"/>
    </xf>
    <xf numFmtId="10" fontId="23" fillId="0" borderId="1" xfId="57" applyNumberFormat="1" applyFont="1" applyBorder="1" applyAlignment="1">
      <alignment horizontal="right" vertical="center"/>
    </xf>
    <xf numFmtId="10" fontId="24" fillId="26" borderId="1" xfId="57" applyNumberFormat="1" applyFont="1" applyFill="1" applyBorder="1" applyAlignment="1">
      <alignment horizontal="right" vertical="center"/>
    </xf>
    <xf numFmtId="10" fontId="10" fillId="25" borderId="14" xfId="57" applyNumberFormat="1" applyFont="1" applyFill="1" applyBorder="1" applyAlignment="1">
      <alignment horizontal="right" vertical="center"/>
    </xf>
    <xf numFmtId="41" fontId="23" fillId="0" borderId="1" xfId="65" applyFont="1" applyBorder="1" applyAlignment="1">
      <alignment horizontal="right" vertical="center"/>
    </xf>
    <xf numFmtId="176" fontId="23" fillId="27" borderId="1" xfId="0" applyNumberFormat="1" applyFont="1" applyFill="1" applyBorder="1" applyAlignment="1">
      <alignment horizontal="right" vertical="center"/>
    </xf>
    <xf numFmtId="176" fontId="23" fillId="0" borderId="16" xfId="0" applyNumberFormat="1" applyFont="1" applyBorder="1" applyAlignment="1">
      <alignment horizontal="center" vertical="center"/>
    </xf>
    <xf numFmtId="176" fontId="24" fillId="26" borderId="16" xfId="0" applyNumberFormat="1" applyFont="1" applyFill="1" applyBorder="1" applyAlignment="1">
      <alignment horizontal="center" vertical="center"/>
    </xf>
    <xf numFmtId="176" fontId="10" fillId="25" borderId="17" xfId="0" applyNumberFormat="1" applyFont="1" applyFill="1" applyBorder="1" applyAlignment="1">
      <alignment horizontal="center" vertical="center"/>
    </xf>
    <xf numFmtId="176" fontId="23" fillId="0" borderId="13" xfId="0" applyNumberFormat="1" applyFont="1" applyBorder="1" applyAlignment="1">
      <alignment horizontal="center" vertical="center"/>
    </xf>
    <xf numFmtId="176" fontId="23" fillId="0" borderId="0" xfId="0" applyNumberFormat="1" applyFont="1" applyBorder="1" applyAlignment="1">
      <alignment horizontal="center" vertical="center"/>
    </xf>
    <xf numFmtId="176" fontId="23" fillId="0" borderId="27" xfId="0" applyNumberFormat="1" applyFont="1" applyBorder="1" applyAlignment="1">
      <alignment horizontal="center" vertical="center"/>
    </xf>
    <xf numFmtId="176" fontId="23" fillId="0" borderId="27" xfId="0" applyNumberFormat="1" applyFont="1" applyBorder="1" applyAlignment="1">
      <alignment horizontal="right" vertical="center"/>
    </xf>
    <xf numFmtId="176" fontId="23" fillId="0" borderId="28" xfId="0" applyNumberFormat="1" applyFont="1" applyBorder="1" applyAlignment="1">
      <alignment horizontal="center" vertical="center"/>
    </xf>
    <xf numFmtId="176" fontId="23" fillId="0" borderId="28" xfId="0" applyNumberFormat="1" applyFon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176" fontId="23" fillId="0" borderId="29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6" fontId="23" fillId="0" borderId="29" xfId="0" applyNumberFormat="1" applyFont="1" applyBorder="1" applyAlignment="1">
      <alignment horizontal="right" vertical="center"/>
    </xf>
    <xf numFmtId="176" fontId="23" fillId="0" borderId="1" xfId="0" applyNumberFormat="1" applyFont="1" applyFill="1" applyBorder="1" applyAlignment="1">
      <alignment horizontal="center" vertical="center"/>
    </xf>
    <xf numFmtId="179" fontId="23" fillId="0" borderId="1" xfId="0" applyNumberFormat="1" applyFont="1" applyFill="1" applyBorder="1" applyAlignment="1">
      <alignment horizontal="right" vertical="center"/>
    </xf>
    <xf numFmtId="176" fontId="24" fillId="28" borderId="0" xfId="0" applyNumberFormat="1" applyFont="1" applyFill="1" applyAlignment="1">
      <alignment horizontal="center" vertical="center"/>
    </xf>
    <xf numFmtId="176" fontId="24" fillId="26" borderId="1" xfId="0" applyNumberFormat="1" applyFont="1" applyFill="1" applyBorder="1" applyAlignment="1">
      <alignment horizontal="right" vertical="center"/>
    </xf>
    <xf numFmtId="10" fontId="24" fillId="26" borderId="1" xfId="0" applyNumberFormat="1" applyFont="1" applyFill="1" applyBorder="1" applyAlignment="1">
      <alignment horizontal="right" vertical="center"/>
    </xf>
    <xf numFmtId="176" fontId="10" fillId="25" borderId="14" xfId="0" applyNumberFormat="1" applyFont="1" applyFill="1" applyBorder="1" applyAlignment="1">
      <alignment horizontal="right" vertical="center"/>
    </xf>
    <xf numFmtId="10" fontId="10" fillId="25" borderId="14" xfId="0" applyNumberFormat="1" applyFont="1" applyFill="1" applyBorder="1" applyAlignment="1">
      <alignment horizontal="right" vertical="center"/>
    </xf>
    <xf numFmtId="176" fontId="23" fillId="0" borderId="0" xfId="0" applyNumberFormat="1" applyFont="1" applyFill="1" applyAlignment="1">
      <alignment vertical="center"/>
    </xf>
    <xf numFmtId="176" fontId="23" fillId="0" borderId="0" xfId="0" applyNumberFormat="1" applyFont="1" applyFill="1" applyAlignment="1">
      <alignment horizontal="center" vertical="center"/>
    </xf>
    <xf numFmtId="176" fontId="20" fillId="0" borderId="0" xfId="0" applyNumberFormat="1" applyFont="1" applyFill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176" fontId="10" fillId="29" borderId="10" xfId="0" applyNumberFormat="1" applyFont="1" applyFill="1" applyBorder="1" applyAlignment="1">
      <alignment horizontal="center" vertical="center"/>
    </xf>
    <xf numFmtId="176" fontId="10" fillId="29" borderId="12" xfId="0" applyNumberFormat="1" applyFont="1" applyFill="1" applyBorder="1" applyAlignment="1">
      <alignment horizontal="center" vertical="center"/>
    </xf>
    <xf numFmtId="176" fontId="10" fillId="29" borderId="11" xfId="0" applyNumberFormat="1" applyFont="1" applyFill="1" applyBorder="1" applyAlignment="1">
      <alignment horizontal="center" vertical="center"/>
    </xf>
    <xf numFmtId="176" fontId="10" fillId="29" borderId="18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176" fontId="10" fillId="29" borderId="1" xfId="0" applyNumberFormat="1" applyFont="1" applyFill="1" applyBorder="1" applyAlignment="1">
      <alignment horizontal="center" vertical="center"/>
    </xf>
    <xf numFmtId="176" fontId="10" fillId="29" borderId="13" xfId="0" applyNumberFormat="1" applyFont="1" applyFill="1" applyBorder="1" applyAlignment="1">
      <alignment horizontal="center" vertical="center"/>
    </xf>
    <xf numFmtId="176" fontId="34" fillId="29" borderId="30" xfId="0" applyNumberFormat="1" applyFont="1" applyFill="1" applyBorder="1" applyAlignment="1">
      <alignment vertical="center"/>
    </xf>
    <xf numFmtId="178" fontId="35" fillId="29" borderId="31" xfId="0" applyNumberFormat="1" applyFont="1" applyFill="1" applyBorder="1" applyAlignment="1">
      <alignment horizontal="center" vertical="center"/>
    </xf>
    <xf numFmtId="178" fontId="35" fillId="29" borderId="32" xfId="0" applyNumberFormat="1" applyFont="1" applyFill="1" applyBorder="1" applyAlignment="1">
      <alignment horizontal="center" vertical="center"/>
    </xf>
    <xf numFmtId="176" fontId="23" fillId="0" borderId="0" xfId="0" applyNumberFormat="1" applyFont="1" applyFill="1" applyBorder="1" applyAlignment="1">
      <alignment horizontal="center" vertical="center"/>
    </xf>
    <xf numFmtId="176" fontId="24" fillId="0" borderId="33" xfId="0" applyNumberFormat="1" applyFont="1" applyBorder="1" applyAlignment="1">
      <alignment vertical="center"/>
    </xf>
    <xf numFmtId="176" fontId="23" fillId="0" borderId="34" xfId="0" applyNumberFormat="1" applyFont="1" applyFill="1" applyBorder="1" applyAlignment="1">
      <alignment horizontal="center" vertical="center"/>
    </xf>
    <xf numFmtId="176" fontId="25" fillId="0" borderId="34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176" fontId="24" fillId="0" borderId="36" xfId="0" applyNumberFormat="1" applyFont="1" applyBorder="1" applyAlignment="1">
      <alignment vertical="center"/>
    </xf>
    <xf numFmtId="176" fontId="23" fillId="0" borderId="37" xfId="0" applyNumberFormat="1" applyFont="1" applyFill="1" applyBorder="1" applyAlignment="1">
      <alignment horizontal="center" vertical="center"/>
    </xf>
    <xf numFmtId="176" fontId="25" fillId="0" borderId="37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176" fontId="24" fillId="30" borderId="12" xfId="0" applyNumberFormat="1" applyFont="1" applyFill="1" applyBorder="1" applyAlignment="1">
      <alignment horizontal="center" vertical="center"/>
    </xf>
    <xf numFmtId="176" fontId="24" fillId="30" borderId="1" xfId="0" applyNumberFormat="1" applyFont="1" applyFill="1" applyBorder="1" applyAlignment="1">
      <alignment horizontal="right" vertical="center"/>
    </xf>
    <xf numFmtId="176" fontId="24" fillId="30" borderId="1" xfId="0" applyNumberFormat="1" applyFont="1" applyFill="1" applyBorder="1" applyAlignment="1">
      <alignment horizontal="center" vertical="center"/>
    </xf>
    <xf numFmtId="176" fontId="24" fillId="30" borderId="13" xfId="0" applyNumberFormat="1" applyFont="1" applyFill="1" applyBorder="1" applyAlignment="1">
      <alignment horizontal="center" vertical="center"/>
    </xf>
    <xf numFmtId="176" fontId="24" fillId="0" borderId="0" xfId="0" applyNumberFormat="1" applyFont="1" applyFill="1" applyBorder="1" applyAlignment="1">
      <alignment horizontal="center" vertical="center"/>
    </xf>
    <xf numFmtId="176" fontId="23" fillId="30" borderId="39" xfId="0" applyNumberFormat="1" applyFont="1" applyFill="1" applyBorder="1" applyAlignment="1">
      <alignment vertical="center"/>
    </xf>
    <xf numFmtId="176" fontId="23" fillId="30" borderId="40" xfId="0" applyNumberFormat="1" applyFont="1" applyFill="1" applyBorder="1" applyAlignment="1">
      <alignment horizontal="center" vertical="center"/>
    </xf>
    <xf numFmtId="176" fontId="23" fillId="30" borderId="41" xfId="0" applyNumberFormat="1" applyFont="1" applyFill="1" applyBorder="1" applyAlignment="1">
      <alignment horizontal="center" vertical="center"/>
    </xf>
    <xf numFmtId="176" fontId="10" fillId="29" borderId="14" xfId="0" applyNumberFormat="1" applyFont="1" applyFill="1" applyBorder="1" applyAlignment="1">
      <alignment horizontal="right" vertical="center"/>
    </xf>
    <xf numFmtId="176" fontId="10" fillId="29" borderId="14" xfId="0" applyNumberFormat="1" applyFont="1" applyFill="1" applyBorder="1" applyAlignment="1">
      <alignment horizontal="center" vertical="center"/>
    </xf>
    <xf numFmtId="176" fontId="10" fillId="29" borderId="15" xfId="0" applyNumberFormat="1" applyFont="1" applyFill="1" applyBorder="1" applyAlignment="1">
      <alignment horizontal="center" vertical="center"/>
    </xf>
    <xf numFmtId="176" fontId="24" fillId="31" borderId="0" xfId="0" applyNumberFormat="1" applyFont="1" applyFill="1" applyAlignment="1">
      <alignment horizontal="center" vertical="center"/>
    </xf>
    <xf numFmtId="176" fontId="28" fillId="0" borderId="0" xfId="0" applyNumberFormat="1" applyFont="1" applyAlignment="1">
      <alignment vertical="center"/>
    </xf>
    <xf numFmtId="176" fontId="28" fillId="0" borderId="0" xfId="0" applyNumberFormat="1" applyFont="1" applyBorder="1" applyAlignment="1">
      <alignment horizontal="center" vertical="center"/>
    </xf>
    <xf numFmtId="176" fontId="28" fillId="0" borderId="0" xfId="0" applyNumberFormat="1" applyFont="1" applyFill="1" applyAlignment="1">
      <alignment vertical="center"/>
    </xf>
    <xf numFmtId="176" fontId="29" fillId="31" borderId="0" xfId="0" applyNumberFormat="1" applyFont="1" applyFill="1" applyAlignment="1">
      <alignment horizontal="center" vertical="center"/>
    </xf>
    <xf numFmtId="176" fontId="29" fillId="28" borderId="0" xfId="0" applyNumberFormat="1" applyFont="1" applyFill="1" applyAlignment="1">
      <alignment horizontal="center" vertical="center"/>
    </xf>
    <xf numFmtId="176" fontId="28" fillId="0" borderId="0" xfId="0" applyNumberFormat="1" applyFont="1" applyFill="1" applyAlignment="1">
      <alignment horizontal="center" vertical="center"/>
    </xf>
    <xf numFmtId="176" fontId="27" fillId="25" borderId="42" xfId="0" applyNumberFormat="1" applyFont="1" applyFill="1" applyBorder="1" applyAlignment="1">
      <alignment horizontal="center" vertical="center"/>
    </xf>
    <xf numFmtId="176" fontId="28" fillId="0" borderId="42" xfId="0" applyNumberFormat="1" applyFont="1" applyBorder="1" applyAlignment="1">
      <alignment horizontal="center" vertical="center"/>
    </xf>
    <xf numFmtId="176" fontId="28" fillId="0" borderId="42" xfId="0" applyNumberFormat="1" applyFont="1" applyBorder="1" applyAlignment="1">
      <alignment horizontal="right" vertical="center"/>
    </xf>
    <xf numFmtId="176" fontId="28" fillId="0" borderId="42" xfId="0" applyNumberFormat="1" applyFont="1" applyFill="1" applyBorder="1" applyAlignment="1">
      <alignment horizontal="right" vertical="center"/>
    </xf>
    <xf numFmtId="176" fontId="28" fillId="24" borderId="42" xfId="0" applyNumberFormat="1" applyFont="1" applyFill="1" applyBorder="1" applyAlignment="1">
      <alignment horizontal="right" vertical="center"/>
    </xf>
    <xf numFmtId="10" fontId="28" fillId="0" borderId="42" xfId="0" applyNumberFormat="1" applyFont="1" applyBorder="1" applyAlignment="1">
      <alignment horizontal="right" vertical="center"/>
    </xf>
    <xf numFmtId="0" fontId="28" fillId="0" borderId="42" xfId="0" applyFont="1" applyBorder="1" applyAlignment="1">
      <alignment horizontal="center" vertical="center"/>
    </xf>
    <xf numFmtId="176" fontId="29" fillId="26" borderId="42" xfId="0" applyNumberFormat="1" applyFont="1" applyFill="1" applyBorder="1" applyAlignment="1">
      <alignment horizontal="center" vertical="center"/>
    </xf>
    <xf numFmtId="41" fontId="29" fillId="26" borderId="42" xfId="65" applyFont="1" applyFill="1" applyBorder="1" applyAlignment="1">
      <alignment horizontal="right" vertical="center"/>
    </xf>
    <xf numFmtId="9" fontId="29" fillId="26" borderId="42" xfId="0" applyNumberFormat="1" applyFont="1" applyFill="1" applyBorder="1" applyAlignment="1">
      <alignment horizontal="right" vertical="center"/>
    </xf>
    <xf numFmtId="10" fontId="29" fillId="26" borderId="42" xfId="57" applyNumberFormat="1" applyFont="1" applyFill="1" applyBorder="1" applyAlignment="1">
      <alignment horizontal="right" vertical="center"/>
    </xf>
    <xf numFmtId="176" fontId="28" fillId="0" borderId="42" xfId="0" applyNumberFormat="1" applyFont="1" applyFill="1" applyBorder="1" applyAlignment="1">
      <alignment horizontal="center" vertical="center"/>
    </xf>
    <xf numFmtId="179" fontId="28" fillId="0" borderId="42" xfId="0" applyNumberFormat="1" applyFont="1" applyFill="1" applyBorder="1" applyAlignment="1">
      <alignment horizontal="right" vertical="center"/>
    </xf>
    <xf numFmtId="176" fontId="28" fillId="27" borderId="42" xfId="0" applyNumberFormat="1" applyFont="1" applyFill="1" applyBorder="1" applyAlignment="1">
      <alignment horizontal="right" vertical="center"/>
    </xf>
    <xf numFmtId="41" fontId="28" fillId="0" borderId="42" xfId="65" applyFont="1" applyBorder="1" applyAlignment="1">
      <alignment horizontal="right" vertical="center"/>
    </xf>
    <xf numFmtId="41" fontId="28" fillId="0" borderId="42" xfId="65" applyFont="1" applyFill="1" applyBorder="1" applyAlignment="1">
      <alignment horizontal="right" vertical="center"/>
    </xf>
    <xf numFmtId="41" fontId="28" fillId="24" borderId="42" xfId="65" applyFont="1" applyFill="1" applyBorder="1" applyAlignment="1">
      <alignment horizontal="right" vertical="center"/>
    </xf>
    <xf numFmtId="10" fontId="28" fillId="0" borderId="42" xfId="57" applyNumberFormat="1" applyFont="1" applyBorder="1" applyAlignment="1">
      <alignment horizontal="right" vertical="center"/>
    </xf>
    <xf numFmtId="41" fontId="27" fillId="25" borderId="42" xfId="65" applyFont="1" applyFill="1" applyBorder="1" applyAlignment="1">
      <alignment horizontal="right" vertical="center"/>
    </xf>
    <xf numFmtId="9" fontId="27" fillId="25" borderId="42" xfId="0" applyNumberFormat="1" applyFont="1" applyFill="1" applyBorder="1" applyAlignment="1">
      <alignment horizontal="right" vertical="center"/>
    </xf>
    <xf numFmtId="10" fontId="27" fillId="25" borderId="42" xfId="57" applyNumberFormat="1" applyFont="1" applyFill="1" applyBorder="1" applyAlignment="1">
      <alignment horizontal="right" vertical="center"/>
    </xf>
    <xf numFmtId="176" fontId="30" fillId="0" borderId="0" xfId="0" applyNumberFormat="1" applyFont="1" applyAlignment="1">
      <alignment vertical="center"/>
    </xf>
    <xf numFmtId="41" fontId="28" fillId="0" borderId="43" xfId="65" applyFont="1" applyFill="1" applyBorder="1" applyAlignment="1">
      <alignment horizontal="right" vertical="center"/>
    </xf>
    <xf numFmtId="10" fontId="28" fillId="0" borderId="43" xfId="57" applyNumberFormat="1" applyFont="1" applyBorder="1" applyAlignment="1">
      <alignment horizontal="right" vertical="center"/>
    </xf>
    <xf numFmtId="176" fontId="29" fillId="26" borderId="43" xfId="0" applyNumberFormat="1" applyFont="1" applyFill="1" applyBorder="1" applyAlignment="1">
      <alignment horizontal="center" vertical="center"/>
    </xf>
    <xf numFmtId="41" fontId="29" fillId="26" borderId="43" xfId="65" applyFont="1" applyFill="1" applyBorder="1" applyAlignment="1">
      <alignment horizontal="right" vertical="center"/>
    </xf>
    <xf numFmtId="9" fontId="29" fillId="26" borderId="43" xfId="0" applyNumberFormat="1" applyFont="1" applyFill="1" applyBorder="1" applyAlignment="1">
      <alignment horizontal="right" vertical="center"/>
    </xf>
    <xf numFmtId="10" fontId="29" fillId="26" borderId="43" xfId="57" applyNumberFormat="1" applyFont="1" applyFill="1" applyBorder="1" applyAlignment="1">
      <alignment horizontal="right" vertical="center"/>
    </xf>
    <xf numFmtId="41" fontId="27" fillId="25" borderId="43" xfId="65" applyFont="1" applyFill="1" applyBorder="1" applyAlignment="1">
      <alignment horizontal="right" vertical="center"/>
    </xf>
    <xf numFmtId="9" fontId="27" fillId="25" borderId="43" xfId="0" applyNumberFormat="1" applyFont="1" applyFill="1" applyBorder="1" applyAlignment="1">
      <alignment horizontal="right" vertical="center"/>
    </xf>
    <xf numFmtId="10" fontId="27" fillId="25" borderId="43" xfId="57" applyNumberFormat="1" applyFont="1" applyFill="1" applyBorder="1" applyAlignment="1">
      <alignment horizontal="right" vertical="center"/>
    </xf>
    <xf numFmtId="176" fontId="26" fillId="0" borderId="0" xfId="0" applyNumberFormat="1" applyFont="1" applyAlignment="1">
      <alignment vertical="center"/>
    </xf>
    <xf numFmtId="176" fontId="29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Alignment="1">
      <alignment vertical="center"/>
    </xf>
    <xf numFmtId="176" fontId="38" fillId="0" borderId="0" xfId="0" applyNumberFormat="1" applyFont="1" applyAlignment="1">
      <alignment vertical="center"/>
    </xf>
    <xf numFmtId="176" fontId="29" fillId="33" borderId="0" xfId="0" applyNumberFormat="1" applyFont="1" applyFill="1" applyAlignment="1">
      <alignment horizontal="center" vertical="center"/>
    </xf>
    <xf numFmtId="176" fontId="39" fillId="0" borderId="0" xfId="0" applyNumberFormat="1" applyFont="1" applyAlignment="1">
      <alignment vertical="center"/>
    </xf>
    <xf numFmtId="176" fontId="28" fillId="0" borderId="50" xfId="0" applyNumberFormat="1" applyFont="1" applyBorder="1" applyAlignment="1">
      <alignment horizontal="center" vertical="center"/>
    </xf>
    <xf numFmtId="176" fontId="28" fillId="0" borderId="51" xfId="0" applyNumberFormat="1" applyFont="1" applyBorder="1" applyAlignment="1">
      <alignment horizontal="center" vertical="center"/>
    </xf>
    <xf numFmtId="41" fontId="28" fillId="0" borderId="50" xfId="65" applyFont="1" applyBorder="1" applyAlignment="1">
      <alignment horizontal="center" vertical="center"/>
    </xf>
    <xf numFmtId="41" fontId="28" fillId="0" borderId="51" xfId="65" applyFont="1" applyBorder="1" applyAlignment="1">
      <alignment horizontal="center" vertical="center"/>
    </xf>
    <xf numFmtId="41" fontId="28" fillId="24" borderId="50" xfId="65" applyFont="1" applyFill="1" applyBorder="1" applyAlignment="1">
      <alignment horizontal="center" vertical="center"/>
    </xf>
    <xf numFmtId="41" fontId="28" fillId="24" borderId="51" xfId="65" applyFont="1" applyFill="1" applyBorder="1" applyAlignment="1">
      <alignment horizontal="center" vertical="center"/>
    </xf>
    <xf numFmtId="9" fontId="28" fillId="24" borderId="50" xfId="0" applyNumberFormat="1" applyFont="1" applyFill="1" applyBorder="1" applyAlignment="1">
      <alignment horizontal="right" vertical="center"/>
    </xf>
    <xf numFmtId="9" fontId="28" fillId="24" borderId="51" xfId="0" applyNumberFormat="1" applyFont="1" applyFill="1" applyBorder="1" applyAlignment="1">
      <alignment horizontal="right" vertical="center"/>
    </xf>
    <xf numFmtId="176" fontId="38" fillId="0" borderId="0" xfId="0" quotePrefix="1" applyNumberFormat="1" applyFont="1" applyAlignment="1">
      <alignment vertical="center"/>
    </xf>
    <xf numFmtId="176" fontId="28" fillId="0" borderId="43" xfId="0" applyNumberFormat="1" applyFont="1" applyBorder="1" applyAlignment="1">
      <alignment horizontal="center" vertical="center"/>
    </xf>
    <xf numFmtId="176" fontId="27" fillId="25" borderId="43" xfId="0" applyNumberFormat="1" applyFont="1" applyFill="1" applyBorder="1" applyAlignment="1">
      <alignment horizontal="center" vertical="center"/>
    </xf>
    <xf numFmtId="41" fontId="28" fillId="0" borderId="43" xfId="65" applyFont="1" applyBorder="1" applyAlignment="1">
      <alignment horizontal="right" vertical="center"/>
    </xf>
    <xf numFmtId="41" fontId="28" fillId="24" borderId="43" xfId="65" applyFont="1" applyFill="1" applyBorder="1" applyAlignment="1">
      <alignment horizontal="right" vertical="center"/>
    </xf>
    <xf numFmtId="180" fontId="28" fillId="0" borderId="43" xfId="65" applyNumberFormat="1" applyFont="1" applyBorder="1" applyAlignment="1">
      <alignment horizontal="right" vertical="center"/>
    </xf>
    <xf numFmtId="41" fontId="28" fillId="33" borderId="43" xfId="65" applyFont="1" applyFill="1" applyBorder="1" applyAlignment="1">
      <alignment horizontal="right" vertical="center"/>
    </xf>
    <xf numFmtId="41" fontId="28" fillId="0" borderId="0" xfId="65" applyFont="1" applyFill="1" applyAlignment="1">
      <alignment vertical="center"/>
    </xf>
    <xf numFmtId="41" fontId="28" fillId="34" borderId="43" xfId="65" applyFont="1" applyFill="1" applyBorder="1" applyAlignment="1">
      <alignment horizontal="right" vertical="center"/>
    </xf>
    <xf numFmtId="181" fontId="28" fillId="0" borderId="43" xfId="65" applyNumberFormat="1" applyFont="1" applyBorder="1" applyAlignment="1">
      <alignment horizontal="right" vertical="center"/>
    </xf>
    <xf numFmtId="176" fontId="28" fillId="0" borderId="43" xfId="0" applyNumberFormat="1" applyFont="1" applyBorder="1" applyAlignment="1">
      <alignment horizontal="center" vertical="center" wrapText="1"/>
    </xf>
    <xf numFmtId="176" fontId="40" fillId="0" borderId="43" xfId="0" applyNumberFormat="1" applyFont="1" applyBorder="1" applyAlignment="1">
      <alignment horizontal="center" vertical="center" wrapText="1"/>
    </xf>
    <xf numFmtId="0" fontId="46" fillId="0" borderId="0" xfId="0" applyFont="1" applyBorder="1" applyAlignment="1">
      <alignment vertical="center"/>
    </xf>
    <xf numFmtId="0" fontId="47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36" fillId="32" borderId="53" xfId="88" applyFont="1" applyFill="1" applyBorder="1" applyAlignment="1">
      <alignment horizontal="center" vertical="center"/>
    </xf>
    <xf numFmtId="0" fontId="28" fillId="35" borderId="53" xfId="92" applyFont="1" applyFill="1" applyBorder="1" applyAlignment="1">
      <alignment horizontal="center" vertical="center"/>
    </xf>
    <xf numFmtId="0" fontId="49" fillId="0" borderId="53" xfId="88" applyFont="1" applyBorder="1" applyAlignment="1">
      <alignment horizontal="center" vertical="center"/>
    </xf>
    <xf numFmtId="176" fontId="50" fillId="0" borderId="0" xfId="0" applyNumberFormat="1" applyFont="1" applyAlignment="1">
      <alignment vertical="center"/>
    </xf>
    <xf numFmtId="176" fontId="51" fillId="0" borderId="0" xfId="0" applyNumberFormat="1" applyFont="1" applyAlignment="1">
      <alignment vertical="center"/>
    </xf>
    <xf numFmtId="176" fontId="54" fillId="0" borderId="0" xfId="0" applyNumberFormat="1" applyFont="1" applyBorder="1" applyAlignment="1">
      <alignment horizontal="left" vertical="center" wrapText="1"/>
    </xf>
    <xf numFmtId="41" fontId="51" fillId="0" borderId="0" xfId="65" applyFont="1" applyAlignment="1">
      <alignment vertical="center"/>
    </xf>
    <xf numFmtId="176" fontId="51" fillId="0" borderId="0" xfId="0" applyNumberFormat="1" applyFont="1" applyBorder="1" applyAlignment="1">
      <alignment horizontal="center" vertical="center"/>
    </xf>
    <xf numFmtId="176" fontId="51" fillId="0" borderId="0" xfId="0" applyNumberFormat="1" applyFont="1" applyAlignment="1">
      <alignment horizontal="center" vertical="center"/>
    </xf>
    <xf numFmtId="43" fontId="55" fillId="0" borderId="0" xfId="65" applyNumberFormat="1" applyFont="1" applyAlignment="1">
      <alignment vertical="center"/>
    </xf>
    <xf numFmtId="176" fontId="56" fillId="0" borderId="0" xfId="0" applyNumberFormat="1" applyFont="1" applyAlignment="1">
      <alignment vertical="center"/>
    </xf>
    <xf numFmtId="182" fontId="56" fillId="0" borderId="0" xfId="57" applyNumberFormat="1" applyFont="1" applyAlignment="1">
      <alignment horizontal="center" vertical="center"/>
    </xf>
    <xf numFmtId="41" fontId="55" fillId="0" borderId="0" xfId="65" applyFont="1" applyAlignment="1">
      <alignment vertical="center"/>
    </xf>
    <xf numFmtId="10" fontId="51" fillId="0" borderId="0" xfId="57" applyNumberFormat="1" applyFont="1" applyAlignment="1">
      <alignment horizontal="center" vertical="center"/>
    </xf>
    <xf numFmtId="182" fontId="51" fillId="0" borderId="0" xfId="57" applyNumberFormat="1" applyFont="1" applyAlignment="1">
      <alignment horizontal="center" vertical="center"/>
    </xf>
    <xf numFmtId="41" fontId="52" fillId="25" borderId="43" xfId="65" applyFont="1" applyFill="1" applyBorder="1" applyAlignment="1">
      <alignment horizontal="center" vertical="center"/>
    </xf>
    <xf numFmtId="10" fontId="52" fillId="25" borderId="43" xfId="57" applyNumberFormat="1" applyFont="1" applyFill="1" applyBorder="1" applyAlignment="1">
      <alignment horizontal="center" vertical="center"/>
    </xf>
    <xf numFmtId="41" fontId="51" fillId="0" borderId="43" xfId="65" applyFont="1" applyFill="1" applyBorder="1" applyAlignment="1">
      <alignment vertical="center"/>
    </xf>
    <xf numFmtId="41" fontId="53" fillId="26" borderId="43" xfId="65" applyFont="1" applyFill="1" applyBorder="1" applyAlignment="1">
      <alignment horizontal="right" vertical="center"/>
    </xf>
    <xf numFmtId="41" fontId="53" fillId="37" borderId="43" xfId="65" applyFont="1" applyFill="1" applyBorder="1" applyAlignment="1">
      <alignment horizontal="center" vertical="center"/>
    </xf>
    <xf numFmtId="41" fontId="51" fillId="0" borderId="60" xfId="65" applyFont="1" applyBorder="1" applyAlignment="1">
      <alignment horizontal="center" vertical="center"/>
    </xf>
    <xf numFmtId="10" fontId="51" fillId="0" borderId="60" xfId="57" applyNumberFormat="1" applyFont="1" applyBorder="1" applyAlignment="1">
      <alignment horizontal="center" vertical="center"/>
    </xf>
    <xf numFmtId="41" fontId="52" fillId="25" borderId="43" xfId="65" applyFont="1" applyFill="1" applyBorder="1" applyAlignment="1">
      <alignment horizontal="right" vertical="center"/>
    </xf>
    <xf numFmtId="182" fontId="51" fillId="0" borderId="0" xfId="57" applyNumberFormat="1" applyFont="1" applyAlignment="1">
      <alignment vertical="center"/>
    </xf>
    <xf numFmtId="176" fontId="57" fillId="0" borderId="0" xfId="0" applyNumberFormat="1" applyFont="1" applyAlignment="1">
      <alignment vertical="center"/>
    </xf>
    <xf numFmtId="176" fontId="53" fillId="0" borderId="0" xfId="0" quotePrefix="1" applyNumberFormat="1" applyFont="1" applyAlignment="1">
      <alignment vertical="center"/>
    </xf>
    <xf numFmtId="10" fontId="51" fillId="0" borderId="0" xfId="57" applyNumberFormat="1" applyFont="1" applyAlignment="1">
      <alignment vertical="center"/>
    </xf>
    <xf numFmtId="41" fontId="59" fillId="26" borderId="43" xfId="65" applyFont="1" applyFill="1" applyBorder="1" applyAlignment="1">
      <alignment horizontal="right" vertical="center"/>
    </xf>
    <xf numFmtId="10" fontId="59" fillId="37" borderId="43" xfId="57" applyNumberFormat="1" applyFont="1" applyFill="1" applyBorder="1" applyAlignment="1">
      <alignment horizontal="center" vertical="center"/>
    </xf>
    <xf numFmtId="176" fontId="52" fillId="25" borderId="50" xfId="0" applyNumberFormat="1" applyFont="1" applyFill="1" applyBorder="1" applyAlignment="1">
      <alignment horizontal="center" vertical="center"/>
    </xf>
    <xf numFmtId="176" fontId="58" fillId="0" borderId="43" xfId="0" applyNumberFormat="1" applyFont="1" applyBorder="1" applyAlignment="1">
      <alignment horizontal="center" vertical="center"/>
    </xf>
    <xf numFmtId="176" fontId="51" fillId="0" borderId="43" xfId="0" applyNumberFormat="1" applyFont="1" applyBorder="1" applyAlignment="1">
      <alignment horizontal="center" vertical="center"/>
    </xf>
    <xf numFmtId="41" fontId="60" fillId="25" borderId="43" xfId="65" applyFont="1" applyFill="1" applyBorder="1" applyAlignment="1">
      <alignment horizontal="right" vertical="center"/>
    </xf>
    <xf numFmtId="41" fontId="56" fillId="0" borderId="0" xfId="65" applyFont="1" applyAlignment="1">
      <alignment horizontal="center" vertical="center"/>
    </xf>
    <xf numFmtId="41" fontId="51" fillId="0" borderId="61" xfId="65" applyFont="1" applyBorder="1" applyAlignment="1">
      <alignment horizontal="center" vertical="center"/>
    </xf>
    <xf numFmtId="181" fontId="51" fillId="0" borderId="59" xfId="65" applyNumberFormat="1" applyFont="1" applyBorder="1" applyAlignment="1">
      <alignment horizontal="center" vertical="center"/>
    </xf>
    <xf numFmtId="176" fontId="52" fillId="25" borderId="43" xfId="0" applyNumberFormat="1" applyFont="1" applyFill="1" applyBorder="1" applyAlignment="1">
      <alignment horizontal="center" vertical="center"/>
    </xf>
    <xf numFmtId="176" fontId="59" fillId="26" borderId="43" xfId="0" applyNumberFormat="1" applyFont="1" applyFill="1" applyBorder="1" applyAlignment="1">
      <alignment horizontal="center" vertical="center"/>
    </xf>
    <xf numFmtId="176" fontId="52" fillId="25" borderId="43" xfId="0" applyNumberFormat="1" applyFont="1" applyFill="1" applyBorder="1" applyAlignment="1">
      <alignment horizontal="center" vertical="center"/>
    </xf>
    <xf numFmtId="176" fontId="59" fillId="26" borderId="43" xfId="0" applyNumberFormat="1" applyFont="1" applyFill="1" applyBorder="1" applyAlignment="1">
      <alignment horizontal="center" vertical="center"/>
    </xf>
    <xf numFmtId="176" fontId="58" fillId="0" borderId="50" xfId="0" applyNumberFormat="1" applyFont="1" applyBorder="1" applyAlignment="1">
      <alignment horizontal="center" vertical="center"/>
    </xf>
    <xf numFmtId="176" fontId="58" fillId="0" borderId="52" xfId="0" applyNumberFormat="1" applyFont="1" applyBorder="1" applyAlignment="1">
      <alignment horizontal="center" vertical="center"/>
    </xf>
    <xf numFmtId="176" fontId="58" fillId="0" borderId="50" xfId="0" quotePrefix="1" applyNumberFormat="1" applyFont="1" applyBorder="1" applyAlignment="1">
      <alignment horizontal="center" vertical="center" wrapText="1"/>
    </xf>
    <xf numFmtId="176" fontId="59" fillId="26" borderId="43" xfId="0" applyNumberFormat="1" applyFont="1" applyFill="1" applyBorder="1" applyAlignment="1">
      <alignment horizontal="center" vertical="center"/>
    </xf>
    <xf numFmtId="176" fontId="51" fillId="0" borderId="50" xfId="0" applyNumberFormat="1" applyFont="1" applyBorder="1" applyAlignment="1">
      <alignment horizontal="center" vertical="center"/>
    </xf>
    <xf numFmtId="176" fontId="51" fillId="0" borderId="51" xfId="0" applyNumberFormat="1" applyFont="1" applyBorder="1" applyAlignment="1">
      <alignment horizontal="center" vertical="center"/>
    </xf>
    <xf numFmtId="176" fontId="52" fillId="25" borderId="43" xfId="0" applyNumberFormat="1" applyFont="1" applyFill="1" applyBorder="1" applyAlignment="1">
      <alignment horizontal="center" vertical="center"/>
    </xf>
    <xf numFmtId="176" fontId="61" fillId="25" borderId="57" xfId="0" applyNumberFormat="1" applyFont="1" applyFill="1" applyBorder="1" applyAlignment="1">
      <alignment horizontal="center" vertical="center"/>
    </xf>
    <xf numFmtId="176" fontId="61" fillId="25" borderId="0" xfId="0" applyNumberFormat="1" applyFont="1" applyFill="1" applyBorder="1" applyAlignment="1">
      <alignment horizontal="center" vertical="center"/>
    </xf>
    <xf numFmtId="176" fontId="53" fillId="0" borderId="48" xfId="0" applyNumberFormat="1" applyFont="1" applyBorder="1" applyAlignment="1">
      <alignment horizontal="center" vertical="center"/>
    </xf>
    <xf numFmtId="176" fontId="53" fillId="0" borderId="49" xfId="0" applyNumberFormat="1" applyFont="1" applyBorder="1" applyAlignment="1">
      <alignment horizontal="center" vertical="center"/>
    </xf>
    <xf numFmtId="183" fontId="53" fillId="0" borderId="48" xfId="0" applyNumberFormat="1" applyFont="1" applyBorder="1" applyAlignment="1">
      <alignment horizontal="center" vertical="center"/>
    </xf>
    <xf numFmtId="183" fontId="53" fillId="0" borderId="49" xfId="0" applyNumberFormat="1" applyFont="1" applyBorder="1" applyAlignment="1">
      <alignment horizontal="center" vertical="center"/>
    </xf>
    <xf numFmtId="176" fontId="53" fillId="0" borderId="0" xfId="0" applyNumberFormat="1" applyFont="1" applyBorder="1" applyAlignment="1">
      <alignment horizontal="left" vertical="center"/>
    </xf>
    <xf numFmtId="176" fontId="53" fillId="36" borderId="58" xfId="0" applyNumberFormat="1" applyFont="1" applyFill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0" fontId="49" fillId="0" borderId="54" xfId="88" applyFont="1" applyBorder="1" applyAlignment="1">
      <alignment horizontal="left" vertical="center"/>
    </xf>
    <xf numFmtId="0" fontId="49" fillId="0" borderId="55" xfId="88" applyFont="1" applyBorder="1" applyAlignment="1">
      <alignment horizontal="left" vertical="center"/>
    </xf>
    <xf numFmtId="0" fontId="47" fillId="0" borderId="54" xfId="88" applyFont="1" applyBorder="1" applyAlignment="1">
      <alignment horizontal="left" vertical="center"/>
    </xf>
    <xf numFmtId="0" fontId="47" fillId="0" borderId="55" xfId="88" applyFont="1" applyBorder="1" applyAlignment="1">
      <alignment horizontal="left" vertical="center"/>
    </xf>
    <xf numFmtId="0" fontId="49" fillId="0" borderId="54" xfId="88" applyFont="1" applyBorder="1" applyAlignment="1">
      <alignment horizontal="center" vertical="center"/>
    </xf>
    <xf numFmtId="0" fontId="49" fillId="0" borderId="55" xfId="88" applyFont="1" applyBorder="1" applyAlignment="1">
      <alignment horizontal="center" vertical="center"/>
    </xf>
    <xf numFmtId="176" fontId="45" fillId="25" borderId="43" xfId="0" applyNumberFormat="1" applyFont="1" applyFill="1" applyBorder="1" applyAlignment="1">
      <alignment horizontal="center" vertical="center"/>
    </xf>
    <xf numFmtId="0" fontId="36" fillId="32" borderId="53" xfId="88" applyFont="1" applyFill="1" applyBorder="1" applyAlignment="1">
      <alignment horizontal="center" vertical="center"/>
    </xf>
    <xf numFmtId="0" fontId="36" fillId="32" borderId="54" xfId="88" applyFont="1" applyFill="1" applyBorder="1" applyAlignment="1">
      <alignment horizontal="center" vertical="center"/>
    </xf>
    <xf numFmtId="0" fontId="36" fillId="32" borderId="55" xfId="88" applyFont="1" applyFill="1" applyBorder="1" applyAlignment="1">
      <alignment horizontal="center" vertical="center"/>
    </xf>
    <xf numFmtId="0" fontId="36" fillId="32" borderId="56" xfId="88" applyFont="1" applyFill="1" applyBorder="1" applyAlignment="1">
      <alignment horizontal="center" vertical="center"/>
    </xf>
    <xf numFmtId="0" fontId="36" fillId="32" borderId="0" xfId="88" applyFont="1" applyFill="1" applyBorder="1" applyAlignment="1">
      <alignment horizontal="center" vertical="center"/>
    </xf>
    <xf numFmtId="0" fontId="49" fillId="0" borderId="53" xfId="88" applyFont="1" applyBorder="1" applyAlignment="1">
      <alignment horizontal="left" vertical="center"/>
    </xf>
    <xf numFmtId="176" fontId="28" fillId="0" borderId="50" xfId="0" applyNumberFormat="1" applyFont="1" applyBorder="1" applyAlignment="1">
      <alignment horizontal="center" vertical="center"/>
    </xf>
    <xf numFmtId="176" fontId="28" fillId="0" borderId="51" xfId="0" applyNumberFormat="1" applyFont="1" applyBorder="1" applyAlignment="1">
      <alignment horizontal="center" vertical="center"/>
    </xf>
    <xf numFmtId="176" fontId="28" fillId="0" borderId="52" xfId="0" applyNumberFormat="1" applyFont="1" applyBorder="1" applyAlignment="1">
      <alignment horizontal="center" vertical="center"/>
    </xf>
    <xf numFmtId="41" fontId="28" fillId="0" borderId="50" xfId="65" applyFont="1" applyBorder="1" applyAlignment="1">
      <alignment horizontal="center" vertical="center"/>
    </xf>
    <xf numFmtId="41" fontId="28" fillId="0" borderId="52" xfId="65" applyFont="1" applyBorder="1" applyAlignment="1">
      <alignment horizontal="center" vertical="center"/>
    </xf>
    <xf numFmtId="9" fontId="28" fillId="24" borderId="50" xfId="0" applyNumberFormat="1" applyFont="1" applyFill="1" applyBorder="1" applyAlignment="1">
      <alignment horizontal="right" vertical="center"/>
    </xf>
    <xf numFmtId="9" fontId="28" fillId="24" borderId="52" xfId="0" applyNumberFormat="1" applyFont="1" applyFill="1" applyBorder="1" applyAlignment="1">
      <alignment horizontal="right" vertical="center"/>
    </xf>
    <xf numFmtId="41" fontId="28" fillId="24" borderId="50" xfId="65" applyFont="1" applyFill="1" applyBorder="1" applyAlignment="1">
      <alignment horizontal="center" vertical="center"/>
    </xf>
    <xf numFmtId="41" fontId="28" fillId="24" borderId="52" xfId="65" applyFont="1" applyFill="1" applyBorder="1" applyAlignment="1">
      <alignment horizontal="center" vertical="center"/>
    </xf>
    <xf numFmtId="41" fontId="28" fillId="0" borderId="51" xfId="65" applyFont="1" applyBorder="1" applyAlignment="1">
      <alignment horizontal="center" vertical="center"/>
    </xf>
    <xf numFmtId="9" fontId="28" fillId="24" borderId="51" xfId="0" applyNumberFormat="1" applyFont="1" applyFill="1" applyBorder="1" applyAlignment="1">
      <alignment horizontal="right" vertical="center"/>
    </xf>
    <xf numFmtId="41" fontId="28" fillId="24" borderId="51" xfId="65" applyFont="1" applyFill="1" applyBorder="1" applyAlignment="1">
      <alignment horizontal="center" vertical="center"/>
    </xf>
    <xf numFmtId="176" fontId="27" fillId="25" borderId="43" xfId="0" applyNumberFormat="1" applyFont="1" applyFill="1" applyBorder="1" applyAlignment="1">
      <alignment horizontal="center" vertical="center"/>
    </xf>
    <xf numFmtId="176" fontId="31" fillId="25" borderId="43" xfId="0" applyNumberFormat="1" applyFont="1" applyFill="1" applyBorder="1" applyAlignment="1">
      <alignment horizontal="center" vertical="center"/>
    </xf>
    <xf numFmtId="176" fontId="32" fillId="25" borderId="43" xfId="0" applyNumberFormat="1" applyFont="1" applyFill="1" applyBorder="1" applyAlignment="1">
      <alignment horizontal="center" vertical="center"/>
    </xf>
    <xf numFmtId="176" fontId="28" fillId="0" borderId="43" xfId="0" applyNumberFormat="1" applyFont="1" applyBorder="1" applyAlignment="1">
      <alignment horizontal="center" vertical="center"/>
    </xf>
    <xf numFmtId="176" fontId="26" fillId="0" borderId="0" xfId="0" applyNumberFormat="1" applyFont="1" applyBorder="1" applyAlignment="1">
      <alignment horizontal="left" vertical="center"/>
    </xf>
    <xf numFmtId="177" fontId="28" fillId="0" borderId="43" xfId="0" applyNumberFormat="1" applyFont="1" applyBorder="1" applyAlignment="1">
      <alignment horizontal="center" vertical="center"/>
    </xf>
    <xf numFmtId="176" fontId="29" fillId="0" borderId="0" xfId="0" applyNumberFormat="1" applyFont="1" applyBorder="1" applyAlignment="1">
      <alignment horizontal="left" vertical="center"/>
    </xf>
    <xf numFmtId="176" fontId="28" fillId="0" borderId="42" xfId="0" applyNumberFormat="1" applyFont="1" applyBorder="1" applyAlignment="1">
      <alignment horizontal="center" vertical="center"/>
    </xf>
    <xf numFmtId="41" fontId="28" fillId="0" borderId="42" xfId="65" applyFont="1" applyBorder="1" applyAlignment="1">
      <alignment horizontal="right" vertical="center"/>
    </xf>
    <xf numFmtId="9" fontId="28" fillId="24" borderId="42" xfId="0" applyNumberFormat="1" applyFont="1" applyFill="1" applyBorder="1" applyAlignment="1">
      <alignment horizontal="right" vertical="center"/>
    </xf>
    <xf numFmtId="41" fontId="28" fillId="24" borderId="42" xfId="65" applyFont="1" applyFill="1" applyBorder="1" applyAlignment="1">
      <alignment horizontal="right" vertical="center"/>
    </xf>
    <xf numFmtId="9" fontId="28" fillId="27" borderId="42" xfId="0" applyNumberFormat="1" applyFont="1" applyFill="1" applyBorder="1" applyAlignment="1">
      <alignment horizontal="right" vertical="center"/>
    </xf>
    <xf numFmtId="176" fontId="28" fillId="27" borderId="42" xfId="0" applyNumberFormat="1" applyFont="1" applyFill="1" applyBorder="1" applyAlignment="1">
      <alignment horizontal="right" vertical="center"/>
    </xf>
    <xf numFmtId="176" fontId="28" fillId="24" borderId="42" xfId="0" applyNumberFormat="1" applyFont="1" applyFill="1" applyBorder="1" applyAlignment="1">
      <alignment horizontal="right" vertical="center"/>
    </xf>
    <xf numFmtId="176" fontId="26" fillId="25" borderId="0" xfId="0" applyNumberFormat="1" applyFont="1" applyFill="1" applyAlignment="1">
      <alignment horizontal="center" vertical="center"/>
    </xf>
    <xf numFmtId="176" fontId="27" fillId="25" borderId="0" xfId="0" applyNumberFormat="1" applyFont="1" applyFill="1" applyAlignment="1">
      <alignment horizontal="center" vertical="center"/>
    </xf>
    <xf numFmtId="177" fontId="28" fillId="0" borderId="42" xfId="0" applyNumberFormat="1" applyFont="1" applyBorder="1" applyAlignment="1">
      <alignment horizontal="center" vertical="center"/>
    </xf>
    <xf numFmtId="176" fontId="27" fillId="25" borderId="42" xfId="0" applyNumberFormat="1" applyFont="1" applyFill="1" applyBorder="1" applyAlignment="1">
      <alignment horizontal="center" vertical="center"/>
    </xf>
    <xf numFmtId="176" fontId="23" fillId="0" borderId="19" xfId="0" applyNumberFormat="1" applyFont="1" applyBorder="1" applyAlignment="1">
      <alignment horizontal="center" vertical="center"/>
    </xf>
    <xf numFmtId="176" fontId="23" fillId="0" borderId="20" xfId="0" applyNumberFormat="1" applyFont="1" applyBorder="1" applyAlignment="1">
      <alignment horizontal="center" vertical="center"/>
    </xf>
    <xf numFmtId="176" fontId="23" fillId="0" borderId="21" xfId="0" applyNumberFormat="1" applyFont="1" applyBorder="1" applyAlignment="1">
      <alignment horizontal="center" vertical="center"/>
    </xf>
    <xf numFmtId="41" fontId="23" fillId="0" borderId="22" xfId="65" applyFont="1" applyBorder="1" applyAlignment="1">
      <alignment horizontal="right" vertical="center"/>
    </xf>
    <xf numFmtId="41" fontId="23" fillId="0" borderId="23" xfId="65" applyFont="1" applyBorder="1" applyAlignment="1">
      <alignment horizontal="right" vertical="center"/>
    </xf>
    <xf numFmtId="41" fontId="23" fillId="0" borderId="24" xfId="65" applyFont="1" applyBorder="1" applyAlignment="1">
      <alignment horizontal="right" vertical="center"/>
    </xf>
    <xf numFmtId="9" fontId="23" fillId="24" borderId="22" xfId="0" applyNumberFormat="1" applyFont="1" applyFill="1" applyBorder="1" applyAlignment="1">
      <alignment horizontal="right" vertical="center"/>
    </xf>
    <xf numFmtId="9" fontId="23" fillId="24" borderId="23" xfId="0" applyNumberFormat="1" applyFont="1" applyFill="1" applyBorder="1" applyAlignment="1">
      <alignment horizontal="right" vertical="center"/>
    </xf>
    <xf numFmtId="9" fontId="23" fillId="24" borderId="24" xfId="0" applyNumberFormat="1" applyFont="1" applyFill="1" applyBorder="1" applyAlignment="1">
      <alignment horizontal="right" vertical="center"/>
    </xf>
    <xf numFmtId="41" fontId="23" fillId="24" borderId="22" xfId="65" applyFont="1" applyFill="1" applyBorder="1" applyAlignment="1">
      <alignment horizontal="right" vertical="center"/>
    </xf>
    <xf numFmtId="41" fontId="23" fillId="24" borderId="23" xfId="65" applyFont="1" applyFill="1" applyBorder="1" applyAlignment="1">
      <alignment horizontal="right" vertical="center"/>
    </xf>
    <xf numFmtId="41" fontId="23" fillId="24" borderId="24" xfId="65" applyFont="1" applyFill="1" applyBorder="1" applyAlignment="1">
      <alignment horizontal="right" vertical="center"/>
    </xf>
    <xf numFmtId="9" fontId="23" fillId="27" borderId="22" xfId="0" applyNumberFormat="1" applyFont="1" applyFill="1" applyBorder="1" applyAlignment="1">
      <alignment horizontal="right" vertical="center"/>
    </xf>
    <xf numFmtId="9" fontId="23" fillId="27" borderId="23" xfId="0" applyNumberFormat="1" applyFont="1" applyFill="1" applyBorder="1" applyAlignment="1">
      <alignment horizontal="right" vertical="center"/>
    </xf>
    <xf numFmtId="9" fontId="23" fillId="27" borderId="24" xfId="0" applyNumberFormat="1" applyFont="1" applyFill="1" applyBorder="1" applyAlignment="1">
      <alignment horizontal="right" vertical="center"/>
    </xf>
    <xf numFmtId="176" fontId="23" fillId="27" borderId="22" xfId="0" applyNumberFormat="1" applyFont="1" applyFill="1" applyBorder="1" applyAlignment="1">
      <alignment horizontal="right" vertical="center"/>
    </xf>
    <xf numFmtId="176" fontId="23" fillId="27" borderId="23" xfId="0" applyNumberFormat="1" applyFont="1" applyFill="1" applyBorder="1" applyAlignment="1">
      <alignment horizontal="right" vertical="center"/>
    </xf>
    <xf numFmtId="176" fontId="23" fillId="27" borderId="24" xfId="0" applyNumberFormat="1" applyFont="1" applyFill="1" applyBorder="1" applyAlignment="1">
      <alignment horizontal="right" vertical="center"/>
    </xf>
    <xf numFmtId="176" fontId="23" fillId="24" borderId="22" xfId="0" applyNumberFormat="1" applyFont="1" applyFill="1" applyBorder="1" applyAlignment="1">
      <alignment horizontal="right" vertical="center"/>
    </xf>
    <xf numFmtId="176" fontId="23" fillId="24" borderId="23" xfId="0" applyNumberFormat="1" applyFont="1" applyFill="1" applyBorder="1" applyAlignment="1">
      <alignment horizontal="right" vertical="center"/>
    </xf>
    <xf numFmtId="176" fontId="23" fillId="24" borderId="24" xfId="0" applyNumberFormat="1" applyFont="1" applyFill="1" applyBorder="1" applyAlignment="1">
      <alignment horizontal="right" vertical="center"/>
    </xf>
    <xf numFmtId="176" fontId="21" fillId="25" borderId="0" xfId="0" applyNumberFormat="1" applyFont="1" applyFill="1" applyAlignment="1">
      <alignment horizontal="center" vertical="center"/>
    </xf>
    <xf numFmtId="176" fontId="20" fillId="25" borderId="0" xfId="0" applyNumberFormat="1" applyFont="1" applyFill="1" applyAlignment="1">
      <alignment horizontal="center" vertical="center"/>
    </xf>
    <xf numFmtId="176" fontId="23" fillId="0" borderId="25" xfId="0" applyNumberFormat="1" applyFont="1" applyBorder="1" applyAlignment="1">
      <alignment horizontal="center" vertical="center"/>
    </xf>
    <xf numFmtId="176" fontId="23" fillId="0" borderId="18" xfId="0" applyNumberFormat="1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176" fontId="23" fillId="0" borderId="13" xfId="0" applyNumberFormat="1" applyFont="1" applyBorder="1" applyAlignment="1">
      <alignment horizontal="center" vertical="center"/>
    </xf>
    <xf numFmtId="177" fontId="23" fillId="0" borderId="1" xfId="0" applyNumberFormat="1" applyFont="1" applyBorder="1" applyAlignment="1">
      <alignment horizontal="center" vertical="center"/>
    </xf>
    <xf numFmtId="177" fontId="23" fillId="0" borderId="13" xfId="0" applyNumberFormat="1" applyFont="1" applyBorder="1" applyAlignment="1">
      <alignment horizontal="center" vertical="center"/>
    </xf>
    <xf numFmtId="176" fontId="23" fillId="0" borderId="14" xfId="0" applyNumberFormat="1" applyFont="1" applyBorder="1" applyAlignment="1">
      <alignment horizontal="center" vertical="center"/>
    </xf>
    <xf numFmtId="176" fontId="23" fillId="0" borderId="15" xfId="0" applyNumberFormat="1" applyFont="1" applyBorder="1" applyAlignment="1">
      <alignment horizontal="center" vertical="center"/>
    </xf>
    <xf numFmtId="176" fontId="24" fillId="0" borderId="0" xfId="0" applyNumberFormat="1" applyFont="1" applyBorder="1" applyAlignment="1">
      <alignment horizontal="left" vertical="center"/>
    </xf>
    <xf numFmtId="176" fontId="10" fillId="25" borderId="44" xfId="0" applyNumberFormat="1" applyFont="1" applyFill="1" applyBorder="1" applyAlignment="1">
      <alignment horizontal="center" vertical="center"/>
    </xf>
    <xf numFmtId="176" fontId="10" fillId="25" borderId="45" xfId="0" applyNumberFormat="1" applyFont="1" applyFill="1" applyBorder="1" applyAlignment="1">
      <alignment horizontal="center" vertical="center"/>
    </xf>
    <xf numFmtId="176" fontId="10" fillId="25" borderId="26" xfId="0" applyNumberFormat="1" applyFont="1" applyFill="1" applyBorder="1" applyAlignment="1">
      <alignment horizontal="center" vertical="center"/>
    </xf>
    <xf numFmtId="176" fontId="10" fillId="25" borderId="16" xfId="0" applyNumberFormat="1" applyFont="1" applyFill="1" applyBorder="1" applyAlignment="1">
      <alignment horizontal="center" vertical="center"/>
    </xf>
    <xf numFmtId="176" fontId="10" fillId="25" borderId="46" xfId="0" applyNumberFormat="1" applyFont="1" applyFill="1" applyBorder="1" applyAlignment="1">
      <alignment horizontal="center" vertical="center"/>
    </xf>
    <xf numFmtId="176" fontId="10" fillId="25" borderId="47" xfId="0" applyNumberFormat="1" applyFont="1" applyFill="1" applyBorder="1" applyAlignment="1">
      <alignment horizontal="center" vertical="center"/>
    </xf>
    <xf numFmtId="176" fontId="23" fillId="0" borderId="22" xfId="0" applyNumberFormat="1" applyFont="1" applyBorder="1" applyAlignment="1">
      <alignment horizontal="right" vertical="center"/>
    </xf>
    <xf numFmtId="176" fontId="23" fillId="0" borderId="23" xfId="0" applyNumberFormat="1" applyFont="1" applyBorder="1" applyAlignment="1">
      <alignment horizontal="right" vertical="center"/>
    </xf>
    <xf numFmtId="176" fontId="23" fillId="0" borderId="24" xfId="0" applyNumberFormat="1" applyFont="1" applyBorder="1" applyAlignment="1">
      <alignment horizontal="right" vertical="center"/>
    </xf>
    <xf numFmtId="176" fontId="21" fillId="29" borderId="0" xfId="0" applyNumberFormat="1" applyFont="1" applyFill="1" applyAlignment="1">
      <alignment horizontal="center" vertical="center"/>
    </xf>
    <xf numFmtId="176" fontId="20" fillId="29" borderId="0" xfId="0" applyNumberFormat="1" applyFont="1" applyFill="1" applyAlignment="1">
      <alignment horizontal="center" vertical="center"/>
    </xf>
    <xf numFmtId="176" fontId="10" fillId="29" borderId="10" xfId="0" applyNumberFormat="1" applyFont="1" applyFill="1" applyBorder="1" applyAlignment="1">
      <alignment horizontal="center" vertical="center"/>
    </xf>
    <xf numFmtId="176" fontId="10" fillId="29" borderId="25" xfId="0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63" fillId="0" borderId="62" xfId="0" applyFont="1" applyBorder="1" applyAlignment="1">
      <alignment horizontal="center" vertical="center"/>
    </xf>
    <xf numFmtId="0" fontId="64" fillId="0" borderId="53" xfId="0" applyFont="1" applyBorder="1" applyAlignment="1">
      <alignment horizontal="center" vertical="center"/>
    </xf>
    <xf numFmtId="0" fontId="64" fillId="39" borderId="53" xfId="0" applyFont="1" applyFill="1" applyBorder="1" applyAlignment="1">
      <alignment horizontal="center" vertical="center"/>
    </xf>
    <xf numFmtId="0" fontId="64" fillId="0" borderId="0" xfId="0" quotePrefix="1" applyFont="1" applyAlignment="1">
      <alignment horizontal="left" vertical="center"/>
    </xf>
    <xf numFmtId="190" fontId="51" fillId="0" borderId="60" xfId="65" applyNumberFormat="1" applyFont="1" applyBorder="1" applyAlignment="1">
      <alignment horizontal="center" vertical="center"/>
    </xf>
    <xf numFmtId="41" fontId="65" fillId="0" borderId="0" xfId="66" applyFont="1" applyBorder="1" applyAlignment="1">
      <alignment horizontal="center" vertical="center"/>
    </xf>
    <xf numFmtId="0" fontId="66" fillId="0" borderId="0" xfId="124" applyFont="1" applyBorder="1" applyAlignment="1" applyProtection="1">
      <alignment horizontal="center" vertical="center"/>
    </xf>
    <xf numFmtId="0" fontId="65" fillId="0" borderId="0" xfId="88" applyFont="1" applyFill="1" applyBorder="1" applyAlignment="1">
      <alignment horizontal="center" vertical="center"/>
    </xf>
    <xf numFmtId="0" fontId="67" fillId="0" borderId="0" xfId="88" applyFont="1" applyAlignment="1">
      <alignment horizontal="center" vertical="center"/>
    </xf>
    <xf numFmtId="0" fontId="69" fillId="0" borderId="53" xfId="124" applyFont="1" applyBorder="1" applyAlignment="1" applyProtection="1">
      <alignment horizontal="center" vertical="center"/>
    </xf>
    <xf numFmtId="41" fontId="65" fillId="0" borderId="0" xfId="66" applyFont="1" applyFill="1" applyBorder="1" applyAlignment="1">
      <alignment horizontal="center" vertical="center"/>
    </xf>
    <xf numFmtId="0" fontId="66" fillId="0" borderId="0" xfId="124" applyFont="1" applyFill="1" applyBorder="1" applyAlignment="1" applyProtection="1">
      <alignment horizontal="center" vertical="center"/>
    </xf>
    <xf numFmtId="41" fontId="70" fillId="0" borderId="0" xfId="66" applyFont="1" applyBorder="1" applyAlignment="1">
      <alignment horizontal="center" vertical="center"/>
    </xf>
    <xf numFmtId="41" fontId="70" fillId="0" borderId="0" xfId="66" applyFont="1" applyBorder="1">
      <alignment vertical="center"/>
    </xf>
    <xf numFmtId="0" fontId="70" fillId="35" borderId="0" xfId="88" applyFont="1" applyFill="1" applyBorder="1" applyAlignment="1">
      <alignment vertical="center"/>
    </xf>
    <xf numFmtId="0" fontId="71" fillId="40" borderId="53" xfId="88" applyFont="1" applyFill="1" applyBorder="1" applyAlignment="1">
      <alignment horizontal="center" vertical="center"/>
    </xf>
    <xf numFmtId="0" fontId="71" fillId="40" borderId="53" xfId="88" applyFont="1" applyFill="1" applyBorder="1" applyAlignment="1">
      <alignment horizontal="center" vertical="center"/>
    </xf>
    <xf numFmtId="0" fontId="72" fillId="0" borderId="53" xfId="88" applyFont="1" applyFill="1" applyBorder="1" applyAlignment="1">
      <alignment horizontal="center" vertical="center"/>
    </xf>
    <xf numFmtId="0" fontId="73" fillId="0" borderId="53" xfId="124" applyFont="1" applyBorder="1" applyAlignment="1" applyProtection="1">
      <alignment horizontal="center" vertical="center"/>
    </xf>
    <xf numFmtId="41" fontId="72" fillId="0" borderId="53" xfId="66" applyFont="1" applyBorder="1" applyAlignment="1">
      <alignment horizontal="center" vertical="center"/>
    </xf>
    <xf numFmtId="0" fontId="73" fillId="0" borderId="53" xfId="124" applyFont="1" applyFill="1" applyBorder="1" applyAlignment="1" applyProtection="1">
      <alignment horizontal="center" vertical="center"/>
    </xf>
    <xf numFmtId="41" fontId="72" fillId="0" borderId="53" xfId="66" applyFont="1" applyFill="1" applyBorder="1" applyAlignment="1">
      <alignment horizontal="center" vertical="center"/>
    </xf>
    <xf numFmtId="0" fontId="74" fillId="40" borderId="53" xfId="88" applyFont="1" applyFill="1" applyBorder="1" applyAlignment="1">
      <alignment horizontal="center" vertical="center"/>
    </xf>
    <xf numFmtId="0" fontId="74" fillId="40" borderId="53" xfId="88" applyFont="1" applyFill="1" applyBorder="1" applyAlignment="1">
      <alignment horizontal="center" vertical="center"/>
    </xf>
    <xf numFmtId="0" fontId="72" fillId="0" borderId="53" xfId="0" applyFont="1" applyFill="1" applyBorder="1" applyAlignment="1">
      <alignment horizontal="center" vertical="center"/>
    </xf>
  </cellXfs>
  <cellStyles count="125">
    <cellStyle name="20% - 강조색1" xfId="1" builtinId="30" customBuiltin="1"/>
    <cellStyle name="20% - 강조색1 2" xfId="2" xr:uid="{00000000-0005-0000-0000-000001000000}"/>
    <cellStyle name="20% - 강조색1 3" xfId="96" xr:uid="{00000000-0005-0000-0000-000002000000}"/>
    <cellStyle name="20% - 강조색2" xfId="3" builtinId="34" customBuiltin="1"/>
    <cellStyle name="20% - 강조색2 2" xfId="4" xr:uid="{00000000-0005-0000-0000-000004000000}"/>
    <cellStyle name="20% - 강조색3" xfId="5" builtinId="38" customBuiltin="1"/>
    <cellStyle name="20% - 강조색3 2" xfId="6" xr:uid="{00000000-0005-0000-0000-000006000000}"/>
    <cellStyle name="20% - 강조색4" xfId="7" builtinId="42" customBuiltin="1"/>
    <cellStyle name="20% - 강조색4 2" xfId="8" xr:uid="{00000000-0005-0000-0000-000008000000}"/>
    <cellStyle name="20% - 강조색5" xfId="9" builtinId="46" customBuiltin="1"/>
    <cellStyle name="20% - 강조색5 2" xfId="10" xr:uid="{00000000-0005-0000-0000-00000A000000}"/>
    <cellStyle name="20% - 강조색6" xfId="11" builtinId="50" customBuiltin="1"/>
    <cellStyle name="20% - 강조색6 2" xfId="12" xr:uid="{00000000-0005-0000-0000-00000C000000}"/>
    <cellStyle name="40% - 강조색1" xfId="13" builtinId="31" customBuiltin="1"/>
    <cellStyle name="40% - 강조색1 2" xfId="14" xr:uid="{00000000-0005-0000-0000-00000E000000}"/>
    <cellStyle name="40% - 강조색2" xfId="15" builtinId="35" customBuiltin="1"/>
    <cellStyle name="40% - 강조색2 2" xfId="16" xr:uid="{00000000-0005-0000-0000-000010000000}"/>
    <cellStyle name="40% - 강조색3" xfId="17" builtinId="39" customBuiltin="1"/>
    <cellStyle name="40% - 강조색3 2" xfId="18" xr:uid="{00000000-0005-0000-0000-000012000000}"/>
    <cellStyle name="40% - 강조색4" xfId="19" builtinId="43" customBuiltin="1"/>
    <cellStyle name="40% - 강조색4 2" xfId="20" xr:uid="{00000000-0005-0000-0000-000014000000}"/>
    <cellStyle name="40% - 강조색5" xfId="21" builtinId="47" customBuiltin="1"/>
    <cellStyle name="40% - 강조색5 2" xfId="22" xr:uid="{00000000-0005-0000-0000-000016000000}"/>
    <cellStyle name="40% - 강조색6" xfId="23" builtinId="51" customBuiltin="1"/>
    <cellStyle name="40% - 강조색6 2" xfId="24" xr:uid="{00000000-0005-0000-0000-000018000000}"/>
    <cellStyle name="60% - 강조색1" xfId="25" builtinId="32" customBuiltin="1"/>
    <cellStyle name="60% - 강조색1 2" xfId="26" xr:uid="{00000000-0005-0000-0000-00001A000000}"/>
    <cellStyle name="60% - 강조색2" xfId="27" builtinId="36" customBuiltin="1"/>
    <cellStyle name="60% - 강조색2 2" xfId="28" xr:uid="{00000000-0005-0000-0000-00001C000000}"/>
    <cellStyle name="60% - 강조색3" xfId="29" builtinId="40" customBuiltin="1"/>
    <cellStyle name="60% - 강조색3 2" xfId="30" xr:uid="{00000000-0005-0000-0000-00001E000000}"/>
    <cellStyle name="60% - 강조색4" xfId="31" builtinId="44" customBuiltin="1"/>
    <cellStyle name="60% - 강조색4 2" xfId="32" xr:uid="{00000000-0005-0000-0000-000020000000}"/>
    <cellStyle name="60% - 강조색5" xfId="33" builtinId="48" customBuiltin="1"/>
    <cellStyle name="60% - 강조색5 2" xfId="34" xr:uid="{00000000-0005-0000-0000-000022000000}"/>
    <cellStyle name="60% - 강조색6" xfId="35" builtinId="52" customBuiltin="1"/>
    <cellStyle name="60% - 강조색6 2" xfId="36" xr:uid="{00000000-0005-0000-0000-000024000000}"/>
    <cellStyle name="강조색1" xfId="37" builtinId="29" customBuiltin="1"/>
    <cellStyle name="강조색1 2" xfId="38" xr:uid="{00000000-0005-0000-0000-000026000000}"/>
    <cellStyle name="강조색2" xfId="39" builtinId="33" customBuiltin="1"/>
    <cellStyle name="강조색2 2" xfId="40" xr:uid="{00000000-0005-0000-0000-000028000000}"/>
    <cellStyle name="강조색3" xfId="41" builtinId="37" customBuiltin="1"/>
    <cellStyle name="강조색3 2" xfId="42" xr:uid="{00000000-0005-0000-0000-00002A000000}"/>
    <cellStyle name="강조색4" xfId="43" builtinId="41" customBuiltin="1"/>
    <cellStyle name="강조색4 2" xfId="44" xr:uid="{00000000-0005-0000-0000-00002C000000}"/>
    <cellStyle name="강조색5" xfId="45" builtinId="45" customBuiltin="1"/>
    <cellStyle name="강조색5 2" xfId="46" xr:uid="{00000000-0005-0000-0000-00002E000000}"/>
    <cellStyle name="강조색6" xfId="47" builtinId="49" customBuiltin="1"/>
    <cellStyle name="강조색6 2" xfId="48" xr:uid="{00000000-0005-0000-0000-000030000000}"/>
    <cellStyle name="경고문" xfId="49" builtinId="11" customBuiltin="1"/>
    <cellStyle name="경고문 2" xfId="50" xr:uid="{00000000-0005-0000-0000-000032000000}"/>
    <cellStyle name="계산" xfId="51" builtinId="22" customBuiltin="1"/>
    <cellStyle name="계산 2" xfId="52" xr:uid="{00000000-0005-0000-0000-000034000000}"/>
    <cellStyle name="나쁨" xfId="53" builtinId="27" customBuiltin="1"/>
    <cellStyle name="나쁨 2" xfId="54" xr:uid="{00000000-0005-0000-0000-000036000000}"/>
    <cellStyle name="메모" xfId="55" builtinId="10" customBuiltin="1"/>
    <cellStyle name="메모 2" xfId="56" xr:uid="{00000000-0005-0000-0000-000038000000}"/>
    <cellStyle name="백분율" xfId="57" builtinId="5"/>
    <cellStyle name="백분율 10 2" xfId="106" xr:uid="{00000000-0005-0000-0000-000001000000}"/>
    <cellStyle name="백분율 11 7" xfId="113" xr:uid="{00000000-0005-0000-0000-000002000000}"/>
    <cellStyle name="백분율 2" xfId="58" xr:uid="{00000000-0005-0000-0000-00003A000000}"/>
    <cellStyle name="백분율 2 19" xfId="102" xr:uid="{00000000-0005-0000-0000-000004000000}"/>
    <cellStyle name="백분율 2 2" xfId="122" xr:uid="{00000000-0005-0000-0000-000005000000}"/>
    <cellStyle name="백분율 2 3" xfId="111" xr:uid="{00000000-0005-0000-0000-000003000000}"/>
    <cellStyle name="백분율 3" xfId="101" xr:uid="{044E5E0A-07DD-42EF-8557-7873BF6E3B3C}"/>
    <cellStyle name="백분율 4" xfId="94" xr:uid="{00000000-0005-0000-0000-00003B000000}"/>
    <cellStyle name="백분율 5" xfId="119" xr:uid="{00000000-0005-0000-0000-00006A000000}"/>
    <cellStyle name="보통" xfId="59" builtinId="28" customBuiltin="1"/>
    <cellStyle name="보통 2" xfId="60" xr:uid="{00000000-0005-0000-0000-00003D000000}"/>
    <cellStyle name="설명 텍스트" xfId="61" builtinId="53" customBuiltin="1"/>
    <cellStyle name="설명 텍스트 2" xfId="62" xr:uid="{00000000-0005-0000-0000-00003F000000}"/>
    <cellStyle name="셀 확인" xfId="63" builtinId="23" customBuiltin="1"/>
    <cellStyle name="셀 확인 2" xfId="64" xr:uid="{00000000-0005-0000-0000-000041000000}"/>
    <cellStyle name="쉼표 [0]" xfId="65" builtinId="6"/>
    <cellStyle name="쉼표 [0] 10 2" xfId="105" xr:uid="{00000000-0005-0000-0000-000008000000}"/>
    <cellStyle name="쉼표 [0] 14 10 2" xfId="91" xr:uid="{00000000-0005-0000-0000-000043000000}"/>
    <cellStyle name="쉼표 [0] 14 10 2 2" xfId="114" xr:uid="{00000000-0005-0000-0000-000009000000}"/>
    <cellStyle name="쉼표 [0] 15 2" xfId="98" xr:uid="{00000000-0005-0000-0000-000044000000}"/>
    <cellStyle name="쉼표 [0] 2" xfId="66" xr:uid="{00000000-0005-0000-0000-000045000000}"/>
    <cellStyle name="쉼표 [0] 2 2" xfId="90" xr:uid="{00000000-0005-0000-0000-000046000000}"/>
    <cellStyle name="쉼표 [0] 2 2 2" xfId="103" xr:uid="{00000000-0005-0000-0000-00000B000000}"/>
    <cellStyle name="쉼표 [0] 2 3" xfId="108" xr:uid="{00000000-0005-0000-0000-00000A000000}"/>
    <cellStyle name="쉼표 [0] 3" xfId="67" xr:uid="{00000000-0005-0000-0000-000047000000}"/>
    <cellStyle name="쉼표 [0] 3 2" xfId="93" xr:uid="{00000000-0005-0000-0000-000048000000}"/>
    <cellStyle name="쉼표 [0] 3 2 2" xfId="116" xr:uid="{00000000-0005-0000-0000-00000D000000}"/>
    <cellStyle name="쉼표 [0] 3 3" xfId="121" xr:uid="{00000000-0005-0000-0000-00000C000000}"/>
    <cellStyle name="쉼표 [0] 4" xfId="100" xr:uid="{7802EA41-5E67-4385-817A-54C6D50BFBC1}"/>
    <cellStyle name="쉼표 [0] 5" xfId="112" xr:uid="{00000000-0005-0000-0000-000070000000}"/>
    <cellStyle name="연결된 셀" xfId="68" builtinId="24" customBuiltin="1"/>
    <cellStyle name="연결된 셀 2" xfId="69" xr:uid="{00000000-0005-0000-0000-00004A000000}"/>
    <cellStyle name="요약" xfId="70" builtinId="25" customBuiltin="1"/>
    <cellStyle name="요약 2" xfId="71" xr:uid="{00000000-0005-0000-0000-00004C000000}"/>
    <cellStyle name="입력" xfId="72" builtinId="20" customBuiltin="1"/>
    <cellStyle name="입력 2" xfId="73" xr:uid="{00000000-0005-0000-0000-00004E000000}"/>
    <cellStyle name="제목" xfId="74" builtinId="15" customBuiltin="1"/>
    <cellStyle name="제목 1" xfId="75" builtinId="16" customBuiltin="1"/>
    <cellStyle name="제목 1 2" xfId="76" xr:uid="{00000000-0005-0000-0000-000051000000}"/>
    <cellStyle name="제목 2" xfId="77" builtinId="17" customBuiltin="1"/>
    <cellStyle name="제목 2 2" xfId="78" xr:uid="{00000000-0005-0000-0000-000053000000}"/>
    <cellStyle name="제목 3" xfId="79" builtinId="18" customBuiltin="1"/>
    <cellStyle name="제목 3 2" xfId="80" xr:uid="{00000000-0005-0000-0000-000055000000}"/>
    <cellStyle name="제목 4" xfId="81" builtinId="19" customBuiltin="1"/>
    <cellStyle name="제목 4 2" xfId="82" xr:uid="{00000000-0005-0000-0000-000057000000}"/>
    <cellStyle name="제목 5" xfId="83" xr:uid="{00000000-0005-0000-0000-000058000000}"/>
    <cellStyle name="좋음" xfId="84" builtinId="26" customBuiltin="1"/>
    <cellStyle name="좋음 2" xfId="85" xr:uid="{00000000-0005-0000-0000-00005A000000}"/>
    <cellStyle name="출력" xfId="86" builtinId="21" customBuiltin="1"/>
    <cellStyle name="출력 2" xfId="87" xr:uid="{00000000-0005-0000-0000-00005C000000}"/>
    <cellStyle name="통화 [0] 2" xfId="104" xr:uid="{00000000-0005-0000-0000-00000E000000}"/>
    <cellStyle name="통화 [0] 3" xfId="123" xr:uid="{C42311E6-1279-4A79-A2E1-2E3514A38FCB}"/>
    <cellStyle name="통화 [0] 4 2" xfId="110" xr:uid="{00000000-0005-0000-0000-00000F000000}"/>
    <cellStyle name="표준" xfId="0" builtinId="0"/>
    <cellStyle name="표준 10" xfId="95" xr:uid="{00000000-0005-0000-0000-00005E000000}"/>
    <cellStyle name="표준 10 10 2" xfId="107" xr:uid="{00000000-0005-0000-0000-000011000000}"/>
    <cellStyle name="표준 14" xfId="115" xr:uid="{00000000-0005-0000-0000-000012000000}"/>
    <cellStyle name="표준 16" xfId="118" xr:uid="{00000000-0005-0000-0000-000013000000}"/>
    <cellStyle name="표준 2" xfId="88" xr:uid="{00000000-0005-0000-0000-00005F000000}"/>
    <cellStyle name="표준 2 2" xfId="117" xr:uid="{00000000-0005-0000-0000-000015000000}"/>
    <cellStyle name="표준 2 3" xfId="120" xr:uid="{00000000-0005-0000-0000-000016000000}"/>
    <cellStyle name="표준 2 4" xfId="109" xr:uid="{00000000-0005-0000-0000-000014000000}"/>
    <cellStyle name="표준 26" xfId="97" xr:uid="{00000000-0005-0000-0000-000060000000}"/>
    <cellStyle name="표준 3" xfId="89" xr:uid="{00000000-0005-0000-0000-000061000000}"/>
    <cellStyle name="표준 4" xfId="99" xr:uid="{48815D4C-9EB8-4C63-8D4B-4727E401F539}"/>
    <cellStyle name="표준 92 2" xfId="92" xr:uid="{00000000-0005-0000-0000-000062000000}"/>
    <cellStyle name="하이퍼링크" xfId="124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cafe.naver.com/shopjirmsin" TargetMode="External"/><Relationship Id="rId18" Type="http://schemas.openxmlformats.org/officeDocument/2006/relationships/hyperlink" Target="http://cafe.naver.com/brown4xgpe" TargetMode="External"/><Relationship Id="rId26" Type="http://schemas.openxmlformats.org/officeDocument/2006/relationships/hyperlink" Target="http://cafe.naver.com/newmusicbox" TargetMode="External"/><Relationship Id="rId3" Type="http://schemas.openxmlformats.org/officeDocument/2006/relationships/hyperlink" Target="http://cafe.naver.com/1msanbu" TargetMode="External"/><Relationship Id="rId21" Type="http://schemas.openxmlformats.org/officeDocument/2006/relationships/hyperlink" Target="http://cafe.naver.com/naworl" TargetMode="External"/><Relationship Id="rId34" Type="http://schemas.openxmlformats.org/officeDocument/2006/relationships/hyperlink" Target="http://pann.nate.com/" TargetMode="External"/><Relationship Id="rId7" Type="http://schemas.openxmlformats.org/officeDocument/2006/relationships/hyperlink" Target="http://cafe.naver.com/bookchildlove" TargetMode="External"/><Relationship Id="rId12" Type="http://schemas.openxmlformats.org/officeDocument/2006/relationships/hyperlink" Target="http://cafe.naver.com/remonterrace" TargetMode="External"/><Relationship Id="rId17" Type="http://schemas.openxmlformats.org/officeDocument/2006/relationships/hyperlink" Target="http://cafe.naver.com/aajumma" TargetMode="External"/><Relationship Id="rId25" Type="http://schemas.openxmlformats.org/officeDocument/2006/relationships/hyperlink" Target="http://cafe.naver.com/ro11ypop" TargetMode="External"/><Relationship Id="rId33" Type="http://schemas.openxmlformats.org/officeDocument/2006/relationships/hyperlink" Target="http://www.dcinside.com/" TargetMode="External"/><Relationship Id="rId2" Type="http://schemas.openxmlformats.org/officeDocument/2006/relationships/hyperlink" Target="http://cafe.naver.com/malltail" TargetMode="External"/><Relationship Id="rId16" Type="http://schemas.openxmlformats.org/officeDocument/2006/relationships/hyperlink" Target="http://cafe.naver.com/acnescar" TargetMode="External"/><Relationship Id="rId20" Type="http://schemas.openxmlformats.org/officeDocument/2006/relationships/hyperlink" Target="http://cafe.naver.com/kyungmammo" TargetMode="External"/><Relationship Id="rId29" Type="http://schemas.openxmlformats.org/officeDocument/2006/relationships/hyperlink" Target="http://cafe.naver.com/mp3musicdownloadcafe" TargetMode="External"/><Relationship Id="rId1" Type="http://schemas.openxmlformats.org/officeDocument/2006/relationships/hyperlink" Target="http://cafe.naver.com/joonggonara2" TargetMode="External"/><Relationship Id="rId6" Type="http://schemas.openxmlformats.org/officeDocument/2006/relationships/hyperlink" Target="http://cafe.naver.com/feko" TargetMode="External"/><Relationship Id="rId11" Type="http://schemas.openxmlformats.org/officeDocument/2006/relationships/hyperlink" Target="http://cafe.naver.com/esyori" TargetMode="External"/><Relationship Id="rId24" Type="http://schemas.openxmlformats.org/officeDocument/2006/relationships/hyperlink" Target="http://cafe.naver.com/dochithink" TargetMode="External"/><Relationship Id="rId32" Type="http://schemas.openxmlformats.org/officeDocument/2006/relationships/hyperlink" Target="http://www.ppomppu.co.kr/" TargetMode="External"/><Relationship Id="rId5" Type="http://schemas.openxmlformats.org/officeDocument/2006/relationships/hyperlink" Target="http://cafe.naver.com/jinheemom" TargetMode="External"/><Relationship Id="rId15" Type="http://schemas.openxmlformats.org/officeDocument/2006/relationships/hyperlink" Target="http://cafe.naver.com/cosmania" TargetMode="External"/><Relationship Id="rId23" Type="http://schemas.openxmlformats.org/officeDocument/2006/relationships/hyperlink" Target="http://cafe.naver.com/1081" TargetMode="External"/><Relationship Id="rId28" Type="http://schemas.openxmlformats.org/officeDocument/2006/relationships/hyperlink" Target="http://cafe.naver.com/dmreplay" TargetMode="External"/><Relationship Id="rId10" Type="http://schemas.openxmlformats.org/officeDocument/2006/relationships/hyperlink" Target="http://cafe.naver.com/planatic" TargetMode="External"/><Relationship Id="rId19" Type="http://schemas.openxmlformats.org/officeDocument/2006/relationships/hyperlink" Target="http://cafe.naver.com/dieselmania" TargetMode="External"/><Relationship Id="rId31" Type="http://schemas.openxmlformats.org/officeDocument/2006/relationships/hyperlink" Target="http://www.ezday.co.kr/" TargetMode="External"/><Relationship Id="rId4" Type="http://schemas.openxmlformats.org/officeDocument/2006/relationships/hyperlink" Target="http://cafe.naver.com/famsale" TargetMode="External"/><Relationship Id="rId9" Type="http://schemas.openxmlformats.org/officeDocument/2006/relationships/hyperlink" Target="http://cafe.naver.com/imoong" TargetMode="External"/><Relationship Id="rId14" Type="http://schemas.openxmlformats.org/officeDocument/2006/relationships/hyperlink" Target="http://cafe.naver.com/miznett" TargetMode="External"/><Relationship Id="rId22" Type="http://schemas.openxmlformats.org/officeDocument/2006/relationships/hyperlink" Target="http://cafe.naver.com/15668981" TargetMode="External"/><Relationship Id="rId27" Type="http://schemas.openxmlformats.org/officeDocument/2006/relationships/hyperlink" Target="http://cafe.naver.com/sdfstptkd" TargetMode="External"/><Relationship Id="rId30" Type="http://schemas.openxmlformats.org/officeDocument/2006/relationships/hyperlink" Target="http://cafe.naver.com/ndsr4" TargetMode="External"/><Relationship Id="rId35" Type="http://schemas.openxmlformats.org/officeDocument/2006/relationships/hyperlink" Target="http://www.mimint.co.kr/" TargetMode="External"/><Relationship Id="rId8" Type="http://schemas.openxmlformats.org/officeDocument/2006/relationships/hyperlink" Target="http://cafe.naver.com/appletreecaf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302B-7743-468D-AF75-4A8D87589E81}">
  <sheetPr>
    <pageSetUpPr fitToPage="1"/>
  </sheetPr>
  <dimension ref="A1:O33"/>
  <sheetViews>
    <sheetView showGridLines="0" tabSelected="1" zoomScale="85" zoomScaleNormal="85" workbookViewId="0"/>
  </sheetViews>
  <sheetFormatPr defaultColWidth="8.88671875" defaultRowHeight="16.5"/>
  <cols>
    <col min="1" max="1" width="1.77734375" style="155" customWidth="1"/>
    <col min="2" max="2" width="12.5546875" style="156" bestFit="1" customWidth="1"/>
    <col min="3" max="3" width="16.21875" style="160" customWidth="1"/>
    <col min="4" max="4" width="6.21875" style="156" customWidth="1"/>
    <col min="5" max="5" width="11.6640625" style="156" customWidth="1"/>
    <col min="6" max="6" width="19.6640625" style="156" customWidth="1"/>
    <col min="7" max="7" width="27.44140625" style="156" customWidth="1"/>
    <col min="8" max="8" width="32.5546875" style="156" customWidth="1"/>
    <col min="9" max="9" width="8" style="158" bestFit="1" customWidth="1"/>
    <col min="10" max="10" width="11.21875" style="158" bestFit="1" customWidth="1"/>
    <col min="11" max="11" width="9.33203125" style="166" customWidth="1"/>
    <col min="12" max="12" width="9.33203125" style="165" customWidth="1"/>
    <col min="13" max="13" width="9.33203125" style="158" customWidth="1"/>
    <col min="14" max="14" width="8.88671875" style="155"/>
    <col min="15" max="16384" width="8.88671875" style="111"/>
  </cols>
  <sheetData>
    <row r="1" spans="1:15" ht="20.100000000000001" customHeight="1"/>
    <row r="2" spans="1:15" ht="39.950000000000003" customHeight="1">
      <c r="B2" s="199" t="s">
        <v>269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3" spans="1:15" ht="20.100000000000001" customHeight="1">
      <c r="J3" s="156"/>
      <c r="K3" s="156"/>
      <c r="L3" s="178"/>
      <c r="M3" s="156"/>
    </row>
    <row r="4" spans="1:15" ht="20.100000000000001" customHeight="1">
      <c r="B4" s="188" t="s">
        <v>294</v>
      </c>
      <c r="C4" s="201" t="s">
        <v>293</v>
      </c>
      <c r="D4" s="202"/>
      <c r="F4" s="176" t="s">
        <v>277</v>
      </c>
      <c r="G4" s="157"/>
      <c r="J4" s="156"/>
      <c r="K4" s="156"/>
      <c r="L4" s="178"/>
      <c r="M4" s="156"/>
    </row>
    <row r="5" spans="1:15" ht="20.100000000000001" customHeight="1">
      <c r="B5" s="181" t="s">
        <v>1</v>
      </c>
      <c r="C5" s="203">
        <f>E27</f>
        <v>30000000</v>
      </c>
      <c r="D5" s="204"/>
      <c r="F5" s="177" t="s">
        <v>279</v>
      </c>
      <c r="G5" s="162"/>
      <c r="H5" s="162"/>
      <c r="I5" s="164"/>
      <c r="J5" s="156"/>
      <c r="K5" s="156"/>
      <c r="L5" s="178"/>
    </row>
    <row r="6" spans="1:15" ht="20.100000000000001" customHeight="1">
      <c r="B6" s="188" t="s">
        <v>2</v>
      </c>
      <c r="C6" s="201" t="s">
        <v>295</v>
      </c>
      <c r="D6" s="202"/>
      <c r="F6" s="177" t="s">
        <v>278</v>
      </c>
      <c r="G6" s="162"/>
      <c r="H6" s="162"/>
      <c r="I6" s="161"/>
      <c r="J6" s="161"/>
      <c r="K6" s="163"/>
    </row>
    <row r="7" spans="1:15" ht="20.100000000000001" customHeight="1">
      <c r="C7" s="156"/>
      <c r="F7" s="177" t="s">
        <v>280</v>
      </c>
      <c r="G7" s="162"/>
      <c r="H7" s="162"/>
      <c r="I7" s="161"/>
      <c r="J7" s="161"/>
      <c r="K7" s="185"/>
    </row>
    <row r="8" spans="1:15" ht="10.5" customHeight="1">
      <c r="B8" s="159"/>
      <c r="C8" s="159"/>
      <c r="D8" s="159"/>
      <c r="F8" s="177"/>
      <c r="G8" s="162"/>
      <c r="H8" s="162"/>
      <c r="I8" s="161"/>
      <c r="J8" s="161"/>
      <c r="K8" s="163"/>
    </row>
    <row r="9" spans="1:15" ht="20.100000000000001" customHeight="1">
      <c r="B9" s="205" t="s">
        <v>272</v>
      </c>
      <c r="C9" s="205"/>
      <c r="D9" s="205"/>
      <c r="I9" s="162"/>
      <c r="J9" s="206" t="s">
        <v>273</v>
      </c>
      <c r="K9" s="206"/>
      <c r="L9" s="206"/>
      <c r="M9" s="206"/>
    </row>
    <row r="10" spans="1:15" ht="20.100000000000001" customHeight="1">
      <c r="B10" s="198" t="s">
        <v>270</v>
      </c>
      <c r="C10" s="198" t="s">
        <v>3</v>
      </c>
      <c r="D10" s="198"/>
      <c r="E10" s="198"/>
      <c r="F10" s="198" t="s">
        <v>4</v>
      </c>
      <c r="G10" s="198"/>
      <c r="H10" s="198"/>
      <c r="I10" s="198"/>
      <c r="J10" s="198" t="s">
        <v>268</v>
      </c>
      <c r="K10" s="198"/>
      <c r="L10" s="198"/>
      <c r="M10" s="198"/>
    </row>
    <row r="11" spans="1:15" ht="20.100000000000001" customHeight="1">
      <c r="B11" s="198"/>
      <c r="C11" s="188" t="s">
        <v>8</v>
      </c>
      <c r="D11" s="188" t="s">
        <v>267</v>
      </c>
      <c r="E11" s="188" t="s">
        <v>24</v>
      </c>
      <c r="F11" s="188" t="s">
        <v>274</v>
      </c>
      <c r="G11" s="188" t="s">
        <v>9</v>
      </c>
      <c r="H11" s="188" t="s">
        <v>275</v>
      </c>
      <c r="I11" s="188" t="s">
        <v>271</v>
      </c>
      <c r="J11" s="167" t="s">
        <v>13</v>
      </c>
      <c r="K11" s="167" t="s">
        <v>283</v>
      </c>
      <c r="L11" s="168" t="s">
        <v>284</v>
      </c>
      <c r="M11" s="167" t="s">
        <v>281</v>
      </c>
    </row>
    <row r="12" spans="1:15">
      <c r="A12" s="1"/>
      <c r="B12" s="196" t="s">
        <v>282</v>
      </c>
      <c r="C12" s="192" t="s">
        <v>285</v>
      </c>
      <c r="D12" s="182" t="s">
        <v>276</v>
      </c>
      <c r="E12" s="169">
        <v>1000000</v>
      </c>
      <c r="F12" s="192" t="s">
        <v>285</v>
      </c>
      <c r="G12" s="182" t="s">
        <v>286</v>
      </c>
      <c r="H12" s="194" t="s">
        <v>456</v>
      </c>
      <c r="I12" s="183" t="s">
        <v>289</v>
      </c>
      <c r="J12" s="172">
        <f>K12/L12</f>
        <v>120286.29419933767</v>
      </c>
      <c r="K12" s="172">
        <f>E12/M12</f>
        <v>1228.5012285012285</v>
      </c>
      <c r="L12" s="173">
        <v>1.0213143872113677E-2</v>
      </c>
      <c r="M12" s="187">
        <v>814</v>
      </c>
      <c r="N12" s="1"/>
      <c r="O12" s="1"/>
    </row>
    <row r="13" spans="1:15">
      <c r="A13" s="1"/>
      <c r="B13" s="197"/>
      <c r="C13" s="193"/>
      <c r="D13" s="182" t="s">
        <v>266</v>
      </c>
      <c r="E13" s="169">
        <v>3000000</v>
      </c>
      <c r="F13" s="193"/>
      <c r="G13" s="182" t="s">
        <v>287</v>
      </c>
      <c r="H13" s="193"/>
      <c r="I13" s="183" t="s">
        <v>289</v>
      </c>
      <c r="J13" s="172">
        <f>K13/L13</f>
        <v>2341158.8683351469</v>
      </c>
      <c r="K13" s="172">
        <f>E13/M13</f>
        <v>3264.4178454842222</v>
      </c>
      <c r="L13" s="173">
        <v>1.3943598145501447E-3</v>
      </c>
      <c r="M13" s="187">
        <v>919</v>
      </c>
      <c r="N13" s="1"/>
      <c r="O13" s="1"/>
    </row>
    <row r="14" spans="1:15">
      <c r="A14" s="1"/>
      <c r="B14" s="197"/>
      <c r="C14" s="195" t="s">
        <v>20</v>
      </c>
      <c r="D14" s="195"/>
      <c r="E14" s="170">
        <f>SUM(E12:E13)</f>
        <v>4000000</v>
      </c>
      <c r="F14" s="189"/>
      <c r="G14" s="189"/>
      <c r="H14" s="189"/>
      <c r="I14" s="189"/>
      <c r="J14" s="179">
        <f>SUM(J12:J13)</f>
        <v>2461445.1625344846</v>
      </c>
      <c r="K14" s="179">
        <f>SUM(K12:K13)</f>
        <v>4492.9190739854512</v>
      </c>
      <c r="L14" s="180">
        <f t="shared" ref="L14" si="0">K14/J14</f>
        <v>1.8253175583075804E-3</v>
      </c>
      <c r="M14" s="171"/>
      <c r="N14" s="1"/>
      <c r="O14" s="1"/>
    </row>
    <row r="15" spans="1:15">
      <c r="A15" s="1"/>
      <c r="B15" s="197"/>
      <c r="C15" s="192" t="s">
        <v>296</v>
      </c>
      <c r="D15" s="182" t="s">
        <v>276</v>
      </c>
      <c r="E15" s="169">
        <v>1500000</v>
      </c>
      <c r="F15" s="192" t="s">
        <v>296</v>
      </c>
      <c r="G15" s="182" t="s">
        <v>297</v>
      </c>
      <c r="H15" s="194" t="s">
        <v>302</v>
      </c>
      <c r="I15" s="183" t="s">
        <v>289</v>
      </c>
      <c r="J15" s="172">
        <f>K15/L15</f>
        <v>82918.739635157559</v>
      </c>
      <c r="K15" s="172">
        <f>E15/M15</f>
        <v>2238.8059701492539</v>
      </c>
      <c r="L15" s="173">
        <v>2.7E-2</v>
      </c>
      <c r="M15" s="187">
        <v>670</v>
      </c>
      <c r="N15" s="1"/>
      <c r="O15" s="1"/>
    </row>
    <row r="16" spans="1:15">
      <c r="A16" s="1"/>
      <c r="B16" s="197"/>
      <c r="C16" s="193"/>
      <c r="D16" s="182" t="s">
        <v>266</v>
      </c>
      <c r="E16" s="169">
        <v>5000000</v>
      </c>
      <c r="F16" s="193"/>
      <c r="G16" s="182" t="s">
        <v>298</v>
      </c>
      <c r="H16" s="193"/>
      <c r="I16" s="183" t="s">
        <v>289</v>
      </c>
      <c r="J16" s="172">
        <f>K16/L16</f>
        <v>281769.51253874332</v>
      </c>
      <c r="K16" s="172">
        <f>E16/M16</f>
        <v>5917.1597633136098</v>
      </c>
      <c r="L16" s="173">
        <v>2.1000000000000001E-2</v>
      </c>
      <c r="M16" s="187">
        <v>845</v>
      </c>
      <c r="N16" s="1"/>
      <c r="O16" s="1"/>
    </row>
    <row r="17" spans="1:15">
      <c r="A17" s="1"/>
      <c r="B17" s="197"/>
      <c r="C17" s="195" t="s">
        <v>20</v>
      </c>
      <c r="D17" s="195"/>
      <c r="E17" s="170">
        <f>SUM(E15:E16)</f>
        <v>6500000</v>
      </c>
      <c r="F17" s="189"/>
      <c r="G17" s="189"/>
      <c r="H17" s="189"/>
      <c r="I17" s="189"/>
      <c r="J17" s="179">
        <f>SUM(J15:J16)</f>
        <v>364688.2521739009</v>
      </c>
      <c r="K17" s="179">
        <f>SUM(K15:K16)</f>
        <v>8155.9657334628637</v>
      </c>
      <c r="L17" s="180">
        <f t="shared" ref="L17" si="1">K17/J17</f>
        <v>2.236421295406496E-2</v>
      </c>
      <c r="M17" s="171"/>
      <c r="N17" s="1"/>
      <c r="O17" s="1"/>
    </row>
    <row r="18" spans="1:15">
      <c r="A18" s="1"/>
      <c r="B18" s="196" t="s">
        <v>541</v>
      </c>
      <c r="C18" s="192" t="s">
        <v>542</v>
      </c>
      <c r="D18" s="182" t="s">
        <v>266</v>
      </c>
      <c r="E18" s="169">
        <v>2000000</v>
      </c>
      <c r="F18" s="192" t="s">
        <v>542</v>
      </c>
      <c r="G18" s="182" t="s">
        <v>542</v>
      </c>
      <c r="H18" s="194" t="s">
        <v>301</v>
      </c>
      <c r="I18" s="183" t="s">
        <v>289</v>
      </c>
      <c r="J18" s="172">
        <f>K18/L18</f>
        <v>430941.60741219559</v>
      </c>
      <c r="K18" s="172">
        <f>E18/M18</f>
        <v>9049.7737556561078</v>
      </c>
      <c r="L18" s="173">
        <v>2.1000000000000001E-2</v>
      </c>
      <c r="M18" s="187">
        <v>221</v>
      </c>
      <c r="N18" s="1"/>
      <c r="O18" s="1"/>
    </row>
    <row r="19" spans="1:15">
      <c r="A19" s="1"/>
      <c r="B19" s="197"/>
      <c r="C19" s="193"/>
      <c r="D19" s="182" t="s">
        <v>266</v>
      </c>
      <c r="E19" s="169">
        <v>3000000</v>
      </c>
      <c r="F19" s="193"/>
      <c r="G19" s="182" t="s">
        <v>543</v>
      </c>
      <c r="H19" s="193"/>
      <c r="I19" s="183" t="s">
        <v>289</v>
      </c>
      <c r="J19" s="172">
        <f>K19/L19</f>
        <v>465838.50931677019</v>
      </c>
      <c r="K19" s="172">
        <f>E19/M19</f>
        <v>13043.478260869566</v>
      </c>
      <c r="L19" s="173">
        <v>2.8000000000000001E-2</v>
      </c>
      <c r="M19" s="187">
        <v>230</v>
      </c>
      <c r="N19" s="1"/>
      <c r="O19" s="1"/>
    </row>
    <row r="20" spans="1:15">
      <c r="A20" s="1"/>
      <c r="B20" s="207"/>
      <c r="C20" s="195" t="s">
        <v>20</v>
      </c>
      <c r="D20" s="195"/>
      <c r="E20" s="170">
        <f>SUM(E18:E19)</f>
        <v>5000000</v>
      </c>
      <c r="F20" s="191"/>
      <c r="G20" s="191"/>
      <c r="H20" s="191"/>
      <c r="I20" s="191"/>
      <c r="J20" s="179">
        <f>SUM(J18:J19)</f>
        <v>896780.11672896578</v>
      </c>
      <c r="K20" s="179">
        <f>SUM(K18:K19)</f>
        <v>22093.252016525672</v>
      </c>
      <c r="L20" s="180">
        <f>K20/J20</f>
        <v>2.4636197440585008E-2</v>
      </c>
      <c r="M20" s="171"/>
      <c r="N20" s="1"/>
      <c r="O20" s="1"/>
    </row>
    <row r="21" spans="1:15">
      <c r="A21" s="1"/>
      <c r="B21" s="196" t="s">
        <v>288</v>
      </c>
      <c r="C21" s="192" t="s">
        <v>290</v>
      </c>
      <c r="D21" s="182" t="s">
        <v>276</v>
      </c>
      <c r="E21" s="169">
        <v>1500000</v>
      </c>
      <c r="F21" s="192" t="s">
        <v>290</v>
      </c>
      <c r="G21" s="182" t="s">
        <v>291</v>
      </c>
      <c r="H21" s="194" t="s">
        <v>301</v>
      </c>
      <c r="I21" s="183" t="s">
        <v>289</v>
      </c>
      <c r="J21" s="172">
        <f>K21/L21</f>
        <v>857142.85714285704</v>
      </c>
      <c r="K21" s="172">
        <f>E21/M21</f>
        <v>4285.7142857142853</v>
      </c>
      <c r="L21" s="173">
        <v>5.0000000000000001E-3</v>
      </c>
      <c r="M21" s="187">
        <v>350</v>
      </c>
      <c r="N21" s="1"/>
      <c r="O21" s="1"/>
    </row>
    <row r="22" spans="1:15">
      <c r="A22" s="1"/>
      <c r="B22" s="197"/>
      <c r="C22" s="193"/>
      <c r="D22" s="182" t="s">
        <v>266</v>
      </c>
      <c r="E22" s="169">
        <v>3000000</v>
      </c>
      <c r="F22" s="193"/>
      <c r="G22" s="182" t="s">
        <v>292</v>
      </c>
      <c r="H22" s="193"/>
      <c r="I22" s="183" t="s">
        <v>289</v>
      </c>
      <c r="J22" s="172">
        <f>K22/L22</f>
        <v>833333.33333333337</v>
      </c>
      <c r="K22" s="172">
        <f>E22/M22</f>
        <v>7500</v>
      </c>
      <c r="L22" s="173">
        <v>8.9999999999999993E-3</v>
      </c>
      <c r="M22" s="187">
        <v>400</v>
      </c>
      <c r="N22" s="1"/>
      <c r="O22" s="1"/>
    </row>
    <row r="23" spans="1:15">
      <c r="A23" s="1"/>
      <c r="B23" s="207"/>
      <c r="C23" s="195" t="s">
        <v>20</v>
      </c>
      <c r="D23" s="195"/>
      <c r="E23" s="170">
        <f>SUM(E21:E22)</f>
        <v>4500000</v>
      </c>
      <c r="F23" s="191"/>
      <c r="G23" s="191"/>
      <c r="H23" s="191"/>
      <c r="I23" s="191"/>
      <c r="J23" s="179">
        <f>SUM(J21:J22)</f>
        <v>1690476.1904761903</v>
      </c>
      <c r="K23" s="179">
        <f>SUM(K21:K22)</f>
        <v>11785.714285714286</v>
      </c>
      <c r="L23" s="180">
        <f>K23/J23</f>
        <v>6.9718309859154943E-3</v>
      </c>
      <c r="M23" s="171"/>
      <c r="N23" s="1"/>
      <c r="O23" s="1"/>
    </row>
    <row r="24" spans="1:15" ht="16.5" customHeight="1">
      <c r="A24" s="1"/>
      <c r="B24" s="196" t="s">
        <v>299</v>
      </c>
      <c r="C24" s="192" t="s">
        <v>300</v>
      </c>
      <c r="D24" s="182" t="s">
        <v>303</v>
      </c>
      <c r="E24" s="169">
        <v>5000000</v>
      </c>
      <c r="F24" s="182" t="s">
        <v>457</v>
      </c>
      <c r="G24" s="182" t="s">
        <v>458</v>
      </c>
      <c r="H24" s="182" t="s">
        <v>460</v>
      </c>
      <c r="I24" s="183" t="s">
        <v>461</v>
      </c>
      <c r="J24" s="301">
        <f>E24/250000</f>
        <v>20</v>
      </c>
      <c r="K24" s="186"/>
      <c r="L24" s="186"/>
      <c r="M24" s="186"/>
      <c r="N24" s="1"/>
      <c r="O24" s="1"/>
    </row>
    <row r="25" spans="1:15">
      <c r="A25" s="1"/>
      <c r="B25" s="197"/>
      <c r="C25" s="193"/>
      <c r="D25" s="182" t="s">
        <v>303</v>
      </c>
      <c r="E25" s="169">
        <v>5000000</v>
      </c>
      <c r="F25" s="182" t="s">
        <v>459</v>
      </c>
      <c r="G25" s="182" t="s">
        <v>539</v>
      </c>
      <c r="H25" s="182" t="s">
        <v>540</v>
      </c>
      <c r="I25" s="183" t="s">
        <v>538</v>
      </c>
      <c r="J25" s="301">
        <f>E25/150000</f>
        <v>33.333333333333336</v>
      </c>
      <c r="K25" s="186"/>
      <c r="L25" s="186"/>
      <c r="M25" s="186"/>
      <c r="N25" s="1"/>
      <c r="O25" s="1"/>
    </row>
    <row r="26" spans="1:15">
      <c r="A26" s="1"/>
      <c r="B26" s="207"/>
      <c r="C26" s="195" t="s">
        <v>20</v>
      </c>
      <c r="D26" s="195"/>
      <c r="E26" s="170">
        <f>SUM(E24:E25)</f>
        <v>10000000</v>
      </c>
      <c r="F26" s="189"/>
      <c r="G26" s="189"/>
      <c r="H26" s="189"/>
      <c r="I26" s="189"/>
      <c r="J26" s="179">
        <f>SUM(J24:J25)</f>
        <v>53.333333333333336</v>
      </c>
      <c r="K26" s="179">
        <f>SUM(K24:K25)</f>
        <v>0</v>
      </c>
      <c r="L26" s="180">
        <f>K26/J26</f>
        <v>0</v>
      </c>
      <c r="M26" s="171"/>
      <c r="N26" s="1"/>
      <c r="O26" s="1"/>
    </row>
    <row r="27" spans="1:15">
      <c r="B27" s="198" t="s">
        <v>21</v>
      </c>
      <c r="C27" s="198"/>
      <c r="D27" s="198"/>
      <c r="E27" s="174">
        <f>SUM(E12:E26)/2</f>
        <v>30000000</v>
      </c>
      <c r="F27" s="190"/>
      <c r="G27" s="190"/>
      <c r="H27" s="190"/>
      <c r="I27" s="190"/>
      <c r="J27" s="174">
        <f>SUM(J24:J26)/2</f>
        <v>53.333333333333336</v>
      </c>
      <c r="K27" s="174">
        <f>SUM(K24:K26)/2</f>
        <v>0</v>
      </c>
      <c r="L27" s="168">
        <f>K27/J27</f>
        <v>0</v>
      </c>
      <c r="M27" s="184"/>
      <c r="N27" s="1"/>
      <c r="O27" s="1"/>
    </row>
    <row r="28" spans="1:15">
      <c r="J28" s="165"/>
      <c r="K28" s="165"/>
    </row>
    <row r="29" spans="1:15">
      <c r="H29" s="165"/>
      <c r="I29" s="165"/>
      <c r="J29" s="166"/>
      <c r="K29" s="165"/>
    </row>
    <row r="30" spans="1:15">
      <c r="G30" s="175"/>
      <c r="H30" s="165"/>
      <c r="I30" s="165"/>
      <c r="J30" s="166"/>
    </row>
    <row r="31" spans="1:15">
      <c r="G31" s="175"/>
      <c r="H31" s="165"/>
      <c r="I31" s="165"/>
    </row>
    <row r="32" spans="1:15">
      <c r="G32" s="175"/>
      <c r="H32" s="165"/>
      <c r="I32" s="165"/>
    </row>
    <row r="33" spans="7:9">
      <c r="G33" s="175"/>
      <c r="H33" s="165"/>
      <c r="I33" s="165"/>
    </row>
  </sheetData>
  <mergeCells count="33">
    <mergeCell ref="B27:D27"/>
    <mergeCell ref="C15:C16"/>
    <mergeCell ref="F15:F16"/>
    <mergeCell ref="H15:H16"/>
    <mergeCell ref="C17:D17"/>
    <mergeCell ref="B12:B17"/>
    <mergeCell ref="C12:C13"/>
    <mergeCell ref="F12:F13"/>
    <mergeCell ref="H12:H13"/>
    <mergeCell ref="C14:D14"/>
    <mergeCell ref="C24:C25"/>
    <mergeCell ref="C26:D26"/>
    <mergeCell ref="C18:C19"/>
    <mergeCell ref="F18:F19"/>
    <mergeCell ref="H18:H19"/>
    <mergeCell ref="C20:D20"/>
    <mergeCell ref="B2:M2"/>
    <mergeCell ref="C4:D4"/>
    <mergeCell ref="C5:D5"/>
    <mergeCell ref="C6:D6"/>
    <mergeCell ref="B9:D9"/>
    <mergeCell ref="J9:M9"/>
    <mergeCell ref="B10:B11"/>
    <mergeCell ref="C10:E10"/>
    <mergeCell ref="F10:I10"/>
    <mergeCell ref="J10:M10"/>
    <mergeCell ref="C21:C22"/>
    <mergeCell ref="F21:F22"/>
    <mergeCell ref="H21:H22"/>
    <mergeCell ref="C23:D23"/>
    <mergeCell ref="B24:B26"/>
    <mergeCell ref="B21:B23"/>
    <mergeCell ref="B18:B20"/>
  </mergeCells>
  <phoneticPr fontId="22" type="noConversion"/>
  <pageMargins left="0.75" right="0.75" top="1" bottom="1" header="0.5" footer="0.5"/>
  <pageSetup paperSize="9" scale="3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7D43-84D5-40A1-A636-628E07F3B66F}">
  <dimension ref="B2:E79"/>
  <sheetViews>
    <sheetView showGridLines="0" workbookViewId="0">
      <selection activeCell="B2" sqref="B2:E2"/>
    </sheetView>
  </sheetViews>
  <sheetFormatPr defaultRowHeight="13.5"/>
  <cols>
    <col min="1" max="1" width="1.6640625" customWidth="1"/>
    <col min="2" max="5" width="19.5546875" style="296" customWidth="1"/>
  </cols>
  <sheetData>
    <row r="2" spans="2:5" ht="24.75" customHeight="1" thickBot="1">
      <c r="B2" s="297" t="s">
        <v>344</v>
      </c>
      <c r="C2" s="297"/>
      <c r="D2" s="297"/>
      <c r="E2" s="297"/>
    </row>
    <row r="3" spans="2:5" ht="14.25" thickTop="1"/>
    <row r="4" spans="2:5">
      <c r="B4" s="300" t="s">
        <v>347</v>
      </c>
    </row>
    <row r="5" spans="2:5">
      <c r="B5" s="300" t="s">
        <v>346</v>
      </c>
    </row>
    <row r="6" spans="2:5">
      <c r="B6" s="300" t="s">
        <v>345</v>
      </c>
    </row>
    <row r="7" spans="2:5" ht="19.5" customHeight="1">
      <c r="B7" s="299" t="s">
        <v>309</v>
      </c>
      <c r="C7" s="299" t="s">
        <v>310</v>
      </c>
      <c r="D7" s="299" t="s">
        <v>311</v>
      </c>
      <c r="E7" s="299" t="s">
        <v>312</v>
      </c>
    </row>
    <row r="8" spans="2:5">
      <c r="B8" s="298" t="s">
        <v>304</v>
      </c>
      <c r="C8" s="298" t="s">
        <v>348</v>
      </c>
      <c r="D8" s="298" t="s">
        <v>420</v>
      </c>
      <c r="E8" s="298" t="s">
        <v>447</v>
      </c>
    </row>
    <row r="9" spans="2:5">
      <c r="B9" s="298" t="s">
        <v>305</v>
      </c>
      <c r="C9" s="298" t="s">
        <v>349</v>
      </c>
      <c r="D9" s="298" t="s">
        <v>421</v>
      </c>
      <c r="E9" s="298" t="s">
        <v>448</v>
      </c>
    </row>
    <row r="10" spans="2:5">
      <c r="B10" s="298" t="s">
        <v>306</v>
      </c>
      <c r="C10" s="298" t="s">
        <v>350</v>
      </c>
      <c r="D10" s="298" t="s">
        <v>422</v>
      </c>
      <c r="E10" s="298" t="s">
        <v>449</v>
      </c>
    </row>
    <row r="11" spans="2:5">
      <c r="B11" s="298" t="s">
        <v>307</v>
      </c>
      <c r="C11" s="298" t="s">
        <v>351</v>
      </c>
      <c r="D11" s="298" t="s">
        <v>423</v>
      </c>
      <c r="E11" s="298" t="s">
        <v>450</v>
      </c>
    </row>
    <row r="12" spans="2:5">
      <c r="B12" s="298" t="s">
        <v>308</v>
      </c>
      <c r="C12" s="298" t="s">
        <v>352</v>
      </c>
      <c r="D12" s="298" t="s">
        <v>424</v>
      </c>
      <c r="E12" s="298" t="s">
        <v>451</v>
      </c>
    </row>
    <row r="13" spans="2:5">
      <c r="B13" s="298" t="s">
        <v>313</v>
      </c>
      <c r="C13" s="298" t="s">
        <v>353</v>
      </c>
      <c r="D13" s="298" t="s">
        <v>425</v>
      </c>
      <c r="E13" s="298" t="s">
        <v>452</v>
      </c>
    </row>
    <row r="14" spans="2:5">
      <c r="B14" s="298" t="s">
        <v>314</v>
      </c>
      <c r="C14" s="298" t="s">
        <v>354</v>
      </c>
      <c r="D14" s="298" t="s">
        <v>426</v>
      </c>
      <c r="E14" s="298" t="s">
        <v>453</v>
      </c>
    </row>
    <row r="15" spans="2:5">
      <c r="B15" s="298" t="s">
        <v>315</v>
      </c>
      <c r="C15" s="298" t="s">
        <v>355</v>
      </c>
      <c r="D15" s="298" t="s">
        <v>427</v>
      </c>
      <c r="E15" s="298" t="s">
        <v>454</v>
      </c>
    </row>
    <row r="16" spans="2:5">
      <c r="B16" s="298" t="s">
        <v>316</v>
      </c>
      <c r="C16" s="298" t="s">
        <v>356</v>
      </c>
      <c r="D16" s="298" t="s">
        <v>428</v>
      </c>
      <c r="E16" s="298" t="s">
        <v>455</v>
      </c>
    </row>
    <row r="17" spans="2:5">
      <c r="B17" s="298" t="s">
        <v>317</v>
      </c>
      <c r="C17" s="298" t="s">
        <v>357</v>
      </c>
      <c r="D17" s="298" t="s">
        <v>429</v>
      </c>
      <c r="E17" s="298"/>
    </row>
    <row r="18" spans="2:5">
      <c r="B18" s="298" t="s">
        <v>318</v>
      </c>
      <c r="C18" s="298" t="s">
        <v>358</v>
      </c>
      <c r="D18" s="298" t="s">
        <v>430</v>
      </c>
      <c r="E18" s="298"/>
    </row>
    <row r="19" spans="2:5">
      <c r="B19" s="298" t="s">
        <v>319</v>
      </c>
      <c r="C19" s="298" t="s">
        <v>359</v>
      </c>
      <c r="D19" s="298" t="s">
        <v>431</v>
      </c>
      <c r="E19" s="298"/>
    </row>
    <row r="20" spans="2:5">
      <c r="B20" s="298" t="s">
        <v>320</v>
      </c>
      <c r="C20" s="298" t="s">
        <v>360</v>
      </c>
      <c r="D20" s="298" t="s">
        <v>432</v>
      </c>
      <c r="E20" s="298"/>
    </row>
    <row r="21" spans="2:5">
      <c r="B21" s="298" t="s">
        <v>321</v>
      </c>
      <c r="C21" s="298" t="s">
        <v>361</v>
      </c>
      <c r="D21" s="298" t="s">
        <v>433</v>
      </c>
      <c r="E21" s="298"/>
    </row>
    <row r="22" spans="2:5">
      <c r="B22" s="298" t="s">
        <v>322</v>
      </c>
      <c r="C22" s="298" t="s">
        <v>362</v>
      </c>
      <c r="D22" s="298" t="s">
        <v>434</v>
      </c>
      <c r="E22" s="298"/>
    </row>
    <row r="23" spans="2:5">
      <c r="B23" s="298" t="s">
        <v>323</v>
      </c>
      <c r="C23" s="298" t="s">
        <v>363</v>
      </c>
      <c r="D23" s="298" t="s">
        <v>435</v>
      </c>
      <c r="E23" s="298"/>
    </row>
    <row r="24" spans="2:5">
      <c r="B24" s="298" t="s">
        <v>324</v>
      </c>
      <c r="C24" s="298" t="s">
        <v>364</v>
      </c>
      <c r="D24" s="298" t="s">
        <v>436</v>
      </c>
      <c r="E24" s="298"/>
    </row>
    <row r="25" spans="2:5">
      <c r="B25" s="298" t="s">
        <v>325</v>
      </c>
      <c r="C25" s="298" t="s">
        <v>365</v>
      </c>
      <c r="D25" s="298" t="s">
        <v>437</v>
      </c>
      <c r="E25" s="298"/>
    </row>
    <row r="26" spans="2:5">
      <c r="B26" s="298" t="s">
        <v>326</v>
      </c>
      <c r="C26" s="298" t="s">
        <v>366</v>
      </c>
      <c r="D26" s="298" t="s">
        <v>438</v>
      </c>
      <c r="E26" s="298"/>
    </row>
    <row r="27" spans="2:5">
      <c r="B27" s="298" t="s">
        <v>327</v>
      </c>
      <c r="C27" s="298" t="s">
        <v>367</v>
      </c>
      <c r="D27" s="298" t="s">
        <v>439</v>
      </c>
      <c r="E27" s="298"/>
    </row>
    <row r="28" spans="2:5">
      <c r="B28" s="298" t="s">
        <v>328</v>
      </c>
      <c r="C28" s="298" t="s">
        <v>368</v>
      </c>
      <c r="D28" s="298" t="s">
        <v>440</v>
      </c>
      <c r="E28" s="298"/>
    </row>
    <row r="29" spans="2:5">
      <c r="B29" s="298" t="s">
        <v>329</v>
      </c>
      <c r="C29" s="298" t="s">
        <v>369</v>
      </c>
      <c r="D29" s="298" t="s">
        <v>441</v>
      </c>
      <c r="E29" s="298"/>
    </row>
    <row r="30" spans="2:5">
      <c r="B30" s="298" t="s">
        <v>330</v>
      </c>
      <c r="C30" s="298" t="s">
        <v>370</v>
      </c>
      <c r="D30" s="298" t="s">
        <v>442</v>
      </c>
      <c r="E30" s="298"/>
    </row>
    <row r="31" spans="2:5">
      <c r="B31" s="298" t="s">
        <v>331</v>
      </c>
      <c r="C31" s="298" t="s">
        <v>371</v>
      </c>
      <c r="D31" s="298" t="s">
        <v>443</v>
      </c>
      <c r="E31" s="298"/>
    </row>
    <row r="32" spans="2:5">
      <c r="B32" s="298" t="s">
        <v>332</v>
      </c>
      <c r="C32" s="298" t="s">
        <v>372</v>
      </c>
      <c r="D32" s="298" t="s">
        <v>444</v>
      </c>
      <c r="E32" s="298"/>
    </row>
    <row r="33" spans="2:5">
      <c r="B33" s="298" t="s">
        <v>333</v>
      </c>
      <c r="C33" s="298" t="s">
        <v>373</v>
      </c>
      <c r="D33" s="298" t="s">
        <v>445</v>
      </c>
      <c r="E33" s="298"/>
    </row>
    <row r="34" spans="2:5">
      <c r="B34" s="298" t="s">
        <v>334</v>
      </c>
      <c r="C34" s="298" t="s">
        <v>374</v>
      </c>
      <c r="D34" s="298" t="s">
        <v>446</v>
      </c>
      <c r="E34" s="298"/>
    </row>
    <row r="35" spans="2:5">
      <c r="B35" s="298" t="s">
        <v>335</v>
      </c>
      <c r="C35" s="298" t="s">
        <v>375</v>
      </c>
      <c r="D35" s="298"/>
      <c r="E35" s="298"/>
    </row>
    <row r="36" spans="2:5">
      <c r="B36" s="298" t="s">
        <v>336</v>
      </c>
      <c r="C36" s="298" t="s">
        <v>376</v>
      </c>
      <c r="D36" s="298"/>
      <c r="E36" s="298"/>
    </row>
    <row r="37" spans="2:5">
      <c r="B37" s="298" t="s">
        <v>337</v>
      </c>
      <c r="C37" s="298" t="s">
        <v>377</v>
      </c>
      <c r="D37" s="298"/>
      <c r="E37" s="298"/>
    </row>
    <row r="38" spans="2:5">
      <c r="B38" s="298" t="s">
        <v>338</v>
      </c>
      <c r="C38" s="298" t="s">
        <v>378</v>
      </c>
      <c r="D38" s="298"/>
      <c r="E38" s="298"/>
    </row>
    <row r="39" spans="2:5">
      <c r="B39" s="298" t="s">
        <v>339</v>
      </c>
      <c r="C39" s="298" t="s">
        <v>379</v>
      </c>
      <c r="D39" s="298"/>
      <c r="E39" s="298"/>
    </row>
    <row r="40" spans="2:5">
      <c r="B40" s="298" t="s">
        <v>340</v>
      </c>
      <c r="C40" s="298" t="s">
        <v>380</v>
      </c>
      <c r="D40" s="298"/>
      <c r="E40" s="298"/>
    </row>
    <row r="41" spans="2:5">
      <c r="B41" s="298" t="s">
        <v>341</v>
      </c>
      <c r="C41" s="298" t="s">
        <v>381</v>
      </c>
      <c r="D41" s="298"/>
      <c r="E41" s="298"/>
    </row>
    <row r="42" spans="2:5">
      <c r="B42" s="298" t="s">
        <v>342</v>
      </c>
      <c r="C42" s="298" t="s">
        <v>382</v>
      </c>
      <c r="D42" s="298"/>
      <c r="E42" s="298"/>
    </row>
    <row r="43" spans="2:5">
      <c r="B43" s="298" t="s">
        <v>343</v>
      </c>
      <c r="C43" s="298" t="s">
        <v>383</v>
      </c>
      <c r="D43" s="298"/>
      <c r="E43" s="298"/>
    </row>
    <row r="44" spans="2:5">
      <c r="B44" s="298"/>
      <c r="C44" s="298" t="s">
        <v>384</v>
      </c>
      <c r="D44" s="298"/>
      <c r="E44" s="298"/>
    </row>
    <row r="45" spans="2:5">
      <c r="B45" s="298"/>
      <c r="C45" s="298" t="s">
        <v>385</v>
      </c>
      <c r="D45" s="298"/>
      <c r="E45" s="298"/>
    </row>
    <row r="46" spans="2:5">
      <c r="B46" s="298"/>
      <c r="C46" s="298" t="s">
        <v>386</v>
      </c>
      <c r="D46" s="298"/>
      <c r="E46" s="298"/>
    </row>
    <row r="47" spans="2:5">
      <c r="B47" s="298"/>
      <c r="C47" s="298" t="s">
        <v>387</v>
      </c>
      <c r="D47" s="298"/>
      <c r="E47" s="298"/>
    </row>
    <row r="48" spans="2:5">
      <c r="B48" s="298"/>
      <c r="C48" s="298" t="s">
        <v>388</v>
      </c>
      <c r="D48" s="298"/>
      <c r="E48" s="298"/>
    </row>
    <row r="49" spans="2:5">
      <c r="B49" s="298"/>
      <c r="C49" s="298" t="s">
        <v>389</v>
      </c>
      <c r="D49" s="298"/>
      <c r="E49" s="298"/>
    </row>
    <row r="50" spans="2:5">
      <c r="B50" s="298"/>
      <c r="C50" s="298" t="s">
        <v>390</v>
      </c>
      <c r="D50" s="298"/>
      <c r="E50" s="298"/>
    </row>
    <row r="51" spans="2:5">
      <c r="B51" s="298"/>
      <c r="C51" s="298" t="s">
        <v>391</v>
      </c>
      <c r="D51" s="298"/>
      <c r="E51" s="298"/>
    </row>
    <row r="52" spans="2:5">
      <c r="B52" s="298"/>
      <c r="C52" s="298" t="s">
        <v>392</v>
      </c>
      <c r="D52" s="298"/>
      <c r="E52" s="298"/>
    </row>
    <row r="53" spans="2:5">
      <c r="B53" s="298"/>
      <c r="C53" s="298" t="s">
        <v>393</v>
      </c>
      <c r="D53" s="298"/>
      <c r="E53" s="298"/>
    </row>
    <row r="54" spans="2:5">
      <c r="B54" s="298"/>
      <c r="C54" s="298" t="s">
        <v>394</v>
      </c>
      <c r="D54" s="298"/>
      <c r="E54" s="298"/>
    </row>
    <row r="55" spans="2:5">
      <c r="B55" s="298"/>
      <c r="C55" s="298" t="s">
        <v>395</v>
      </c>
      <c r="D55" s="298"/>
      <c r="E55" s="298"/>
    </row>
    <row r="56" spans="2:5">
      <c r="B56" s="298"/>
      <c r="C56" s="298" t="s">
        <v>396</v>
      </c>
      <c r="D56" s="298"/>
      <c r="E56" s="298"/>
    </row>
    <row r="57" spans="2:5">
      <c r="B57" s="298"/>
      <c r="C57" s="298" t="s">
        <v>397</v>
      </c>
      <c r="D57" s="298"/>
      <c r="E57" s="298"/>
    </row>
    <row r="58" spans="2:5">
      <c r="B58" s="298"/>
      <c r="C58" s="298" t="s">
        <v>398</v>
      </c>
      <c r="D58" s="298"/>
      <c r="E58" s="298"/>
    </row>
    <row r="59" spans="2:5">
      <c r="B59" s="298"/>
      <c r="C59" s="298" t="s">
        <v>399</v>
      </c>
      <c r="D59" s="298"/>
      <c r="E59" s="298"/>
    </row>
    <row r="60" spans="2:5">
      <c r="B60" s="298"/>
      <c r="C60" s="298" t="s">
        <v>400</v>
      </c>
      <c r="D60" s="298"/>
      <c r="E60" s="298"/>
    </row>
    <row r="61" spans="2:5">
      <c r="B61" s="298"/>
      <c r="C61" s="298" t="s">
        <v>401</v>
      </c>
      <c r="D61" s="298"/>
      <c r="E61" s="298"/>
    </row>
    <row r="62" spans="2:5">
      <c r="B62" s="298"/>
      <c r="C62" s="298" t="s">
        <v>402</v>
      </c>
      <c r="D62" s="298"/>
      <c r="E62" s="298"/>
    </row>
    <row r="63" spans="2:5">
      <c r="B63" s="298"/>
      <c r="C63" s="298" t="s">
        <v>403</v>
      </c>
      <c r="D63" s="298"/>
      <c r="E63" s="298"/>
    </row>
    <row r="64" spans="2:5">
      <c r="B64" s="298"/>
      <c r="C64" s="298" t="s">
        <v>404</v>
      </c>
      <c r="D64" s="298"/>
      <c r="E64" s="298"/>
    </row>
    <row r="65" spans="2:5">
      <c r="B65" s="298"/>
      <c r="C65" s="298" t="s">
        <v>405</v>
      </c>
      <c r="D65" s="298"/>
      <c r="E65" s="298"/>
    </row>
    <row r="66" spans="2:5">
      <c r="B66" s="298"/>
      <c r="C66" s="298" t="s">
        <v>406</v>
      </c>
      <c r="D66" s="298"/>
      <c r="E66" s="298"/>
    </row>
    <row r="67" spans="2:5">
      <c r="B67" s="298"/>
      <c r="C67" s="298" t="s">
        <v>407</v>
      </c>
      <c r="D67" s="298"/>
      <c r="E67" s="298"/>
    </row>
    <row r="68" spans="2:5">
      <c r="B68" s="298"/>
      <c r="C68" s="298" t="s">
        <v>408</v>
      </c>
      <c r="D68" s="298"/>
      <c r="E68" s="298"/>
    </row>
    <row r="69" spans="2:5">
      <c r="B69" s="298"/>
      <c r="C69" s="298" t="s">
        <v>409</v>
      </c>
      <c r="D69" s="298"/>
      <c r="E69" s="298"/>
    </row>
    <row r="70" spans="2:5">
      <c r="B70" s="298"/>
      <c r="C70" s="298" t="s">
        <v>410</v>
      </c>
      <c r="D70" s="298"/>
      <c r="E70" s="298"/>
    </row>
    <row r="71" spans="2:5">
      <c r="B71" s="298"/>
      <c r="C71" s="298" t="s">
        <v>411</v>
      </c>
      <c r="D71" s="298"/>
      <c r="E71" s="298"/>
    </row>
    <row r="72" spans="2:5">
      <c r="B72" s="298"/>
      <c r="C72" s="298" t="s">
        <v>412</v>
      </c>
      <c r="D72" s="298"/>
      <c r="E72" s="298"/>
    </row>
    <row r="73" spans="2:5">
      <c r="B73" s="298"/>
      <c r="C73" s="298" t="s">
        <v>413</v>
      </c>
      <c r="D73" s="298"/>
      <c r="E73" s="298"/>
    </row>
    <row r="74" spans="2:5">
      <c r="B74" s="298"/>
      <c r="C74" s="298" t="s">
        <v>414</v>
      </c>
      <c r="D74" s="298"/>
      <c r="E74" s="298"/>
    </row>
    <row r="75" spans="2:5">
      <c r="B75" s="298"/>
      <c r="C75" s="298" t="s">
        <v>415</v>
      </c>
      <c r="D75" s="298"/>
      <c r="E75" s="298"/>
    </row>
    <row r="76" spans="2:5">
      <c r="B76" s="298"/>
      <c r="C76" s="298" t="s">
        <v>416</v>
      </c>
      <c r="D76" s="298"/>
      <c r="E76" s="298"/>
    </row>
    <row r="77" spans="2:5">
      <c r="B77" s="298"/>
      <c r="C77" s="298" t="s">
        <v>417</v>
      </c>
      <c r="D77" s="298"/>
      <c r="E77" s="298"/>
    </row>
    <row r="78" spans="2:5">
      <c r="B78" s="298"/>
      <c r="C78" s="298" t="s">
        <v>418</v>
      </c>
      <c r="D78" s="298"/>
      <c r="E78" s="298"/>
    </row>
    <row r="79" spans="2:5">
      <c r="B79" s="298"/>
      <c r="C79" s="298" t="s">
        <v>419</v>
      </c>
      <c r="D79" s="298"/>
      <c r="E79" s="298"/>
    </row>
  </sheetData>
  <mergeCells count="1">
    <mergeCell ref="B2:E2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DA1CD-CED1-4D2F-90A4-9B4D4D649E7A}">
  <dimension ref="A1:F42"/>
  <sheetViews>
    <sheetView showGridLines="0" workbookViewId="0">
      <selection activeCell="J19" sqref="J19:J20"/>
    </sheetView>
  </sheetViews>
  <sheetFormatPr defaultRowHeight="13.5"/>
  <cols>
    <col min="1" max="1" width="2" customWidth="1"/>
    <col min="2" max="2" width="14.109375" customWidth="1"/>
    <col min="5" max="5" width="14.44140625" customWidth="1"/>
  </cols>
  <sheetData>
    <row r="1" spans="1:6">
      <c r="B1" s="296"/>
      <c r="C1" s="296"/>
      <c r="D1" s="296"/>
    </row>
    <row r="2" spans="1:6" ht="19.5" customHeight="1" thickBot="1">
      <c r="A2" s="305"/>
      <c r="B2" s="297" t="s">
        <v>537</v>
      </c>
      <c r="C2" s="297"/>
      <c r="D2" s="297"/>
      <c r="E2" s="297"/>
      <c r="F2" s="297"/>
    </row>
    <row r="3" spans="1:6" ht="14.25" thickTop="1">
      <c r="A3" s="305"/>
      <c r="B3" s="311"/>
      <c r="C3" s="310"/>
      <c r="D3" s="310"/>
      <c r="E3" s="310"/>
      <c r="F3" s="309"/>
    </row>
    <row r="4" spans="1:6" ht="16.5">
      <c r="A4" s="305"/>
      <c r="B4" s="312" t="s">
        <v>536</v>
      </c>
      <c r="C4" s="313" t="s">
        <v>474</v>
      </c>
      <c r="D4" s="313"/>
      <c r="E4" s="313"/>
      <c r="F4" s="312" t="s">
        <v>473</v>
      </c>
    </row>
    <row r="5" spans="1:6">
      <c r="A5" s="305"/>
      <c r="B5" s="314" t="s">
        <v>535</v>
      </c>
      <c r="C5" s="315" t="s">
        <v>534</v>
      </c>
      <c r="D5" s="315"/>
      <c r="E5" s="315"/>
      <c r="F5" s="316">
        <v>2899929</v>
      </c>
    </row>
    <row r="6" spans="1:6">
      <c r="A6" s="305"/>
      <c r="B6" s="314" t="s">
        <v>533</v>
      </c>
      <c r="C6" s="317" t="s">
        <v>532</v>
      </c>
      <c r="D6" s="317"/>
      <c r="E6" s="317"/>
      <c r="F6" s="318">
        <v>1684877</v>
      </c>
    </row>
    <row r="7" spans="1:6">
      <c r="A7" s="305"/>
      <c r="B7" s="314" t="s">
        <v>531</v>
      </c>
      <c r="C7" s="315" t="s">
        <v>530</v>
      </c>
      <c r="D7" s="315"/>
      <c r="E7" s="315"/>
      <c r="F7" s="316">
        <v>838545</v>
      </c>
    </row>
    <row r="8" spans="1:6">
      <c r="A8" s="305"/>
      <c r="B8" s="314" t="s">
        <v>529</v>
      </c>
      <c r="C8" s="315" t="s">
        <v>528</v>
      </c>
      <c r="D8" s="315"/>
      <c r="E8" s="315"/>
      <c r="F8" s="316">
        <v>806575</v>
      </c>
    </row>
    <row r="9" spans="1:6">
      <c r="A9" s="305"/>
      <c r="B9" s="314" t="s">
        <v>527</v>
      </c>
      <c r="C9" s="315" t="s">
        <v>526</v>
      </c>
      <c r="D9" s="315"/>
      <c r="E9" s="315"/>
      <c r="F9" s="316">
        <v>703412</v>
      </c>
    </row>
    <row r="10" spans="1:6">
      <c r="A10" s="305"/>
      <c r="B10" s="314" t="s">
        <v>525</v>
      </c>
      <c r="C10" s="315" t="s">
        <v>524</v>
      </c>
      <c r="D10" s="315"/>
      <c r="E10" s="315"/>
      <c r="F10" s="316">
        <v>653952</v>
      </c>
    </row>
    <row r="11" spans="1:6">
      <c r="A11" s="305"/>
      <c r="B11" s="314" t="s">
        <v>523</v>
      </c>
      <c r="C11" s="315" t="s">
        <v>522</v>
      </c>
      <c r="D11" s="315"/>
      <c r="E11" s="315"/>
      <c r="F11" s="316">
        <v>514421</v>
      </c>
    </row>
    <row r="12" spans="1:6">
      <c r="A12" s="305"/>
      <c r="B12" s="314" t="s">
        <v>521</v>
      </c>
      <c r="C12" s="315" t="s">
        <v>520</v>
      </c>
      <c r="D12" s="315"/>
      <c r="E12" s="315"/>
      <c r="F12" s="316">
        <v>492252</v>
      </c>
    </row>
    <row r="13" spans="1:6">
      <c r="A13" s="305"/>
      <c r="B13" s="314" t="s">
        <v>519</v>
      </c>
      <c r="C13" s="315" t="s">
        <v>518</v>
      </c>
      <c r="D13" s="315"/>
      <c r="E13" s="315"/>
      <c r="F13" s="316">
        <v>491158</v>
      </c>
    </row>
    <row r="14" spans="1:6">
      <c r="A14" s="305"/>
      <c r="B14" s="314" t="s">
        <v>517</v>
      </c>
      <c r="C14" s="315" t="s">
        <v>516</v>
      </c>
      <c r="D14" s="315"/>
      <c r="E14" s="315"/>
      <c r="F14" s="316">
        <v>480324</v>
      </c>
    </row>
    <row r="15" spans="1:6">
      <c r="A15" s="305"/>
      <c r="B15" s="314" t="s">
        <v>515</v>
      </c>
      <c r="C15" s="315" t="s">
        <v>514</v>
      </c>
      <c r="D15" s="315"/>
      <c r="E15" s="315"/>
      <c r="F15" s="316">
        <v>466942</v>
      </c>
    </row>
    <row r="16" spans="1:6">
      <c r="A16" s="305"/>
      <c r="B16" s="314" t="s">
        <v>513</v>
      </c>
      <c r="C16" s="315" t="s">
        <v>512</v>
      </c>
      <c r="D16" s="315"/>
      <c r="E16" s="315"/>
      <c r="F16" s="316">
        <v>452196</v>
      </c>
    </row>
    <row r="17" spans="1:6">
      <c r="A17" s="305"/>
      <c r="B17" s="314" t="s">
        <v>511</v>
      </c>
      <c r="C17" s="315" t="s">
        <v>510</v>
      </c>
      <c r="D17" s="315"/>
      <c r="E17" s="315"/>
      <c r="F17" s="316">
        <v>424944</v>
      </c>
    </row>
    <row r="18" spans="1:6">
      <c r="A18" s="305"/>
      <c r="B18" s="314" t="s">
        <v>509</v>
      </c>
      <c r="C18" s="315" t="s">
        <v>508</v>
      </c>
      <c r="D18" s="315"/>
      <c r="E18" s="315"/>
      <c r="F18" s="316">
        <v>382011</v>
      </c>
    </row>
    <row r="19" spans="1:6">
      <c r="A19" s="305"/>
      <c r="B19" s="314" t="s">
        <v>507</v>
      </c>
      <c r="C19" s="315" t="s">
        <v>506</v>
      </c>
      <c r="D19" s="315"/>
      <c r="E19" s="315"/>
      <c r="F19" s="316">
        <v>303973</v>
      </c>
    </row>
    <row r="20" spans="1:6">
      <c r="A20" s="305"/>
      <c r="B20" s="314" t="s">
        <v>505</v>
      </c>
      <c r="C20" s="315" t="s">
        <v>504</v>
      </c>
      <c r="D20" s="315"/>
      <c r="E20" s="315"/>
      <c r="F20" s="316">
        <v>301152</v>
      </c>
    </row>
    <row r="21" spans="1:6">
      <c r="A21" s="305"/>
      <c r="B21" s="314" t="s">
        <v>503</v>
      </c>
      <c r="C21" s="315" t="s">
        <v>502</v>
      </c>
      <c r="D21" s="315"/>
      <c r="E21" s="315"/>
      <c r="F21" s="316">
        <v>272146</v>
      </c>
    </row>
    <row r="22" spans="1:6">
      <c r="A22" s="305"/>
      <c r="B22" s="314" t="s">
        <v>501</v>
      </c>
      <c r="C22" s="315" t="s">
        <v>500</v>
      </c>
      <c r="D22" s="315"/>
      <c r="E22" s="315"/>
      <c r="F22" s="316">
        <v>215579</v>
      </c>
    </row>
    <row r="23" spans="1:6">
      <c r="A23" s="305"/>
      <c r="B23" s="314" t="s">
        <v>499</v>
      </c>
      <c r="C23" s="315" t="s">
        <v>498</v>
      </c>
      <c r="D23" s="315"/>
      <c r="E23" s="315"/>
      <c r="F23" s="316">
        <v>207786</v>
      </c>
    </row>
    <row r="24" spans="1:6">
      <c r="A24" s="305"/>
      <c r="B24" s="314" t="s">
        <v>497</v>
      </c>
      <c r="C24" s="315" t="s">
        <v>496</v>
      </c>
      <c r="D24" s="315"/>
      <c r="E24" s="315"/>
      <c r="F24" s="316">
        <v>204940</v>
      </c>
    </row>
    <row r="25" spans="1:6">
      <c r="A25" s="305"/>
      <c r="B25" s="314" t="s">
        <v>495</v>
      </c>
      <c r="C25" s="315" t="s">
        <v>494</v>
      </c>
      <c r="D25" s="315"/>
      <c r="E25" s="315"/>
      <c r="F25" s="316">
        <v>173179</v>
      </c>
    </row>
    <row r="26" spans="1:6">
      <c r="A26" s="305"/>
      <c r="B26" s="314" t="s">
        <v>493</v>
      </c>
      <c r="C26" s="315" t="s">
        <v>492</v>
      </c>
      <c r="D26" s="315"/>
      <c r="E26" s="315"/>
      <c r="F26" s="316">
        <v>171729</v>
      </c>
    </row>
    <row r="27" spans="1:6">
      <c r="A27" s="305"/>
      <c r="B27" s="314" t="s">
        <v>491</v>
      </c>
      <c r="C27" s="315" t="s">
        <v>490</v>
      </c>
      <c r="D27" s="315"/>
      <c r="E27" s="315"/>
      <c r="F27" s="316">
        <v>169609</v>
      </c>
    </row>
    <row r="28" spans="1:6">
      <c r="A28" s="305"/>
      <c r="B28" s="314" t="s">
        <v>489</v>
      </c>
      <c r="C28" s="315" t="s">
        <v>488</v>
      </c>
      <c r="D28" s="315"/>
      <c r="E28" s="315"/>
      <c r="F28" s="316">
        <v>139433</v>
      </c>
    </row>
    <row r="29" spans="1:6">
      <c r="A29" s="305"/>
      <c r="B29" s="314" t="s">
        <v>487</v>
      </c>
      <c r="C29" s="315" t="s">
        <v>486</v>
      </c>
      <c r="D29" s="315"/>
      <c r="E29" s="315"/>
      <c r="F29" s="316">
        <v>110587</v>
      </c>
    </row>
    <row r="30" spans="1:6">
      <c r="A30" s="305"/>
      <c r="B30" s="314" t="s">
        <v>485</v>
      </c>
      <c r="C30" s="315" t="s">
        <v>484</v>
      </c>
      <c r="D30" s="315"/>
      <c r="E30" s="315"/>
      <c r="F30" s="316">
        <v>110034</v>
      </c>
    </row>
    <row r="31" spans="1:6">
      <c r="A31" s="305"/>
      <c r="B31" s="314" t="s">
        <v>483</v>
      </c>
      <c r="C31" s="315" t="s">
        <v>482</v>
      </c>
      <c r="D31" s="315"/>
      <c r="E31" s="315"/>
      <c r="F31" s="316">
        <v>105897</v>
      </c>
    </row>
    <row r="32" spans="1:6">
      <c r="A32" s="305"/>
      <c r="B32" s="314" t="s">
        <v>481</v>
      </c>
      <c r="C32" s="315" t="s">
        <v>480</v>
      </c>
      <c r="D32" s="315"/>
      <c r="E32" s="315"/>
      <c r="F32" s="316">
        <v>86703</v>
      </c>
    </row>
    <row r="33" spans="1:6">
      <c r="A33" s="305"/>
      <c r="B33" s="314" t="s">
        <v>479</v>
      </c>
      <c r="C33" s="315" t="s">
        <v>478</v>
      </c>
      <c r="D33" s="315"/>
      <c r="E33" s="315"/>
      <c r="F33" s="316">
        <v>78880</v>
      </c>
    </row>
    <row r="34" spans="1:6">
      <c r="A34" s="305"/>
      <c r="B34" s="314" t="s">
        <v>477</v>
      </c>
      <c r="C34" s="315" t="s">
        <v>476</v>
      </c>
      <c r="D34" s="315"/>
      <c r="E34" s="315"/>
      <c r="F34" s="316">
        <v>8257</v>
      </c>
    </row>
    <row r="35" spans="1:6">
      <c r="A35" s="305"/>
      <c r="B35" s="304"/>
      <c r="C35" s="308"/>
      <c r="D35" s="308"/>
      <c r="E35" s="308"/>
      <c r="F35" s="307"/>
    </row>
    <row r="36" spans="1:6">
      <c r="A36" s="305"/>
      <c r="B36" s="319" t="s">
        <v>475</v>
      </c>
      <c r="C36" s="320" t="s">
        <v>474</v>
      </c>
      <c r="D36" s="320"/>
      <c r="E36" s="320"/>
      <c r="F36" s="319" t="s">
        <v>473</v>
      </c>
    </row>
    <row r="37" spans="1:6">
      <c r="A37" s="305"/>
      <c r="B37" s="321" t="s">
        <v>472</v>
      </c>
      <c r="C37" s="306" t="s">
        <v>471</v>
      </c>
      <c r="D37" s="306"/>
      <c r="E37" s="306"/>
      <c r="F37" s="316" t="s">
        <v>462</v>
      </c>
    </row>
    <row r="38" spans="1:6">
      <c r="A38" s="305"/>
      <c r="B38" s="321" t="s">
        <v>470</v>
      </c>
      <c r="C38" s="306" t="s">
        <v>469</v>
      </c>
      <c r="D38" s="306"/>
      <c r="E38" s="306"/>
      <c r="F38" s="316" t="s">
        <v>462</v>
      </c>
    </row>
    <row r="39" spans="1:6">
      <c r="A39" s="305"/>
      <c r="B39" s="321" t="s">
        <v>468</v>
      </c>
      <c r="C39" s="306" t="s">
        <v>467</v>
      </c>
      <c r="D39" s="306"/>
      <c r="E39" s="306"/>
      <c r="F39" s="316" t="s">
        <v>462</v>
      </c>
    </row>
    <row r="40" spans="1:6">
      <c r="A40" s="305"/>
      <c r="B40" s="321" t="s">
        <v>466</v>
      </c>
      <c r="C40" s="306" t="s">
        <v>465</v>
      </c>
      <c r="D40" s="306"/>
      <c r="E40" s="306"/>
      <c r="F40" s="316" t="s">
        <v>462</v>
      </c>
    </row>
    <row r="41" spans="1:6">
      <c r="A41" s="305"/>
      <c r="B41" s="321" t="s">
        <v>464</v>
      </c>
      <c r="C41" s="306" t="s">
        <v>463</v>
      </c>
      <c r="D41" s="306"/>
      <c r="E41" s="306"/>
      <c r="F41" s="316" t="s">
        <v>462</v>
      </c>
    </row>
    <row r="42" spans="1:6">
      <c r="A42" s="305"/>
      <c r="B42" s="304"/>
      <c r="C42" s="303"/>
      <c r="D42" s="303"/>
      <c r="E42" s="303"/>
      <c r="F42" s="302"/>
    </row>
  </sheetData>
  <mergeCells count="38">
    <mergeCell ref="C15:E15"/>
    <mergeCell ref="C16:E16"/>
    <mergeCell ref="B2:F2"/>
    <mergeCell ref="C9:E9"/>
    <mergeCell ref="C10:E10"/>
    <mergeCell ref="C11:E11"/>
    <mergeCell ref="C12:E12"/>
    <mergeCell ref="C13:E13"/>
    <mergeCell ref="C14:E14"/>
    <mergeCell ref="C26:E26"/>
    <mergeCell ref="C27:E27"/>
    <mergeCell ref="C28:E28"/>
    <mergeCell ref="C4:E4"/>
    <mergeCell ref="C5:E5"/>
    <mergeCell ref="C17:E17"/>
    <mergeCell ref="C6:E6"/>
    <mergeCell ref="C7:E7"/>
    <mergeCell ref="C8:E8"/>
    <mergeCell ref="C36:E36"/>
    <mergeCell ref="C29:E29"/>
    <mergeCell ref="C18:E18"/>
    <mergeCell ref="C19:E19"/>
    <mergeCell ref="C20:E20"/>
    <mergeCell ref="C21:E21"/>
    <mergeCell ref="C22:E22"/>
    <mergeCell ref="C23:E23"/>
    <mergeCell ref="C24:E24"/>
    <mergeCell ref="C25:E25"/>
    <mergeCell ref="C30:E30"/>
    <mergeCell ref="C31:E31"/>
    <mergeCell ref="C32:E32"/>
    <mergeCell ref="C33:E33"/>
    <mergeCell ref="C34:E34"/>
    <mergeCell ref="C41:E41"/>
    <mergeCell ref="C40:E40"/>
    <mergeCell ref="C39:E39"/>
    <mergeCell ref="C38:E38"/>
    <mergeCell ref="C37:E37"/>
  </mergeCells>
  <phoneticPr fontId="22" type="noConversion"/>
  <hyperlinks>
    <hyperlink ref="C24" r:id="rId1" xr:uid="{00000000-0004-0000-0000-000000000000}"/>
    <hyperlink ref="C11" r:id="rId2" xr:uid="{00000000-0004-0000-0000-000001000000}"/>
    <hyperlink ref="C16" r:id="rId3" xr:uid="{00000000-0004-0000-0000-000002000000}"/>
    <hyperlink ref="C18" r:id="rId4" xr:uid="{00000000-0004-0000-0000-000003000000}"/>
    <hyperlink ref="C23" r:id="rId5" xr:uid="{00000000-0004-0000-0000-000004000000}"/>
    <hyperlink ref="C7" r:id="rId6" xr:uid="{00000000-0004-0000-0000-000005000000}"/>
    <hyperlink ref="C27" r:id="rId7" xr:uid="{00000000-0004-0000-0000-000006000000}"/>
    <hyperlink ref="C14" r:id="rId8" xr:uid="{00000000-0004-0000-0000-000007000000}"/>
    <hyperlink ref="C28" r:id="rId9" xr:uid="{00000000-0004-0000-0000-000008000000}"/>
    <hyperlink ref="C20" r:id="rId10" xr:uid="{00000000-0004-0000-0000-000009000000}"/>
    <hyperlink ref="C8" r:id="rId11" xr:uid="{00000000-0004-0000-0000-00000A000000}"/>
    <hyperlink ref="C5" r:id="rId12" xr:uid="{00000000-0004-0000-0000-00000B000000}"/>
    <hyperlink ref="C29" r:id="rId13" xr:uid="{00000000-0004-0000-0000-00000C000000}"/>
    <hyperlink ref="C26" r:id="rId14" xr:uid="{00000000-0004-0000-0000-00000D000000}"/>
    <hyperlink ref="C6" r:id="rId15" xr:uid="{00000000-0004-0000-0000-00000E000000}"/>
    <hyperlink ref="C15" r:id="rId16" xr:uid="{00000000-0004-0000-0000-00000F000000}"/>
    <hyperlink ref="C30" r:id="rId17" xr:uid="{00000000-0004-0000-0000-000010000000}"/>
    <hyperlink ref="C34" r:id="rId18" xr:uid="{00000000-0004-0000-0000-000011000000}"/>
    <hyperlink ref="C9" r:id="rId19" xr:uid="{00000000-0004-0000-0000-000012000000}"/>
    <hyperlink ref="C31" r:id="rId20" xr:uid="{00000000-0004-0000-0000-000013000000}"/>
    <hyperlink ref="C12" r:id="rId21" xr:uid="{00000000-0004-0000-0000-000014000000}"/>
    <hyperlink ref="C13" r:id="rId22" xr:uid="{00000000-0004-0000-0000-000015000000}"/>
    <hyperlink ref="C22" r:id="rId23" xr:uid="{00000000-0004-0000-0000-000016000000}"/>
    <hyperlink ref="C21" r:id="rId24" xr:uid="{00000000-0004-0000-0000-000017000000}"/>
    <hyperlink ref="C33" r:id="rId25" xr:uid="{00000000-0004-0000-0000-000018000000}"/>
    <hyperlink ref="C32" r:id="rId26" xr:uid="{00000000-0004-0000-0000-000019000000}"/>
    <hyperlink ref="C10" r:id="rId27" xr:uid="{00000000-0004-0000-0000-00001A000000}"/>
    <hyperlink ref="C25" r:id="rId28" xr:uid="{00000000-0004-0000-0000-00001B000000}"/>
    <hyperlink ref="C17" r:id="rId29" xr:uid="{00000000-0004-0000-0000-00001C000000}"/>
    <hyperlink ref="C19" r:id="rId30" xr:uid="{00000000-0004-0000-0000-00001D000000}"/>
    <hyperlink ref="C37" r:id="rId31" xr:uid="{00000000-0004-0000-0000-00001F000000}"/>
    <hyperlink ref="C38" r:id="rId32" xr:uid="{00000000-0004-0000-0000-000020000000}"/>
    <hyperlink ref="C39" r:id="rId33" xr:uid="{00000000-0004-0000-0000-000021000000}"/>
    <hyperlink ref="C40" r:id="rId34" xr:uid="{00000000-0004-0000-0000-000022000000}"/>
    <hyperlink ref="C41" r:id="rId35" xr:uid="{00000000-0004-0000-0000-00002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J60"/>
  <sheetViews>
    <sheetView showGridLines="0" zoomScale="80" zoomScaleNormal="80" workbookViewId="0"/>
  </sheetViews>
  <sheetFormatPr defaultColWidth="8.88671875" defaultRowHeight="13.5"/>
  <cols>
    <col min="1" max="1" width="1.77734375" style="111" customWidth="1"/>
    <col min="2" max="2" width="19.33203125" style="111" customWidth="1"/>
    <col min="3" max="3" width="14" style="111" customWidth="1"/>
    <col min="4" max="5" width="32.5546875" style="111" customWidth="1"/>
    <col min="6" max="6" width="1.77734375" style="111" customWidth="1"/>
    <col min="7" max="7" width="14" style="111" customWidth="1"/>
    <col min="8" max="10" width="10.77734375" style="111" customWidth="1"/>
    <col min="11" max="16384" width="8.88671875" style="111"/>
  </cols>
  <sheetData>
    <row r="1" spans="2:10" ht="20.100000000000001" customHeight="1"/>
    <row r="2" spans="2:10" ht="39.950000000000003" customHeight="1">
      <c r="B2" s="214" t="s">
        <v>265</v>
      </c>
      <c r="C2" s="214"/>
      <c r="D2" s="214"/>
      <c r="E2" s="214"/>
      <c r="F2" s="214"/>
      <c r="G2" s="214"/>
      <c r="H2" s="214"/>
      <c r="I2" s="214"/>
      <c r="J2" s="214"/>
    </row>
    <row r="3" spans="2:10" ht="20.100000000000001" customHeight="1"/>
    <row r="4" spans="2:10" ht="20.100000000000001" customHeight="1"/>
    <row r="5" spans="2:10" ht="20.100000000000001" customHeight="1">
      <c r="B5" s="147" t="s">
        <v>115</v>
      </c>
      <c r="C5" s="148"/>
      <c r="D5" s="148"/>
      <c r="E5" s="149"/>
      <c r="F5" s="149"/>
      <c r="G5" s="150" t="s">
        <v>116</v>
      </c>
      <c r="H5" s="149"/>
      <c r="I5" s="151" t="s">
        <v>117</v>
      </c>
      <c r="J5" s="149"/>
    </row>
    <row r="6" spans="2:10" ht="20.100000000000001" customHeight="1">
      <c r="B6" s="152" t="s">
        <v>118</v>
      </c>
      <c r="C6" s="152" t="s">
        <v>119</v>
      </c>
      <c r="D6" s="215" t="s">
        <v>120</v>
      </c>
      <c r="E6" s="215"/>
      <c r="F6" s="149"/>
      <c r="G6" s="216" t="s">
        <v>121</v>
      </c>
      <c r="H6" s="217"/>
      <c r="I6" s="218" t="s">
        <v>122</v>
      </c>
      <c r="J6" s="219"/>
    </row>
    <row r="7" spans="2:10">
      <c r="B7" s="153" t="s">
        <v>123</v>
      </c>
      <c r="C7" s="154" t="s">
        <v>124</v>
      </c>
      <c r="D7" s="220" t="s">
        <v>125</v>
      </c>
      <c r="E7" s="220"/>
      <c r="F7" s="149"/>
      <c r="G7" s="212" t="s">
        <v>126</v>
      </c>
      <c r="H7" s="213"/>
      <c r="I7" s="212" t="s">
        <v>127</v>
      </c>
      <c r="J7" s="213"/>
    </row>
    <row r="8" spans="2:10">
      <c r="B8" s="153" t="s">
        <v>128</v>
      </c>
      <c r="C8" s="154" t="s">
        <v>129</v>
      </c>
      <c r="D8" s="208" t="s">
        <v>130</v>
      </c>
      <c r="E8" s="209"/>
      <c r="F8" s="149"/>
      <c r="G8" s="212" t="s">
        <v>131</v>
      </c>
      <c r="H8" s="213"/>
      <c r="I8" s="212" t="s">
        <v>132</v>
      </c>
      <c r="J8" s="213"/>
    </row>
    <row r="9" spans="2:10">
      <c r="B9" s="153" t="s">
        <v>133</v>
      </c>
      <c r="C9" s="154" t="s">
        <v>134</v>
      </c>
      <c r="D9" s="208" t="s">
        <v>135</v>
      </c>
      <c r="E9" s="209"/>
      <c r="F9" s="149"/>
      <c r="G9" s="212" t="s">
        <v>136</v>
      </c>
      <c r="H9" s="213"/>
      <c r="I9" s="212" t="s">
        <v>137</v>
      </c>
      <c r="J9" s="213"/>
    </row>
    <row r="10" spans="2:10">
      <c r="B10" s="153" t="s">
        <v>138</v>
      </c>
      <c r="C10" s="154" t="s">
        <v>139</v>
      </c>
      <c r="D10" s="208" t="s">
        <v>140</v>
      </c>
      <c r="E10" s="209"/>
      <c r="F10" s="149"/>
      <c r="G10" s="212" t="s">
        <v>141</v>
      </c>
      <c r="H10" s="213"/>
      <c r="I10" s="212" t="s">
        <v>142</v>
      </c>
      <c r="J10" s="213"/>
    </row>
    <row r="11" spans="2:10">
      <c r="B11" s="153" t="s">
        <v>143</v>
      </c>
      <c r="C11" s="154" t="s">
        <v>139</v>
      </c>
      <c r="D11" s="208" t="s">
        <v>144</v>
      </c>
      <c r="E11" s="209"/>
      <c r="F11" s="149"/>
      <c r="G11" s="212" t="s">
        <v>145</v>
      </c>
      <c r="H11" s="213"/>
      <c r="I11" s="212" t="s">
        <v>146</v>
      </c>
      <c r="J11" s="213"/>
    </row>
    <row r="12" spans="2:10">
      <c r="B12" s="153" t="s">
        <v>147</v>
      </c>
      <c r="C12" s="154" t="s">
        <v>124</v>
      </c>
      <c r="D12" s="208" t="s">
        <v>148</v>
      </c>
      <c r="E12" s="209"/>
      <c r="F12" s="149"/>
      <c r="G12" s="212" t="s">
        <v>149</v>
      </c>
      <c r="H12" s="213" t="s">
        <v>149</v>
      </c>
      <c r="I12" s="149"/>
      <c r="J12" s="149"/>
    </row>
    <row r="13" spans="2:10">
      <c r="B13" s="153" t="s">
        <v>150</v>
      </c>
      <c r="C13" s="154" t="s">
        <v>151</v>
      </c>
      <c r="D13" s="208" t="s">
        <v>152</v>
      </c>
      <c r="E13" s="209"/>
      <c r="F13" s="149"/>
      <c r="G13" s="212" t="s">
        <v>153</v>
      </c>
      <c r="H13" s="213" t="s">
        <v>153</v>
      </c>
      <c r="I13" s="149"/>
      <c r="J13" s="149"/>
    </row>
    <row r="14" spans="2:10">
      <c r="B14" s="153" t="s">
        <v>154</v>
      </c>
      <c r="C14" s="154" t="s">
        <v>134</v>
      </c>
      <c r="D14" s="208" t="s">
        <v>155</v>
      </c>
      <c r="E14" s="209"/>
      <c r="F14" s="149"/>
      <c r="G14" s="212" t="s">
        <v>156</v>
      </c>
      <c r="H14" s="213" t="s">
        <v>156</v>
      </c>
      <c r="I14" s="149"/>
      <c r="J14" s="149"/>
    </row>
    <row r="15" spans="2:10">
      <c r="B15" s="153" t="s">
        <v>157</v>
      </c>
      <c r="C15" s="154" t="s">
        <v>134</v>
      </c>
      <c r="D15" s="208" t="s">
        <v>158</v>
      </c>
      <c r="E15" s="209"/>
      <c r="F15" s="149"/>
      <c r="G15" s="212" t="s">
        <v>159</v>
      </c>
      <c r="H15" s="213" t="s">
        <v>159</v>
      </c>
      <c r="I15" s="149"/>
      <c r="J15" s="149"/>
    </row>
    <row r="16" spans="2:10">
      <c r="B16" s="153" t="s">
        <v>160</v>
      </c>
      <c r="C16" s="154" t="s">
        <v>134</v>
      </c>
      <c r="D16" s="208" t="s">
        <v>161</v>
      </c>
      <c r="E16" s="209"/>
      <c r="F16" s="149"/>
      <c r="G16" s="212" t="s">
        <v>162</v>
      </c>
      <c r="H16" s="213" t="s">
        <v>162</v>
      </c>
      <c r="I16" s="149"/>
      <c r="J16" s="149"/>
    </row>
    <row r="17" spans="2:10">
      <c r="B17" s="153" t="s">
        <v>163</v>
      </c>
      <c r="C17" s="154" t="s">
        <v>134</v>
      </c>
      <c r="D17" s="208" t="s">
        <v>164</v>
      </c>
      <c r="E17" s="209"/>
      <c r="F17" s="149"/>
      <c r="G17" s="212" t="s">
        <v>165</v>
      </c>
      <c r="H17" s="213" t="s">
        <v>165</v>
      </c>
      <c r="I17" s="149"/>
      <c r="J17" s="149"/>
    </row>
    <row r="18" spans="2:10">
      <c r="B18" s="153" t="s">
        <v>166</v>
      </c>
      <c r="C18" s="154" t="s">
        <v>134</v>
      </c>
      <c r="D18" s="208" t="s">
        <v>167</v>
      </c>
      <c r="E18" s="209"/>
      <c r="F18" s="149"/>
      <c r="G18" s="212" t="s">
        <v>168</v>
      </c>
      <c r="H18" s="213" t="s">
        <v>168</v>
      </c>
      <c r="I18" s="149"/>
      <c r="J18" s="149"/>
    </row>
    <row r="19" spans="2:10">
      <c r="B19" s="153" t="s">
        <v>169</v>
      </c>
      <c r="C19" s="154" t="s">
        <v>151</v>
      </c>
      <c r="D19" s="208" t="s">
        <v>170</v>
      </c>
      <c r="E19" s="209"/>
      <c r="F19" s="149"/>
      <c r="G19" s="212" t="s">
        <v>171</v>
      </c>
      <c r="H19" s="213" t="s">
        <v>171</v>
      </c>
      <c r="I19" s="149"/>
      <c r="J19" s="149"/>
    </row>
    <row r="20" spans="2:10">
      <c r="B20" s="153" t="s">
        <v>172</v>
      </c>
      <c r="C20" s="154" t="s">
        <v>151</v>
      </c>
      <c r="D20" s="208" t="s">
        <v>173</v>
      </c>
      <c r="E20" s="209"/>
      <c r="F20" s="149"/>
      <c r="G20" s="212" t="s">
        <v>174</v>
      </c>
      <c r="H20" s="213" t="s">
        <v>174</v>
      </c>
      <c r="I20" s="149"/>
      <c r="J20" s="149"/>
    </row>
    <row r="21" spans="2:10">
      <c r="B21" s="153" t="s">
        <v>175</v>
      </c>
      <c r="C21" s="154" t="s">
        <v>134</v>
      </c>
      <c r="D21" s="208" t="s">
        <v>176</v>
      </c>
      <c r="E21" s="209"/>
      <c r="F21" s="149"/>
      <c r="G21" s="212" t="s">
        <v>177</v>
      </c>
      <c r="H21" s="213" t="s">
        <v>177</v>
      </c>
      <c r="I21" s="149"/>
      <c r="J21" s="149"/>
    </row>
    <row r="22" spans="2:10">
      <c r="B22" s="153" t="s">
        <v>178</v>
      </c>
      <c r="C22" s="154" t="s">
        <v>151</v>
      </c>
      <c r="D22" s="208" t="s">
        <v>179</v>
      </c>
      <c r="E22" s="209"/>
      <c r="F22" s="149"/>
      <c r="G22" s="212" t="s">
        <v>180</v>
      </c>
      <c r="H22" s="213" t="s">
        <v>180</v>
      </c>
      <c r="I22" s="149"/>
      <c r="J22" s="149"/>
    </row>
    <row r="23" spans="2:10">
      <c r="B23" s="153" t="s">
        <v>181</v>
      </c>
      <c r="C23" s="154" t="s">
        <v>151</v>
      </c>
      <c r="D23" s="208" t="s">
        <v>182</v>
      </c>
      <c r="E23" s="209"/>
      <c r="F23" s="149"/>
      <c r="G23" s="212" t="s">
        <v>177</v>
      </c>
      <c r="H23" s="213" t="s">
        <v>177</v>
      </c>
      <c r="I23" s="149"/>
      <c r="J23" s="149"/>
    </row>
    <row r="24" spans="2:10">
      <c r="B24" s="153" t="s">
        <v>183</v>
      </c>
      <c r="C24" s="154" t="s">
        <v>151</v>
      </c>
      <c r="D24" s="208" t="s">
        <v>184</v>
      </c>
      <c r="E24" s="209"/>
      <c r="F24" s="149"/>
      <c r="G24" s="212" t="s">
        <v>185</v>
      </c>
      <c r="H24" s="213" t="s">
        <v>185</v>
      </c>
      <c r="I24" s="149"/>
      <c r="J24" s="149"/>
    </row>
    <row r="25" spans="2:10">
      <c r="B25" s="153" t="s">
        <v>186</v>
      </c>
      <c r="C25" s="154" t="s">
        <v>151</v>
      </c>
      <c r="D25" s="208" t="s">
        <v>187</v>
      </c>
      <c r="E25" s="209"/>
      <c r="F25" s="149"/>
      <c r="G25" s="212" t="s">
        <v>188</v>
      </c>
      <c r="H25" s="213" t="s">
        <v>188</v>
      </c>
      <c r="I25" s="149"/>
      <c r="J25" s="149"/>
    </row>
    <row r="26" spans="2:10">
      <c r="B26" s="153" t="s">
        <v>156</v>
      </c>
      <c r="C26" s="154" t="s">
        <v>151</v>
      </c>
      <c r="D26" s="208" t="s">
        <v>189</v>
      </c>
      <c r="E26" s="209"/>
      <c r="F26" s="149"/>
      <c r="G26" s="212" t="s">
        <v>190</v>
      </c>
      <c r="H26" s="213" t="s">
        <v>190</v>
      </c>
      <c r="I26" s="149"/>
      <c r="J26" s="149"/>
    </row>
    <row r="27" spans="2:10">
      <c r="B27" s="153" t="s">
        <v>191</v>
      </c>
      <c r="C27" s="154" t="s">
        <v>151</v>
      </c>
      <c r="D27" s="208" t="s">
        <v>192</v>
      </c>
      <c r="E27" s="209"/>
      <c r="F27" s="149"/>
      <c r="G27" s="212" t="s">
        <v>193</v>
      </c>
      <c r="H27" s="213" t="s">
        <v>193</v>
      </c>
      <c r="I27" s="149"/>
      <c r="J27" s="149"/>
    </row>
    <row r="28" spans="2:10">
      <c r="B28" s="153" t="s">
        <v>194</v>
      </c>
      <c r="C28" s="154" t="s">
        <v>151</v>
      </c>
      <c r="D28" s="208" t="s">
        <v>195</v>
      </c>
      <c r="E28" s="209"/>
      <c r="F28" s="149"/>
      <c r="G28" s="212" t="s">
        <v>196</v>
      </c>
      <c r="H28" s="213" t="s">
        <v>196</v>
      </c>
      <c r="I28" s="149"/>
      <c r="J28" s="149"/>
    </row>
    <row r="29" spans="2:10">
      <c r="B29" s="153" t="s">
        <v>197</v>
      </c>
      <c r="C29" s="154" t="s">
        <v>151</v>
      </c>
      <c r="D29" s="208" t="s">
        <v>198</v>
      </c>
      <c r="E29" s="209"/>
      <c r="F29" s="149"/>
      <c r="G29" s="149"/>
      <c r="H29" s="149"/>
      <c r="I29" s="149"/>
      <c r="J29" s="149"/>
    </row>
    <row r="30" spans="2:10">
      <c r="B30" s="153" t="s">
        <v>199</v>
      </c>
      <c r="C30" s="154" t="s">
        <v>151</v>
      </c>
      <c r="D30" s="208" t="s">
        <v>200</v>
      </c>
      <c r="E30" s="209"/>
      <c r="F30" s="149"/>
      <c r="G30" s="149"/>
      <c r="H30" s="149"/>
      <c r="I30" s="149"/>
      <c r="J30" s="149"/>
    </row>
    <row r="31" spans="2:10">
      <c r="B31" s="153" t="s">
        <v>201</v>
      </c>
      <c r="C31" s="154" t="s">
        <v>151</v>
      </c>
      <c r="D31" s="208" t="s">
        <v>202</v>
      </c>
      <c r="E31" s="209"/>
      <c r="F31" s="149"/>
      <c r="G31" s="149"/>
      <c r="H31" s="149"/>
      <c r="I31" s="149"/>
      <c r="J31" s="149"/>
    </row>
    <row r="32" spans="2:10">
      <c r="B32" s="153" t="s">
        <v>203</v>
      </c>
      <c r="C32" s="154" t="s">
        <v>151</v>
      </c>
      <c r="D32" s="208" t="s">
        <v>204</v>
      </c>
      <c r="E32" s="209"/>
      <c r="F32" s="149"/>
      <c r="G32" s="149"/>
      <c r="H32" s="149"/>
      <c r="I32" s="149"/>
      <c r="J32" s="149"/>
    </row>
    <row r="33" spans="2:10">
      <c r="B33" s="153" t="s">
        <v>205</v>
      </c>
      <c r="C33" s="154" t="s">
        <v>151</v>
      </c>
      <c r="D33" s="208" t="s">
        <v>206</v>
      </c>
      <c r="E33" s="209"/>
      <c r="F33" s="149"/>
      <c r="G33" s="149"/>
      <c r="H33" s="149"/>
      <c r="I33" s="149"/>
      <c r="J33" s="149"/>
    </row>
    <row r="34" spans="2:10">
      <c r="B34" s="153" t="s">
        <v>207</v>
      </c>
      <c r="C34" s="154" t="s">
        <v>134</v>
      </c>
      <c r="D34" s="208" t="s">
        <v>208</v>
      </c>
      <c r="E34" s="209"/>
      <c r="F34" s="149"/>
      <c r="G34" s="149"/>
      <c r="H34" s="149"/>
      <c r="I34" s="149"/>
      <c r="J34" s="149"/>
    </row>
    <row r="35" spans="2:10">
      <c r="B35" s="153" t="s">
        <v>209</v>
      </c>
      <c r="C35" s="154" t="s">
        <v>134</v>
      </c>
      <c r="D35" s="208" t="s">
        <v>210</v>
      </c>
      <c r="E35" s="209"/>
      <c r="F35" s="149"/>
      <c r="G35" s="149"/>
      <c r="H35" s="149"/>
      <c r="I35" s="149"/>
      <c r="J35" s="149"/>
    </row>
    <row r="36" spans="2:10">
      <c r="B36" s="153" t="s">
        <v>211</v>
      </c>
      <c r="C36" s="154" t="s">
        <v>139</v>
      </c>
      <c r="D36" s="208" t="s">
        <v>212</v>
      </c>
      <c r="E36" s="209"/>
      <c r="F36" s="149"/>
      <c r="G36" s="149"/>
      <c r="H36" s="149"/>
      <c r="I36" s="149"/>
      <c r="J36" s="149"/>
    </row>
    <row r="37" spans="2:10">
      <c r="B37" s="153" t="s">
        <v>213</v>
      </c>
      <c r="C37" s="154" t="s">
        <v>214</v>
      </c>
      <c r="D37" s="208" t="s">
        <v>215</v>
      </c>
      <c r="E37" s="209"/>
      <c r="F37" s="149"/>
      <c r="G37" s="149"/>
      <c r="H37" s="149"/>
      <c r="I37" s="149"/>
      <c r="J37" s="149"/>
    </row>
    <row r="38" spans="2:10">
      <c r="B38" s="153" t="s">
        <v>216</v>
      </c>
      <c r="C38" s="154" t="s">
        <v>214</v>
      </c>
      <c r="D38" s="208" t="s">
        <v>217</v>
      </c>
      <c r="E38" s="209"/>
      <c r="F38" s="149"/>
      <c r="G38" s="149"/>
      <c r="H38" s="149"/>
      <c r="I38" s="149"/>
      <c r="J38" s="149"/>
    </row>
    <row r="39" spans="2:10">
      <c r="B39" s="153" t="s">
        <v>218</v>
      </c>
      <c r="C39" s="154" t="s">
        <v>214</v>
      </c>
      <c r="D39" s="208" t="s">
        <v>219</v>
      </c>
      <c r="E39" s="209"/>
      <c r="F39" s="149"/>
      <c r="G39" s="149"/>
      <c r="H39" s="149"/>
      <c r="I39" s="149"/>
      <c r="J39" s="149"/>
    </row>
    <row r="40" spans="2:10">
      <c r="B40" s="153" t="s">
        <v>220</v>
      </c>
      <c r="C40" s="154" t="s">
        <v>214</v>
      </c>
      <c r="D40" s="208" t="s">
        <v>221</v>
      </c>
      <c r="E40" s="209"/>
      <c r="F40" s="149"/>
      <c r="G40" s="149"/>
      <c r="H40" s="149"/>
      <c r="I40" s="149"/>
      <c r="J40" s="149"/>
    </row>
    <row r="41" spans="2:10">
      <c r="B41" s="153" t="s">
        <v>222</v>
      </c>
      <c r="C41" s="154" t="s">
        <v>214</v>
      </c>
      <c r="D41" s="208" t="s">
        <v>223</v>
      </c>
      <c r="E41" s="209"/>
      <c r="F41" s="149"/>
      <c r="G41" s="149"/>
      <c r="H41" s="149"/>
      <c r="I41" s="149"/>
      <c r="J41" s="149"/>
    </row>
    <row r="42" spans="2:10">
      <c r="B42" s="153" t="s">
        <v>224</v>
      </c>
      <c r="C42" s="154" t="s">
        <v>225</v>
      </c>
      <c r="D42" s="208" t="s">
        <v>226</v>
      </c>
      <c r="E42" s="209"/>
      <c r="F42" s="149"/>
      <c r="G42" s="149"/>
      <c r="H42" s="149"/>
      <c r="I42" s="149"/>
      <c r="J42" s="149"/>
    </row>
    <row r="43" spans="2:10">
      <c r="B43" s="153" t="s">
        <v>227</v>
      </c>
      <c r="C43" s="154" t="s">
        <v>214</v>
      </c>
      <c r="D43" s="208" t="s">
        <v>228</v>
      </c>
      <c r="E43" s="209"/>
      <c r="F43" s="149"/>
      <c r="G43" s="149"/>
      <c r="H43" s="149"/>
      <c r="I43" s="149"/>
      <c r="J43" s="149"/>
    </row>
    <row r="44" spans="2:10">
      <c r="B44" s="153" t="s">
        <v>229</v>
      </c>
      <c r="C44" s="154" t="s">
        <v>225</v>
      </c>
      <c r="D44" s="208" t="s">
        <v>230</v>
      </c>
      <c r="E44" s="209"/>
      <c r="F44" s="149"/>
      <c r="G44" s="149"/>
      <c r="H44" s="149"/>
      <c r="I44" s="149"/>
      <c r="J44" s="149"/>
    </row>
    <row r="45" spans="2:10">
      <c r="B45" s="153" t="s">
        <v>231</v>
      </c>
      <c r="C45" s="154" t="s">
        <v>232</v>
      </c>
      <c r="D45" s="208" t="s">
        <v>233</v>
      </c>
      <c r="E45" s="209"/>
      <c r="F45" s="149"/>
      <c r="G45" s="149"/>
      <c r="H45" s="149"/>
      <c r="I45" s="149"/>
      <c r="J45" s="149"/>
    </row>
    <row r="46" spans="2:10">
      <c r="B46" s="153" t="s">
        <v>234</v>
      </c>
      <c r="C46" s="154" t="s">
        <v>235</v>
      </c>
      <c r="D46" s="208" t="s">
        <v>236</v>
      </c>
      <c r="E46" s="209"/>
      <c r="F46" s="149"/>
      <c r="G46" s="149"/>
      <c r="H46" s="149"/>
      <c r="I46" s="149"/>
      <c r="J46" s="149"/>
    </row>
    <row r="47" spans="2:10">
      <c r="B47" s="153" t="s">
        <v>237</v>
      </c>
      <c r="C47" s="154" t="s">
        <v>235</v>
      </c>
      <c r="D47" s="208" t="s">
        <v>238</v>
      </c>
      <c r="E47" s="209"/>
      <c r="F47" s="149"/>
      <c r="G47" s="149"/>
      <c r="H47" s="149"/>
      <c r="I47" s="149"/>
      <c r="J47" s="149"/>
    </row>
    <row r="48" spans="2:10">
      <c r="B48" s="153" t="s">
        <v>239</v>
      </c>
      <c r="C48" s="154" t="s">
        <v>235</v>
      </c>
      <c r="D48" s="208" t="s">
        <v>240</v>
      </c>
      <c r="E48" s="209"/>
      <c r="F48" s="149"/>
      <c r="G48" s="149"/>
      <c r="H48" s="149"/>
      <c r="I48" s="149"/>
      <c r="J48" s="149"/>
    </row>
    <row r="49" spans="2:10">
      <c r="B49" s="153" t="s">
        <v>241</v>
      </c>
      <c r="C49" s="154" t="s">
        <v>235</v>
      </c>
      <c r="D49" s="208" t="s">
        <v>242</v>
      </c>
      <c r="E49" s="209"/>
      <c r="F49" s="149"/>
      <c r="G49" s="149"/>
      <c r="H49" s="149"/>
      <c r="I49" s="149"/>
      <c r="J49" s="149"/>
    </row>
    <row r="50" spans="2:10">
      <c r="B50" s="153" t="s">
        <v>243</v>
      </c>
      <c r="C50" s="154" t="s">
        <v>225</v>
      </c>
      <c r="D50" s="208" t="s">
        <v>244</v>
      </c>
      <c r="E50" s="209"/>
      <c r="F50" s="149"/>
      <c r="G50" s="149"/>
      <c r="H50" s="149"/>
      <c r="I50" s="149"/>
      <c r="J50" s="149"/>
    </row>
    <row r="51" spans="2:10">
      <c r="B51" s="153" t="s">
        <v>245</v>
      </c>
      <c r="C51" s="154" t="s">
        <v>214</v>
      </c>
      <c r="D51" s="208" t="s">
        <v>246</v>
      </c>
      <c r="E51" s="209"/>
      <c r="F51" s="149"/>
      <c r="G51" s="149"/>
      <c r="H51" s="149"/>
      <c r="I51" s="149"/>
      <c r="J51" s="149"/>
    </row>
    <row r="52" spans="2:10">
      <c r="B52" s="153" t="s">
        <v>247</v>
      </c>
      <c r="C52" s="154" t="s">
        <v>225</v>
      </c>
      <c r="D52" s="208" t="s">
        <v>248</v>
      </c>
      <c r="E52" s="209"/>
      <c r="F52" s="149"/>
      <c r="G52" s="149"/>
      <c r="H52" s="149"/>
      <c r="I52" s="149"/>
      <c r="J52" s="149"/>
    </row>
    <row r="53" spans="2:10">
      <c r="B53" s="153" t="s">
        <v>249</v>
      </c>
      <c r="C53" s="154" t="s">
        <v>225</v>
      </c>
      <c r="D53" s="208" t="s">
        <v>250</v>
      </c>
      <c r="E53" s="209"/>
      <c r="F53" s="149"/>
      <c r="G53" s="149"/>
      <c r="H53" s="149"/>
      <c r="I53" s="149"/>
      <c r="J53" s="149"/>
    </row>
    <row r="54" spans="2:10">
      <c r="B54" s="153" t="s">
        <v>251</v>
      </c>
      <c r="C54" s="154" t="s">
        <v>214</v>
      </c>
      <c r="D54" s="208" t="s">
        <v>252</v>
      </c>
      <c r="E54" s="209"/>
      <c r="F54" s="149"/>
      <c r="G54" s="149"/>
      <c r="H54" s="149"/>
      <c r="I54" s="149"/>
      <c r="J54" s="149"/>
    </row>
    <row r="55" spans="2:10">
      <c r="B55" s="153" t="s">
        <v>253</v>
      </c>
      <c r="C55" s="154" t="s">
        <v>225</v>
      </c>
      <c r="D55" s="210" t="s">
        <v>254</v>
      </c>
      <c r="E55" s="211"/>
      <c r="F55" s="149"/>
      <c r="G55" s="149"/>
      <c r="H55" s="149"/>
      <c r="I55" s="149"/>
      <c r="J55" s="149"/>
    </row>
    <row r="56" spans="2:10">
      <c r="B56" s="153" t="s">
        <v>255</v>
      </c>
      <c r="C56" s="154" t="s">
        <v>225</v>
      </c>
      <c r="D56" s="208" t="s">
        <v>256</v>
      </c>
      <c r="E56" s="209"/>
      <c r="F56" s="149"/>
      <c r="G56" s="149"/>
      <c r="H56" s="149"/>
      <c r="I56" s="149"/>
      <c r="J56" s="149"/>
    </row>
    <row r="57" spans="2:10">
      <c r="B57" s="153" t="s">
        <v>257</v>
      </c>
      <c r="C57" s="154" t="s">
        <v>225</v>
      </c>
      <c r="D57" s="208" t="s">
        <v>258</v>
      </c>
      <c r="E57" s="209"/>
      <c r="F57" s="149"/>
      <c r="G57" s="149"/>
      <c r="H57" s="149"/>
      <c r="I57" s="149"/>
      <c r="J57" s="149"/>
    </row>
    <row r="58" spans="2:10">
      <c r="B58" s="153" t="s">
        <v>259</v>
      </c>
      <c r="C58" s="154" t="s">
        <v>225</v>
      </c>
      <c r="D58" s="208" t="s">
        <v>260</v>
      </c>
      <c r="E58" s="209"/>
      <c r="F58" s="149"/>
      <c r="G58" s="149"/>
      <c r="H58" s="149"/>
      <c r="I58" s="149"/>
      <c r="J58" s="149"/>
    </row>
    <row r="59" spans="2:10">
      <c r="B59" s="153" t="s">
        <v>261</v>
      </c>
      <c r="C59" s="154" t="s">
        <v>225</v>
      </c>
      <c r="D59" s="208" t="s">
        <v>262</v>
      </c>
      <c r="E59" s="209"/>
      <c r="F59" s="149"/>
      <c r="G59" s="149"/>
      <c r="H59" s="149"/>
      <c r="I59" s="149"/>
      <c r="J59" s="149"/>
    </row>
    <row r="60" spans="2:10">
      <c r="B60" s="153" t="s">
        <v>263</v>
      </c>
      <c r="C60" s="154" t="s">
        <v>225</v>
      </c>
      <c r="D60" s="208" t="s">
        <v>264</v>
      </c>
      <c r="E60" s="209"/>
      <c r="F60" s="149"/>
      <c r="G60" s="149"/>
      <c r="H60" s="149"/>
      <c r="I60" s="149"/>
      <c r="J60" s="149"/>
    </row>
  </sheetData>
  <mergeCells count="85">
    <mergeCell ref="D8:E8"/>
    <mergeCell ref="G8:H8"/>
    <mergeCell ref="I8:J8"/>
    <mergeCell ref="D9:E9"/>
    <mergeCell ref="G9:H9"/>
    <mergeCell ref="I9:J9"/>
    <mergeCell ref="B2:J2"/>
    <mergeCell ref="D6:E6"/>
    <mergeCell ref="G6:H6"/>
    <mergeCell ref="I6:J6"/>
    <mergeCell ref="D7:E7"/>
    <mergeCell ref="G7:H7"/>
    <mergeCell ref="I7:J7"/>
    <mergeCell ref="D19:E19"/>
    <mergeCell ref="G19:H19"/>
    <mergeCell ref="D20:E20"/>
    <mergeCell ref="G20:H20"/>
    <mergeCell ref="D14:E14"/>
    <mergeCell ref="G14:H14"/>
    <mergeCell ref="D15:E15"/>
    <mergeCell ref="G15:H15"/>
    <mergeCell ref="D18:E18"/>
    <mergeCell ref="G18:H18"/>
    <mergeCell ref="D35:E35"/>
    <mergeCell ref="D36:E36"/>
    <mergeCell ref="D24:E24"/>
    <mergeCell ref="G24:H24"/>
    <mergeCell ref="D25:E25"/>
    <mergeCell ref="D34:E34"/>
    <mergeCell ref="G25:H25"/>
    <mergeCell ref="D26:E26"/>
    <mergeCell ref="G26:H26"/>
    <mergeCell ref="D27:E27"/>
    <mergeCell ref="G27:H27"/>
    <mergeCell ref="D28:E28"/>
    <mergeCell ref="G28:H28"/>
    <mergeCell ref="D29:E29"/>
    <mergeCell ref="D30:E30"/>
    <mergeCell ref="D31:E31"/>
    <mergeCell ref="G11:H11"/>
    <mergeCell ref="I11:J11"/>
    <mergeCell ref="D12:E12"/>
    <mergeCell ref="G12:H12"/>
    <mergeCell ref="D10:E10"/>
    <mergeCell ref="G10:H10"/>
    <mergeCell ref="I10:J10"/>
    <mergeCell ref="D11:E11"/>
    <mergeCell ref="D13:E13"/>
    <mergeCell ref="G13:H13"/>
    <mergeCell ref="D16:E16"/>
    <mergeCell ref="G16:H16"/>
    <mergeCell ref="D17:E17"/>
    <mergeCell ref="G17:H17"/>
    <mergeCell ref="D21:E21"/>
    <mergeCell ref="G21:H21"/>
    <mergeCell ref="D22:E22"/>
    <mergeCell ref="G22:H22"/>
    <mergeCell ref="D23:E23"/>
    <mergeCell ref="G23:H23"/>
    <mergeCell ref="D32:E32"/>
    <mergeCell ref="D33:E33"/>
    <mergeCell ref="D50:E50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7:E57"/>
    <mergeCell ref="D58:E58"/>
    <mergeCell ref="D59:E59"/>
    <mergeCell ref="D60:E60"/>
    <mergeCell ref="D51:E51"/>
    <mergeCell ref="D52:E52"/>
    <mergeCell ref="D53:E53"/>
    <mergeCell ref="D54:E54"/>
    <mergeCell ref="D55:E55"/>
    <mergeCell ref="D56:E56"/>
  </mergeCells>
  <phoneticPr fontId="22" type="noConversion"/>
  <pageMargins left="0.75" right="0.75" top="1" bottom="1" header="0.5" footer="0.5"/>
  <pageSetup paperSize="9" scale="34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P75"/>
  <sheetViews>
    <sheetView showGridLines="0" zoomScale="80" zoomScaleNormal="80" workbookViewId="0">
      <pane ySplit="12" topLeftCell="A13" activePane="bottomLeft" state="frozen"/>
      <selection pane="bottomLeft"/>
    </sheetView>
  </sheetViews>
  <sheetFormatPr defaultColWidth="8.88671875" defaultRowHeight="13.5"/>
  <cols>
    <col min="1" max="1" width="1.77734375" style="111" customWidth="1"/>
    <col min="2" max="3" width="14" style="111" customWidth="1"/>
    <col min="4" max="4" width="25.77734375" style="111" customWidth="1"/>
    <col min="5" max="7" width="14" style="111" customWidth="1"/>
    <col min="8" max="8" width="15.77734375" style="111" customWidth="1"/>
    <col min="9" max="11" width="14" style="111" customWidth="1"/>
    <col min="12" max="15" width="10.77734375" style="111" customWidth="1"/>
    <col min="16" max="16" width="55.21875" style="111" bestFit="1" customWidth="1"/>
    <col min="17" max="16384" width="8.88671875" style="111"/>
  </cols>
  <sheetData>
    <row r="1" spans="2:16" ht="20.100000000000001" customHeight="1"/>
    <row r="2" spans="2:16" ht="39.950000000000003" customHeight="1">
      <c r="B2" s="234" t="s">
        <v>46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</row>
    <row r="3" spans="2:16" ht="20.100000000000001" customHeight="1"/>
    <row r="4" spans="2:16" ht="20.100000000000001" customHeight="1">
      <c r="B4" s="137" t="s">
        <v>0</v>
      </c>
      <c r="C4" s="236" t="s">
        <v>55</v>
      </c>
      <c r="D4" s="236"/>
      <c r="E4" s="84"/>
      <c r="F4" s="237" t="s">
        <v>25</v>
      </c>
      <c r="G4" s="237"/>
      <c r="H4" s="84"/>
      <c r="I4" s="84"/>
      <c r="J4" s="84"/>
      <c r="K4" s="84"/>
      <c r="L4" s="84"/>
      <c r="M4" s="84"/>
      <c r="N4" s="84"/>
      <c r="O4" s="84"/>
      <c r="P4" s="84"/>
    </row>
    <row r="5" spans="2:16" ht="20.100000000000001" customHeight="1">
      <c r="B5" s="137" t="s">
        <v>23</v>
      </c>
      <c r="C5" s="236" t="s">
        <v>56</v>
      </c>
      <c r="D5" s="236"/>
      <c r="E5" s="84"/>
      <c r="F5" s="121" t="s">
        <v>26</v>
      </c>
      <c r="G5" s="121"/>
      <c r="H5" s="84"/>
      <c r="I5" s="84"/>
      <c r="J5" s="84"/>
      <c r="K5" s="84"/>
      <c r="L5" s="86"/>
      <c r="M5" s="86"/>
      <c r="N5" s="142"/>
      <c r="O5" s="84"/>
      <c r="P5" s="84"/>
    </row>
    <row r="6" spans="2:16" ht="20.100000000000001" customHeight="1">
      <c r="B6" s="137" t="s">
        <v>1</v>
      </c>
      <c r="C6" s="238">
        <f>C36</f>
        <v>99898882</v>
      </c>
      <c r="D6" s="238"/>
      <c r="E6" s="84"/>
      <c r="F6" s="121" t="s">
        <v>27</v>
      </c>
      <c r="G6" s="121"/>
      <c r="H6" s="84"/>
      <c r="I6" s="84"/>
      <c r="J6" s="84"/>
      <c r="K6" s="84"/>
      <c r="L6" s="84"/>
      <c r="M6" s="84"/>
      <c r="N6" s="142"/>
      <c r="O6" s="84"/>
      <c r="P6" s="84"/>
    </row>
    <row r="7" spans="2:16" ht="20.100000000000001" customHeight="1">
      <c r="B7" s="137" t="s">
        <v>2</v>
      </c>
      <c r="C7" s="236" t="s">
        <v>58</v>
      </c>
      <c r="D7" s="236"/>
      <c r="E7" s="84"/>
      <c r="F7" s="121" t="s">
        <v>28</v>
      </c>
      <c r="G7" s="121"/>
      <c r="H7" s="84"/>
      <c r="L7" s="84"/>
      <c r="M7" s="84"/>
      <c r="N7" s="84"/>
      <c r="O7" s="84"/>
      <c r="P7" s="84"/>
    </row>
    <row r="8" spans="2:16" ht="20.100000000000001" customHeight="1">
      <c r="B8" s="85"/>
      <c r="C8" s="85"/>
      <c r="D8" s="85"/>
      <c r="E8" s="84"/>
      <c r="F8" s="84"/>
      <c r="G8" s="84"/>
      <c r="H8" s="84"/>
      <c r="L8" s="86"/>
      <c r="M8" s="86"/>
      <c r="N8" s="142"/>
      <c r="O8" s="86"/>
      <c r="P8" s="84"/>
    </row>
    <row r="9" spans="2:16" ht="20.100000000000001" customHeight="1">
      <c r="B9" s="84"/>
      <c r="C9" s="84"/>
      <c r="D9" s="84"/>
      <c r="E9" s="84"/>
      <c r="F9" s="84"/>
      <c r="G9" s="84"/>
      <c r="H9" s="84"/>
      <c r="I9" s="122"/>
      <c r="J9" s="86"/>
      <c r="K9" s="86"/>
      <c r="L9" s="86"/>
      <c r="M9" s="84"/>
      <c r="N9" s="86"/>
      <c r="O9" s="86"/>
      <c r="P9" s="84"/>
    </row>
    <row r="10" spans="2:16" ht="20.100000000000001" customHeight="1">
      <c r="B10" s="239"/>
      <c r="C10" s="239"/>
      <c r="D10" s="84"/>
      <c r="E10" s="84"/>
      <c r="F10" s="84"/>
      <c r="G10" s="84"/>
      <c r="H10" s="84"/>
      <c r="I10" s="125" t="s">
        <v>19</v>
      </c>
      <c r="J10" s="86"/>
      <c r="K10" s="86"/>
      <c r="L10" s="86"/>
      <c r="M10" s="86"/>
      <c r="N10" s="89"/>
      <c r="O10" s="89"/>
      <c r="P10" s="84"/>
    </row>
    <row r="11" spans="2:16" ht="20.100000000000001" customHeight="1">
      <c r="B11" s="233" t="s">
        <v>3</v>
      </c>
      <c r="C11" s="233"/>
      <c r="D11" s="233" t="s">
        <v>4</v>
      </c>
      <c r="E11" s="233"/>
      <c r="F11" s="233"/>
      <c r="G11" s="233"/>
      <c r="H11" s="233" t="s">
        <v>5</v>
      </c>
      <c r="I11" s="233"/>
      <c r="J11" s="233"/>
      <c r="K11" s="233"/>
      <c r="L11" s="233"/>
      <c r="M11" s="233" t="s">
        <v>6</v>
      </c>
      <c r="N11" s="233"/>
      <c r="O11" s="233"/>
      <c r="P11" s="233" t="s">
        <v>7</v>
      </c>
    </row>
    <row r="12" spans="2:16" ht="20.100000000000001" customHeight="1">
      <c r="B12" s="137" t="s">
        <v>8</v>
      </c>
      <c r="C12" s="137" t="s">
        <v>24</v>
      </c>
      <c r="D12" s="137" t="s">
        <v>9</v>
      </c>
      <c r="E12" s="137" t="s">
        <v>10</v>
      </c>
      <c r="F12" s="137" t="s">
        <v>11</v>
      </c>
      <c r="G12" s="137" t="s">
        <v>12</v>
      </c>
      <c r="H12" s="137" t="s">
        <v>2</v>
      </c>
      <c r="I12" s="137" t="s">
        <v>13</v>
      </c>
      <c r="J12" s="137" t="s">
        <v>14</v>
      </c>
      <c r="K12" s="137" t="s">
        <v>59</v>
      </c>
      <c r="L12" s="137" t="s">
        <v>15</v>
      </c>
      <c r="M12" s="137" t="s">
        <v>16</v>
      </c>
      <c r="N12" s="137" t="s">
        <v>17</v>
      </c>
      <c r="O12" s="137" t="s">
        <v>18</v>
      </c>
      <c r="P12" s="233"/>
    </row>
    <row r="13" spans="2:16" ht="20.100000000000001" customHeight="1">
      <c r="B13" s="127" t="s">
        <v>50</v>
      </c>
      <c r="C13" s="129">
        <v>30545455</v>
      </c>
      <c r="D13" s="136" t="s">
        <v>51</v>
      </c>
      <c r="E13" s="136" t="s">
        <v>48</v>
      </c>
      <c r="F13" s="136" t="s">
        <v>54</v>
      </c>
      <c r="G13" s="138">
        <v>3300</v>
      </c>
      <c r="H13" s="136" t="s">
        <v>61</v>
      </c>
      <c r="I13" s="112">
        <f>J13/G13*1000</f>
        <v>10181818.181818182</v>
      </c>
      <c r="J13" s="139">
        <v>33600000</v>
      </c>
      <c r="K13" s="139">
        <f>J13/1.1</f>
        <v>30545454.545454543</v>
      </c>
      <c r="L13" s="133">
        <f>L14</f>
        <v>9.9999983630952624E-2</v>
      </c>
      <c r="M13" s="113">
        <v>5.0000000000000001E-4</v>
      </c>
      <c r="N13" s="139">
        <f>I13*M13</f>
        <v>5090.909090909091</v>
      </c>
      <c r="O13" s="131">
        <f>O14</f>
        <v>6000.0000892857142</v>
      </c>
      <c r="P13" s="136" t="s">
        <v>96</v>
      </c>
    </row>
    <row r="14" spans="2:16" ht="20.100000000000001" customHeight="1">
      <c r="B14" s="114" t="s">
        <v>20</v>
      </c>
      <c r="C14" s="115">
        <f>SUM(C13)</f>
        <v>30545455</v>
      </c>
      <c r="D14" s="114"/>
      <c r="E14" s="114"/>
      <c r="F14" s="114"/>
      <c r="G14" s="115">
        <f>C14/I14*1000</f>
        <v>3000.0000446428576</v>
      </c>
      <c r="H14" s="114"/>
      <c r="I14" s="115">
        <f>SUM(I13:I13)</f>
        <v>10181818.181818182</v>
      </c>
      <c r="J14" s="115">
        <f>SUM(J13:J13)</f>
        <v>33600000</v>
      </c>
      <c r="K14" s="115">
        <f>SUM(K13:K13)</f>
        <v>30545454.545454543</v>
      </c>
      <c r="L14" s="116">
        <f>(J14-C14)/C14</f>
        <v>9.9999983630952624E-2</v>
      </c>
      <c r="M14" s="117">
        <f>N14/I14</f>
        <v>5.0000000000000001E-4</v>
      </c>
      <c r="N14" s="115">
        <f>SUM(N13:N13)</f>
        <v>5090.909090909091</v>
      </c>
      <c r="O14" s="115">
        <f>C14/N14</f>
        <v>6000.0000892857142</v>
      </c>
      <c r="P14" s="114"/>
    </row>
    <row r="15" spans="2:16" ht="20.100000000000001" customHeight="1">
      <c r="B15" s="128" t="s">
        <v>60</v>
      </c>
      <c r="C15" s="130">
        <v>6000000</v>
      </c>
      <c r="D15" s="136" t="s">
        <v>52</v>
      </c>
      <c r="E15" s="136" t="s">
        <v>53</v>
      </c>
      <c r="F15" s="136" t="s">
        <v>54</v>
      </c>
      <c r="G15" s="138">
        <v>6000</v>
      </c>
      <c r="H15" s="136" t="s">
        <v>65</v>
      </c>
      <c r="I15" s="112">
        <f>J15/G15*1000</f>
        <v>1100000</v>
      </c>
      <c r="J15" s="139">
        <v>6600000</v>
      </c>
      <c r="K15" s="139">
        <f>J15/1.1</f>
        <v>5999999.9999999991</v>
      </c>
      <c r="L15" s="134">
        <f>L16</f>
        <v>0.1</v>
      </c>
      <c r="M15" s="113">
        <v>2E-3</v>
      </c>
      <c r="N15" s="139">
        <f>I15*M15</f>
        <v>2200</v>
      </c>
      <c r="O15" s="132">
        <f>O16</f>
        <v>2727.2727272727275</v>
      </c>
      <c r="P15" s="136" t="s">
        <v>97</v>
      </c>
    </row>
    <row r="16" spans="2:16" ht="20.100000000000001" customHeight="1">
      <c r="B16" s="114" t="s">
        <v>20</v>
      </c>
      <c r="C16" s="115">
        <f>SUM(C15)</f>
        <v>6000000</v>
      </c>
      <c r="D16" s="114"/>
      <c r="E16" s="114"/>
      <c r="F16" s="114"/>
      <c r="G16" s="115">
        <f>C16/I16*1000</f>
        <v>5454.545454545454</v>
      </c>
      <c r="H16" s="114"/>
      <c r="I16" s="115">
        <f>SUM(I15:I15)</f>
        <v>1100000</v>
      </c>
      <c r="J16" s="115">
        <f>SUM(J15:J15)</f>
        <v>6600000</v>
      </c>
      <c r="K16" s="115">
        <f>SUM(K15:K15)</f>
        <v>5999999.9999999991</v>
      </c>
      <c r="L16" s="116">
        <f>(J16-C16)/C16</f>
        <v>0.1</v>
      </c>
      <c r="M16" s="117">
        <f>N16/I16</f>
        <v>2E-3</v>
      </c>
      <c r="N16" s="115">
        <f>SUM(N15:N15)</f>
        <v>2200</v>
      </c>
      <c r="O16" s="115">
        <f>C16/N16</f>
        <v>2727.2727272727275</v>
      </c>
      <c r="P16" s="114"/>
    </row>
    <row r="17" spans="2:16" ht="20.100000000000001" customHeight="1">
      <c r="B17" s="127" t="s">
        <v>62</v>
      </c>
      <c r="C17" s="129">
        <v>6888889</v>
      </c>
      <c r="D17" s="136" t="s">
        <v>66</v>
      </c>
      <c r="E17" s="136" t="s">
        <v>48</v>
      </c>
      <c r="F17" s="136" t="s">
        <v>54</v>
      </c>
      <c r="G17" s="138">
        <v>2750</v>
      </c>
      <c r="H17" s="136" t="s">
        <v>61</v>
      </c>
      <c r="I17" s="112">
        <f>J17/G17*1000</f>
        <v>3381818.1818181821</v>
      </c>
      <c r="J17" s="139">
        <v>9300000</v>
      </c>
      <c r="K17" s="139">
        <f>J17/1.35</f>
        <v>6888888.8888888881</v>
      </c>
      <c r="L17" s="133">
        <f>L18</f>
        <v>0.34999997822580681</v>
      </c>
      <c r="M17" s="113">
        <v>4.0000000000000002E-4</v>
      </c>
      <c r="N17" s="139">
        <f>I17*M17</f>
        <v>1352.727272727273</v>
      </c>
      <c r="O17" s="131">
        <f>O18</f>
        <v>5092.5926747311814</v>
      </c>
      <c r="P17" s="136" t="s">
        <v>99</v>
      </c>
    </row>
    <row r="18" spans="2:16" ht="20.100000000000001" customHeight="1">
      <c r="B18" s="114" t="s">
        <v>20</v>
      </c>
      <c r="C18" s="115">
        <f>SUM(C17)</f>
        <v>6888889</v>
      </c>
      <c r="D18" s="114"/>
      <c r="E18" s="114"/>
      <c r="F18" s="114"/>
      <c r="G18" s="115">
        <f>C18/I18*1000</f>
        <v>2037.0370698924728</v>
      </c>
      <c r="H18" s="114"/>
      <c r="I18" s="115">
        <f>SUM(I17:I17)</f>
        <v>3381818.1818181821</v>
      </c>
      <c r="J18" s="115">
        <f>SUM(J17:J17)</f>
        <v>9300000</v>
      </c>
      <c r="K18" s="115">
        <f>SUM(K17:K17)</f>
        <v>6888888.8888888881</v>
      </c>
      <c r="L18" s="116">
        <f>(J18-C18)/C18</f>
        <v>0.34999997822580681</v>
      </c>
      <c r="M18" s="117">
        <f>N18/I18</f>
        <v>4.0000000000000002E-4</v>
      </c>
      <c r="N18" s="115">
        <f>SUM(N17:N17)</f>
        <v>1352.727272727273</v>
      </c>
      <c r="O18" s="115">
        <f>C18/N18</f>
        <v>5092.5926747311814</v>
      </c>
      <c r="P18" s="114"/>
    </row>
    <row r="19" spans="2:16" ht="39.950000000000003" customHeight="1">
      <c r="B19" s="127" t="s">
        <v>62</v>
      </c>
      <c r="C19" s="129">
        <v>6464538</v>
      </c>
      <c r="D19" s="136" t="s">
        <v>63</v>
      </c>
      <c r="E19" s="136" t="s">
        <v>64</v>
      </c>
      <c r="F19" s="136" t="s">
        <v>54</v>
      </c>
      <c r="G19" s="138">
        <v>3300</v>
      </c>
      <c r="H19" s="136" t="s">
        <v>61</v>
      </c>
      <c r="I19" s="112">
        <f>J19/G19*1000</f>
        <v>2545454.5454545454</v>
      </c>
      <c r="J19" s="139">
        <v>8400000</v>
      </c>
      <c r="K19" s="139">
        <f>J19/1.3</f>
        <v>6461538.461538461</v>
      </c>
      <c r="L19" s="133">
        <f>L20</f>
        <v>0.29939680144195918</v>
      </c>
      <c r="M19" s="113">
        <v>1.5E-3</v>
      </c>
      <c r="N19" s="139">
        <f>I19*M19</f>
        <v>3818.181818181818</v>
      </c>
      <c r="O19" s="131">
        <f>O20</f>
        <v>1693.0932857142857</v>
      </c>
      <c r="P19" s="146" t="s">
        <v>101</v>
      </c>
    </row>
    <row r="20" spans="2:16" ht="20.100000000000001" customHeight="1">
      <c r="B20" s="114" t="s">
        <v>20</v>
      </c>
      <c r="C20" s="115">
        <f>SUM(C19)</f>
        <v>6464538</v>
      </c>
      <c r="D20" s="114"/>
      <c r="E20" s="114"/>
      <c r="F20" s="114"/>
      <c r="G20" s="115">
        <f>C20/I20*1000</f>
        <v>2539.6399285714283</v>
      </c>
      <c r="H20" s="114"/>
      <c r="I20" s="115">
        <f>SUM(I19:I19)</f>
        <v>2545454.5454545454</v>
      </c>
      <c r="J20" s="115">
        <f>SUM(J19:J19)</f>
        <v>8400000</v>
      </c>
      <c r="K20" s="115">
        <f>SUM(K19:K19)</f>
        <v>6461538.461538461</v>
      </c>
      <c r="L20" s="116">
        <f>(J20-C20)/C20</f>
        <v>0.29939680144195918</v>
      </c>
      <c r="M20" s="117">
        <f>N20/I20</f>
        <v>1.5E-3</v>
      </c>
      <c r="N20" s="115">
        <f>SUM(N19:N19)</f>
        <v>3818.181818181818</v>
      </c>
      <c r="O20" s="115">
        <f>C20/N20</f>
        <v>1693.0932857142857</v>
      </c>
      <c r="P20" s="114"/>
    </row>
    <row r="21" spans="2:16" ht="20.100000000000001" customHeight="1">
      <c r="B21" s="221" t="s">
        <v>73</v>
      </c>
      <c r="C21" s="224">
        <v>10000000</v>
      </c>
      <c r="D21" s="136" t="s">
        <v>77</v>
      </c>
      <c r="E21" s="136" t="s">
        <v>76</v>
      </c>
      <c r="F21" s="136" t="s">
        <v>54</v>
      </c>
      <c r="G21" s="140">
        <v>750</v>
      </c>
      <c r="H21" s="136" t="s">
        <v>78</v>
      </c>
      <c r="I21" s="141">
        <f>N21/M21</f>
        <v>9523809.5238095243</v>
      </c>
      <c r="J21" s="139">
        <v>5000000</v>
      </c>
      <c r="K21" s="143"/>
      <c r="L21" s="226">
        <f>L23</f>
        <v>0</v>
      </c>
      <c r="M21" s="113">
        <v>6.9999999999999999E-4</v>
      </c>
      <c r="N21" s="139">
        <f>J21/G21</f>
        <v>6666.666666666667</v>
      </c>
      <c r="O21" s="228">
        <f>O23</f>
        <v>407.76699029126212</v>
      </c>
      <c r="P21" s="136" t="s">
        <v>100</v>
      </c>
    </row>
    <row r="22" spans="2:16" ht="20.100000000000001" customHeight="1">
      <c r="B22" s="223"/>
      <c r="C22" s="225"/>
      <c r="D22" s="136" t="s">
        <v>79</v>
      </c>
      <c r="E22" s="136" t="s">
        <v>76</v>
      </c>
      <c r="F22" s="136" t="s">
        <v>54</v>
      </c>
      <c r="G22" s="140">
        <v>280</v>
      </c>
      <c r="H22" s="136" t="s">
        <v>78</v>
      </c>
      <c r="I22" s="141">
        <f>N22/M22</f>
        <v>17857142.857142858</v>
      </c>
      <c r="J22" s="139">
        <v>5000000</v>
      </c>
      <c r="K22" s="143"/>
      <c r="L22" s="227"/>
      <c r="M22" s="113">
        <v>1E-3</v>
      </c>
      <c r="N22" s="139">
        <f>J22/G22</f>
        <v>17857.142857142859</v>
      </c>
      <c r="O22" s="229"/>
      <c r="P22" s="136" t="s">
        <v>100</v>
      </c>
    </row>
    <row r="23" spans="2:16" ht="20.100000000000001" customHeight="1">
      <c r="B23" s="114" t="s">
        <v>20</v>
      </c>
      <c r="C23" s="115">
        <f>SUM(C21)</f>
        <v>10000000</v>
      </c>
      <c r="D23" s="114"/>
      <c r="E23" s="114"/>
      <c r="F23" s="114"/>
      <c r="G23" s="115">
        <f>C23/I23*1000</f>
        <v>365.21739130434781</v>
      </c>
      <c r="H23" s="114"/>
      <c r="I23" s="115">
        <f>SUM(I21:I22)</f>
        <v>27380952.380952381</v>
      </c>
      <c r="J23" s="115">
        <f>SUM(J21:J22)</f>
        <v>10000000</v>
      </c>
      <c r="K23" s="115">
        <f>SUM(K21:K22)</f>
        <v>0</v>
      </c>
      <c r="L23" s="116">
        <f>(J23-C23)/C23</f>
        <v>0</v>
      </c>
      <c r="M23" s="117">
        <f>N23/I23</f>
        <v>8.9565217391304362E-4</v>
      </c>
      <c r="N23" s="115">
        <f>SUM(N21:N22)</f>
        <v>24523.809523809527</v>
      </c>
      <c r="O23" s="115">
        <f>C23/N23</f>
        <v>407.76699029126212</v>
      </c>
      <c r="P23" s="114"/>
    </row>
    <row r="24" spans="2:16" ht="20.100000000000001" customHeight="1">
      <c r="B24" s="221" t="s">
        <v>71</v>
      </c>
      <c r="C24" s="224">
        <v>10000000</v>
      </c>
      <c r="D24" s="136" t="s">
        <v>80</v>
      </c>
      <c r="E24" s="136" t="s">
        <v>76</v>
      </c>
      <c r="F24" s="136" t="s">
        <v>84</v>
      </c>
      <c r="G24" s="138">
        <v>3800</v>
      </c>
      <c r="H24" s="136" t="s">
        <v>78</v>
      </c>
      <c r="I24" s="112">
        <v>1700000</v>
      </c>
      <c r="J24" s="139">
        <v>6460000</v>
      </c>
      <c r="K24" s="143"/>
      <c r="L24" s="226">
        <f>L27</f>
        <v>0.94599999999999995</v>
      </c>
      <c r="M24" s="113">
        <v>4.0000000000000002E-4</v>
      </c>
      <c r="N24" s="139">
        <f>I24*M24</f>
        <v>680</v>
      </c>
      <c r="O24" s="228">
        <f>O27</f>
        <v>468.45721424109928</v>
      </c>
      <c r="P24" s="221" t="s">
        <v>85</v>
      </c>
    </row>
    <row r="25" spans="2:16" ht="20.100000000000001" customHeight="1">
      <c r="B25" s="222"/>
      <c r="C25" s="230"/>
      <c r="D25" s="136" t="s">
        <v>83</v>
      </c>
      <c r="E25" s="136" t="s">
        <v>81</v>
      </c>
      <c r="F25" s="136" t="s">
        <v>84</v>
      </c>
      <c r="G25" s="138">
        <v>8000</v>
      </c>
      <c r="H25" s="136" t="s">
        <v>78</v>
      </c>
      <c r="I25" s="112">
        <v>1000000</v>
      </c>
      <c r="J25" s="139">
        <v>8000000</v>
      </c>
      <c r="K25" s="143"/>
      <c r="L25" s="231"/>
      <c r="M25" s="113">
        <v>4.0000000000000001E-3</v>
      </c>
      <c r="N25" s="139">
        <f>I25*M25</f>
        <v>4000</v>
      </c>
      <c r="O25" s="232"/>
      <c r="P25" s="222"/>
    </row>
    <row r="26" spans="2:16" ht="20.100000000000001" customHeight="1">
      <c r="B26" s="223"/>
      <c r="C26" s="225"/>
      <c r="D26" s="136" t="s">
        <v>82</v>
      </c>
      <c r="E26" s="136" t="s">
        <v>76</v>
      </c>
      <c r="F26" s="136" t="s">
        <v>84</v>
      </c>
      <c r="G26" s="144">
        <v>300</v>
      </c>
      <c r="H26" s="136" t="s">
        <v>78</v>
      </c>
      <c r="I26" s="141">
        <f>N26/M26</f>
        <v>5555555.555555556</v>
      </c>
      <c r="J26" s="139">
        <v>5000000</v>
      </c>
      <c r="K26" s="143"/>
      <c r="L26" s="227"/>
      <c r="M26" s="113">
        <v>3.0000000000000001E-3</v>
      </c>
      <c r="N26" s="139">
        <f>J26/G26</f>
        <v>16666.666666666668</v>
      </c>
      <c r="O26" s="229"/>
      <c r="P26" s="223"/>
    </row>
    <row r="27" spans="2:16" ht="20.100000000000001" customHeight="1">
      <c r="B27" s="114" t="s">
        <v>20</v>
      </c>
      <c r="C27" s="115">
        <f>SUM(C24)</f>
        <v>10000000</v>
      </c>
      <c r="D27" s="114"/>
      <c r="E27" s="114"/>
      <c r="F27" s="114"/>
      <c r="G27" s="115">
        <f>C27/I27*1000</f>
        <v>1211.3055181695827</v>
      </c>
      <c r="H27" s="114"/>
      <c r="I27" s="115">
        <f>SUM(I24:I26)</f>
        <v>8255555.555555556</v>
      </c>
      <c r="J27" s="115">
        <f>SUM(J24:J26)</f>
        <v>19460000</v>
      </c>
      <c r="K27" s="115">
        <f>SUM(K24:K24)</f>
        <v>0</v>
      </c>
      <c r="L27" s="116">
        <f>(J27-C27)/C27</f>
        <v>0.94599999999999995</v>
      </c>
      <c r="M27" s="117">
        <f>N27/I27</f>
        <v>2.5857335127860027E-3</v>
      </c>
      <c r="N27" s="115">
        <f>SUM(N24:N26)</f>
        <v>21346.666666666668</v>
      </c>
      <c r="O27" s="115">
        <f>C27/N27</f>
        <v>468.45721424109928</v>
      </c>
      <c r="P27" s="114"/>
    </row>
    <row r="28" spans="2:16" ht="20.100000000000001" customHeight="1">
      <c r="B28" s="221" t="s">
        <v>72</v>
      </c>
      <c r="C28" s="224">
        <v>10000000</v>
      </c>
      <c r="D28" s="136" t="s">
        <v>89</v>
      </c>
      <c r="E28" s="136" t="s">
        <v>76</v>
      </c>
      <c r="F28" s="136" t="s">
        <v>54</v>
      </c>
      <c r="G28" s="140">
        <v>380</v>
      </c>
      <c r="H28" s="136" t="s">
        <v>78</v>
      </c>
      <c r="I28" s="141">
        <f>N28/M28</f>
        <v>16447368.421052631</v>
      </c>
      <c r="J28" s="139">
        <v>5000000</v>
      </c>
      <c r="K28" s="143"/>
      <c r="L28" s="226">
        <f>L30</f>
        <v>0</v>
      </c>
      <c r="M28" s="113">
        <v>8.0000000000000004E-4</v>
      </c>
      <c r="N28" s="139">
        <f>J28/G28</f>
        <v>13157.894736842105</v>
      </c>
      <c r="O28" s="228">
        <f>O30</f>
        <v>244.28571428571431</v>
      </c>
      <c r="P28" s="136" t="s">
        <v>102</v>
      </c>
    </row>
    <row r="29" spans="2:16" ht="20.100000000000001" customHeight="1">
      <c r="B29" s="223"/>
      <c r="C29" s="225"/>
      <c r="D29" s="136" t="s">
        <v>90</v>
      </c>
      <c r="E29" s="136" t="s">
        <v>76</v>
      </c>
      <c r="F29" s="136" t="s">
        <v>54</v>
      </c>
      <c r="G29" s="140">
        <v>180</v>
      </c>
      <c r="H29" s="136" t="s">
        <v>78</v>
      </c>
      <c r="I29" s="141">
        <f>N29/M29</f>
        <v>9259259.2592592593</v>
      </c>
      <c r="J29" s="139">
        <v>5000000</v>
      </c>
      <c r="K29" s="143"/>
      <c r="L29" s="227"/>
      <c r="M29" s="113">
        <v>3.0000000000000001E-3</v>
      </c>
      <c r="N29" s="139">
        <f>J29/G29</f>
        <v>27777.777777777777</v>
      </c>
      <c r="O29" s="229"/>
      <c r="P29" s="136" t="s">
        <v>102</v>
      </c>
    </row>
    <row r="30" spans="2:16" ht="20.100000000000001" customHeight="1">
      <c r="B30" s="114" t="s">
        <v>20</v>
      </c>
      <c r="C30" s="115">
        <f>SUM(C28)</f>
        <v>10000000</v>
      </c>
      <c r="D30" s="114"/>
      <c r="E30" s="114"/>
      <c r="F30" s="114"/>
      <c r="G30" s="115">
        <f>C30/I30*1000</f>
        <v>389.00473933649295</v>
      </c>
      <c r="H30" s="114"/>
      <c r="I30" s="115">
        <f>SUM(I28:I29)</f>
        <v>25706627.680311888</v>
      </c>
      <c r="J30" s="115">
        <f>SUM(J28:J29)</f>
        <v>10000000</v>
      </c>
      <c r="K30" s="115">
        <f>SUM(K28:K29)</f>
        <v>0</v>
      </c>
      <c r="L30" s="116">
        <f>(J30-C30)/C30</f>
        <v>0</v>
      </c>
      <c r="M30" s="117">
        <f>N30/I30</f>
        <v>1.5924170616113745E-3</v>
      </c>
      <c r="N30" s="115">
        <f>SUM(N28:N29)</f>
        <v>40935.672514619881</v>
      </c>
      <c r="O30" s="115">
        <f>C30/N30</f>
        <v>244.28571428571431</v>
      </c>
      <c r="P30" s="114"/>
    </row>
    <row r="31" spans="2:16" ht="20.100000000000001" customHeight="1">
      <c r="B31" s="221" t="s">
        <v>74</v>
      </c>
      <c r="C31" s="224">
        <v>10000000</v>
      </c>
      <c r="D31" s="136" t="s">
        <v>87</v>
      </c>
      <c r="E31" s="136" t="s">
        <v>76</v>
      </c>
      <c r="F31" s="136" t="s">
        <v>54</v>
      </c>
      <c r="G31" s="144">
        <v>100</v>
      </c>
      <c r="H31" s="136" t="s">
        <v>78</v>
      </c>
      <c r="I31" s="141">
        <f>N31/M31</f>
        <v>7142857.1428571427</v>
      </c>
      <c r="J31" s="139">
        <v>5000000</v>
      </c>
      <c r="K31" s="143"/>
      <c r="L31" s="226">
        <f>L33</f>
        <v>0</v>
      </c>
      <c r="M31" s="113">
        <v>7.0000000000000001E-3</v>
      </c>
      <c r="N31" s="139">
        <f>J31/G31</f>
        <v>50000</v>
      </c>
      <c r="O31" s="228">
        <f>O33</f>
        <v>175</v>
      </c>
      <c r="P31" s="145" t="s">
        <v>103</v>
      </c>
    </row>
    <row r="32" spans="2:16" ht="20.100000000000001" customHeight="1">
      <c r="B32" s="223"/>
      <c r="C32" s="225"/>
      <c r="D32" s="136" t="s">
        <v>86</v>
      </c>
      <c r="E32" s="136" t="s">
        <v>76</v>
      </c>
      <c r="F32" s="136" t="s">
        <v>54</v>
      </c>
      <c r="G32" s="138">
        <v>8400</v>
      </c>
      <c r="H32" s="136" t="s">
        <v>78</v>
      </c>
      <c r="I32" s="112">
        <f>J32/G32*1000</f>
        <v>595238.09523809515</v>
      </c>
      <c r="J32" s="139">
        <v>5000000</v>
      </c>
      <c r="K32" s="143"/>
      <c r="L32" s="227"/>
      <c r="M32" s="113">
        <v>1.2E-2</v>
      </c>
      <c r="N32" s="139">
        <f>I32*M32</f>
        <v>7142.8571428571422</v>
      </c>
      <c r="O32" s="229"/>
      <c r="P32" s="145" t="s">
        <v>103</v>
      </c>
    </row>
    <row r="33" spans="2:16" ht="20.100000000000001" customHeight="1">
      <c r="B33" s="114" t="s">
        <v>20</v>
      </c>
      <c r="C33" s="115">
        <f>SUM(C31)</f>
        <v>10000000</v>
      </c>
      <c r="D33" s="114"/>
      <c r="E33" s="114"/>
      <c r="F33" s="114"/>
      <c r="G33" s="115">
        <f>C33/I33*1000</f>
        <v>1292.3076923076924</v>
      </c>
      <c r="H33" s="114"/>
      <c r="I33" s="115">
        <f>SUM(I31:I32)</f>
        <v>7738095.2380952379</v>
      </c>
      <c r="J33" s="115">
        <f>SUM(J31:J32)</f>
        <v>10000000</v>
      </c>
      <c r="K33" s="115">
        <f>SUM(K31:K31)</f>
        <v>0</v>
      </c>
      <c r="L33" s="116">
        <f>(J33-C33)/C33</f>
        <v>0</v>
      </c>
      <c r="M33" s="117">
        <f>N33/I33</f>
        <v>7.3846153846153853E-3</v>
      </c>
      <c r="N33" s="115">
        <f>SUM(N31:N32)</f>
        <v>57142.857142857145</v>
      </c>
      <c r="O33" s="115">
        <f>C33/N33</f>
        <v>175</v>
      </c>
      <c r="P33" s="114"/>
    </row>
    <row r="34" spans="2:16" ht="20.100000000000001" customHeight="1">
      <c r="B34" s="127" t="s">
        <v>75</v>
      </c>
      <c r="C34" s="129">
        <v>10000000</v>
      </c>
      <c r="D34" s="136" t="s">
        <v>88</v>
      </c>
      <c r="E34" s="136" t="s">
        <v>76</v>
      </c>
      <c r="F34" s="136" t="s">
        <v>54</v>
      </c>
      <c r="G34" s="144">
        <v>350</v>
      </c>
      <c r="H34" s="136" t="s">
        <v>78</v>
      </c>
      <c r="I34" s="141">
        <f>N34/M34</f>
        <v>5714285.7142857146</v>
      </c>
      <c r="J34" s="139">
        <v>10000000</v>
      </c>
      <c r="K34" s="143"/>
      <c r="L34" s="133">
        <f>L35</f>
        <v>0</v>
      </c>
      <c r="M34" s="113">
        <v>5.0000000000000001E-3</v>
      </c>
      <c r="N34" s="139">
        <f>J34/G34</f>
        <v>28571.428571428572</v>
      </c>
      <c r="O34" s="131">
        <f>O35</f>
        <v>350</v>
      </c>
      <c r="P34" s="136" t="s">
        <v>102</v>
      </c>
    </row>
    <row r="35" spans="2:16" ht="20.100000000000001" customHeight="1">
      <c r="B35" s="114" t="s">
        <v>20</v>
      </c>
      <c r="C35" s="115">
        <f>SUM(C34)</f>
        <v>10000000</v>
      </c>
      <c r="D35" s="114"/>
      <c r="E35" s="114"/>
      <c r="F35" s="114"/>
      <c r="G35" s="115">
        <f>C35/I35*1000</f>
        <v>1750</v>
      </c>
      <c r="H35" s="114"/>
      <c r="I35" s="115">
        <f>SUM(I34:I34)</f>
        <v>5714285.7142857146</v>
      </c>
      <c r="J35" s="115">
        <f>SUM(J34:J34)</f>
        <v>10000000</v>
      </c>
      <c r="K35" s="115">
        <f>SUM(K34:K34)</f>
        <v>0</v>
      </c>
      <c r="L35" s="116">
        <f>(J35-C35)/C35</f>
        <v>0</v>
      </c>
      <c r="M35" s="117">
        <f>N35/I35</f>
        <v>5.0000000000000001E-3</v>
      </c>
      <c r="N35" s="115">
        <f>SUM(N34:N34)</f>
        <v>28571.428571428572</v>
      </c>
      <c r="O35" s="115">
        <f>C35/N35</f>
        <v>350</v>
      </c>
      <c r="P35" s="114"/>
    </row>
    <row r="36" spans="2:16" ht="20.100000000000001" customHeight="1">
      <c r="B36" s="137" t="s">
        <v>21</v>
      </c>
      <c r="C36" s="118">
        <f>SUM(C13:C35)/2</f>
        <v>99898882</v>
      </c>
      <c r="D36" s="137"/>
      <c r="E36" s="137"/>
      <c r="F36" s="137"/>
      <c r="G36" s="118">
        <f>C36/I36*1000</f>
        <v>1085.8030346314015</v>
      </c>
      <c r="H36" s="137"/>
      <c r="I36" s="118">
        <f>SUM(I13:I35)/2</f>
        <v>92004607.478291661</v>
      </c>
      <c r="J36" s="118">
        <f>SUM(J13:J35)/2</f>
        <v>117360000</v>
      </c>
      <c r="K36" s="118">
        <f>SUM(K13:K35)/2</f>
        <v>49895881.895881891</v>
      </c>
      <c r="L36" s="119">
        <f>(J36-C36)/C36</f>
        <v>0.17478792205101956</v>
      </c>
      <c r="M36" s="120">
        <f>N36/I36</f>
        <v>2.0105759664791382E-3</v>
      </c>
      <c r="N36" s="118">
        <f>SUM(N13:N35)/2</f>
        <v>184982.25260119999</v>
      </c>
      <c r="O36" s="118">
        <f>C36/N36</f>
        <v>540.04576436513753</v>
      </c>
      <c r="P36" s="137"/>
    </row>
    <row r="37" spans="2:16" ht="20.100000000000001" customHeight="1"/>
    <row r="38" spans="2:16" ht="20.100000000000001" customHeight="1">
      <c r="B38" s="123" t="s">
        <v>47</v>
      </c>
    </row>
    <row r="39" spans="2:16" ht="20.100000000000001" customHeight="1">
      <c r="B39" s="123" t="s">
        <v>49</v>
      </c>
    </row>
    <row r="40" spans="2:16" ht="20.100000000000001" customHeight="1">
      <c r="B40" s="124" t="s">
        <v>57</v>
      </c>
    </row>
    <row r="41" spans="2:16" ht="20.100000000000001" customHeight="1">
      <c r="B41" s="135" t="s">
        <v>69</v>
      </c>
    </row>
    <row r="42" spans="2:16" ht="20.100000000000001" customHeight="1">
      <c r="B42" s="126" t="s">
        <v>95</v>
      </c>
    </row>
    <row r="43" spans="2:16" ht="20.100000000000001" customHeight="1">
      <c r="B43" s="126" t="s">
        <v>110</v>
      </c>
    </row>
    <row r="44" spans="2:16" ht="20.100000000000001" customHeight="1"/>
    <row r="45" spans="2:16" ht="20.100000000000001" customHeight="1">
      <c r="B45" s="123" t="s">
        <v>67</v>
      </c>
    </row>
    <row r="46" spans="2:16" ht="20.100000000000001" customHeight="1">
      <c r="B46" s="124" t="s">
        <v>68</v>
      </c>
    </row>
    <row r="47" spans="2:16" ht="20.100000000000001" customHeight="1">
      <c r="B47" s="135" t="s">
        <v>70</v>
      </c>
    </row>
    <row r="48" spans="2:16" ht="20.100000000000001" customHeight="1">
      <c r="B48" s="126" t="s">
        <v>98</v>
      </c>
    </row>
    <row r="49" spans="2:2" ht="20.100000000000001" customHeight="1">
      <c r="B49" s="126" t="s">
        <v>109</v>
      </c>
    </row>
    <row r="50" spans="2:2" ht="20.100000000000001" customHeight="1"/>
    <row r="51" spans="2:2" ht="20.100000000000001" customHeight="1">
      <c r="B51" s="123" t="s">
        <v>91</v>
      </c>
    </row>
    <row r="52" spans="2:2" ht="20.100000000000001" customHeight="1">
      <c r="B52" s="111" t="s">
        <v>92</v>
      </c>
    </row>
    <row r="53" spans="2:2" ht="20.100000000000001" customHeight="1">
      <c r="B53" s="111" t="s">
        <v>93</v>
      </c>
    </row>
    <row r="54" spans="2:2" ht="20.100000000000001" customHeight="1">
      <c r="B54" s="111" t="s">
        <v>105</v>
      </c>
    </row>
    <row r="55" spans="2:2" ht="20.100000000000001" customHeight="1"/>
    <row r="56" spans="2:2" ht="20.100000000000001" customHeight="1">
      <c r="B56" s="123" t="s">
        <v>106</v>
      </c>
    </row>
    <row r="57" spans="2:2" ht="20.100000000000001" customHeight="1">
      <c r="B57" s="111" t="s">
        <v>94</v>
      </c>
    </row>
    <row r="58" spans="2:2" ht="20.100000000000001" customHeight="1">
      <c r="B58" s="111" t="s">
        <v>104</v>
      </c>
    </row>
    <row r="59" spans="2:2" ht="20.100000000000001" customHeight="1"/>
    <row r="60" spans="2:2" ht="20.100000000000001" customHeight="1">
      <c r="B60" s="123" t="s">
        <v>111</v>
      </c>
    </row>
    <row r="61" spans="2:2" ht="20.100000000000001" customHeight="1">
      <c r="B61" s="111" t="s">
        <v>107</v>
      </c>
    </row>
    <row r="62" spans="2:2" ht="20.100000000000001" customHeight="1">
      <c r="B62" s="111" t="s">
        <v>108</v>
      </c>
    </row>
    <row r="63" spans="2:2" ht="20.100000000000001" customHeight="1">
      <c r="B63" s="111" t="s">
        <v>113</v>
      </c>
    </row>
    <row r="64" spans="2:2" ht="20.100000000000001" customHeight="1"/>
    <row r="65" spans="2:2" ht="20.100000000000001" customHeight="1">
      <c r="B65" s="123" t="s">
        <v>114</v>
      </c>
    </row>
    <row r="66" spans="2:2" ht="20.100000000000001" customHeight="1">
      <c r="B66" s="111" t="s">
        <v>112</v>
      </c>
    </row>
    <row r="67" spans="2:2" ht="20.100000000000001" customHeight="1">
      <c r="B67" s="111" t="s">
        <v>104</v>
      </c>
    </row>
    <row r="68" spans="2:2" ht="20.100000000000001" customHeight="1"/>
    <row r="69" spans="2:2" ht="20.100000000000001" customHeight="1"/>
    <row r="70" spans="2:2" ht="20.100000000000001" customHeight="1"/>
    <row r="71" spans="2:2" ht="20.100000000000001" customHeight="1"/>
    <row r="72" spans="2:2" ht="20.100000000000001" customHeight="1"/>
    <row r="73" spans="2:2" ht="20.100000000000001" customHeight="1"/>
    <row r="74" spans="2:2" ht="20.100000000000001" customHeight="1"/>
    <row r="75" spans="2:2" ht="20.100000000000001" customHeight="1"/>
  </sheetData>
  <mergeCells count="29">
    <mergeCell ref="P11:P12"/>
    <mergeCell ref="B2:P2"/>
    <mergeCell ref="C4:D4"/>
    <mergeCell ref="F4:G4"/>
    <mergeCell ref="C5:D5"/>
    <mergeCell ref="C6:D6"/>
    <mergeCell ref="C7:D7"/>
    <mergeCell ref="B10:C10"/>
    <mergeCell ref="B11:C11"/>
    <mergeCell ref="D11:G11"/>
    <mergeCell ref="H11:L11"/>
    <mergeCell ref="M11:O11"/>
    <mergeCell ref="B31:B32"/>
    <mergeCell ref="C31:C32"/>
    <mergeCell ref="L31:L32"/>
    <mergeCell ref="O31:O32"/>
    <mergeCell ref="B21:B22"/>
    <mergeCell ref="C21:C22"/>
    <mergeCell ref="L21:L22"/>
    <mergeCell ref="O21:O22"/>
    <mergeCell ref="B24:B26"/>
    <mergeCell ref="C24:C26"/>
    <mergeCell ref="L24:L26"/>
    <mergeCell ref="O24:O26"/>
    <mergeCell ref="P24:P26"/>
    <mergeCell ref="B28:B29"/>
    <mergeCell ref="C28:C29"/>
    <mergeCell ref="L28:L29"/>
    <mergeCell ref="O28:O29"/>
  </mergeCells>
  <phoneticPr fontId="22" type="noConversion"/>
  <pageMargins left="0.75" right="0.75" top="1" bottom="1" header="0.5" footer="0.5"/>
  <pageSetup paperSize="9" scale="34" orientation="portrait" copies="0" r:id="rId1"/>
  <headerFooter alignWithMargins="0"/>
  <ignoredErrors>
    <ignoredError sqref="I14:L14 I16:L16 I15 K15:L15 I18:L18 I17 K17:L17 I36:L38 I19 I20:J35 L19 K20:L35 K19 M20:O35 M19:O1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O272"/>
  <sheetViews>
    <sheetView showGridLines="0" zoomScale="80" zoomScaleNormal="80" workbookViewId="0">
      <pane ySplit="12" topLeftCell="A13" activePane="bottomLeft" state="frozen"/>
      <selection activeCell="A13" sqref="A13"/>
      <selection pane="bottomLeft" activeCell="F6" sqref="F6"/>
    </sheetView>
  </sheetViews>
  <sheetFormatPr defaultColWidth="8.88671875" defaultRowHeight="12"/>
  <cols>
    <col min="1" max="1" width="1.77734375" style="84" customWidth="1"/>
    <col min="2" max="2" width="14" style="84" customWidth="1"/>
    <col min="3" max="3" width="13.88671875" style="84" customWidth="1"/>
    <col min="4" max="4" width="29.109375" style="84" customWidth="1"/>
    <col min="5" max="5" width="16.6640625" style="84" customWidth="1"/>
    <col min="6" max="6" width="7" style="84" customWidth="1"/>
    <col min="7" max="7" width="13.6640625" style="84" customWidth="1"/>
    <col min="8" max="8" width="13.21875" style="84" customWidth="1"/>
    <col min="9" max="9" width="14.109375" style="84" customWidth="1"/>
    <col min="10" max="10" width="13.88671875" style="84" customWidth="1"/>
    <col min="11" max="12" width="8.6640625" style="84" customWidth="1"/>
    <col min="13" max="13" width="10.5546875" style="84" customWidth="1"/>
    <col min="14" max="14" width="9.109375" style="84" customWidth="1"/>
    <col min="15" max="15" width="16.5546875" style="84" customWidth="1"/>
    <col min="16" max="16384" width="8.88671875" style="84"/>
  </cols>
  <sheetData>
    <row r="1" spans="2:15" ht="20.100000000000001" customHeight="1"/>
    <row r="2" spans="2:15" ht="39.950000000000003" customHeight="1">
      <c r="B2" s="247" t="s">
        <v>45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</row>
    <row r="3" spans="2:15" ht="20.100000000000001" customHeight="1"/>
    <row r="4" spans="2:15" ht="20.100000000000001" customHeight="1">
      <c r="B4" s="90" t="s">
        <v>0</v>
      </c>
      <c r="C4" s="240" t="e">
        <f>#REF!</f>
        <v>#REF!</v>
      </c>
      <c r="D4" s="240"/>
    </row>
    <row r="5" spans="2:15" ht="20.100000000000001" customHeight="1">
      <c r="B5" s="90" t="s">
        <v>23</v>
      </c>
      <c r="C5" s="240" t="e">
        <f>#REF!</f>
        <v>#REF!</v>
      </c>
      <c r="D5" s="240"/>
    </row>
    <row r="6" spans="2:15" ht="20.100000000000001" customHeight="1">
      <c r="B6" s="90" t="s">
        <v>1</v>
      </c>
      <c r="C6" s="249" t="e">
        <f>C233</f>
        <v>#REF!</v>
      </c>
      <c r="D6" s="249"/>
    </row>
    <row r="7" spans="2:15" ht="20.100000000000001" customHeight="1">
      <c r="B7" s="90" t="s">
        <v>2</v>
      </c>
      <c r="C7" s="240" t="e">
        <f>#REF!</f>
        <v>#REF!</v>
      </c>
      <c r="D7" s="240"/>
    </row>
    <row r="8" spans="2:15" ht="20.100000000000001" customHeight="1">
      <c r="B8" s="85"/>
      <c r="C8" s="85"/>
      <c r="D8" s="85"/>
      <c r="I8" s="86"/>
      <c r="J8" s="86"/>
      <c r="K8" s="86"/>
      <c r="L8" s="86"/>
      <c r="M8" s="86"/>
      <c r="N8" s="86"/>
    </row>
    <row r="9" spans="2:15" ht="20.100000000000001" customHeight="1">
      <c r="I9" s="87" t="s">
        <v>44</v>
      </c>
      <c r="J9" s="86"/>
      <c r="K9" s="86"/>
      <c r="L9" s="86"/>
      <c r="M9" s="86"/>
      <c r="N9" s="86"/>
    </row>
    <row r="10" spans="2:15" ht="20.100000000000001" customHeight="1">
      <c r="B10" s="239"/>
      <c r="C10" s="239"/>
      <c r="I10" s="88" t="s">
        <v>19</v>
      </c>
      <c r="J10" s="86"/>
      <c r="K10" s="86"/>
      <c r="L10" s="86"/>
      <c r="M10" s="89"/>
      <c r="N10" s="89"/>
    </row>
    <row r="11" spans="2:15" ht="20.100000000000001" customHeight="1">
      <c r="B11" s="250" t="s">
        <v>3</v>
      </c>
      <c r="C11" s="250"/>
      <c r="D11" s="250" t="s">
        <v>4</v>
      </c>
      <c r="E11" s="250"/>
      <c r="F11" s="250"/>
      <c r="G11" s="250"/>
      <c r="H11" s="250" t="s">
        <v>5</v>
      </c>
      <c r="I11" s="250"/>
      <c r="J11" s="250"/>
      <c r="K11" s="250"/>
      <c r="L11" s="250" t="s">
        <v>6</v>
      </c>
      <c r="M11" s="250"/>
      <c r="N11" s="250"/>
      <c r="O11" s="250" t="s">
        <v>7</v>
      </c>
    </row>
    <row r="12" spans="2:15" ht="20.100000000000001" customHeight="1">
      <c r="B12" s="90" t="s">
        <v>8</v>
      </c>
      <c r="C12" s="90" t="s">
        <v>24</v>
      </c>
      <c r="D12" s="90" t="s">
        <v>9</v>
      </c>
      <c r="E12" s="90" t="s">
        <v>10</v>
      </c>
      <c r="F12" s="90" t="s">
        <v>11</v>
      </c>
      <c r="G12" s="90" t="s">
        <v>12</v>
      </c>
      <c r="H12" s="90" t="s">
        <v>2</v>
      </c>
      <c r="I12" s="90" t="s">
        <v>13</v>
      </c>
      <c r="J12" s="90" t="s">
        <v>14</v>
      </c>
      <c r="K12" s="90" t="s">
        <v>15</v>
      </c>
      <c r="L12" s="90" t="s">
        <v>16</v>
      </c>
      <c r="M12" s="90" t="s">
        <v>17</v>
      </c>
      <c r="N12" s="90" t="s">
        <v>18</v>
      </c>
      <c r="O12" s="250"/>
    </row>
    <row r="13" spans="2:15" ht="20.100000000000001" customHeight="1">
      <c r="B13" s="240" t="e">
        <f>#REF!</f>
        <v>#REF!</v>
      </c>
      <c r="C13" s="241" t="e">
        <f>#REF!</f>
        <v>#REF!</v>
      </c>
      <c r="D13" s="91"/>
      <c r="E13" s="91"/>
      <c r="F13" s="91"/>
      <c r="G13" s="92"/>
      <c r="H13" s="91"/>
      <c r="I13" s="93"/>
      <c r="J13" s="94">
        <f t="shared" ref="J13:J22" si="0">G13*I13/1000</f>
        <v>0</v>
      </c>
      <c r="K13" s="242" t="e">
        <f>K23</f>
        <v>#REF!</v>
      </c>
      <c r="L13" s="95"/>
      <c r="M13" s="94">
        <f>I13*L13</f>
        <v>0</v>
      </c>
      <c r="N13" s="246" t="e">
        <f>N23</f>
        <v>#REF!</v>
      </c>
      <c r="O13" s="91"/>
    </row>
    <row r="14" spans="2:15" ht="20.100000000000001" customHeight="1">
      <c r="B14" s="240"/>
      <c r="C14" s="241"/>
      <c r="D14" s="91"/>
      <c r="E14" s="91"/>
      <c r="F14" s="91"/>
      <c r="G14" s="92"/>
      <c r="H14" s="91"/>
      <c r="I14" s="93"/>
      <c r="J14" s="94">
        <f t="shared" si="0"/>
        <v>0</v>
      </c>
      <c r="K14" s="242"/>
      <c r="L14" s="95"/>
      <c r="M14" s="94">
        <f>I14*L14</f>
        <v>0</v>
      </c>
      <c r="N14" s="246"/>
      <c r="O14" s="91"/>
    </row>
    <row r="15" spans="2:15" ht="20.100000000000001" customHeight="1">
      <c r="B15" s="240"/>
      <c r="C15" s="241"/>
      <c r="D15" s="91"/>
      <c r="E15" s="91"/>
      <c r="F15" s="91"/>
      <c r="G15" s="92"/>
      <c r="H15" s="91"/>
      <c r="I15" s="93"/>
      <c r="J15" s="94">
        <f t="shared" si="0"/>
        <v>0</v>
      </c>
      <c r="K15" s="242"/>
      <c r="L15" s="95"/>
      <c r="M15" s="94">
        <f t="shared" ref="M15:M22" si="1">I15*L15</f>
        <v>0</v>
      </c>
      <c r="N15" s="246"/>
      <c r="O15" s="91"/>
    </row>
    <row r="16" spans="2:15" ht="20.100000000000001" customHeight="1">
      <c r="B16" s="240"/>
      <c r="C16" s="241"/>
      <c r="D16" s="91"/>
      <c r="E16" s="91"/>
      <c r="F16" s="91"/>
      <c r="G16" s="92"/>
      <c r="H16" s="91"/>
      <c r="I16" s="93"/>
      <c r="J16" s="94">
        <f t="shared" si="0"/>
        <v>0</v>
      </c>
      <c r="K16" s="242"/>
      <c r="L16" s="95"/>
      <c r="M16" s="94">
        <f t="shared" si="1"/>
        <v>0</v>
      </c>
      <c r="N16" s="246"/>
      <c r="O16" s="91"/>
    </row>
    <row r="17" spans="2:15" ht="20.100000000000001" customHeight="1">
      <c r="B17" s="240"/>
      <c r="C17" s="241"/>
      <c r="D17" s="91"/>
      <c r="E17" s="91"/>
      <c r="F17" s="96"/>
      <c r="G17" s="92"/>
      <c r="H17" s="91"/>
      <c r="I17" s="93"/>
      <c r="J17" s="94">
        <f t="shared" si="0"/>
        <v>0</v>
      </c>
      <c r="K17" s="242"/>
      <c r="L17" s="95"/>
      <c r="M17" s="94">
        <f t="shared" si="1"/>
        <v>0</v>
      </c>
      <c r="N17" s="246"/>
      <c r="O17" s="91"/>
    </row>
    <row r="18" spans="2:15" ht="20.100000000000001" customHeight="1">
      <c r="B18" s="240"/>
      <c r="C18" s="241"/>
      <c r="D18" s="91"/>
      <c r="E18" s="91"/>
      <c r="F18" s="96"/>
      <c r="G18" s="92"/>
      <c r="H18" s="91"/>
      <c r="I18" s="93"/>
      <c r="J18" s="94">
        <f t="shared" si="0"/>
        <v>0</v>
      </c>
      <c r="K18" s="242"/>
      <c r="L18" s="95"/>
      <c r="M18" s="94">
        <f t="shared" si="1"/>
        <v>0</v>
      </c>
      <c r="N18" s="246"/>
      <c r="O18" s="91"/>
    </row>
    <row r="19" spans="2:15" ht="20.100000000000001" customHeight="1">
      <c r="B19" s="240"/>
      <c r="C19" s="241"/>
      <c r="D19" s="91"/>
      <c r="E19" s="91"/>
      <c r="F19" s="96"/>
      <c r="G19" s="92"/>
      <c r="H19" s="91"/>
      <c r="I19" s="93"/>
      <c r="J19" s="94">
        <f t="shared" si="0"/>
        <v>0</v>
      </c>
      <c r="K19" s="242"/>
      <c r="L19" s="95"/>
      <c r="M19" s="94">
        <f t="shared" si="1"/>
        <v>0</v>
      </c>
      <c r="N19" s="246"/>
      <c r="O19" s="91"/>
    </row>
    <row r="20" spans="2:15" ht="20.100000000000001" customHeight="1">
      <c r="B20" s="240"/>
      <c r="C20" s="241"/>
      <c r="D20" s="91"/>
      <c r="E20" s="91"/>
      <c r="F20" s="96"/>
      <c r="G20" s="92"/>
      <c r="H20" s="91"/>
      <c r="I20" s="93"/>
      <c r="J20" s="94">
        <f t="shared" si="0"/>
        <v>0</v>
      </c>
      <c r="K20" s="242"/>
      <c r="L20" s="95"/>
      <c r="M20" s="94">
        <f t="shared" si="1"/>
        <v>0</v>
      </c>
      <c r="N20" s="246"/>
      <c r="O20" s="91"/>
    </row>
    <row r="21" spans="2:15" ht="20.100000000000001" customHeight="1">
      <c r="B21" s="240"/>
      <c r="C21" s="241"/>
      <c r="D21" s="91"/>
      <c r="E21" s="91"/>
      <c r="F21" s="96"/>
      <c r="G21" s="92"/>
      <c r="H21" s="91"/>
      <c r="I21" s="93"/>
      <c r="J21" s="94">
        <f t="shared" si="0"/>
        <v>0</v>
      </c>
      <c r="K21" s="242"/>
      <c r="L21" s="95"/>
      <c r="M21" s="94">
        <f t="shared" si="1"/>
        <v>0</v>
      </c>
      <c r="N21" s="246"/>
      <c r="O21" s="91"/>
    </row>
    <row r="22" spans="2:15" ht="20.100000000000001" customHeight="1">
      <c r="B22" s="240"/>
      <c r="C22" s="241"/>
      <c r="D22" s="91"/>
      <c r="E22" s="91"/>
      <c r="F22" s="91"/>
      <c r="G22" s="92"/>
      <c r="H22" s="91"/>
      <c r="I22" s="93"/>
      <c r="J22" s="94">
        <f t="shared" si="0"/>
        <v>0</v>
      </c>
      <c r="K22" s="242"/>
      <c r="L22" s="95"/>
      <c r="M22" s="94">
        <f t="shared" si="1"/>
        <v>0</v>
      </c>
      <c r="N22" s="246"/>
      <c r="O22" s="91"/>
    </row>
    <row r="23" spans="2:15" ht="20.100000000000001" customHeight="1">
      <c r="B23" s="97" t="s">
        <v>20</v>
      </c>
      <c r="C23" s="98" t="e">
        <f>SUM(C13)</f>
        <v>#REF!</v>
      </c>
      <c r="D23" s="97"/>
      <c r="E23" s="97"/>
      <c r="F23" s="97"/>
      <c r="G23" s="98" t="e">
        <f>C23/I23*1000</f>
        <v>#REF!</v>
      </c>
      <c r="H23" s="97"/>
      <c r="I23" s="98">
        <f>SUM(I13:I22)</f>
        <v>0</v>
      </c>
      <c r="J23" s="98">
        <f>SUM(J13:J22)</f>
        <v>0</v>
      </c>
      <c r="K23" s="99" t="e">
        <f>(J23-C23)/C23</f>
        <v>#REF!</v>
      </c>
      <c r="L23" s="100" t="e">
        <f>M23/I23</f>
        <v>#DIV/0!</v>
      </c>
      <c r="M23" s="98">
        <f>SUM(M13:M22)</f>
        <v>0</v>
      </c>
      <c r="N23" s="98" t="e">
        <f>C23/M23</f>
        <v>#REF!</v>
      </c>
      <c r="O23" s="97"/>
    </row>
    <row r="24" spans="2:15" ht="20.100000000000001" customHeight="1">
      <c r="B24" s="240" t="e">
        <f>#REF!</f>
        <v>#REF!</v>
      </c>
      <c r="C24" s="241" t="e">
        <f>#REF!</f>
        <v>#REF!</v>
      </c>
      <c r="D24" s="101"/>
      <c r="E24" s="101"/>
      <c r="F24" s="91"/>
      <c r="G24" s="102"/>
      <c r="H24" s="101"/>
      <c r="I24" s="93"/>
      <c r="J24" s="103">
        <f t="shared" ref="J24:J33" si="2">G24*I24/1000</f>
        <v>0</v>
      </c>
      <c r="K24" s="244" t="e">
        <f>K34</f>
        <v>#REF!</v>
      </c>
      <c r="L24" s="95"/>
      <c r="M24" s="103">
        <f>I24*L24</f>
        <v>0</v>
      </c>
      <c r="N24" s="245" t="e">
        <f>N34</f>
        <v>#REF!</v>
      </c>
      <c r="O24" s="91"/>
    </row>
    <row r="25" spans="2:15" ht="20.100000000000001" customHeight="1">
      <c r="B25" s="240"/>
      <c r="C25" s="241"/>
      <c r="D25" s="101"/>
      <c r="E25" s="101"/>
      <c r="F25" s="91"/>
      <c r="G25" s="102"/>
      <c r="H25" s="101"/>
      <c r="I25" s="93"/>
      <c r="J25" s="103">
        <f t="shared" si="2"/>
        <v>0</v>
      </c>
      <c r="K25" s="244"/>
      <c r="L25" s="95"/>
      <c r="M25" s="103">
        <f t="shared" ref="M25:M33" si="3">I25*L25</f>
        <v>0</v>
      </c>
      <c r="N25" s="245"/>
      <c r="O25" s="91"/>
    </row>
    <row r="26" spans="2:15" ht="20.100000000000001" customHeight="1">
      <c r="B26" s="240"/>
      <c r="C26" s="241"/>
      <c r="D26" s="101"/>
      <c r="E26" s="101"/>
      <c r="F26" s="91"/>
      <c r="G26" s="93"/>
      <c r="H26" s="91"/>
      <c r="I26" s="93"/>
      <c r="J26" s="103">
        <f t="shared" si="2"/>
        <v>0</v>
      </c>
      <c r="K26" s="244"/>
      <c r="L26" s="95"/>
      <c r="M26" s="103">
        <f t="shared" si="3"/>
        <v>0</v>
      </c>
      <c r="N26" s="245"/>
      <c r="O26" s="91"/>
    </row>
    <row r="27" spans="2:15" ht="20.100000000000001" customHeight="1">
      <c r="B27" s="240"/>
      <c r="C27" s="241"/>
      <c r="D27" s="101"/>
      <c r="E27" s="101"/>
      <c r="F27" s="91"/>
      <c r="G27" s="93"/>
      <c r="H27" s="91"/>
      <c r="I27" s="93"/>
      <c r="J27" s="103">
        <f t="shared" si="2"/>
        <v>0</v>
      </c>
      <c r="K27" s="244"/>
      <c r="L27" s="95"/>
      <c r="M27" s="103">
        <f t="shared" si="3"/>
        <v>0</v>
      </c>
      <c r="N27" s="245"/>
      <c r="O27" s="91"/>
    </row>
    <row r="28" spans="2:15" ht="20.100000000000001" customHeight="1">
      <c r="B28" s="240"/>
      <c r="C28" s="241"/>
      <c r="D28" s="101"/>
      <c r="E28" s="101"/>
      <c r="F28" s="91"/>
      <c r="G28" s="102"/>
      <c r="H28" s="91"/>
      <c r="I28" s="93"/>
      <c r="J28" s="103">
        <f t="shared" si="2"/>
        <v>0</v>
      </c>
      <c r="K28" s="244"/>
      <c r="L28" s="95"/>
      <c r="M28" s="103">
        <f t="shared" si="3"/>
        <v>0</v>
      </c>
      <c r="N28" s="245"/>
      <c r="O28" s="91"/>
    </row>
    <row r="29" spans="2:15" ht="20.100000000000001" customHeight="1">
      <c r="B29" s="240"/>
      <c r="C29" s="241"/>
      <c r="D29" s="101"/>
      <c r="E29" s="101"/>
      <c r="F29" s="91"/>
      <c r="G29" s="93"/>
      <c r="H29" s="101"/>
      <c r="I29" s="93"/>
      <c r="J29" s="103">
        <f t="shared" si="2"/>
        <v>0</v>
      </c>
      <c r="K29" s="244"/>
      <c r="L29" s="95"/>
      <c r="M29" s="103">
        <f t="shared" si="3"/>
        <v>0</v>
      </c>
      <c r="N29" s="245"/>
      <c r="O29" s="91"/>
    </row>
    <row r="30" spans="2:15" ht="20.100000000000001" customHeight="1">
      <c r="B30" s="240"/>
      <c r="C30" s="241"/>
      <c r="D30" s="91"/>
      <c r="E30" s="91"/>
      <c r="F30" s="91"/>
      <c r="G30" s="92"/>
      <c r="H30" s="91"/>
      <c r="I30" s="93"/>
      <c r="J30" s="103">
        <f t="shared" si="2"/>
        <v>0</v>
      </c>
      <c r="K30" s="244"/>
      <c r="L30" s="95"/>
      <c r="M30" s="103">
        <f t="shared" si="3"/>
        <v>0</v>
      </c>
      <c r="N30" s="245"/>
      <c r="O30" s="91"/>
    </row>
    <row r="31" spans="2:15" ht="20.100000000000001" customHeight="1">
      <c r="B31" s="240"/>
      <c r="C31" s="241"/>
      <c r="D31" s="91"/>
      <c r="E31" s="91"/>
      <c r="F31" s="91"/>
      <c r="G31" s="92"/>
      <c r="H31" s="91"/>
      <c r="I31" s="93"/>
      <c r="J31" s="103">
        <f t="shared" si="2"/>
        <v>0</v>
      </c>
      <c r="K31" s="244"/>
      <c r="L31" s="95"/>
      <c r="M31" s="103">
        <f t="shared" si="3"/>
        <v>0</v>
      </c>
      <c r="N31" s="245"/>
      <c r="O31" s="91"/>
    </row>
    <row r="32" spans="2:15" ht="20.100000000000001" customHeight="1">
      <c r="B32" s="240"/>
      <c r="C32" s="241"/>
      <c r="D32" s="91"/>
      <c r="E32" s="91"/>
      <c r="F32" s="91"/>
      <c r="G32" s="92"/>
      <c r="H32" s="91"/>
      <c r="I32" s="93"/>
      <c r="J32" s="103">
        <f t="shared" si="2"/>
        <v>0</v>
      </c>
      <c r="K32" s="244"/>
      <c r="L32" s="95"/>
      <c r="M32" s="103">
        <f t="shared" si="3"/>
        <v>0</v>
      </c>
      <c r="N32" s="245"/>
      <c r="O32" s="91"/>
    </row>
    <row r="33" spans="2:15" ht="20.100000000000001" customHeight="1">
      <c r="B33" s="240"/>
      <c r="C33" s="241"/>
      <c r="D33" s="91"/>
      <c r="E33" s="91"/>
      <c r="F33" s="91"/>
      <c r="G33" s="92"/>
      <c r="H33" s="91"/>
      <c r="I33" s="93"/>
      <c r="J33" s="103">
        <f t="shared" si="2"/>
        <v>0</v>
      </c>
      <c r="K33" s="244"/>
      <c r="L33" s="95"/>
      <c r="M33" s="103">
        <f t="shared" si="3"/>
        <v>0</v>
      </c>
      <c r="N33" s="245"/>
      <c r="O33" s="91"/>
    </row>
    <row r="34" spans="2:15" ht="20.100000000000001" customHeight="1">
      <c r="B34" s="97" t="s">
        <v>20</v>
      </c>
      <c r="C34" s="98" t="e">
        <f>SUM(C24)</f>
        <v>#REF!</v>
      </c>
      <c r="D34" s="97"/>
      <c r="E34" s="97"/>
      <c r="F34" s="97"/>
      <c r="G34" s="98" t="e">
        <f>C34/I34*1000</f>
        <v>#REF!</v>
      </c>
      <c r="H34" s="97"/>
      <c r="I34" s="98">
        <f>SUM(I24:I33)</f>
        <v>0</v>
      </c>
      <c r="J34" s="98">
        <f>SUM(J24:J33)</f>
        <v>0</v>
      </c>
      <c r="K34" s="99" t="e">
        <f>(J34-C34)/C34</f>
        <v>#REF!</v>
      </c>
      <c r="L34" s="100" t="e">
        <f>M34/I34</f>
        <v>#DIV/0!</v>
      </c>
      <c r="M34" s="98">
        <f>SUM(M24:M33)</f>
        <v>0</v>
      </c>
      <c r="N34" s="98" t="e">
        <f>C34/M34</f>
        <v>#REF!</v>
      </c>
      <c r="O34" s="97"/>
    </row>
    <row r="35" spans="2:15" ht="20.100000000000001" customHeight="1">
      <c r="B35" s="240" t="e">
        <f>#REF!</f>
        <v>#REF!</v>
      </c>
      <c r="C35" s="241" t="e">
        <f>#REF!</f>
        <v>#REF!</v>
      </c>
      <c r="D35" s="91"/>
      <c r="E35" s="91"/>
      <c r="F35" s="91"/>
      <c r="G35" s="104"/>
      <c r="H35" s="91"/>
      <c r="I35" s="105"/>
      <c r="J35" s="106">
        <f>G35*I35/1000</f>
        <v>0</v>
      </c>
      <c r="K35" s="242" t="e">
        <f>K45</f>
        <v>#REF!</v>
      </c>
      <c r="L35" s="107"/>
      <c r="M35" s="106">
        <f>I35*L35</f>
        <v>0</v>
      </c>
      <c r="N35" s="243" t="e">
        <f>N45</f>
        <v>#REF!</v>
      </c>
      <c r="O35" s="91"/>
    </row>
    <row r="36" spans="2:15" ht="20.100000000000001" customHeight="1">
      <c r="B36" s="240"/>
      <c r="C36" s="241"/>
      <c r="D36" s="91"/>
      <c r="E36" s="91"/>
      <c r="F36" s="91"/>
      <c r="G36" s="104"/>
      <c r="H36" s="91"/>
      <c r="I36" s="105"/>
      <c r="J36" s="106">
        <f t="shared" ref="J36:J44" si="4">G36*I36/1000</f>
        <v>0</v>
      </c>
      <c r="K36" s="242"/>
      <c r="L36" s="107"/>
      <c r="M36" s="106">
        <f t="shared" ref="M36:M44" si="5">I36*L36</f>
        <v>0</v>
      </c>
      <c r="N36" s="243"/>
      <c r="O36" s="91"/>
    </row>
    <row r="37" spans="2:15" ht="20.100000000000001" customHeight="1">
      <c r="B37" s="240"/>
      <c r="C37" s="241"/>
      <c r="D37" s="91"/>
      <c r="E37" s="91"/>
      <c r="F37" s="91"/>
      <c r="G37" s="104"/>
      <c r="H37" s="91"/>
      <c r="I37" s="105"/>
      <c r="J37" s="106">
        <f t="shared" si="4"/>
        <v>0</v>
      </c>
      <c r="K37" s="242"/>
      <c r="L37" s="107"/>
      <c r="M37" s="106">
        <f t="shared" si="5"/>
        <v>0</v>
      </c>
      <c r="N37" s="243"/>
      <c r="O37" s="91"/>
    </row>
    <row r="38" spans="2:15" ht="20.100000000000001" customHeight="1">
      <c r="B38" s="240"/>
      <c r="C38" s="241"/>
      <c r="D38" s="91"/>
      <c r="E38" s="91"/>
      <c r="F38" s="91"/>
      <c r="G38" s="104"/>
      <c r="H38" s="91"/>
      <c r="I38" s="105"/>
      <c r="J38" s="106">
        <f t="shared" si="4"/>
        <v>0</v>
      </c>
      <c r="K38" s="242"/>
      <c r="L38" s="107"/>
      <c r="M38" s="106">
        <f t="shared" si="5"/>
        <v>0</v>
      </c>
      <c r="N38" s="243"/>
      <c r="O38" s="91"/>
    </row>
    <row r="39" spans="2:15" ht="20.100000000000001" customHeight="1">
      <c r="B39" s="240"/>
      <c r="C39" s="241"/>
      <c r="D39" s="91"/>
      <c r="E39" s="91"/>
      <c r="F39" s="91"/>
      <c r="G39" s="104"/>
      <c r="H39" s="91"/>
      <c r="I39" s="105"/>
      <c r="J39" s="106">
        <f t="shared" si="4"/>
        <v>0</v>
      </c>
      <c r="K39" s="242"/>
      <c r="L39" s="107"/>
      <c r="M39" s="106">
        <f t="shared" si="5"/>
        <v>0</v>
      </c>
      <c r="N39" s="243"/>
      <c r="O39" s="91"/>
    </row>
    <row r="40" spans="2:15" ht="20.100000000000001" customHeight="1">
      <c r="B40" s="240"/>
      <c r="C40" s="241"/>
      <c r="D40" s="91"/>
      <c r="E40" s="91"/>
      <c r="F40" s="91"/>
      <c r="G40" s="104"/>
      <c r="H40" s="91"/>
      <c r="I40" s="105"/>
      <c r="J40" s="106">
        <f t="shared" si="4"/>
        <v>0</v>
      </c>
      <c r="K40" s="242"/>
      <c r="L40" s="107"/>
      <c r="M40" s="106">
        <f t="shared" si="5"/>
        <v>0</v>
      </c>
      <c r="N40" s="243"/>
      <c r="O40" s="91"/>
    </row>
    <row r="41" spans="2:15" ht="20.100000000000001" customHeight="1">
      <c r="B41" s="240"/>
      <c r="C41" s="241"/>
      <c r="D41" s="91"/>
      <c r="E41" s="91"/>
      <c r="F41" s="91"/>
      <c r="G41" s="104"/>
      <c r="H41" s="91"/>
      <c r="I41" s="105"/>
      <c r="J41" s="106">
        <f t="shared" si="4"/>
        <v>0</v>
      </c>
      <c r="K41" s="242"/>
      <c r="L41" s="107"/>
      <c r="M41" s="106">
        <f t="shared" si="5"/>
        <v>0</v>
      </c>
      <c r="N41" s="243"/>
      <c r="O41" s="91"/>
    </row>
    <row r="42" spans="2:15" ht="20.100000000000001" customHeight="1">
      <c r="B42" s="240"/>
      <c r="C42" s="241"/>
      <c r="D42" s="91"/>
      <c r="E42" s="91"/>
      <c r="F42" s="91"/>
      <c r="G42" s="104"/>
      <c r="H42" s="91"/>
      <c r="I42" s="105"/>
      <c r="J42" s="106">
        <f t="shared" si="4"/>
        <v>0</v>
      </c>
      <c r="K42" s="242"/>
      <c r="L42" s="107"/>
      <c r="M42" s="106">
        <f t="shared" si="5"/>
        <v>0</v>
      </c>
      <c r="N42" s="243"/>
      <c r="O42" s="91"/>
    </row>
    <row r="43" spans="2:15" ht="20.100000000000001" customHeight="1">
      <c r="B43" s="240"/>
      <c r="C43" s="241"/>
      <c r="D43" s="91"/>
      <c r="E43" s="91"/>
      <c r="F43" s="91"/>
      <c r="G43" s="104"/>
      <c r="H43" s="91"/>
      <c r="I43" s="105"/>
      <c r="J43" s="106">
        <f t="shared" si="4"/>
        <v>0</v>
      </c>
      <c r="K43" s="242"/>
      <c r="L43" s="107"/>
      <c r="M43" s="106">
        <f t="shared" si="5"/>
        <v>0</v>
      </c>
      <c r="N43" s="243"/>
      <c r="O43" s="91"/>
    </row>
    <row r="44" spans="2:15" ht="20.100000000000001" customHeight="1">
      <c r="B44" s="240"/>
      <c r="C44" s="241"/>
      <c r="D44" s="91"/>
      <c r="E44" s="91"/>
      <c r="F44" s="91"/>
      <c r="G44" s="104"/>
      <c r="H44" s="91"/>
      <c r="I44" s="105"/>
      <c r="J44" s="106">
        <f t="shared" si="4"/>
        <v>0</v>
      </c>
      <c r="K44" s="242"/>
      <c r="L44" s="107"/>
      <c r="M44" s="106">
        <f t="shared" si="5"/>
        <v>0</v>
      </c>
      <c r="N44" s="243"/>
      <c r="O44" s="91"/>
    </row>
    <row r="45" spans="2:15" ht="20.100000000000001" customHeight="1">
      <c r="B45" s="97" t="s">
        <v>20</v>
      </c>
      <c r="C45" s="98" t="e">
        <f>SUM(C35)</f>
        <v>#REF!</v>
      </c>
      <c r="D45" s="97"/>
      <c r="E45" s="97"/>
      <c r="F45" s="97"/>
      <c r="G45" s="98" t="e">
        <f>C45/I45*1000</f>
        <v>#REF!</v>
      </c>
      <c r="H45" s="97"/>
      <c r="I45" s="98">
        <f>SUM(I35:I44)</f>
        <v>0</v>
      </c>
      <c r="J45" s="98">
        <f>SUM(J35:J44)</f>
        <v>0</v>
      </c>
      <c r="K45" s="99" t="e">
        <f>(J45-C45)/C45</f>
        <v>#REF!</v>
      </c>
      <c r="L45" s="100" t="e">
        <f>M45/I45</f>
        <v>#DIV/0!</v>
      </c>
      <c r="M45" s="98">
        <f>SUM(M35:M44)</f>
        <v>0</v>
      </c>
      <c r="N45" s="98" t="e">
        <f>C45/M45</f>
        <v>#REF!</v>
      </c>
      <c r="O45" s="97"/>
    </row>
    <row r="46" spans="2:15" ht="20.100000000000001" customHeight="1">
      <c r="B46" s="240" t="e">
        <f>#REF!</f>
        <v>#REF!</v>
      </c>
      <c r="C46" s="241" t="e">
        <f>#REF!</f>
        <v>#REF!</v>
      </c>
      <c r="D46" s="91"/>
      <c r="E46" s="91"/>
      <c r="F46" s="91"/>
      <c r="G46" s="104"/>
      <c r="H46" s="91"/>
      <c r="I46" s="105"/>
      <c r="J46" s="106">
        <f>G46*I46/1000</f>
        <v>0</v>
      </c>
      <c r="K46" s="242" t="e">
        <f>K56</f>
        <v>#REF!</v>
      </c>
      <c r="L46" s="107"/>
      <c r="M46" s="106">
        <f>I46*L46</f>
        <v>0</v>
      </c>
      <c r="N46" s="243" t="e">
        <f>N56</f>
        <v>#REF!</v>
      </c>
      <c r="O46" s="91"/>
    </row>
    <row r="47" spans="2:15" ht="20.100000000000001" customHeight="1">
      <c r="B47" s="240"/>
      <c r="C47" s="241"/>
      <c r="D47" s="91"/>
      <c r="E47" s="91"/>
      <c r="F47" s="91"/>
      <c r="G47" s="104"/>
      <c r="H47" s="91"/>
      <c r="I47" s="105"/>
      <c r="J47" s="106">
        <f t="shared" ref="J47:J55" si="6">G47*I47/1000</f>
        <v>0</v>
      </c>
      <c r="K47" s="242"/>
      <c r="L47" s="107"/>
      <c r="M47" s="106">
        <f t="shared" ref="M47:M55" si="7">I47*L47</f>
        <v>0</v>
      </c>
      <c r="N47" s="243"/>
      <c r="O47" s="91"/>
    </row>
    <row r="48" spans="2:15" ht="20.100000000000001" customHeight="1">
      <c r="B48" s="240"/>
      <c r="C48" s="241"/>
      <c r="D48" s="91"/>
      <c r="E48" s="91"/>
      <c r="F48" s="91"/>
      <c r="G48" s="104"/>
      <c r="H48" s="91"/>
      <c r="I48" s="105"/>
      <c r="J48" s="106">
        <f t="shared" si="6"/>
        <v>0</v>
      </c>
      <c r="K48" s="242"/>
      <c r="L48" s="107"/>
      <c r="M48" s="106">
        <f t="shared" si="7"/>
        <v>0</v>
      </c>
      <c r="N48" s="243"/>
      <c r="O48" s="91"/>
    </row>
    <row r="49" spans="2:15" ht="20.100000000000001" customHeight="1">
      <c r="B49" s="240"/>
      <c r="C49" s="241"/>
      <c r="D49" s="91"/>
      <c r="E49" s="91"/>
      <c r="F49" s="91"/>
      <c r="G49" s="104"/>
      <c r="H49" s="91"/>
      <c r="I49" s="105"/>
      <c r="J49" s="106">
        <f t="shared" si="6"/>
        <v>0</v>
      </c>
      <c r="K49" s="242"/>
      <c r="L49" s="107"/>
      <c r="M49" s="106">
        <f t="shared" si="7"/>
        <v>0</v>
      </c>
      <c r="N49" s="243"/>
      <c r="O49" s="91"/>
    </row>
    <row r="50" spans="2:15" ht="20.100000000000001" customHeight="1">
      <c r="B50" s="240"/>
      <c r="C50" s="241"/>
      <c r="D50" s="91"/>
      <c r="E50" s="91"/>
      <c r="F50" s="91"/>
      <c r="G50" s="104"/>
      <c r="H50" s="91"/>
      <c r="I50" s="105"/>
      <c r="J50" s="106">
        <f t="shared" si="6"/>
        <v>0</v>
      </c>
      <c r="K50" s="242"/>
      <c r="L50" s="107"/>
      <c r="M50" s="106">
        <f t="shared" si="7"/>
        <v>0</v>
      </c>
      <c r="N50" s="243"/>
      <c r="O50" s="91"/>
    </row>
    <row r="51" spans="2:15" ht="20.100000000000001" customHeight="1">
      <c r="B51" s="240"/>
      <c r="C51" s="241"/>
      <c r="D51" s="91"/>
      <c r="E51" s="91"/>
      <c r="F51" s="91"/>
      <c r="G51" s="104"/>
      <c r="H51" s="91"/>
      <c r="I51" s="105"/>
      <c r="J51" s="106">
        <f t="shared" si="6"/>
        <v>0</v>
      </c>
      <c r="K51" s="242"/>
      <c r="L51" s="107"/>
      <c r="M51" s="106">
        <f t="shared" si="7"/>
        <v>0</v>
      </c>
      <c r="N51" s="243"/>
      <c r="O51" s="91"/>
    </row>
    <row r="52" spans="2:15" ht="20.100000000000001" customHeight="1">
      <c r="B52" s="240"/>
      <c r="C52" s="241"/>
      <c r="D52" s="91"/>
      <c r="E52" s="91"/>
      <c r="F52" s="91"/>
      <c r="G52" s="104"/>
      <c r="H52" s="91"/>
      <c r="I52" s="105"/>
      <c r="J52" s="106">
        <f t="shared" si="6"/>
        <v>0</v>
      </c>
      <c r="K52" s="242"/>
      <c r="L52" s="107"/>
      <c r="M52" s="106">
        <f t="shared" si="7"/>
        <v>0</v>
      </c>
      <c r="N52" s="243"/>
      <c r="O52" s="91"/>
    </row>
    <row r="53" spans="2:15" ht="20.100000000000001" customHeight="1">
      <c r="B53" s="240"/>
      <c r="C53" s="241"/>
      <c r="D53" s="91"/>
      <c r="E53" s="91"/>
      <c r="F53" s="91"/>
      <c r="G53" s="104"/>
      <c r="H53" s="91"/>
      <c r="I53" s="105"/>
      <c r="J53" s="106">
        <f t="shared" si="6"/>
        <v>0</v>
      </c>
      <c r="K53" s="242"/>
      <c r="L53" s="107"/>
      <c r="M53" s="106">
        <f t="shared" si="7"/>
        <v>0</v>
      </c>
      <c r="N53" s="243"/>
      <c r="O53" s="91"/>
    </row>
    <row r="54" spans="2:15" ht="20.100000000000001" customHeight="1">
      <c r="B54" s="240"/>
      <c r="C54" s="241"/>
      <c r="D54" s="91"/>
      <c r="E54" s="91"/>
      <c r="F54" s="91"/>
      <c r="G54" s="104"/>
      <c r="H54" s="91"/>
      <c r="I54" s="105"/>
      <c r="J54" s="106">
        <f t="shared" si="6"/>
        <v>0</v>
      </c>
      <c r="K54" s="242"/>
      <c r="L54" s="107"/>
      <c r="M54" s="106">
        <f t="shared" si="7"/>
        <v>0</v>
      </c>
      <c r="N54" s="243"/>
      <c r="O54" s="91"/>
    </row>
    <row r="55" spans="2:15" ht="20.100000000000001" customHeight="1">
      <c r="B55" s="240"/>
      <c r="C55" s="241"/>
      <c r="D55" s="91"/>
      <c r="E55" s="91"/>
      <c r="F55" s="91"/>
      <c r="G55" s="104"/>
      <c r="H55" s="91"/>
      <c r="I55" s="105"/>
      <c r="J55" s="106">
        <f t="shared" si="6"/>
        <v>0</v>
      </c>
      <c r="K55" s="242"/>
      <c r="L55" s="107"/>
      <c r="M55" s="106">
        <f t="shared" si="7"/>
        <v>0</v>
      </c>
      <c r="N55" s="243"/>
      <c r="O55" s="91"/>
    </row>
    <row r="56" spans="2:15" ht="20.100000000000001" customHeight="1">
      <c r="B56" s="97" t="s">
        <v>20</v>
      </c>
      <c r="C56" s="98" t="e">
        <f>SUM(C46)</f>
        <v>#REF!</v>
      </c>
      <c r="D56" s="97"/>
      <c r="E56" s="97"/>
      <c r="F56" s="97"/>
      <c r="G56" s="98" t="e">
        <f>C56/I56*1000</f>
        <v>#REF!</v>
      </c>
      <c r="H56" s="97"/>
      <c r="I56" s="98">
        <f>SUM(I46:I55)</f>
        <v>0</v>
      </c>
      <c r="J56" s="98">
        <f>SUM(J46:J55)</f>
        <v>0</v>
      </c>
      <c r="K56" s="99" t="e">
        <f>(J56-C56)/C56</f>
        <v>#REF!</v>
      </c>
      <c r="L56" s="100" t="e">
        <f>M56/I56</f>
        <v>#DIV/0!</v>
      </c>
      <c r="M56" s="98">
        <f>SUM(M46:M55)</f>
        <v>0</v>
      </c>
      <c r="N56" s="98" t="e">
        <f>C56/M56</f>
        <v>#REF!</v>
      </c>
      <c r="O56" s="97"/>
    </row>
    <row r="57" spans="2:15" ht="20.100000000000001" customHeight="1">
      <c r="B57" s="240" t="e">
        <f>#REF!</f>
        <v>#REF!</v>
      </c>
      <c r="C57" s="241" t="e">
        <f>#REF!</f>
        <v>#REF!</v>
      </c>
      <c r="D57" s="91"/>
      <c r="E57" s="91"/>
      <c r="F57" s="91"/>
      <c r="G57" s="104"/>
      <c r="H57" s="91"/>
      <c r="I57" s="105"/>
      <c r="J57" s="106">
        <f>G57*I57/1000</f>
        <v>0</v>
      </c>
      <c r="K57" s="242" t="e">
        <f>K67</f>
        <v>#REF!</v>
      </c>
      <c r="L57" s="107"/>
      <c r="M57" s="106">
        <f>I57*L57</f>
        <v>0</v>
      </c>
      <c r="N57" s="243" t="e">
        <f>N67</f>
        <v>#REF!</v>
      </c>
      <c r="O57" s="91"/>
    </row>
    <row r="58" spans="2:15" ht="20.100000000000001" customHeight="1">
      <c r="B58" s="240"/>
      <c r="C58" s="241"/>
      <c r="D58" s="91"/>
      <c r="E58" s="91"/>
      <c r="F58" s="91"/>
      <c r="G58" s="104"/>
      <c r="H58" s="91"/>
      <c r="I58" s="105"/>
      <c r="J58" s="106">
        <f t="shared" ref="J58:J66" si="8">G58*I58/1000</f>
        <v>0</v>
      </c>
      <c r="K58" s="242"/>
      <c r="L58" s="107"/>
      <c r="M58" s="106">
        <f t="shared" ref="M58:M66" si="9">I58*L58</f>
        <v>0</v>
      </c>
      <c r="N58" s="243"/>
      <c r="O58" s="91"/>
    </row>
    <row r="59" spans="2:15" ht="20.100000000000001" customHeight="1">
      <c r="B59" s="240"/>
      <c r="C59" s="241"/>
      <c r="D59" s="91"/>
      <c r="E59" s="91"/>
      <c r="F59" s="91"/>
      <c r="G59" s="104"/>
      <c r="H59" s="91"/>
      <c r="I59" s="105"/>
      <c r="J59" s="106">
        <f t="shared" si="8"/>
        <v>0</v>
      </c>
      <c r="K59" s="242"/>
      <c r="L59" s="107"/>
      <c r="M59" s="106">
        <f t="shared" si="9"/>
        <v>0</v>
      </c>
      <c r="N59" s="243"/>
      <c r="O59" s="91"/>
    </row>
    <row r="60" spans="2:15" ht="20.100000000000001" customHeight="1">
      <c r="B60" s="240"/>
      <c r="C60" s="241"/>
      <c r="D60" s="91"/>
      <c r="E60" s="91"/>
      <c r="F60" s="91"/>
      <c r="G60" s="104"/>
      <c r="H60" s="91"/>
      <c r="I60" s="105"/>
      <c r="J60" s="106">
        <f t="shared" si="8"/>
        <v>0</v>
      </c>
      <c r="K60" s="242"/>
      <c r="L60" s="107"/>
      <c r="M60" s="106">
        <f t="shared" si="9"/>
        <v>0</v>
      </c>
      <c r="N60" s="243"/>
      <c r="O60" s="91"/>
    </row>
    <row r="61" spans="2:15" ht="20.100000000000001" customHeight="1">
      <c r="B61" s="240"/>
      <c r="C61" s="241"/>
      <c r="D61" s="91"/>
      <c r="E61" s="91"/>
      <c r="F61" s="91"/>
      <c r="G61" s="104"/>
      <c r="H61" s="91"/>
      <c r="I61" s="105"/>
      <c r="J61" s="106">
        <f t="shared" si="8"/>
        <v>0</v>
      </c>
      <c r="K61" s="242"/>
      <c r="L61" s="107"/>
      <c r="M61" s="106">
        <f t="shared" si="9"/>
        <v>0</v>
      </c>
      <c r="N61" s="243"/>
      <c r="O61" s="91"/>
    </row>
    <row r="62" spans="2:15" ht="20.100000000000001" customHeight="1">
      <c r="B62" s="240"/>
      <c r="C62" s="241"/>
      <c r="D62" s="91"/>
      <c r="E62" s="91"/>
      <c r="F62" s="91"/>
      <c r="G62" s="104"/>
      <c r="H62" s="91"/>
      <c r="I62" s="105"/>
      <c r="J62" s="106">
        <f t="shared" si="8"/>
        <v>0</v>
      </c>
      <c r="K62" s="242"/>
      <c r="L62" s="107"/>
      <c r="M62" s="106">
        <f t="shared" si="9"/>
        <v>0</v>
      </c>
      <c r="N62" s="243"/>
      <c r="O62" s="91"/>
    </row>
    <row r="63" spans="2:15" ht="20.100000000000001" customHeight="1">
      <c r="B63" s="240"/>
      <c r="C63" s="241"/>
      <c r="D63" s="91"/>
      <c r="E63" s="91"/>
      <c r="F63" s="91"/>
      <c r="G63" s="104"/>
      <c r="H63" s="91"/>
      <c r="I63" s="105"/>
      <c r="J63" s="106">
        <f t="shared" si="8"/>
        <v>0</v>
      </c>
      <c r="K63" s="242"/>
      <c r="L63" s="107"/>
      <c r="M63" s="106">
        <f t="shared" si="9"/>
        <v>0</v>
      </c>
      <c r="N63" s="243"/>
      <c r="O63" s="91"/>
    </row>
    <row r="64" spans="2:15" ht="20.100000000000001" customHeight="1">
      <c r="B64" s="240"/>
      <c r="C64" s="241"/>
      <c r="D64" s="91"/>
      <c r="E64" s="91"/>
      <c r="F64" s="91"/>
      <c r="G64" s="104"/>
      <c r="H64" s="91"/>
      <c r="I64" s="105"/>
      <c r="J64" s="106">
        <f t="shared" si="8"/>
        <v>0</v>
      </c>
      <c r="K64" s="242"/>
      <c r="L64" s="107"/>
      <c r="M64" s="106">
        <f t="shared" si="9"/>
        <v>0</v>
      </c>
      <c r="N64" s="243"/>
      <c r="O64" s="91"/>
    </row>
    <row r="65" spans="2:15" ht="20.100000000000001" customHeight="1">
      <c r="B65" s="240"/>
      <c r="C65" s="241"/>
      <c r="D65" s="91"/>
      <c r="E65" s="91"/>
      <c r="F65" s="91"/>
      <c r="G65" s="104"/>
      <c r="H65" s="91"/>
      <c r="I65" s="105"/>
      <c r="J65" s="106">
        <f t="shared" si="8"/>
        <v>0</v>
      </c>
      <c r="K65" s="242"/>
      <c r="L65" s="107"/>
      <c r="M65" s="106">
        <f t="shared" si="9"/>
        <v>0</v>
      </c>
      <c r="N65" s="243"/>
      <c r="O65" s="91"/>
    </row>
    <row r="66" spans="2:15" ht="20.100000000000001" customHeight="1">
      <c r="B66" s="240"/>
      <c r="C66" s="241"/>
      <c r="D66" s="91"/>
      <c r="E66" s="91"/>
      <c r="F66" s="91"/>
      <c r="G66" s="104"/>
      <c r="H66" s="91"/>
      <c r="I66" s="105"/>
      <c r="J66" s="106">
        <f t="shared" si="8"/>
        <v>0</v>
      </c>
      <c r="K66" s="242"/>
      <c r="L66" s="107"/>
      <c r="M66" s="106">
        <f t="shared" si="9"/>
        <v>0</v>
      </c>
      <c r="N66" s="243"/>
      <c r="O66" s="91"/>
    </row>
    <row r="67" spans="2:15" ht="20.100000000000001" customHeight="1">
      <c r="B67" s="97" t="s">
        <v>20</v>
      </c>
      <c r="C67" s="98" t="e">
        <f>SUM(C57)</f>
        <v>#REF!</v>
      </c>
      <c r="D67" s="97"/>
      <c r="E67" s="97"/>
      <c r="F67" s="97"/>
      <c r="G67" s="98" t="e">
        <f>C67/I67*1000</f>
        <v>#REF!</v>
      </c>
      <c r="H67" s="97"/>
      <c r="I67" s="98">
        <f>SUM(I57:I66)</f>
        <v>0</v>
      </c>
      <c r="J67" s="98">
        <f>SUM(J57:J66)</f>
        <v>0</v>
      </c>
      <c r="K67" s="99" t="e">
        <f>(J67-C67)/C67</f>
        <v>#REF!</v>
      </c>
      <c r="L67" s="100" t="e">
        <f>M67/I67</f>
        <v>#DIV/0!</v>
      </c>
      <c r="M67" s="98">
        <f>SUM(M57:M66)</f>
        <v>0</v>
      </c>
      <c r="N67" s="98" t="e">
        <f>C67/M67</f>
        <v>#REF!</v>
      </c>
      <c r="O67" s="97"/>
    </row>
    <row r="68" spans="2:15" ht="20.100000000000001" customHeight="1">
      <c r="B68" s="240" t="e">
        <f>#REF!</f>
        <v>#REF!</v>
      </c>
      <c r="C68" s="241" t="e">
        <f>#REF!</f>
        <v>#REF!</v>
      </c>
      <c r="D68" s="91"/>
      <c r="E68" s="91"/>
      <c r="F68" s="91"/>
      <c r="G68" s="104"/>
      <c r="H68" s="91"/>
      <c r="I68" s="105"/>
      <c r="J68" s="106">
        <f>G68*I68/1000</f>
        <v>0</v>
      </c>
      <c r="K68" s="242" t="e">
        <f>K78</f>
        <v>#REF!</v>
      </c>
      <c r="L68" s="107"/>
      <c r="M68" s="106">
        <f>I68*L68</f>
        <v>0</v>
      </c>
      <c r="N68" s="243" t="e">
        <f>N78</f>
        <v>#REF!</v>
      </c>
      <c r="O68" s="91"/>
    </row>
    <row r="69" spans="2:15" ht="20.100000000000001" customHeight="1">
      <c r="B69" s="240"/>
      <c r="C69" s="241"/>
      <c r="D69" s="91"/>
      <c r="E69" s="91"/>
      <c r="F69" s="91"/>
      <c r="G69" s="104"/>
      <c r="H69" s="91"/>
      <c r="I69" s="105"/>
      <c r="J69" s="106">
        <f t="shared" ref="J69:J77" si="10">G69*I69/1000</f>
        <v>0</v>
      </c>
      <c r="K69" s="242"/>
      <c r="L69" s="107"/>
      <c r="M69" s="106">
        <f t="shared" ref="M69:M77" si="11">I69*L69</f>
        <v>0</v>
      </c>
      <c r="N69" s="243"/>
      <c r="O69" s="91"/>
    </row>
    <row r="70" spans="2:15" ht="20.100000000000001" customHeight="1">
      <c r="B70" s="240"/>
      <c r="C70" s="241"/>
      <c r="D70" s="91"/>
      <c r="E70" s="91"/>
      <c r="F70" s="91"/>
      <c r="G70" s="104"/>
      <c r="H70" s="91"/>
      <c r="I70" s="105"/>
      <c r="J70" s="106">
        <f t="shared" si="10"/>
        <v>0</v>
      </c>
      <c r="K70" s="242"/>
      <c r="L70" s="107"/>
      <c r="M70" s="106">
        <f t="shared" si="11"/>
        <v>0</v>
      </c>
      <c r="N70" s="243"/>
      <c r="O70" s="91"/>
    </row>
    <row r="71" spans="2:15" ht="20.100000000000001" customHeight="1">
      <c r="B71" s="240"/>
      <c r="C71" s="241"/>
      <c r="D71" s="91"/>
      <c r="E71" s="91"/>
      <c r="F71" s="91"/>
      <c r="G71" s="104"/>
      <c r="H71" s="91"/>
      <c r="I71" s="105"/>
      <c r="J71" s="106">
        <f t="shared" si="10"/>
        <v>0</v>
      </c>
      <c r="K71" s="242"/>
      <c r="L71" s="107"/>
      <c r="M71" s="106">
        <f t="shared" si="11"/>
        <v>0</v>
      </c>
      <c r="N71" s="243"/>
      <c r="O71" s="91"/>
    </row>
    <row r="72" spans="2:15" ht="20.100000000000001" customHeight="1">
      <c r="B72" s="240"/>
      <c r="C72" s="241"/>
      <c r="D72" s="91"/>
      <c r="E72" s="91"/>
      <c r="F72" s="91"/>
      <c r="G72" s="104"/>
      <c r="H72" s="91"/>
      <c r="I72" s="105"/>
      <c r="J72" s="106">
        <f t="shared" si="10"/>
        <v>0</v>
      </c>
      <c r="K72" s="242"/>
      <c r="L72" s="107"/>
      <c r="M72" s="106">
        <f t="shared" si="11"/>
        <v>0</v>
      </c>
      <c r="N72" s="243"/>
      <c r="O72" s="91"/>
    </row>
    <row r="73" spans="2:15" ht="20.100000000000001" customHeight="1">
      <c r="B73" s="240"/>
      <c r="C73" s="241"/>
      <c r="D73" s="91"/>
      <c r="E73" s="91"/>
      <c r="F73" s="91"/>
      <c r="G73" s="104"/>
      <c r="H73" s="91"/>
      <c r="I73" s="105"/>
      <c r="J73" s="106">
        <f t="shared" si="10"/>
        <v>0</v>
      </c>
      <c r="K73" s="242"/>
      <c r="L73" s="107"/>
      <c r="M73" s="106">
        <f t="shared" si="11"/>
        <v>0</v>
      </c>
      <c r="N73" s="243"/>
      <c r="O73" s="91"/>
    </row>
    <row r="74" spans="2:15" ht="20.100000000000001" customHeight="1">
      <c r="B74" s="240"/>
      <c r="C74" s="241"/>
      <c r="D74" s="91"/>
      <c r="E74" s="91"/>
      <c r="F74" s="91"/>
      <c r="G74" s="104"/>
      <c r="H74" s="91"/>
      <c r="I74" s="105"/>
      <c r="J74" s="106">
        <f t="shared" si="10"/>
        <v>0</v>
      </c>
      <c r="K74" s="242"/>
      <c r="L74" s="107"/>
      <c r="M74" s="106">
        <f t="shared" si="11"/>
        <v>0</v>
      </c>
      <c r="N74" s="243"/>
      <c r="O74" s="91"/>
    </row>
    <row r="75" spans="2:15" ht="20.100000000000001" customHeight="1">
      <c r="B75" s="240"/>
      <c r="C75" s="241"/>
      <c r="D75" s="91"/>
      <c r="E75" s="91"/>
      <c r="F75" s="91"/>
      <c r="G75" s="104"/>
      <c r="H75" s="91"/>
      <c r="I75" s="105"/>
      <c r="J75" s="106">
        <f t="shared" si="10"/>
        <v>0</v>
      </c>
      <c r="K75" s="242"/>
      <c r="L75" s="107"/>
      <c r="M75" s="106">
        <f t="shared" si="11"/>
        <v>0</v>
      </c>
      <c r="N75" s="243"/>
      <c r="O75" s="91"/>
    </row>
    <row r="76" spans="2:15" ht="20.100000000000001" customHeight="1">
      <c r="B76" s="240"/>
      <c r="C76" s="241"/>
      <c r="D76" s="91"/>
      <c r="E76" s="91"/>
      <c r="F76" s="91"/>
      <c r="G76" s="104"/>
      <c r="H76" s="91"/>
      <c r="I76" s="105"/>
      <c r="J76" s="106">
        <f t="shared" si="10"/>
        <v>0</v>
      </c>
      <c r="K76" s="242"/>
      <c r="L76" s="107"/>
      <c r="M76" s="106">
        <f t="shared" si="11"/>
        <v>0</v>
      </c>
      <c r="N76" s="243"/>
      <c r="O76" s="91"/>
    </row>
    <row r="77" spans="2:15" ht="20.100000000000001" customHeight="1">
      <c r="B77" s="240"/>
      <c r="C77" s="241"/>
      <c r="D77" s="91"/>
      <c r="E77" s="91"/>
      <c r="F77" s="91"/>
      <c r="G77" s="104"/>
      <c r="H77" s="91"/>
      <c r="I77" s="105"/>
      <c r="J77" s="106">
        <f t="shared" si="10"/>
        <v>0</v>
      </c>
      <c r="K77" s="242"/>
      <c r="L77" s="107"/>
      <c r="M77" s="106">
        <f t="shared" si="11"/>
        <v>0</v>
      </c>
      <c r="N77" s="243"/>
      <c r="O77" s="91"/>
    </row>
    <row r="78" spans="2:15" ht="20.100000000000001" customHeight="1">
      <c r="B78" s="97" t="s">
        <v>20</v>
      </c>
      <c r="C78" s="98" t="e">
        <f>SUM(C68)</f>
        <v>#REF!</v>
      </c>
      <c r="D78" s="97"/>
      <c r="E78" s="97"/>
      <c r="F78" s="97"/>
      <c r="G78" s="98" t="e">
        <f>C78/I78*1000</f>
        <v>#REF!</v>
      </c>
      <c r="H78" s="97"/>
      <c r="I78" s="98">
        <f>SUM(I68:I77)</f>
        <v>0</v>
      </c>
      <c r="J78" s="98">
        <f>SUM(J68:J77)</f>
        <v>0</v>
      </c>
      <c r="K78" s="99" t="e">
        <f>(J78-C78)/C78</f>
        <v>#REF!</v>
      </c>
      <c r="L78" s="100" t="e">
        <f>M78/I78</f>
        <v>#DIV/0!</v>
      </c>
      <c r="M78" s="98">
        <f>SUM(M68:M77)</f>
        <v>0</v>
      </c>
      <c r="N78" s="98" t="e">
        <f>C78/M78</f>
        <v>#REF!</v>
      </c>
      <c r="O78" s="97"/>
    </row>
    <row r="79" spans="2:15" ht="20.100000000000001" customHeight="1">
      <c r="B79" s="240" t="e">
        <f>#REF!</f>
        <v>#REF!</v>
      </c>
      <c r="C79" s="241" t="e">
        <f>#REF!</f>
        <v>#REF!</v>
      </c>
      <c r="D79" s="91"/>
      <c r="E79" s="91"/>
      <c r="F79" s="91"/>
      <c r="G79" s="92"/>
      <c r="H79" s="91"/>
      <c r="I79" s="93"/>
      <c r="J79" s="103">
        <f>G79*I79/1000</f>
        <v>0</v>
      </c>
      <c r="K79" s="244" t="e">
        <f>K89</f>
        <v>#REF!</v>
      </c>
      <c r="L79" s="95"/>
      <c r="M79" s="103">
        <f>I79*L79</f>
        <v>0</v>
      </c>
      <c r="N79" s="245" t="e">
        <f>N89</f>
        <v>#REF!</v>
      </c>
      <c r="O79" s="91"/>
    </row>
    <row r="80" spans="2:15" ht="20.100000000000001" customHeight="1">
      <c r="B80" s="240"/>
      <c r="C80" s="241"/>
      <c r="D80" s="91"/>
      <c r="E80" s="91"/>
      <c r="F80" s="91"/>
      <c r="G80" s="92"/>
      <c r="H80" s="91"/>
      <c r="I80" s="93"/>
      <c r="J80" s="103">
        <f t="shared" ref="J80:J88" si="12">G80*I80/1000</f>
        <v>0</v>
      </c>
      <c r="K80" s="244"/>
      <c r="L80" s="95"/>
      <c r="M80" s="103">
        <f t="shared" ref="M80:M88" si="13">I80*L80</f>
        <v>0</v>
      </c>
      <c r="N80" s="245"/>
      <c r="O80" s="91"/>
    </row>
    <row r="81" spans="2:15" ht="20.100000000000001" customHeight="1">
      <c r="B81" s="240"/>
      <c r="C81" s="241"/>
      <c r="D81" s="91"/>
      <c r="E81" s="91"/>
      <c r="F81" s="91"/>
      <c r="G81" s="92"/>
      <c r="H81" s="91"/>
      <c r="I81" s="93"/>
      <c r="J81" s="103">
        <f t="shared" si="12"/>
        <v>0</v>
      </c>
      <c r="K81" s="244"/>
      <c r="L81" s="95"/>
      <c r="M81" s="103">
        <f t="shared" si="13"/>
        <v>0</v>
      </c>
      <c r="N81" s="245"/>
      <c r="O81" s="91"/>
    </row>
    <row r="82" spans="2:15" ht="20.100000000000001" customHeight="1">
      <c r="B82" s="240"/>
      <c r="C82" s="241"/>
      <c r="D82" s="91"/>
      <c r="E82" s="91"/>
      <c r="F82" s="91"/>
      <c r="G82" s="92"/>
      <c r="H82" s="91"/>
      <c r="I82" s="93"/>
      <c r="J82" s="103">
        <f t="shared" si="12"/>
        <v>0</v>
      </c>
      <c r="K82" s="244"/>
      <c r="L82" s="95"/>
      <c r="M82" s="103">
        <f t="shared" si="13"/>
        <v>0</v>
      </c>
      <c r="N82" s="245"/>
      <c r="O82" s="91"/>
    </row>
    <row r="83" spans="2:15" ht="20.100000000000001" customHeight="1">
      <c r="B83" s="240"/>
      <c r="C83" s="241"/>
      <c r="D83" s="91"/>
      <c r="E83" s="91"/>
      <c r="F83" s="91"/>
      <c r="G83" s="92"/>
      <c r="H83" s="91"/>
      <c r="I83" s="93"/>
      <c r="J83" s="103">
        <f t="shared" si="12"/>
        <v>0</v>
      </c>
      <c r="K83" s="244"/>
      <c r="L83" s="95"/>
      <c r="M83" s="103">
        <f t="shared" si="13"/>
        <v>0</v>
      </c>
      <c r="N83" s="245"/>
      <c r="O83" s="91"/>
    </row>
    <row r="84" spans="2:15" ht="20.100000000000001" customHeight="1">
      <c r="B84" s="240"/>
      <c r="C84" s="241"/>
      <c r="D84" s="91"/>
      <c r="E84" s="91"/>
      <c r="F84" s="91"/>
      <c r="G84" s="92"/>
      <c r="H84" s="91"/>
      <c r="I84" s="93"/>
      <c r="J84" s="103">
        <f t="shared" si="12"/>
        <v>0</v>
      </c>
      <c r="K84" s="244"/>
      <c r="L84" s="95"/>
      <c r="M84" s="103">
        <f t="shared" si="13"/>
        <v>0</v>
      </c>
      <c r="N84" s="245"/>
      <c r="O84" s="91"/>
    </row>
    <row r="85" spans="2:15" ht="20.100000000000001" customHeight="1">
      <c r="B85" s="240"/>
      <c r="C85" s="241"/>
      <c r="D85" s="91"/>
      <c r="E85" s="91"/>
      <c r="F85" s="91"/>
      <c r="G85" s="92"/>
      <c r="H85" s="91"/>
      <c r="I85" s="93"/>
      <c r="J85" s="103">
        <f t="shared" si="12"/>
        <v>0</v>
      </c>
      <c r="K85" s="244"/>
      <c r="L85" s="95"/>
      <c r="M85" s="103">
        <f t="shared" si="13"/>
        <v>0</v>
      </c>
      <c r="N85" s="245"/>
      <c r="O85" s="91"/>
    </row>
    <row r="86" spans="2:15" ht="20.100000000000001" customHeight="1">
      <c r="B86" s="240"/>
      <c r="C86" s="241"/>
      <c r="D86" s="91"/>
      <c r="E86" s="91"/>
      <c r="F86" s="91"/>
      <c r="G86" s="92"/>
      <c r="H86" s="91"/>
      <c r="I86" s="93"/>
      <c r="J86" s="103">
        <f t="shared" si="12"/>
        <v>0</v>
      </c>
      <c r="K86" s="244"/>
      <c r="L86" s="95"/>
      <c r="M86" s="103">
        <f t="shared" si="13"/>
        <v>0</v>
      </c>
      <c r="N86" s="245"/>
      <c r="O86" s="91"/>
    </row>
    <row r="87" spans="2:15" ht="20.100000000000001" customHeight="1">
      <c r="B87" s="240"/>
      <c r="C87" s="241"/>
      <c r="D87" s="91"/>
      <c r="E87" s="91"/>
      <c r="F87" s="91"/>
      <c r="G87" s="92"/>
      <c r="H87" s="91"/>
      <c r="I87" s="93"/>
      <c r="J87" s="103">
        <f t="shared" si="12"/>
        <v>0</v>
      </c>
      <c r="K87" s="244"/>
      <c r="L87" s="95"/>
      <c r="M87" s="103">
        <f t="shared" si="13"/>
        <v>0</v>
      </c>
      <c r="N87" s="245"/>
      <c r="O87" s="91"/>
    </row>
    <row r="88" spans="2:15" ht="20.100000000000001" customHeight="1">
      <c r="B88" s="240"/>
      <c r="C88" s="241"/>
      <c r="D88" s="91"/>
      <c r="E88" s="91"/>
      <c r="F88" s="91"/>
      <c r="G88" s="92"/>
      <c r="H88" s="91"/>
      <c r="I88" s="93"/>
      <c r="J88" s="103">
        <f t="shared" si="12"/>
        <v>0</v>
      </c>
      <c r="K88" s="244"/>
      <c r="L88" s="95"/>
      <c r="M88" s="103">
        <f t="shared" si="13"/>
        <v>0</v>
      </c>
      <c r="N88" s="245"/>
      <c r="O88" s="91"/>
    </row>
    <row r="89" spans="2:15" ht="20.100000000000001" customHeight="1">
      <c r="B89" s="97" t="s">
        <v>20</v>
      </c>
      <c r="C89" s="98" t="e">
        <f>SUM(C79)</f>
        <v>#REF!</v>
      </c>
      <c r="D89" s="97"/>
      <c r="E89" s="97"/>
      <c r="F89" s="97"/>
      <c r="G89" s="98" t="e">
        <f>C89/I89*1000</f>
        <v>#REF!</v>
      </c>
      <c r="H89" s="97"/>
      <c r="I89" s="98">
        <f>SUM(I79:I88)</f>
        <v>0</v>
      </c>
      <c r="J89" s="98">
        <f>SUM(J79:J88)</f>
        <v>0</v>
      </c>
      <c r="K89" s="99" t="e">
        <f>(J89-C89)/C89</f>
        <v>#REF!</v>
      </c>
      <c r="L89" s="100" t="e">
        <f>M89/I89</f>
        <v>#DIV/0!</v>
      </c>
      <c r="M89" s="98">
        <f>SUM(M79:M88)</f>
        <v>0</v>
      </c>
      <c r="N89" s="98" t="e">
        <f>C89/M89</f>
        <v>#REF!</v>
      </c>
      <c r="O89" s="97"/>
    </row>
    <row r="90" spans="2:15" ht="20.100000000000001" customHeight="1">
      <c r="B90" s="240" t="e">
        <f>#REF!</f>
        <v>#REF!</v>
      </c>
      <c r="C90" s="241" t="e">
        <f>#REF!</f>
        <v>#REF!</v>
      </c>
      <c r="D90" s="91"/>
      <c r="E90" s="91"/>
      <c r="F90" s="91"/>
      <c r="G90" s="92"/>
      <c r="H90" s="91"/>
      <c r="I90" s="93"/>
      <c r="J90" s="103">
        <f>G90*I90/1000</f>
        <v>0</v>
      </c>
      <c r="K90" s="244" t="e">
        <f>K100</f>
        <v>#REF!</v>
      </c>
      <c r="L90" s="95"/>
      <c r="M90" s="103">
        <f>I90*L90</f>
        <v>0</v>
      </c>
      <c r="N90" s="245" t="e">
        <f>N100</f>
        <v>#REF!</v>
      </c>
      <c r="O90" s="91"/>
    </row>
    <row r="91" spans="2:15" ht="20.100000000000001" customHeight="1">
      <c r="B91" s="240"/>
      <c r="C91" s="241"/>
      <c r="D91" s="91"/>
      <c r="E91" s="91"/>
      <c r="F91" s="91"/>
      <c r="G91" s="92"/>
      <c r="H91" s="91"/>
      <c r="I91" s="93"/>
      <c r="J91" s="103">
        <f t="shared" ref="J91:J99" si="14">G91*I91/1000</f>
        <v>0</v>
      </c>
      <c r="K91" s="244"/>
      <c r="L91" s="95"/>
      <c r="M91" s="103">
        <f t="shared" ref="M91:M99" si="15">I91*L91</f>
        <v>0</v>
      </c>
      <c r="N91" s="245"/>
      <c r="O91" s="91"/>
    </row>
    <row r="92" spans="2:15" ht="20.100000000000001" customHeight="1">
      <c r="B92" s="240"/>
      <c r="C92" s="241"/>
      <c r="D92" s="91"/>
      <c r="E92" s="91"/>
      <c r="F92" s="91"/>
      <c r="G92" s="92"/>
      <c r="H92" s="91"/>
      <c r="I92" s="93"/>
      <c r="J92" s="103">
        <f t="shared" si="14"/>
        <v>0</v>
      </c>
      <c r="K92" s="244"/>
      <c r="L92" s="95"/>
      <c r="M92" s="103">
        <f t="shared" si="15"/>
        <v>0</v>
      </c>
      <c r="N92" s="245"/>
      <c r="O92" s="91"/>
    </row>
    <row r="93" spans="2:15" ht="20.100000000000001" customHeight="1">
      <c r="B93" s="240"/>
      <c r="C93" s="241"/>
      <c r="D93" s="91"/>
      <c r="E93" s="91"/>
      <c r="F93" s="91"/>
      <c r="G93" s="92"/>
      <c r="H93" s="91"/>
      <c r="I93" s="93"/>
      <c r="J93" s="103">
        <f t="shared" si="14"/>
        <v>0</v>
      </c>
      <c r="K93" s="244"/>
      <c r="L93" s="95"/>
      <c r="M93" s="103">
        <f t="shared" si="15"/>
        <v>0</v>
      </c>
      <c r="N93" s="245"/>
      <c r="O93" s="91"/>
    </row>
    <row r="94" spans="2:15" ht="20.100000000000001" customHeight="1">
      <c r="B94" s="240"/>
      <c r="C94" s="241"/>
      <c r="D94" s="91"/>
      <c r="E94" s="91"/>
      <c r="F94" s="91"/>
      <c r="G94" s="92"/>
      <c r="H94" s="91"/>
      <c r="I94" s="93"/>
      <c r="J94" s="103">
        <f t="shared" si="14"/>
        <v>0</v>
      </c>
      <c r="K94" s="244"/>
      <c r="L94" s="95"/>
      <c r="M94" s="103">
        <f t="shared" si="15"/>
        <v>0</v>
      </c>
      <c r="N94" s="245"/>
      <c r="O94" s="91"/>
    </row>
    <row r="95" spans="2:15" ht="20.100000000000001" customHeight="1">
      <c r="B95" s="240"/>
      <c r="C95" s="241"/>
      <c r="D95" s="91"/>
      <c r="E95" s="91"/>
      <c r="F95" s="91"/>
      <c r="G95" s="92"/>
      <c r="H95" s="91"/>
      <c r="I95" s="93"/>
      <c r="J95" s="103">
        <f t="shared" si="14"/>
        <v>0</v>
      </c>
      <c r="K95" s="244"/>
      <c r="L95" s="95"/>
      <c r="M95" s="103">
        <f t="shared" si="15"/>
        <v>0</v>
      </c>
      <c r="N95" s="245"/>
      <c r="O95" s="91"/>
    </row>
    <row r="96" spans="2:15" ht="20.100000000000001" customHeight="1">
      <c r="B96" s="240"/>
      <c r="C96" s="241"/>
      <c r="D96" s="91"/>
      <c r="E96" s="91"/>
      <c r="F96" s="91"/>
      <c r="G96" s="92"/>
      <c r="H96" s="91"/>
      <c r="I96" s="93"/>
      <c r="J96" s="103">
        <f t="shared" si="14"/>
        <v>0</v>
      </c>
      <c r="K96" s="244"/>
      <c r="L96" s="95"/>
      <c r="M96" s="103">
        <f t="shared" si="15"/>
        <v>0</v>
      </c>
      <c r="N96" s="245"/>
      <c r="O96" s="91"/>
    </row>
    <row r="97" spans="2:15" ht="20.100000000000001" customHeight="1">
      <c r="B97" s="240"/>
      <c r="C97" s="241"/>
      <c r="D97" s="91"/>
      <c r="E97" s="91"/>
      <c r="F97" s="91"/>
      <c r="G97" s="92"/>
      <c r="H97" s="91"/>
      <c r="I97" s="93"/>
      <c r="J97" s="103">
        <f t="shared" si="14"/>
        <v>0</v>
      </c>
      <c r="K97" s="244"/>
      <c r="L97" s="95"/>
      <c r="M97" s="103">
        <f t="shared" si="15"/>
        <v>0</v>
      </c>
      <c r="N97" s="245"/>
      <c r="O97" s="91"/>
    </row>
    <row r="98" spans="2:15" ht="20.100000000000001" customHeight="1">
      <c r="B98" s="240"/>
      <c r="C98" s="241"/>
      <c r="D98" s="91"/>
      <c r="E98" s="91"/>
      <c r="F98" s="91"/>
      <c r="G98" s="92"/>
      <c r="H98" s="91"/>
      <c r="I98" s="93"/>
      <c r="J98" s="103">
        <f t="shared" si="14"/>
        <v>0</v>
      </c>
      <c r="K98" s="244"/>
      <c r="L98" s="95"/>
      <c r="M98" s="103">
        <f t="shared" si="15"/>
        <v>0</v>
      </c>
      <c r="N98" s="245"/>
      <c r="O98" s="91"/>
    </row>
    <row r="99" spans="2:15" ht="20.100000000000001" customHeight="1">
      <c r="B99" s="240"/>
      <c r="C99" s="241"/>
      <c r="D99" s="91"/>
      <c r="E99" s="91"/>
      <c r="F99" s="91"/>
      <c r="G99" s="92"/>
      <c r="H99" s="91"/>
      <c r="I99" s="93"/>
      <c r="J99" s="103">
        <f t="shared" si="14"/>
        <v>0</v>
      </c>
      <c r="K99" s="244"/>
      <c r="L99" s="95"/>
      <c r="M99" s="103">
        <f t="shared" si="15"/>
        <v>0</v>
      </c>
      <c r="N99" s="245"/>
      <c r="O99" s="91"/>
    </row>
    <row r="100" spans="2:15" ht="20.100000000000001" customHeight="1">
      <c r="B100" s="97" t="s">
        <v>20</v>
      </c>
      <c r="C100" s="98" t="e">
        <f>SUM(C90)</f>
        <v>#REF!</v>
      </c>
      <c r="D100" s="97"/>
      <c r="E100" s="97"/>
      <c r="F100" s="97"/>
      <c r="G100" s="98" t="e">
        <f>C100/I100*1000</f>
        <v>#REF!</v>
      </c>
      <c r="H100" s="97"/>
      <c r="I100" s="98">
        <f>SUM(I90:I99)</f>
        <v>0</v>
      </c>
      <c r="J100" s="98">
        <f>SUM(J90:J99)</f>
        <v>0</v>
      </c>
      <c r="K100" s="99" t="e">
        <f>(J100-C100)/C100</f>
        <v>#REF!</v>
      </c>
      <c r="L100" s="100" t="e">
        <f>M100/I100</f>
        <v>#DIV/0!</v>
      </c>
      <c r="M100" s="98">
        <f>SUM(M90:M99)</f>
        <v>0</v>
      </c>
      <c r="N100" s="98" t="e">
        <f>C100/M100</f>
        <v>#REF!</v>
      </c>
      <c r="O100" s="97"/>
    </row>
    <row r="101" spans="2:15" ht="20.100000000000001" customHeight="1">
      <c r="B101" s="240" t="e">
        <f>#REF!</f>
        <v>#REF!</v>
      </c>
      <c r="C101" s="241" t="e">
        <f>#REF!</f>
        <v>#REF!</v>
      </c>
      <c r="D101" s="101"/>
      <c r="E101" s="101"/>
      <c r="F101" s="101"/>
      <c r="G101" s="93"/>
      <c r="H101" s="101"/>
      <c r="I101" s="93"/>
      <c r="J101" s="103">
        <f>G101*I101/1000</f>
        <v>0</v>
      </c>
      <c r="K101" s="244" t="e">
        <f>K111</f>
        <v>#REF!</v>
      </c>
      <c r="L101" s="95"/>
      <c r="M101" s="103">
        <f>I101*L101</f>
        <v>0</v>
      </c>
      <c r="N101" s="245" t="e">
        <f>N111</f>
        <v>#REF!</v>
      </c>
      <c r="O101" s="91"/>
    </row>
    <row r="102" spans="2:15" ht="20.100000000000001" customHeight="1">
      <c r="B102" s="240"/>
      <c r="C102" s="241"/>
      <c r="D102" s="101"/>
      <c r="E102" s="101"/>
      <c r="F102" s="101"/>
      <c r="G102" s="93"/>
      <c r="H102" s="101"/>
      <c r="I102" s="93"/>
      <c r="J102" s="103">
        <f t="shared" ref="J102:J110" si="16">G102*I102/1000</f>
        <v>0</v>
      </c>
      <c r="K102" s="244"/>
      <c r="L102" s="95"/>
      <c r="M102" s="103">
        <f t="shared" ref="M102:M110" si="17">I102*L102</f>
        <v>0</v>
      </c>
      <c r="N102" s="245"/>
      <c r="O102" s="91"/>
    </row>
    <row r="103" spans="2:15" ht="20.100000000000001" customHeight="1">
      <c r="B103" s="240"/>
      <c r="C103" s="241"/>
      <c r="D103" s="101"/>
      <c r="E103" s="101"/>
      <c r="F103" s="101"/>
      <c r="G103" s="93"/>
      <c r="H103" s="101"/>
      <c r="I103" s="93"/>
      <c r="J103" s="103">
        <f t="shared" si="16"/>
        <v>0</v>
      </c>
      <c r="K103" s="244"/>
      <c r="L103" s="95"/>
      <c r="M103" s="103">
        <f t="shared" si="17"/>
        <v>0</v>
      </c>
      <c r="N103" s="245"/>
      <c r="O103" s="91"/>
    </row>
    <row r="104" spans="2:15" ht="20.100000000000001" customHeight="1">
      <c r="B104" s="240"/>
      <c r="C104" s="241"/>
      <c r="D104" s="101"/>
      <c r="E104" s="101"/>
      <c r="F104" s="101"/>
      <c r="G104" s="93"/>
      <c r="H104" s="101"/>
      <c r="I104" s="93"/>
      <c r="J104" s="103">
        <f>G104*I104</f>
        <v>0</v>
      </c>
      <c r="K104" s="244"/>
      <c r="L104" s="95"/>
      <c r="M104" s="103">
        <f t="shared" si="17"/>
        <v>0</v>
      </c>
      <c r="N104" s="245"/>
      <c r="O104" s="91"/>
    </row>
    <row r="105" spans="2:15" ht="20.100000000000001" customHeight="1">
      <c r="B105" s="240"/>
      <c r="C105" s="241"/>
      <c r="D105" s="101"/>
      <c r="E105" s="101"/>
      <c r="F105" s="101"/>
      <c r="G105" s="93"/>
      <c r="H105" s="101"/>
      <c r="I105" s="93"/>
      <c r="J105" s="103">
        <f t="shared" si="16"/>
        <v>0</v>
      </c>
      <c r="K105" s="244"/>
      <c r="L105" s="95"/>
      <c r="M105" s="103">
        <f t="shared" si="17"/>
        <v>0</v>
      </c>
      <c r="N105" s="245"/>
      <c r="O105" s="91"/>
    </row>
    <row r="106" spans="2:15" ht="20.100000000000001" customHeight="1">
      <c r="B106" s="240"/>
      <c r="C106" s="241"/>
      <c r="D106" s="101"/>
      <c r="E106" s="101"/>
      <c r="F106" s="101"/>
      <c r="G106" s="93"/>
      <c r="H106" s="101"/>
      <c r="I106" s="93"/>
      <c r="J106" s="103">
        <f t="shared" si="16"/>
        <v>0</v>
      </c>
      <c r="K106" s="244"/>
      <c r="L106" s="95"/>
      <c r="M106" s="103">
        <f t="shared" si="17"/>
        <v>0</v>
      </c>
      <c r="N106" s="245"/>
      <c r="O106" s="91"/>
    </row>
    <row r="107" spans="2:15" ht="20.100000000000001" customHeight="1">
      <c r="B107" s="240"/>
      <c r="C107" s="241"/>
      <c r="D107" s="101"/>
      <c r="E107" s="101"/>
      <c r="F107" s="101"/>
      <c r="G107" s="93"/>
      <c r="H107" s="101"/>
      <c r="I107" s="93"/>
      <c r="J107" s="103">
        <f t="shared" si="16"/>
        <v>0</v>
      </c>
      <c r="K107" s="244"/>
      <c r="L107" s="95"/>
      <c r="M107" s="103">
        <f t="shared" si="17"/>
        <v>0</v>
      </c>
      <c r="N107" s="245"/>
      <c r="O107" s="91"/>
    </row>
    <row r="108" spans="2:15" ht="20.100000000000001" customHeight="1">
      <c r="B108" s="240"/>
      <c r="C108" s="241"/>
      <c r="D108" s="101"/>
      <c r="E108" s="101"/>
      <c r="F108" s="101"/>
      <c r="G108" s="93"/>
      <c r="H108" s="101"/>
      <c r="I108" s="93"/>
      <c r="J108" s="103">
        <f t="shared" si="16"/>
        <v>0</v>
      </c>
      <c r="K108" s="244"/>
      <c r="L108" s="95"/>
      <c r="M108" s="103">
        <f t="shared" si="17"/>
        <v>0</v>
      </c>
      <c r="N108" s="245"/>
      <c r="O108" s="91"/>
    </row>
    <row r="109" spans="2:15" ht="20.100000000000001" customHeight="1">
      <c r="B109" s="240"/>
      <c r="C109" s="241"/>
      <c r="D109" s="91"/>
      <c r="E109" s="91"/>
      <c r="F109" s="91"/>
      <c r="G109" s="92"/>
      <c r="H109" s="91"/>
      <c r="I109" s="93"/>
      <c r="J109" s="103">
        <f t="shared" si="16"/>
        <v>0</v>
      </c>
      <c r="K109" s="244"/>
      <c r="L109" s="95"/>
      <c r="M109" s="103">
        <f t="shared" si="17"/>
        <v>0</v>
      </c>
      <c r="N109" s="245"/>
      <c r="O109" s="91"/>
    </row>
    <row r="110" spans="2:15" ht="20.100000000000001" customHeight="1">
      <c r="B110" s="240"/>
      <c r="C110" s="241"/>
      <c r="D110" s="91"/>
      <c r="E110" s="91"/>
      <c r="F110" s="91"/>
      <c r="G110" s="92"/>
      <c r="H110" s="91"/>
      <c r="I110" s="93"/>
      <c r="J110" s="103">
        <f t="shared" si="16"/>
        <v>0</v>
      </c>
      <c r="K110" s="244"/>
      <c r="L110" s="95"/>
      <c r="M110" s="103">
        <f t="shared" si="17"/>
        <v>0</v>
      </c>
      <c r="N110" s="245"/>
      <c r="O110" s="91"/>
    </row>
    <row r="111" spans="2:15" ht="20.100000000000001" customHeight="1">
      <c r="B111" s="97" t="s">
        <v>20</v>
      </c>
      <c r="C111" s="98" t="e">
        <f>SUM(C101)</f>
        <v>#REF!</v>
      </c>
      <c r="D111" s="97"/>
      <c r="E111" s="97"/>
      <c r="F111" s="97"/>
      <c r="G111" s="98" t="e">
        <f>C111/I111*1000</f>
        <v>#REF!</v>
      </c>
      <c r="H111" s="97"/>
      <c r="I111" s="98">
        <f>SUM(I101:I110)</f>
        <v>0</v>
      </c>
      <c r="J111" s="98">
        <f>SUM(J101:J110)</f>
        <v>0</v>
      </c>
      <c r="K111" s="99" t="e">
        <f>(J111-C111)/C111</f>
        <v>#REF!</v>
      </c>
      <c r="L111" s="100" t="e">
        <f>M111/I111</f>
        <v>#DIV/0!</v>
      </c>
      <c r="M111" s="98">
        <f>SUM(M101:M110)</f>
        <v>0</v>
      </c>
      <c r="N111" s="98" t="e">
        <f>C111/M111</f>
        <v>#REF!</v>
      </c>
      <c r="O111" s="97"/>
    </row>
    <row r="112" spans="2:15" ht="20.100000000000001" customHeight="1">
      <c r="B112" s="240" t="e">
        <f>#REF!</f>
        <v>#REF!</v>
      </c>
      <c r="C112" s="241" t="e">
        <f>#REF!</f>
        <v>#REF!</v>
      </c>
      <c r="D112" s="101"/>
      <c r="E112" s="101"/>
      <c r="F112" s="101"/>
      <c r="G112" s="93"/>
      <c r="H112" s="101"/>
      <c r="I112" s="93"/>
      <c r="J112" s="103">
        <f>G112*I112/1000</f>
        <v>0</v>
      </c>
      <c r="K112" s="244" t="e">
        <f>K122</f>
        <v>#REF!</v>
      </c>
      <c r="L112" s="95"/>
      <c r="M112" s="103">
        <f>I112*L112</f>
        <v>0</v>
      </c>
      <c r="N112" s="245" t="e">
        <f>N122</f>
        <v>#REF!</v>
      </c>
      <c r="O112" s="91"/>
    </row>
    <row r="113" spans="2:15" ht="20.100000000000001" customHeight="1">
      <c r="B113" s="240"/>
      <c r="C113" s="241"/>
      <c r="D113" s="101"/>
      <c r="E113" s="101"/>
      <c r="F113" s="101"/>
      <c r="G113" s="93"/>
      <c r="H113" s="101"/>
      <c r="I113" s="93"/>
      <c r="J113" s="103">
        <f t="shared" ref="J113:J121" si="18">G113*I113/1000</f>
        <v>0</v>
      </c>
      <c r="K113" s="244"/>
      <c r="L113" s="95"/>
      <c r="M113" s="103">
        <f t="shared" ref="M113:M121" si="19">I113*L113</f>
        <v>0</v>
      </c>
      <c r="N113" s="245"/>
      <c r="O113" s="91"/>
    </row>
    <row r="114" spans="2:15" ht="20.100000000000001" customHeight="1">
      <c r="B114" s="240"/>
      <c r="C114" s="241"/>
      <c r="D114" s="101"/>
      <c r="E114" s="101"/>
      <c r="F114" s="101"/>
      <c r="G114" s="93"/>
      <c r="H114" s="101"/>
      <c r="I114" s="93"/>
      <c r="J114" s="103">
        <f t="shared" si="18"/>
        <v>0</v>
      </c>
      <c r="K114" s="244"/>
      <c r="L114" s="95"/>
      <c r="M114" s="103">
        <f t="shared" si="19"/>
        <v>0</v>
      </c>
      <c r="N114" s="245"/>
      <c r="O114" s="91"/>
    </row>
    <row r="115" spans="2:15" ht="20.100000000000001" customHeight="1">
      <c r="B115" s="240"/>
      <c r="C115" s="241"/>
      <c r="D115" s="101"/>
      <c r="E115" s="101"/>
      <c r="F115" s="101"/>
      <c r="G115" s="93"/>
      <c r="H115" s="101"/>
      <c r="I115" s="93"/>
      <c r="J115" s="103">
        <f t="shared" si="18"/>
        <v>0</v>
      </c>
      <c r="K115" s="244"/>
      <c r="L115" s="95"/>
      <c r="M115" s="103">
        <f t="shared" si="19"/>
        <v>0</v>
      </c>
      <c r="N115" s="245"/>
      <c r="O115" s="91"/>
    </row>
    <row r="116" spans="2:15" ht="20.100000000000001" customHeight="1">
      <c r="B116" s="240"/>
      <c r="C116" s="241"/>
      <c r="D116" s="101"/>
      <c r="E116" s="101"/>
      <c r="F116" s="101"/>
      <c r="G116" s="93"/>
      <c r="H116" s="101"/>
      <c r="I116" s="93"/>
      <c r="J116" s="103">
        <f t="shared" si="18"/>
        <v>0</v>
      </c>
      <c r="K116" s="244"/>
      <c r="L116" s="95"/>
      <c r="M116" s="103">
        <f t="shared" si="19"/>
        <v>0</v>
      </c>
      <c r="N116" s="245"/>
      <c r="O116" s="91"/>
    </row>
    <row r="117" spans="2:15" ht="20.100000000000001" customHeight="1">
      <c r="B117" s="240"/>
      <c r="C117" s="241"/>
      <c r="D117" s="101"/>
      <c r="E117" s="101"/>
      <c r="F117" s="101"/>
      <c r="G117" s="93"/>
      <c r="H117" s="101"/>
      <c r="I117" s="93"/>
      <c r="J117" s="103">
        <f t="shared" si="18"/>
        <v>0</v>
      </c>
      <c r="K117" s="244"/>
      <c r="L117" s="95"/>
      <c r="M117" s="103">
        <f t="shared" si="19"/>
        <v>0</v>
      </c>
      <c r="N117" s="245"/>
      <c r="O117" s="91"/>
    </row>
    <row r="118" spans="2:15" ht="20.100000000000001" customHeight="1">
      <c r="B118" s="240"/>
      <c r="C118" s="241"/>
      <c r="D118" s="101"/>
      <c r="E118" s="101"/>
      <c r="F118" s="101"/>
      <c r="G118" s="93"/>
      <c r="H118" s="101"/>
      <c r="I118" s="93"/>
      <c r="J118" s="103">
        <f t="shared" si="18"/>
        <v>0</v>
      </c>
      <c r="K118" s="244"/>
      <c r="L118" s="95"/>
      <c r="M118" s="103">
        <f t="shared" si="19"/>
        <v>0</v>
      </c>
      <c r="N118" s="245"/>
      <c r="O118" s="91"/>
    </row>
    <row r="119" spans="2:15" ht="20.100000000000001" customHeight="1">
      <c r="B119" s="240"/>
      <c r="C119" s="241"/>
      <c r="D119" s="101"/>
      <c r="E119" s="91"/>
      <c r="F119" s="91"/>
      <c r="G119" s="92"/>
      <c r="H119" s="91"/>
      <c r="I119" s="93"/>
      <c r="J119" s="103">
        <f>G119*I119</f>
        <v>0</v>
      </c>
      <c r="K119" s="244"/>
      <c r="L119" s="95"/>
      <c r="M119" s="103">
        <f t="shared" si="19"/>
        <v>0</v>
      </c>
      <c r="N119" s="245"/>
      <c r="O119" s="91"/>
    </row>
    <row r="120" spans="2:15" ht="20.100000000000001" customHeight="1">
      <c r="B120" s="240"/>
      <c r="C120" s="241"/>
      <c r="D120" s="91"/>
      <c r="E120" s="91"/>
      <c r="F120" s="91"/>
      <c r="G120" s="92"/>
      <c r="H120" s="91"/>
      <c r="I120" s="93"/>
      <c r="J120" s="103">
        <f t="shared" si="18"/>
        <v>0</v>
      </c>
      <c r="K120" s="244"/>
      <c r="L120" s="95"/>
      <c r="M120" s="103">
        <f t="shared" si="19"/>
        <v>0</v>
      </c>
      <c r="N120" s="245"/>
      <c r="O120" s="91"/>
    </row>
    <row r="121" spans="2:15" ht="20.100000000000001" customHeight="1">
      <c r="B121" s="240"/>
      <c r="C121" s="241"/>
      <c r="D121" s="91"/>
      <c r="E121" s="91"/>
      <c r="F121" s="91"/>
      <c r="G121" s="92"/>
      <c r="H121" s="91"/>
      <c r="I121" s="93"/>
      <c r="J121" s="103">
        <f t="shared" si="18"/>
        <v>0</v>
      </c>
      <c r="K121" s="244"/>
      <c r="L121" s="95"/>
      <c r="M121" s="103">
        <f t="shared" si="19"/>
        <v>0</v>
      </c>
      <c r="N121" s="245"/>
      <c r="O121" s="91"/>
    </row>
    <row r="122" spans="2:15" ht="20.100000000000001" customHeight="1">
      <c r="B122" s="97" t="s">
        <v>20</v>
      </c>
      <c r="C122" s="98" t="e">
        <f>SUM(C112)</f>
        <v>#REF!</v>
      </c>
      <c r="D122" s="97"/>
      <c r="E122" s="97"/>
      <c r="F122" s="97"/>
      <c r="G122" s="98" t="e">
        <f>C122/I122*1000</f>
        <v>#REF!</v>
      </c>
      <c r="H122" s="97"/>
      <c r="I122" s="98">
        <f>SUM(I112:I121)</f>
        <v>0</v>
      </c>
      <c r="J122" s="98">
        <f>SUM(J112:J121)</f>
        <v>0</v>
      </c>
      <c r="K122" s="99" t="e">
        <f>(J122-C122)/C122</f>
        <v>#REF!</v>
      </c>
      <c r="L122" s="100" t="e">
        <f>M122/I122</f>
        <v>#DIV/0!</v>
      </c>
      <c r="M122" s="98">
        <f>SUM(M112:M121)</f>
        <v>0</v>
      </c>
      <c r="N122" s="98" t="e">
        <f>C122/M122</f>
        <v>#REF!</v>
      </c>
      <c r="O122" s="97"/>
    </row>
    <row r="123" spans="2:15" ht="20.100000000000001" customHeight="1">
      <c r="B123" s="240" t="e">
        <f>#REF!</f>
        <v>#REF!</v>
      </c>
      <c r="C123" s="241" t="e">
        <f>#REF!</f>
        <v>#REF!</v>
      </c>
      <c r="D123" s="91"/>
      <c r="E123" s="91"/>
      <c r="F123" s="91"/>
      <c r="G123" s="104"/>
      <c r="H123" s="91"/>
      <c r="I123" s="105"/>
      <c r="J123" s="106">
        <f>G123*I123/1000</f>
        <v>0</v>
      </c>
      <c r="K123" s="242" t="e">
        <f>K133</f>
        <v>#REF!</v>
      </c>
      <c r="L123" s="107"/>
      <c r="M123" s="106">
        <f>I123*L123</f>
        <v>0</v>
      </c>
      <c r="N123" s="243" t="e">
        <f>N133</f>
        <v>#REF!</v>
      </c>
      <c r="O123" s="91"/>
    </row>
    <row r="124" spans="2:15" ht="20.100000000000001" customHeight="1">
      <c r="B124" s="240"/>
      <c r="C124" s="241"/>
      <c r="D124" s="91"/>
      <c r="E124" s="91"/>
      <c r="F124" s="91"/>
      <c r="G124" s="104"/>
      <c r="H124" s="91"/>
      <c r="I124" s="105"/>
      <c r="J124" s="106">
        <f t="shared" ref="J124:J132" si="20">G124*I124/1000</f>
        <v>0</v>
      </c>
      <c r="K124" s="242"/>
      <c r="L124" s="107"/>
      <c r="M124" s="106">
        <f t="shared" ref="M124:M132" si="21">I124*L124</f>
        <v>0</v>
      </c>
      <c r="N124" s="243"/>
      <c r="O124" s="91"/>
    </row>
    <row r="125" spans="2:15" ht="20.100000000000001" customHeight="1">
      <c r="B125" s="240"/>
      <c r="C125" s="241"/>
      <c r="D125" s="91"/>
      <c r="E125" s="91"/>
      <c r="F125" s="91"/>
      <c r="G125" s="104"/>
      <c r="H125" s="91"/>
      <c r="I125" s="105"/>
      <c r="J125" s="106">
        <f t="shared" si="20"/>
        <v>0</v>
      </c>
      <c r="K125" s="242"/>
      <c r="L125" s="107"/>
      <c r="M125" s="106">
        <f t="shared" si="21"/>
        <v>0</v>
      </c>
      <c r="N125" s="243"/>
      <c r="O125" s="91"/>
    </row>
    <row r="126" spans="2:15" ht="20.100000000000001" customHeight="1">
      <c r="B126" s="240"/>
      <c r="C126" s="241"/>
      <c r="D126" s="91"/>
      <c r="E126" s="91"/>
      <c r="F126" s="91"/>
      <c r="G126" s="104"/>
      <c r="H126" s="91"/>
      <c r="I126" s="105"/>
      <c r="J126" s="106">
        <f t="shared" si="20"/>
        <v>0</v>
      </c>
      <c r="K126" s="242"/>
      <c r="L126" s="107"/>
      <c r="M126" s="106">
        <f t="shared" si="21"/>
        <v>0</v>
      </c>
      <c r="N126" s="243"/>
      <c r="O126" s="91"/>
    </row>
    <row r="127" spans="2:15" ht="20.100000000000001" customHeight="1">
      <c r="B127" s="240"/>
      <c r="C127" s="241"/>
      <c r="D127" s="91"/>
      <c r="E127" s="91"/>
      <c r="F127" s="91"/>
      <c r="G127" s="104"/>
      <c r="H127" s="91"/>
      <c r="I127" s="105"/>
      <c r="J127" s="106">
        <f t="shared" si="20"/>
        <v>0</v>
      </c>
      <c r="K127" s="242"/>
      <c r="L127" s="107"/>
      <c r="M127" s="106">
        <f t="shared" si="21"/>
        <v>0</v>
      </c>
      <c r="N127" s="243"/>
      <c r="O127" s="91"/>
    </row>
    <row r="128" spans="2:15" ht="20.100000000000001" customHeight="1">
      <c r="B128" s="240"/>
      <c r="C128" s="241"/>
      <c r="D128" s="91"/>
      <c r="E128" s="91"/>
      <c r="F128" s="91"/>
      <c r="G128" s="104"/>
      <c r="H128" s="91"/>
      <c r="I128" s="105"/>
      <c r="J128" s="106">
        <f t="shared" si="20"/>
        <v>0</v>
      </c>
      <c r="K128" s="242"/>
      <c r="L128" s="107"/>
      <c r="M128" s="106">
        <f t="shared" si="21"/>
        <v>0</v>
      </c>
      <c r="N128" s="243"/>
      <c r="O128" s="91"/>
    </row>
    <row r="129" spans="2:15" ht="20.100000000000001" customHeight="1">
      <c r="B129" s="240"/>
      <c r="C129" s="241"/>
      <c r="D129" s="91"/>
      <c r="E129" s="91"/>
      <c r="F129" s="91"/>
      <c r="G129" s="104"/>
      <c r="H129" s="91"/>
      <c r="I129" s="105"/>
      <c r="J129" s="106">
        <f t="shared" si="20"/>
        <v>0</v>
      </c>
      <c r="K129" s="242"/>
      <c r="L129" s="107"/>
      <c r="M129" s="106">
        <f t="shared" si="21"/>
        <v>0</v>
      </c>
      <c r="N129" s="243"/>
      <c r="O129" s="91"/>
    </row>
    <row r="130" spans="2:15" ht="20.100000000000001" customHeight="1">
      <c r="B130" s="240"/>
      <c r="C130" s="241"/>
      <c r="D130" s="91"/>
      <c r="E130" s="91"/>
      <c r="F130" s="91"/>
      <c r="G130" s="104"/>
      <c r="H130" s="91"/>
      <c r="I130" s="105"/>
      <c r="J130" s="106">
        <f t="shared" si="20"/>
        <v>0</v>
      </c>
      <c r="K130" s="242"/>
      <c r="L130" s="107"/>
      <c r="M130" s="106">
        <f t="shared" si="21"/>
        <v>0</v>
      </c>
      <c r="N130" s="243"/>
      <c r="O130" s="91"/>
    </row>
    <row r="131" spans="2:15" ht="20.100000000000001" customHeight="1">
      <c r="B131" s="240"/>
      <c r="C131" s="241"/>
      <c r="D131" s="91"/>
      <c r="E131" s="91"/>
      <c r="F131" s="91"/>
      <c r="G131" s="104"/>
      <c r="H131" s="91"/>
      <c r="I131" s="105"/>
      <c r="J131" s="106">
        <f t="shared" si="20"/>
        <v>0</v>
      </c>
      <c r="K131" s="242"/>
      <c r="L131" s="107"/>
      <c r="M131" s="106">
        <f t="shared" si="21"/>
        <v>0</v>
      </c>
      <c r="N131" s="243"/>
      <c r="O131" s="91"/>
    </row>
    <row r="132" spans="2:15" ht="20.100000000000001" customHeight="1">
      <c r="B132" s="240"/>
      <c r="C132" s="241"/>
      <c r="D132" s="91"/>
      <c r="E132" s="91"/>
      <c r="F132" s="91"/>
      <c r="G132" s="104"/>
      <c r="H132" s="91"/>
      <c r="I132" s="105"/>
      <c r="J132" s="106">
        <f t="shared" si="20"/>
        <v>0</v>
      </c>
      <c r="K132" s="242"/>
      <c r="L132" s="107"/>
      <c r="M132" s="106">
        <f t="shared" si="21"/>
        <v>0</v>
      </c>
      <c r="N132" s="243"/>
      <c r="O132" s="91"/>
    </row>
    <row r="133" spans="2:15" ht="20.100000000000001" customHeight="1">
      <c r="B133" s="97" t="s">
        <v>20</v>
      </c>
      <c r="C133" s="98" t="e">
        <f>SUM(C123)</f>
        <v>#REF!</v>
      </c>
      <c r="D133" s="97"/>
      <c r="E133" s="97"/>
      <c r="F133" s="97"/>
      <c r="G133" s="98" t="e">
        <f>C133/I133*1000</f>
        <v>#REF!</v>
      </c>
      <c r="H133" s="97"/>
      <c r="I133" s="98">
        <f>SUM(I123:I132)</f>
        <v>0</v>
      </c>
      <c r="J133" s="98">
        <f>SUM(J123:J132)</f>
        <v>0</v>
      </c>
      <c r="K133" s="99" t="e">
        <f>(J133-C133)/C133</f>
        <v>#REF!</v>
      </c>
      <c r="L133" s="100" t="e">
        <f>M133/I133</f>
        <v>#DIV/0!</v>
      </c>
      <c r="M133" s="98">
        <f>SUM(M123:M132)</f>
        <v>0</v>
      </c>
      <c r="N133" s="98" t="e">
        <f>C133/M133</f>
        <v>#REF!</v>
      </c>
      <c r="O133" s="97"/>
    </row>
    <row r="134" spans="2:15" ht="20.100000000000001" customHeight="1">
      <c r="B134" s="240" t="e">
        <f>#REF!</f>
        <v>#REF!</v>
      </c>
      <c r="C134" s="241" t="e">
        <f>#REF!</f>
        <v>#REF!</v>
      </c>
      <c r="D134" s="91"/>
      <c r="E134" s="91"/>
      <c r="F134" s="91"/>
      <c r="G134" s="104"/>
      <c r="H134" s="91"/>
      <c r="I134" s="105"/>
      <c r="J134" s="106">
        <f>G134*I134/1000</f>
        <v>0</v>
      </c>
      <c r="K134" s="242" t="e">
        <f>K144</f>
        <v>#REF!</v>
      </c>
      <c r="L134" s="107"/>
      <c r="M134" s="106">
        <f>I134*L134</f>
        <v>0</v>
      </c>
      <c r="N134" s="243" t="e">
        <f>N144</f>
        <v>#REF!</v>
      </c>
      <c r="O134" s="91"/>
    </row>
    <row r="135" spans="2:15" ht="20.100000000000001" customHeight="1">
      <c r="B135" s="240"/>
      <c r="C135" s="241"/>
      <c r="D135" s="91"/>
      <c r="E135" s="91"/>
      <c r="F135" s="91"/>
      <c r="G135" s="104"/>
      <c r="H135" s="91"/>
      <c r="I135" s="105"/>
      <c r="J135" s="106">
        <f t="shared" ref="J135:J143" si="22">G135*I135/1000</f>
        <v>0</v>
      </c>
      <c r="K135" s="242"/>
      <c r="L135" s="107"/>
      <c r="M135" s="106">
        <f t="shared" ref="M135:M143" si="23">I135*L135</f>
        <v>0</v>
      </c>
      <c r="N135" s="243"/>
      <c r="O135" s="91"/>
    </row>
    <row r="136" spans="2:15" ht="20.100000000000001" customHeight="1">
      <c r="B136" s="240"/>
      <c r="C136" s="241"/>
      <c r="D136" s="91"/>
      <c r="E136" s="91"/>
      <c r="F136" s="91"/>
      <c r="G136" s="104"/>
      <c r="H136" s="91"/>
      <c r="I136" s="105"/>
      <c r="J136" s="106">
        <f t="shared" si="22"/>
        <v>0</v>
      </c>
      <c r="K136" s="242"/>
      <c r="L136" s="107"/>
      <c r="M136" s="106">
        <f t="shared" si="23"/>
        <v>0</v>
      </c>
      <c r="N136" s="243"/>
      <c r="O136" s="91"/>
    </row>
    <row r="137" spans="2:15" ht="20.100000000000001" customHeight="1">
      <c r="B137" s="240"/>
      <c r="C137" s="241"/>
      <c r="D137" s="91"/>
      <c r="E137" s="91"/>
      <c r="F137" s="91"/>
      <c r="G137" s="104"/>
      <c r="H137" s="91"/>
      <c r="I137" s="105"/>
      <c r="J137" s="106">
        <f t="shared" si="22"/>
        <v>0</v>
      </c>
      <c r="K137" s="242"/>
      <c r="L137" s="107"/>
      <c r="M137" s="106">
        <f t="shared" si="23"/>
        <v>0</v>
      </c>
      <c r="N137" s="243"/>
      <c r="O137" s="91"/>
    </row>
    <row r="138" spans="2:15" ht="20.100000000000001" customHeight="1">
      <c r="B138" s="240"/>
      <c r="C138" s="241"/>
      <c r="D138" s="91"/>
      <c r="E138" s="91"/>
      <c r="F138" s="91"/>
      <c r="G138" s="104"/>
      <c r="H138" s="91"/>
      <c r="I138" s="105"/>
      <c r="J138" s="106">
        <f t="shared" si="22"/>
        <v>0</v>
      </c>
      <c r="K138" s="242"/>
      <c r="L138" s="107"/>
      <c r="M138" s="106">
        <f t="shared" si="23"/>
        <v>0</v>
      </c>
      <c r="N138" s="243"/>
      <c r="O138" s="91"/>
    </row>
    <row r="139" spans="2:15" ht="20.100000000000001" customHeight="1">
      <c r="B139" s="240"/>
      <c r="C139" s="241"/>
      <c r="D139" s="91"/>
      <c r="E139" s="91"/>
      <c r="F139" s="91"/>
      <c r="G139" s="104"/>
      <c r="H139" s="91"/>
      <c r="I139" s="105"/>
      <c r="J139" s="106">
        <f t="shared" si="22"/>
        <v>0</v>
      </c>
      <c r="K139" s="242"/>
      <c r="L139" s="107"/>
      <c r="M139" s="106">
        <f t="shared" si="23"/>
        <v>0</v>
      </c>
      <c r="N139" s="243"/>
      <c r="O139" s="91"/>
    </row>
    <row r="140" spans="2:15" ht="20.100000000000001" customHeight="1">
      <c r="B140" s="240"/>
      <c r="C140" s="241"/>
      <c r="D140" s="91"/>
      <c r="E140" s="91"/>
      <c r="F140" s="91"/>
      <c r="G140" s="104"/>
      <c r="H140" s="91"/>
      <c r="I140" s="105"/>
      <c r="J140" s="106">
        <f t="shared" si="22"/>
        <v>0</v>
      </c>
      <c r="K140" s="242"/>
      <c r="L140" s="107"/>
      <c r="M140" s="106">
        <f t="shared" si="23"/>
        <v>0</v>
      </c>
      <c r="N140" s="243"/>
      <c r="O140" s="91"/>
    </row>
    <row r="141" spans="2:15" ht="20.100000000000001" customHeight="1">
      <c r="B141" s="240"/>
      <c r="C141" s="241"/>
      <c r="D141" s="91"/>
      <c r="E141" s="91"/>
      <c r="F141" s="91"/>
      <c r="G141" s="104"/>
      <c r="H141" s="91"/>
      <c r="I141" s="105"/>
      <c r="J141" s="106">
        <f t="shared" si="22"/>
        <v>0</v>
      </c>
      <c r="K141" s="242"/>
      <c r="L141" s="107"/>
      <c r="M141" s="106">
        <f t="shared" si="23"/>
        <v>0</v>
      </c>
      <c r="N141" s="243"/>
      <c r="O141" s="91"/>
    </row>
    <row r="142" spans="2:15" ht="20.100000000000001" customHeight="1">
      <c r="B142" s="240"/>
      <c r="C142" s="241"/>
      <c r="D142" s="91"/>
      <c r="E142" s="91"/>
      <c r="F142" s="91"/>
      <c r="G142" s="104"/>
      <c r="H142" s="91"/>
      <c r="I142" s="105"/>
      <c r="J142" s="106">
        <f t="shared" si="22"/>
        <v>0</v>
      </c>
      <c r="K142" s="242"/>
      <c r="L142" s="107"/>
      <c r="M142" s="106">
        <f t="shared" si="23"/>
        <v>0</v>
      </c>
      <c r="N142" s="243"/>
      <c r="O142" s="91"/>
    </row>
    <row r="143" spans="2:15" ht="20.100000000000001" customHeight="1">
      <c r="B143" s="240"/>
      <c r="C143" s="241"/>
      <c r="D143" s="91"/>
      <c r="E143" s="91"/>
      <c r="F143" s="91"/>
      <c r="G143" s="104"/>
      <c r="H143" s="91"/>
      <c r="I143" s="105"/>
      <c r="J143" s="106">
        <f t="shared" si="22"/>
        <v>0</v>
      </c>
      <c r="K143" s="242"/>
      <c r="L143" s="107"/>
      <c r="M143" s="106">
        <f t="shared" si="23"/>
        <v>0</v>
      </c>
      <c r="N143" s="243"/>
      <c r="O143" s="91"/>
    </row>
    <row r="144" spans="2:15" ht="20.100000000000001" customHeight="1">
      <c r="B144" s="97" t="s">
        <v>20</v>
      </c>
      <c r="C144" s="98" t="e">
        <f>SUM(C134)</f>
        <v>#REF!</v>
      </c>
      <c r="D144" s="97"/>
      <c r="E144" s="97"/>
      <c r="F144" s="97"/>
      <c r="G144" s="98" t="e">
        <f>C144/I144*1000</f>
        <v>#REF!</v>
      </c>
      <c r="H144" s="97"/>
      <c r="I144" s="98">
        <f>SUM(I134:I143)</f>
        <v>0</v>
      </c>
      <c r="J144" s="98">
        <f>SUM(J134:J143)</f>
        <v>0</v>
      </c>
      <c r="K144" s="99" t="e">
        <f>(J144-C144)/C144</f>
        <v>#REF!</v>
      </c>
      <c r="L144" s="100" t="e">
        <f>M144/I144</f>
        <v>#DIV/0!</v>
      </c>
      <c r="M144" s="98">
        <f>SUM(M134:M143)</f>
        <v>0</v>
      </c>
      <c r="N144" s="98" t="e">
        <f>C144/M144</f>
        <v>#REF!</v>
      </c>
      <c r="O144" s="97"/>
    </row>
    <row r="145" spans="2:15" ht="20.100000000000001" customHeight="1">
      <c r="B145" s="240" t="e">
        <f>#REF!</f>
        <v>#REF!</v>
      </c>
      <c r="C145" s="241" t="e">
        <f>#REF!</f>
        <v>#REF!</v>
      </c>
      <c r="D145" s="91"/>
      <c r="E145" s="91"/>
      <c r="F145" s="91"/>
      <c r="G145" s="104"/>
      <c r="H145" s="91"/>
      <c r="I145" s="105"/>
      <c r="J145" s="106">
        <f>G145*I145/1000</f>
        <v>0</v>
      </c>
      <c r="K145" s="242" t="e">
        <f>K155</f>
        <v>#REF!</v>
      </c>
      <c r="L145" s="107"/>
      <c r="M145" s="106">
        <f>I145*L145</f>
        <v>0</v>
      </c>
      <c r="N145" s="243" t="e">
        <f>N155</f>
        <v>#REF!</v>
      </c>
      <c r="O145" s="91"/>
    </row>
    <row r="146" spans="2:15" ht="20.100000000000001" customHeight="1">
      <c r="B146" s="240"/>
      <c r="C146" s="241"/>
      <c r="D146" s="91"/>
      <c r="E146" s="91"/>
      <c r="F146" s="91"/>
      <c r="G146" s="104"/>
      <c r="H146" s="91"/>
      <c r="I146" s="105"/>
      <c r="J146" s="106">
        <f t="shared" ref="J146:J154" si="24">G146*I146/1000</f>
        <v>0</v>
      </c>
      <c r="K146" s="242"/>
      <c r="L146" s="107"/>
      <c r="M146" s="106">
        <f t="shared" ref="M146:M154" si="25">I146*L146</f>
        <v>0</v>
      </c>
      <c r="N146" s="243"/>
      <c r="O146" s="91"/>
    </row>
    <row r="147" spans="2:15" ht="20.100000000000001" customHeight="1">
      <c r="B147" s="240"/>
      <c r="C147" s="241"/>
      <c r="D147" s="91"/>
      <c r="E147" s="91"/>
      <c r="F147" s="91"/>
      <c r="G147" s="104"/>
      <c r="H147" s="91"/>
      <c r="I147" s="105"/>
      <c r="J147" s="106">
        <f t="shared" si="24"/>
        <v>0</v>
      </c>
      <c r="K147" s="242"/>
      <c r="L147" s="107"/>
      <c r="M147" s="106">
        <f t="shared" si="25"/>
        <v>0</v>
      </c>
      <c r="N147" s="243"/>
      <c r="O147" s="91"/>
    </row>
    <row r="148" spans="2:15" ht="20.100000000000001" customHeight="1">
      <c r="B148" s="240"/>
      <c r="C148" s="241"/>
      <c r="D148" s="91"/>
      <c r="E148" s="91"/>
      <c r="F148" s="91"/>
      <c r="G148" s="104"/>
      <c r="H148" s="91"/>
      <c r="I148" s="105"/>
      <c r="J148" s="106">
        <f t="shared" si="24"/>
        <v>0</v>
      </c>
      <c r="K148" s="242"/>
      <c r="L148" s="107"/>
      <c r="M148" s="106">
        <f t="shared" si="25"/>
        <v>0</v>
      </c>
      <c r="N148" s="243"/>
      <c r="O148" s="91"/>
    </row>
    <row r="149" spans="2:15" ht="20.100000000000001" customHeight="1">
      <c r="B149" s="240"/>
      <c r="C149" s="241"/>
      <c r="D149" s="91"/>
      <c r="E149" s="91"/>
      <c r="F149" s="91"/>
      <c r="G149" s="104"/>
      <c r="H149" s="91"/>
      <c r="I149" s="105"/>
      <c r="J149" s="106">
        <f t="shared" si="24"/>
        <v>0</v>
      </c>
      <c r="K149" s="242"/>
      <c r="L149" s="107"/>
      <c r="M149" s="106">
        <f t="shared" si="25"/>
        <v>0</v>
      </c>
      <c r="N149" s="243"/>
      <c r="O149" s="91"/>
    </row>
    <row r="150" spans="2:15" ht="20.100000000000001" customHeight="1">
      <c r="B150" s="240"/>
      <c r="C150" s="241"/>
      <c r="D150" s="91"/>
      <c r="E150" s="91"/>
      <c r="F150" s="91"/>
      <c r="G150" s="104"/>
      <c r="H150" s="91"/>
      <c r="I150" s="105"/>
      <c r="J150" s="106">
        <f t="shared" si="24"/>
        <v>0</v>
      </c>
      <c r="K150" s="242"/>
      <c r="L150" s="107"/>
      <c r="M150" s="106">
        <f t="shared" si="25"/>
        <v>0</v>
      </c>
      <c r="N150" s="243"/>
      <c r="O150" s="91"/>
    </row>
    <row r="151" spans="2:15" ht="20.100000000000001" customHeight="1">
      <c r="B151" s="240"/>
      <c r="C151" s="241"/>
      <c r="D151" s="91"/>
      <c r="E151" s="91"/>
      <c r="F151" s="91"/>
      <c r="G151" s="104"/>
      <c r="H151" s="91"/>
      <c r="I151" s="105"/>
      <c r="J151" s="106">
        <f t="shared" si="24"/>
        <v>0</v>
      </c>
      <c r="K151" s="242"/>
      <c r="L151" s="107"/>
      <c r="M151" s="106">
        <f t="shared" si="25"/>
        <v>0</v>
      </c>
      <c r="N151" s="243"/>
      <c r="O151" s="91"/>
    </row>
    <row r="152" spans="2:15" ht="20.100000000000001" customHeight="1">
      <c r="B152" s="240"/>
      <c r="C152" s="241"/>
      <c r="D152" s="91"/>
      <c r="E152" s="91"/>
      <c r="F152" s="91"/>
      <c r="G152" s="104"/>
      <c r="H152" s="91"/>
      <c r="I152" s="105"/>
      <c r="J152" s="106">
        <f t="shared" si="24"/>
        <v>0</v>
      </c>
      <c r="K152" s="242"/>
      <c r="L152" s="107"/>
      <c r="M152" s="106">
        <f t="shared" si="25"/>
        <v>0</v>
      </c>
      <c r="N152" s="243"/>
      <c r="O152" s="91"/>
    </row>
    <row r="153" spans="2:15" ht="20.100000000000001" customHeight="1">
      <c r="B153" s="240"/>
      <c r="C153" s="241"/>
      <c r="D153" s="91"/>
      <c r="E153" s="91"/>
      <c r="F153" s="91"/>
      <c r="G153" s="104"/>
      <c r="H153" s="91"/>
      <c r="I153" s="105"/>
      <c r="J153" s="106">
        <f t="shared" si="24"/>
        <v>0</v>
      </c>
      <c r="K153" s="242"/>
      <c r="L153" s="107"/>
      <c r="M153" s="106">
        <f t="shared" si="25"/>
        <v>0</v>
      </c>
      <c r="N153" s="243"/>
      <c r="O153" s="91"/>
    </row>
    <row r="154" spans="2:15" ht="20.100000000000001" customHeight="1">
      <c r="B154" s="240"/>
      <c r="C154" s="241"/>
      <c r="D154" s="91"/>
      <c r="E154" s="91"/>
      <c r="F154" s="91"/>
      <c r="G154" s="104"/>
      <c r="H154" s="91"/>
      <c r="I154" s="105"/>
      <c r="J154" s="106">
        <f t="shared" si="24"/>
        <v>0</v>
      </c>
      <c r="K154" s="242"/>
      <c r="L154" s="107"/>
      <c r="M154" s="106">
        <f t="shared" si="25"/>
        <v>0</v>
      </c>
      <c r="N154" s="243"/>
      <c r="O154" s="91"/>
    </row>
    <row r="155" spans="2:15" ht="20.100000000000001" customHeight="1">
      <c r="B155" s="97" t="s">
        <v>20</v>
      </c>
      <c r="C155" s="98" t="e">
        <f>SUM(C145)</f>
        <v>#REF!</v>
      </c>
      <c r="D155" s="97"/>
      <c r="E155" s="97"/>
      <c r="F155" s="97"/>
      <c r="G155" s="98" t="e">
        <f>C155/I155*1000</f>
        <v>#REF!</v>
      </c>
      <c r="H155" s="97"/>
      <c r="I155" s="98">
        <f>SUM(I145:I154)</f>
        <v>0</v>
      </c>
      <c r="J155" s="98">
        <f>SUM(J145:J154)</f>
        <v>0</v>
      </c>
      <c r="K155" s="99" t="e">
        <f>(J155-C155)/C155</f>
        <v>#REF!</v>
      </c>
      <c r="L155" s="100" t="e">
        <f>M155/I155</f>
        <v>#DIV/0!</v>
      </c>
      <c r="M155" s="98">
        <f>SUM(M145:M154)</f>
        <v>0</v>
      </c>
      <c r="N155" s="98" t="e">
        <f>C155/M155</f>
        <v>#REF!</v>
      </c>
      <c r="O155" s="97"/>
    </row>
    <row r="156" spans="2:15" ht="20.100000000000001" customHeight="1">
      <c r="B156" s="240" t="e">
        <f>#REF!</f>
        <v>#REF!</v>
      </c>
      <c r="C156" s="241" t="e">
        <f>#REF!</f>
        <v>#REF!</v>
      </c>
      <c r="D156" s="91"/>
      <c r="E156" s="91"/>
      <c r="F156" s="91"/>
      <c r="G156" s="104"/>
      <c r="H156" s="91"/>
      <c r="I156" s="105"/>
      <c r="J156" s="106">
        <f>G156*I156/1000</f>
        <v>0</v>
      </c>
      <c r="K156" s="242" t="e">
        <f>K166</f>
        <v>#REF!</v>
      </c>
      <c r="L156" s="107"/>
      <c r="M156" s="106">
        <f>I156*L156</f>
        <v>0</v>
      </c>
      <c r="N156" s="243" t="e">
        <f>N166</f>
        <v>#REF!</v>
      </c>
      <c r="O156" s="91"/>
    </row>
    <row r="157" spans="2:15" ht="20.100000000000001" customHeight="1">
      <c r="B157" s="240"/>
      <c r="C157" s="241"/>
      <c r="D157" s="91"/>
      <c r="E157" s="91"/>
      <c r="F157" s="91"/>
      <c r="G157" s="104"/>
      <c r="H157" s="91"/>
      <c r="I157" s="105"/>
      <c r="J157" s="106">
        <f t="shared" ref="J157:J165" si="26">G157*I157/1000</f>
        <v>0</v>
      </c>
      <c r="K157" s="242"/>
      <c r="L157" s="107"/>
      <c r="M157" s="106">
        <f t="shared" ref="M157:M165" si="27">I157*L157</f>
        <v>0</v>
      </c>
      <c r="N157" s="243"/>
      <c r="O157" s="91"/>
    </row>
    <row r="158" spans="2:15" ht="20.100000000000001" customHeight="1">
      <c r="B158" s="240"/>
      <c r="C158" s="241"/>
      <c r="D158" s="91"/>
      <c r="E158" s="91"/>
      <c r="F158" s="91"/>
      <c r="G158" s="104"/>
      <c r="H158" s="91"/>
      <c r="I158" s="105"/>
      <c r="J158" s="106">
        <f t="shared" si="26"/>
        <v>0</v>
      </c>
      <c r="K158" s="242"/>
      <c r="L158" s="107"/>
      <c r="M158" s="106">
        <f t="shared" si="27"/>
        <v>0</v>
      </c>
      <c r="N158" s="243"/>
      <c r="O158" s="91"/>
    </row>
    <row r="159" spans="2:15" ht="20.100000000000001" customHeight="1">
      <c r="B159" s="240"/>
      <c r="C159" s="241"/>
      <c r="D159" s="91"/>
      <c r="E159" s="91"/>
      <c r="F159" s="91"/>
      <c r="G159" s="104"/>
      <c r="H159" s="91"/>
      <c r="I159" s="105"/>
      <c r="J159" s="106">
        <f t="shared" si="26"/>
        <v>0</v>
      </c>
      <c r="K159" s="242"/>
      <c r="L159" s="107"/>
      <c r="M159" s="106">
        <f t="shared" si="27"/>
        <v>0</v>
      </c>
      <c r="N159" s="243"/>
      <c r="O159" s="91"/>
    </row>
    <row r="160" spans="2:15" ht="20.100000000000001" customHeight="1">
      <c r="B160" s="240"/>
      <c r="C160" s="241"/>
      <c r="D160" s="91"/>
      <c r="E160" s="91"/>
      <c r="F160" s="91"/>
      <c r="G160" s="104"/>
      <c r="H160" s="91"/>
      <c r="I160" s="105"/>
      <c r="J160" s="106">
        <f t="shared" si="26"/>
        <v>0</v>
      </c>
      <c r="K160" s="242"/>
      <c r="L160" s="107"/>
      <c r="M160" s="106">
        <f t="shared" si="27"/>
        <v>0</v>
      </c>
      <c r="N160" s="243"/>
      <c r="O160" s="91"/>
    </row>
    <row r="161" spans="2:15" ht="20.100000000000001" customHeight="1">
      <c r="B161" s="240"/>
      <c r="C161" s="241"/>
      <c r="D161" s="91"/>
      <c r="E161" s="91"/>
      <c r="F161" s="91"/>
      <c r="G161" s="104"/>
      <c r="H161" s="91"/>
      <c r="I161" s="105"/>
      <c r="J161" s="106">
        <f t="shared" si="26"/>
        <v>0</v>
      </c>
      <c r="K161" s="242"/>
      <c r="L161" s="107"/>
      <c r="M161" s="106">
        <f t="shared" si="27"/>
        <v>0</v>
      </c>
      <c r="N161" s="243"/>
      <c r="O161" s="91"/>
    </row>
    <row r="162" spans="2:15" ht="20.100000000000001" customHeight="1">
      <c r="B162" s="240"/>
      <c r="C162" s="241"/>
      <c r="D162" s="91"/>
      <c r="E162" s="91"/>
      <c r="F162" s="91"/>
      <c r="G162" s="104"/>
      <c r="H162" s="91"/>
      <c r="I162" s="105"/>
      <c r="J162" s="106">
        <f t="shared" si="26"/>
        <v>0</v>
      </c>
      <c r="K162" s="242"/>
      <c r="L162" s="107"/>
      <c r="M162" s="106">
        <f t="shared" si="27"/>
        <v>0</v>
      </c>
      <c r="N162" s="243"/>
      <c r="O162" s="91"/>
    </row>
    <row r="163" spans="2:15" ht="20.100000000000001" customHeight="1">
      <c r="B163" s="240"/>
      <c r="C163" s="241"/>
      <c r="D163" s="91"/>
      <c r="E163" s="91"/>
      <c r="F163" s="91"/>
      <c r="G163" s="104"/>
      <c r="H163" s="91"/>
      <c r="I163" s="105"/>
      <c r="J163" s="106">
        <f t="shared" si="26"/>
        <v>0</v>
      </c>
      <c r="K163" s="242"/>
      <c r="L163" s="107"/>
      <c r="M163" s="106">
        <f t="shared" si="27"/>
        <v>0</v>
      </c>
      <c r="N163" s="243"/>
      <c r="O163" s="91"/>
    </row>
    <row r="164" spans="2:15" ht="20.100000000000001" customHeight="1">
      <c r="B164" s="240"/>
      <c r="C164" s="241"/>
      <c r="D164" s="91"/>
      <c r="E164" s="91"/>
      <c r="F164" s="91"/>
      <c r="G164" s="104"/>
      <c r="H164" s="91"/>
      <c r="I164" s="105"/>
      <c r="J164" s="106">
        <f t="shared" si="26"/>
        <v>0</v>
      </c>
      <c r="K164" s="242"/>
      <c r="L164" s="107"/>
      <c r="M164" s="106">
        <f t="shared" si="27"/>
        <v>0</v>
      </c>
      <c r="N164" s="243"/>
      <c r="O164" s="91"/>
    </row>
    <row r="165" spans="2:15" ht="20.100000000000001" customHeight="1">
      <c r="B165" s="240"/>
      <c r="C165" s="241"/>
      <c r="D165" s="91"/>
      <c r="E165" s="91"/>
      <c r="F165" s="91"/>
      <c r="G165" s="104"/>
      <c r="H165" s="91"/>
      <c r="I165" s="105"/>
      <c r="J165" s="106">
        <f t="shared" si="26"/>
        <v>0</v>
      </c>
      <c r="K165" s="242"/>
      <c r="L165" s="107"/>
      <c r="M165" s="106">
        <f t="shared" si="27"/>
        <v>0</v>
      </c>
      <c r="N165" s="243"/>
      <c r="O165" s="91"/>
    </row>
    <row r="166" spans="2:15" ht="20.100000000000001" customHeight="1">
      <c r="B166" s="97" t="s">
        <v>20</v>
      </c>
      <c r="C166" s="98" t="e">
        <f>SUM(C156)</f>
        <v>#REF!</v>
      </c>
      <c r="D166" s="97"/>
      <c r="E166" s="97"/>
      <c r="F166" s="97"/>
      <c r="G166" s="98" t="e">
        <f>C166/I166*1000</f>
        <v>#REF!</v>
      </c>
      <c r="H166" s="97"/>
      <c r="I166" s="98">
        <f>SUM(I156:I165)</f>
        <v>0</v>
      </c>
      <c r="J166" s="98">
        <f>SUM(J156:J165)</f>
        <v>0</v>
      </c>
      <c r="K166" s="99" t="e">
        <f>(J166-C166)/C166</f>
        <v>#REF!</v>
      </c>
      <c r="L166" s="100" t="e">
        <f>M166/I166</f>
        <v>#DIV/0!</v>
      </c>
      <c r="M166" s="98">
        <f>SUM(M156:M165)</f>
        <v>0</v>
      </c>
      <c r="N166" s="98" t="e">
        <f>C166/M166</f>
        <v>#REF!</v>
      </c>
      <c r="O166" s="97"/>
    </row>
    <row r="167" spans="2:15" ht="20.100000000000001" customHeight="1">
      <c r="B167" s="240" t="e">
        <f>#REF!</f>
        <v>#REF!</v>
      </c>
      <c r="C167" s="241" t="e">
        <f>#REF!</f>
        <v>#REF!</v>
      </c>
      <c r="D167" s="91"/>
      <c r="E167" s="91"/>
      <c r="F167" s="91"/>
      <c r="G167" s="104"/>
      <c r="H167" s="91"/>
      <c r="I167" s="105"/>
      <c r="J167" s="106">
        <f>G167*I167/1000</f>
        <v>0</v>
      </c>
      <c r="K167" s="242" t="e">
        <f>K177</f>
        <v>#REF!</v>
      </c>
      <c r="L167" s="107"/>
      <c r="M167" s="106">
        <f>I167*L167</f>
        <v>0</v>
      </c>
      <c r="N167" s="243" t="e">
        <f>N177</f>
        <v>#REF!</v>
      </c>
      <c r="O167" s="91"/>
    </row>
    <row r="168" spans="2:15" ht="20.100000000000001" customHeight="1">
      <c r="B168" s="240"/>
      <c r="C168" s="241"/>
      <c r="D168" s="91"/>
      <c r="E168" s="91"/>
      <c r="F168" s="91"/>
      <c r="G168" s="104"/>
      <c r="H168" s="91"/>
      <c r="I168" s="105"/>
      <c r="J168" s="106">
        <f t="shared" ref="J168:J176" si="28">G168*I168/1000</f>
        <v>0</v>
      </c>
      <c r="K168" s="242"/>
      <c r="L168" s="107"/>
      <c r="M168" s="106">
        <f t="shared" ref="M168:M176" si="29">I168*L168</f>
        <v>0</v>
      </c>
      <c r="N168" s="243"/>
      <c r="O168" s="91"/>
    </row>
    <row r="169" spans="2:15" ht="20.100000000000001" customHeight="1">
      <c r="B169" s="240"/>
      <c r="C169" s="241"/>
      <c r="D169" s="91"/>
      <c r="E169" s="91"/>
      <c r="F169" s="91"/>
      <c r="G169" s="104"/>
      <c r="H169" s="91"/>
      <c r="I169" s="105"/>
      <c r="J169" s="106">
        <f t="shared" si="28"/>
        <v>0</v>
      </c>
      <c r="K169" s="242"/>
      <c r="L169" s="107"/>
      <c r="M169" s="106">
        <f t="shared" si="29"/>
        <v>0</v>
      </c>
      <c r="N169" s="243"/>
      <c r="O169" s="91"/>
    </row>
    <row r="170" spans="2:15" ht="20.100000000000001" customHeight="1">
      <c r="B170" s="240"/>
      <c r="C170" s="241"/>
      <c r="D170" s="91"/>
      <c r="E170" s="91"/>
      <c r="F170" s="91"/>
      <c r="G170" s="104"/>
      <c r="H170" s="91"/>
      <c r="I170" s="105"/>
      <c r="J170" s="106">
        <f t="shared" si="28"/>
        <v>0</v>
      </c>
      <c r="K170" s="242"/>
      <c r="L170" s="107"/>
      <c r="M170" s="106">
        <f t="shared" si="29"/>
        <v>0</v>
      </c>
      <c r="N170" s="243"/>
      <c r="O170" s="91"/>
    </row>
    <row r="171" spans="2:15" ht="20.100000000000001" customHeight="1">
      <c r="B171" s="240"/>
      <c r="C171" s="241"/>
      <c r="D171" s="91"/>
      <c r="E171" s="91"/>
      <c r="F171" s="91"/>
      <c r="G171" s="104"/>
      <c r="H171" s="91"/>
      <c r="I171" s="105"/>
      <c r="J171" s="106">
        <f t="shared" si="28"/>
        <v>0</v>
      </c>
      <c r="K171" s="242"/>
      <c r="L171" s="107"/>
      <c r="M171" s="106">
        <f t="shared" si="29"/>
        <v>0</v>
      </c>
      <c r="N171" s="243"/>
      <c r="O171" s="91"/>
    </row>
    <row r="172" spans="2:15" ht="20.100000000000001" customHeight="1">
      <c r="B172" s="240"/>
      <c r="C172" s="241"/>
      <c r="D172" s="91"/>
      <c r="E172" s="91"/>
      <c r="F172" s="91"/>
      <c r="G172" s="104"/>
      <c r="H172" s="91"/>
      <c r="I172" s="105"/>
      <c r="J172" s="106">
        <f t="shared" si="28"/>
        <v>0</v>
      </c>
      <c r="K172" s="242"/>
      <c r="L172" s="107"/>
      <c r="M172" s="106">
        <f t="shared" si="29"/>
        <v>0</v>
      </c>
      <c r="N172" s="243"/>
      <c r="O172" s="91"/>
    </row>
    <row r="173" spans="2:15" ht="20.100000000000001" customHeight="1">
      <c r="B173" s="240"/>
      <c r="C173" s="241"/>
      <c r="D173" s="91"/>
      <c r="E173" s="91"/>
      <c r="F173" s="91"/>
      <c r="G173" s="104"/>
      <c r="H173" s="91"/>
      <c r="I173" s="105"/>
      <c r="J173" s="106">
        <f t="shared" si="28"/>
        <v>0</v>
      </c>
      <c r="K173" s="242"/>
      <c r="L173" s="107"/>
      <c r="M173" s="106">
        <f t="shared" si="29"/>
        <v>0</v>
      </c>
      <c r="N173" s="243"/>
      <c r="O173" s="91"/>
    </row>
    <row r="174" spans="2:15" ht="20.100000000000001" customHeight="1">
      <c r="B174" s="240"/>
      <c r="C174" s="241"/>
      <c r="D174" s="91"/>
      <c r="E174" s="91"/>
      <c r="F174" s="91"/>
      <c r="G174" s="104"/>
      <c r="H174" s="91"/>
      <c r="I174" s="105"/>
      <c r="J174" s="106">
        <f t="shared" si="28"/>
        <v>0</v>
      </c>
      <c r="K174" s="242"/>
      <c r="L174" s="107"/>
      <c r="M174" s="106">
        <f t="shared" si="29"/>
        <v>0</v>
      </c>
      <c r="N174" s="243"/>
      <c r="O174" s="91"/>
    </row>
    <row r="175" spans="2:15" ht="20.100000000000001" customHeight="1">
      <c r="B175" s="240"/>
      <c r="C175" s="241"/>
      <c r="D175" s="91"/>
      <c r="E175" s="91"/>
      <c r="F175" s="91"/>
      <c r="G175" s="104"/>
      <c r="H175" s="91"/>
      <c r="I175" s="105"/>
      <c r="J175" s="106">
        <f t="shared" si="28"/>
        <v>0</v>
      </c>
      <c r="K175" s="242"/>
      <c r="L175" s="107"/>
      <c r="M175" s="106">
        <f t="shared" si="29"/>
        <v>0</v>
      </c>
      <c r="N175" s="243"/>
      <c r="O175" s="91"/>
    </row>
    <row r="176" spans="2:15" ht="20.100000000000001" customHeight="1">
      <c r="B176" s="240"/>
      <c r="C176" s="241"/>
      <c r="D176" s="91"/>
      <c r="E176" s="91"/>
      <c r="F176" s="91"/>
      <c r="G176" s="104"/>
      <c r="H176" s="91"/>
      <c r="I176" s="105"/>
      <c r="J176" s="106">
        <f t="shared" si="28"/>
        <v>0</v>
      </c>
      <c r="K176" s="242"/>
      <c r="L176" s="107"/>
      <c r="M176" s="106">
        <f t="shared" si="29"/>
        <v>0</v>
      </c>
      <c r="N176" s="243"/>
      <c r="O176" s="91"/>
    </row>
    <row r="177" spans="2:15" ht="20.100000000000001" customHeight="1">
      <c r="B177" s="97" t="s">
        <v>20</v>
      </c>
      <c r="C177" s="98" t="e">
        <f>SUM(C167)</f>
        <v>#REF!</v>
      </c>
      <c r="D177" s="97"/>
      <c r="E177" s="97"/>
      <c r="F177" s="97"/>
      <c r="G177" s="98" t="e">
        <f>C177/I177*1000</f>
        <v>#REF!</v>
      </c>
      <c r="H177" s="97"/>
      <c r="I177" s="98">
        <f>SUM(I167:I176)</f>
        <v>0</v>
      </c>
      <c r="J177" s="98">
        <f>SUM(J167:J176)</f>
        <v>0</v>
      </c>
      <c r="K177" s="99" t="e">
        <f>(J177-C177)/C177</f>
        <v>#REF!</v>
      </c>
      <c r="L177" s="100" t="e">
        <f>M177/I177</f>
        <v>#DIV/0!</v>
      </c>
      <c r="M177" s="98">
        <f>SUM(M167:M176)</f>
        <v>0</v>
      </c>
      <c r="N177" s="98" t="e">
        <f>C177/M177</f>
        <v>#REF!</v>
      </c>
      <c r="O177" s="97"/>
    </row>
    <row r="178" spans="2:15" ht="20.100000000000001" customHeight="1">
      <c r="B178" s="240" t="e">
        <f>#REF!</f>
        <v>#REF!</v>
      </c>
      <c r="C178" s="241" t="e">
        <f>#REF!</f>
        <v>#REF!</v>
      </c>
      <c r="D178" s="91"/>
      <c r="E178" s="91"/>
      <c r="F178" s="91"/>
      <c r="G178" s="104"/>
      <c r="H178" s="91"/>
      <c r="I178" s="105"/>
      <c r="J178" s="106">
        <f>G178*I178/1000</f>
        <v>0</v>
      </c>
      <c r="K178" s="242" t="e">
        <f>K188</f>
        <v>#REF!</v>
      </c>
      <c r="L178" s="107"/>
      <c r="M178" s="106">
        <f>I178*L178</f>
        <v>0</v>
      </c>
      <c r="N178" s="243" t="e">
        <f>N188</f>
        <v>#REF!</v>
      </c>
      <c r="O178" s="91"/>
    </row>
    <row r="179" spans="2:15" ht="20.100000000000001" customHeight="1">
      <c r="B179" s="240"/>
      <c r="C179" s="241"/>
      <c r="D179" s="91"/>
      <c r="E179" s="91"/>
      <c r="F179" s="91"/>
      <c r="G179" s="104"/>
      <c r="H179" s="91"/>
      <c r="I179" s="105"/>
      <c r="J179" s="106">
        <f t="shared" ref="J179:J187" si="30">G179*I179/1000</f>
        <v>0</v>
      </c>
      <c r="K179" s="242"/>
      <c r="L179" s="107"/>
      <c r="M179" s="106">
        <f t="shared" ref="M179:M187" si="31">I179*L179</f>
        <v>0</v>
      </c>
      <c r="N179" s="243"/>
      <c r="O179" s="91"/>
    </row>
    <row r="180" spans="2:15" ht="20.100000000000001" customHeight="1">
      <c r="B180" s="240"/>
      <c r="C180" s="241"/>
      <c r="D180" s="91"/>
      <c r="E180" s="91"/>
      <c r="F180" s="91"/>
      <c r="G180" s="104"/>
      <c r="H180" s="91"/>
      <c r="I180" s="105"/>
      <c r="J180" s="106">
        <f t="shared" si="30"/>
        <v>0</v>
      </c>
      <c r="K180" s="242"/>
      <c r="L180" s="107"/>
      <c r="M180" s="106">
        <f t="shared" si="31"/>
        <v>0</v>
      </c>
      <c r="N180" s="243"/>
      <c r="O180" s="91"/>
    </row>
    <row r="181" spans="2:15" ht="20.100000000000001" customHeight="1">
      <c r="B181" s="240"/>
      <c r="C181" s="241"/>
      <c r="D181" s="91"/>
      <c r="E181" s="91"/>
      <c r="F181" s="91"/>
      <c r="G181" s="104"/>
      <c r="H181" s="91"/>
      <c r="I181" s="105"/>
      <c r="J181" s="106">
        <f t="shared" si="30"/>
        <v>0</v>
      </c>
      <c r="K181" s="242"/>
      <c r="L181" s="107"/>
      <c r="M181" s="106">
        <f t="shared" si="31"/>
        <v>0</v>
      </c>
      <c r="N181" s="243"/>
      <c r="O181" s="91"/>
    </row>
    <row r="182" spans="2:15" ht="20.100000000000001" customHeight="1">
      <c r="B182" s="240"/>
      <c r="C182" s="241"/>
      <c r="D182" s="91"/>
      <c r="E182" s="91"/>
      <c r="F182" s="91"/>
      <c r="G182" s="104"/>
      <c r="H182" s="91"/>
      <c r="I182" s="105"/>
      <c r="J182" s="106">
        <f t="shared" si="30"/>
        <v>0</v>
      </c>
      <c r="K182" s="242"/>
      <c r="L182" s="107"/>
      <c r="M182" s="106">
        <f t="shared" si="31"/>
        <v>0</v>
      </c>
      <c r="N182" s="243"/>
      <c r="O182" s="91"/>
    </row>
    <row r="183" spans="2:15" ht="20.100000000000001" customHeight="1">
      <c r="B183" s="240"/>
      <c r="C183" s="241"/>
      <c r="D183" s="91"/>
      <c r="E183" s="91"/>
      <c r="F183" s="91"/>
      <c r="G183" s="104"/>
      <c r="H183" s="91"/>
      <c r="I183" s="105"/>
      <c r="J183" s="106">
        <f t="shared" si="30"/>
        <v>0</v>
      </c>
      <c r="K183" s="242"/>
      <c r="L183" s="107"/>
      <c r="M183" s="106">
        <f t="shared" si="31"/>
        <v>0</v>
      </c>
      <c r="N183" s="243"/>
      <c r="O183" s="91"/>
    </row>
    <row r="184" spans="2:15" ht="20.100000000000001" customHeight="1">
      <c r="B184" s="240"/>
      <c r="C184" s="241"/>
      <c r="D184" s="91"/>
      <c r="E184" s="91"/>
      <c r="F184" s="91"/>
      <c r="G184" s="104"/>
      <c r="H184" s="91"/>
      <c r="I184" s="105"/>
      <c r="J184" s="106">
        <f t="shared" si="30"/>
        <v>0</v>
      </c>
      <c r="K184" s="242"/>
      <c r="L184" s="107"/>
      <c r="M184" s="106">
        <f t="shared" si="31"/>
        <v>0</v>
      </c>
      <c r="N184" s="243"/>
      <c r="O184" s="91"/>
    </row>
    <row r="185" spans="2:15" ht="20.100000000000001" customHeight="1">
      <c r="B185" s="240"/>
      <c r="C185" s="241"/>
      <c r="D185" s="91"/>
      <c r="E185" s="91"/>
      <c r="F185" s="91"/>
      <c r="G185" s="104"/>
      <c r="H185" s="91"/>
      <c r="I185" s="105"/>
      <c r="J185" s="106">
        <f t="shared" si="30"/>
        <v>0</v>
      </c>
      <c r="K185" s="242"/>
      <c r="L185" s="107"/>
      <c r="M185" s="106">
        <f t="shared" si="31"/>
        <v>0</v>
      </c>
      <c r="N185" s="243"/>
      <c r="O185" s="91"/>
    </row>
    <row r="186" spans="2:15" ht="20.100000000000001" customHeight="1">
      <c r="B186" s="240"/>
      <c r="C186" s="241"/>
      <c r="D186" s="91"/>
      <c r="E186" s="91"/>
      <c r="F186" s="91"/>
      <c r="G186" s="104"/>
      <c r="H186" s="91"/>
      <c r="I186" s="105"/>
      <c r="J186" s="106">
        <f t="shared" si="30"/>
        <v>0</v>
      </c>
      <c r="K186" s="242"/>
      <c r="L186" s="107"/>
      <c r="M186" s="106">
        <f t="shared" si="31"/>
        <v>0</v>
      </c>
      <c r="N186" s="243"/>
      <c r="O186" s="91"/>
    </row>
    <row r="187" spans="2:15" ht="20.100000000000001" customHeight="1">
      <c r="B187" s="240"/>
      <c r="C187" s="241"/>
      <c r="D187" s="91"/>
      <c r="E187" s="91"/>
      <c r="F187" s="91"/>
      <c r="G187" s="104"/>
      <c r="H187" s="91"/>
      <c r="I187" s="105"/>
      <c r="J187" s="106">
        <f t="shared" si="30"/>
        <v>0</v>
      </c>
      <c r="K187" s="242"/>
      <c r="L187" s="107"/>
      <c r="M187" s="106">
        <f t="shared" si="31"/>
        <v>0</v>
      </c>
      <c r="N187" s="243"/>
      <c r="O187" s="91"/>
    </row>
    <row r="188" spans="2:15" ht="20.100000000000001" customHeight="1">
      <c r="B188" s="97" t="s">
        <v>20</v>
      </c>
      <c r="C188" s="98" t="e">
        <f>SUM(C178)</f>
        <v>#REF!</v>
      </c>
      <c r="D188" s="97"/>
      <c r="E188" s="97"/>
      <c r="F188" s="97"/>
      <c r="G188" s="98" t="e">
        <f>C188/I188*1000</f>
        <v>#REF!</v>
      </c>
      <c r="H188" s="97"/>
      <c r="I188" s="98">
        <f>SUM(I178:I187)</f>
        <v>0</v>
      </c>
      <c r="J188" s="98">
        <f>SUM(J178:J187)</f>
        <v>0</v>
      </c>
      <c r="K188" s="99" t="e">
        <f>(J188-C188)/C188</f>
        <v>#REF!</v>
      </c>
      <c r="L188" s="100" t="e">
        <f>M188/I188</f>
        <v>#DIV/0!</v>
      </c>
      <c r="M188" s="98">
        <f>SUM(M178:M187)</f>
        <v>0</v>
      </c>
      <c r="N188" s="98" t="e">
        <f>C188/M188</f>
        <v>#REF!</v>
      </c>
      <c r="O188" s="97"/>
    </row>
    <row r="189" spans="2:15" ht="20.100000000000001" customHeight="1">
      <c r="B189" s="240" t="e">
        <f>#REF!</f>
        <v>#REF!</v>
      </c>
      <c r="C189" s="241" t="e">
        <f>#REF!</f>
        <v>#REF!</v>
      </c>
      <c r="D189" s="91"/>
      <c r="E189" s="91"/>
      <c r="F189" s="91"/>
      <c r="G189" s="104"/>
      <c r="H189" s="91"/>
      <c r="I189" s="105"/>
      <c r="J189" s="106">
        <f>G189*I189/1000</f>
        <v>0</v>
      </c>
      <c r="K189" s="242" t="e">
        <f>K199</f>
        <v>#REF!</v>
      </c>
      <c r="L189" s="107"/>
      <c r="M189" s="106">
        <f>I189*L189</f>
        <v>0</v>
      </c>
      <c r="N189" s="243" t="e">
        <f>N199</f>
        <v>#REF!</v>
      </c>
      <c r="O189" s="91"/>
    </row>
    <row r="190" spans="2:15" ht="20.100000000000001" customHeight="1">
      <c r="B190" s="240"/>
      <c r="C190" s="241"/>
      <c r="D190" s="91"/>
      <c r="E190" s="91"/>
      <c r="F190" s="91"/>
      <c r="G190" s="104"/>
      <c r="H190" s="91"/>
      <c r="I190" s="105"/>
      <c r="J190" s="106">
        <f t="shared" ref="J190:J198" si="32">G190*I190/1000</f>
        <v>0</v>
      </c>
      <c r="K190" s="242"/>
      <c r="L190" s="107"/>
      <c r="M190" s="106">
        <f t="shared" ref="M190:M198" si="33">I190*L190</f>
        <v>0</v>
      </c>
      <c r="N190" s="243"/>
      <c r="O190" s="91"/>
    </row>
    <row r="191" spans="2:15" ht="20.100000000000001" customHeight="1">
      <c r="B191" s="240"/>
      <c r="C191" s="241"/>
      <c r="D191" s="91"/>
      <c r="E191" s="91"/>
      <c r="F191" s="91"/>
      <c r="G191" s="104"/>
      <c r="H191" s="91"/>
      <c r="I191" s="105"/>
      <c r="J191" s="106">
        <f t="shared" si="32"/>
        <v>0</v>
      </c>
      <c r="K191" s="242"/>
      <c r="L191" s="107"/>
      <c r="M191" s="106">
        <f t="shared" si="33"/>
        <v>0</v>
      </c>
      <c r="N191" s="243"/>
      <c r="O191" s="91"/>
    </row>
    <row r="192" spans="2:15" ht="20.100000000000001" customHeight="1">
      <c r="B192" s="240"/>
      <c r="C192" s="241"/>
      <c r="D192" s="91"/>
      <c r="E192" s="91"/>
      <c r="F192" s="91"/>
      <c r="G192" s="104"/>
      <c r="H192" s="91"/>
      <c r="I192" s="105"/>
      <c r="J192" s="106">
        <f t="shared" si="32"/>
        <v>0</v>
      </c>
      <c r="K192" s="242"/>
      <c r="L192" s="107"/>
      <c r="M192" s="106">
        <f t="shared" si="33"/>
        <v>0</v>
      </c>
      <c r="N192" s="243"/>
      <c r="O192" s="91"/>
    </row>
    <row r="193" spans="2:15" ht="20.100000000000001" customHeight="1">
      <c r="B193" s="240"/>
      <c r="C193" s="241"/>
      <c r="D193" s="91"/>
      <c r="E193" s="91"/>
      <c r="F193" s="91"/>
      <c r="G193" s="104"/>
      <c r="H193" s="91"/>
      <c r="I193" s="105"/>
      <c r="J193" s="106">
        <f t="shared" si="32"/>
        <v>0</v>
      </c>
      <c r="K193" s="242"/>
      <c r="L193" s="107"/>
      <c r="M193" s="106">
        <f t="shared" si="33"/>
        <v>0</v>
      </c>
      <c r="N193" s="243"/>
      <c r="O193" s="91"/>
    </row>
    <row r="194" spans="2:15" ht="20.100000000000001" customHeight="1">
      <c r="B194" s="240"/>
      <c r="C194" s="241"/>
      <c r="D194" s="91"/>
      <c r="E194" s="91"/>
      <c r="F194" s="91"/>
      <c r="G194" s="104"/>
      <c r="H194" s="91"/>
      <c r="I194" s="105"/>
      <c r="J194" s="106">
        <f t="shared" si="32"/>
        <v>0</v>
      </c>
      <c r="K194" s="242"/>
      <c r="L194" s="107"/>
      <c r="M194" s="106">
        <f t="shared" si="33"/>
        <v>0</v>
      </c>
      <c r="N194" s="243"/>
      <c r="O194" s="91"/>
    </row>
    <row r="195" spans="2:15" ht="20.100000000000001" customHeight="1">
      <c r="B195" s="240"/>
      <c r="C195" s="241"/>
      <c r="D195" s="91"/>
      <c r="E195" s="91"/>
      <c r="F195" s="91"/>
      <c r="G195" s="104"/>
      <c r="H195" s="91"/>
      <c r="I195" s="105"/>
      <c r="J195" s="106">
        <f t="shared" si="32"/>
        <v>0</v>
      </c>
      <c r="K195" s="242"/>
      <c r="L195" s="107"/>
      <c r="M195" s="106">
        <f t="shared" si="33"/>
        <v>0</v>
      </c>
      <c r="N195" s="243"/>
      <c r="O195" s="91"/>
    </row>
    <row r="196" spans="2:15" ht="20.100000000000001" customHeight="1">
      <c r="B196" s="240"/>
      <c r="C196" s="241"/>
      <c r="D196" s="91"/>
      <c r="E196" s="91"/>
      <c r="F196" s="91"/>
      <c r="G196" s="104"/>
      <c r="H196" s="91"/>
      <c r="I196" s="105"/>
      <c r="J196" s="106">
        <f t="shared" si="32"/>
        <v>0</v>
      </c>
      <c r="K196" s="242"/>
      <c r="L196" s="107"/>
      <c r="M196" s="106">
        <f t="shared" si="33"/>
        <v>0</v>
      </c>
      <c r="N196" s="243"/>
      <c r="O196" s="91"/>
    </row>
    <row r="197" spans="2:15" ht="20.100000000000001" customHeight="1">
      <c r="B197" s="240"/>
      <c r="C197" s="241"/>
      <c r="D197" s="91"/>
      <c r="E197" s="91"/>
      <c r="F197" s="91"/>
      <c r="G197" s="104"/>
      <c r="H197" s="91"/>
      <c r="I197" s="105"/>
      <c r="J197" s="106">
        <f t="shared" si="32"/>
        <v>0</v>
      </c>
      <c r="K197" s="242"/>
      <c r="L197" s="107"/>
      <c r="M197" s="106">
        <f t="shared" si="33"/>
        <v>0</v>
      </c>
      <c r="N197" s="243"/>
      <c r="O197" s="91"/>
    </row>
    <row r="198" spans="2:15" ht="20.100000000000001" customHeight="1">
      <c r="B198" s="240"/>
      <c r="C198" s="241"/>
      <c r="D198" s="91"/>
      <c r="E198" s="91"/>
      <c r="F198" s="91"/>
      <c r="G198" s="104"/>
      <c r="H198" s="91"/>
      <c r="I198" s="105"/>
      <c r="J198" s="106">
        <f t="shared" si="32"/>
        <v>0</v>
      </c>
      <c r="K198" s="242"/>
      <c r="L198" s="107"/>
      <c r="M198" s="106">
        <f t="shared" si="33"/>
        <v>0</v>
      </c>
      <c r="N198" s="243"/>
      <c r="O198" s="91"/>
    </row>
    <row r="199" spans="2:15" ht="20.100000000000001" customHeight="1">
      <c r="B199" s="97" t="s">
        <v>20</v>
      </c>
      <c r="C199" s="98" t="e">
        <f>SUM(C189)</f>
        <v>#REF!</v>
      </c>
      <c r="D199" s="97"/>
      <c r="E199" s="97"/>
      <c r="F199" s="97"/>
      <c r="G199" s="98" t="e">
        <f>C199/I199*1000</f>
        <v>#REF!</v>
      </c>
      <c r="H199" s="97"/>
      <c r="I199" s="98">
        <f>SUM(I189:I198)</f>
        <v>0</v>
      </c>
      <c r="J199" s="98">
        <f>SUM(J189:J198)</f>
        <v>0</v>
      </c>
      <c r="K199" s="99" t="e">
        <f>(J199-C199)/C199</f>
        <v>#REF!</v>
      </c>
      <c r="L199" s="100" t="e">
        <f>M199/I199</f>
        <v>#DIV/0!</v>
      </c>
      <c r="M199" s="98">
        <f>SUM(M189:M198)</f>
        <v>0</v>
      </c>
      <c r="N199" s="98" t="e">
        <f>C199/M199</f>
        <v>#REF!</v>
      </c>
      <c r="O199" s="97"/>
    </row>
    <row r="200" spans="2:15" ht="20.100000000000001" customHeight="1">
      <c r="B200" s="240" t="e">
        <f>#REF!</f>
        <v>#REF!</v>
      </c>
      <c r="C200" s="241" t="e">
        <f>#REF!</f>
        <v>#REF!</v>
      </c>
      <c r="D200" s="91"/>
      <c r="E200" s="91"/>
      <c r="F200" s="91"/>
      <c r="G200" s="104"/>
      <c r="H200" s="91"/>
      <c r="I200" s="105"/>
      <c r="J200" s="106">
        <f>G200*I200/1000</f>
        <v>0</v>
      </c>
      <c r="K200" s="242" t="e">
        <f>K210</f>
        <v>#REF!</v>
      </c>
      <c r="L200" s="107"/>
      <c r="M200" s="106">
        <f>I200*L200</f>
        <v>0</v>
      </c>
      <c r="N200" s="243" t="e">
        <f>N210</f>
        <v>#REF!</v>
      </c>
      <c r="O200" s="91"/>
    </row>
    <row r="201" spans="2:15" ht="20.100000000000001" customHeight="1">
      <c r="B201" s="240"/>
      <c r="C201" s="241"/>
      <c r="D201" s="91"/>
      <c r="E201" s="91"/>
      <c r="F201" s="91"/>
      <c r="G201" s="104"/>
      <c r="H201" s="91"/>
      <c r="I201" s="105"/>
      <c r="J201" s="106">
        <f t="shared" ref="J201:J209" si="34">G201*I201/1000</f>
        <v>0</v>
      </c>
      <c r="K201" s="242"/>
      <c r="L201" s="107"/>
      <c r="M201" s="106">
        <f t="shared" ref="M201:M209" si="35">I201*L201</f>
        <v>0</v>
      </c>
      <c r="N201" s="243"/>
      <c r="O201" s="91"/>
    </row>
    <row r="202" spans="2:15" ht="20.100000000000001" customHeight="1">
      <c r="B202" s="240"/>
      <c r="C202" s="241"/>
      <c r="D202" s="91"/>
      <c r="E202" s="91"/>
      <c r="F202" s="91"/>
      <c r="G202" s="104"/>
      <c r="H202" s="91"/>
      <c r="I202" s="105"/>
      <c r="J202" s="106">
        <f t="shared" si="34"/>
        <v>0</v>
      </c>
      <c r="K202" s="242"/>
      <c r="L202" s="107"/>
      <c r="M202" s="106">
        <f t="shared" si="35"/>
        <v>0</v>
      </c>
      <c r="N202" s="243"/>
      <c r="O202" s="91"/>
    </row>
    <row r="203" spans="2:15" ht="20.100000000000001" customHeight="1">
      <c r="B203" s="240"/>
      <c r="C203" s="241"/>
      <c r="D203" s="91"/>
      <c r="E203" s="91"/>
      <c r="F203" s="91"/>
      <c r="G203" s="104"/>
      <c r="H203" s="91"/>
      <c r="I203" s="105"/>
      <c r="J203" s="106">
        <f t="shared" si="34"/>
        <v>0</v>
      </c>
      <c r="K203" s="242"/>
      <c r="L203" s="107"/>
      <c r="M203" s="106">
        <f t="shared" si="35"/>
        <v>0</v>
      </c>
      <c r="N203" s="243"/>
      <c r="O203" s="91"/>
    </row>
    <row r="204" spans="2:15" ht="20.100000000000001" customHeight="1">
      <c r="B204" s="240"/>
      <c r="C204" s="241"/>
      <c r="D204" s="91"/>
      <c r="E204" s="91"/>
      <c r="F204" s="91"/>
      <c r="G204" s="104"/>
      <c r="H204" s="91"/>
      <c r="I204" s="105"/>
      <c r="J204" s="106">
        <f t="shared" si="34"/>
        <v>0</v>
      </c>
      <c r="K204" s="242"/>
      <c r="L204" s="107"/>
      <c r="M204" s="106">
        <f t="shared" si="35"/>
        <v>0</v>
      </c>
      <c r="N204" s="243"/>
      <c r="O204" s="91"/>
    </row>
    <row r="205" spans="2:15" ht="20.100000000000001" customHeight="1">
      <c r="B205" s="240"/>
      <c r="C205" s="241"/>
      <c r="D205" s="91"/>
      <c r="E205" s="91"/>
      <c r="F205" s="91"/>
      <c r="G205" s="104"/>
      <c r="H205" s="91"/>
      <c r="I205" s="105"/>
      <c r="J205" s="106">
        <f t="shared" si="34"/>
        <v>0</v>
      </c>
      <c r="K205" s="242"/>
      <c r="L205" s="107"/>
      <c r="M205" s="106">
        <f t="shared" si="35"/>
        <v>0</v>
      </c>
      <c r="N205" s="243"/>
      <c r="O205" s="91"/>
    </row>
    <row r="206" spans="2:15" ht="20.100000000000001" customHeight="1">
      <c r="B206" s="240"/>
      <c r="C206" s="241"/>
      <c r="D206" s="91"/>
      <c r="E206" s="91"/>
      <c r="F206" s="91"/>
      <c r="G206" s="104"/>
      <c r="H206" s="91"/>
      <c r="I206" s="105"/>
      <c r="J206" s="106">
        <f t="shared" si="34"/>
        <v>0</v>
      </c>
      <c r="K206" s="242"/>
      <c r="L206" s="107"/>
      <c r="M206" s="106">
        <f t="shared" si="35"/>
        <v>0</v>
      </c>
      <c r="N206" s="243"/>
      <c r="O206" s="91"/>
    </row>
    <row r="207" spans="2:15" ht="20.100000000000001" customHeight="1">
      <c r="B207" s="240"/>
      <c r="C207" s="241"/>
      <c r="D207" s="91"/>
      <c r="E207" s="91"/>
      <c r="F207" s="91"/>
      <c r="G207" s="104"/>
      <c r="H207" s="91"/>
      <c r="I207" s="105"/>
      <c r="J207" s="106">
        <f t="shared" si="34"/>
        <v>0</v>
      </c>
      <c r="K207" s="242"/>
      <c r="L207" s="107"/>
      <c r="M207" s="106">
        <f t="shared" si="35"/>
        <v>0</v>
      </c>
      <c r="N207" s="243"/>
      <c r="O207" s="91"/>
    </row>
    <row r="208" spans="2:15" ht="20.100000000000001" customHeight="1">
      <c r="B208" s="240"/>
      <c r="C208" s="241"/>
      <c r="D208" s="91"/>
      <c r="E208" s="91"/>
      <c r="F208" s="91"/>
      <c r="G208" s="104"/>
      <c r="H208" s="91"/>
      <c r="I208" s="105"/>
      <c r="J208" s="106">
        <f t="shared" si="34"/>
        <v>0</v>
      </c>
      <c r="K208" s="242"/>
      <c r="L208" s="107"/>
      <c r="M208" s="106">
        <f t="shared" si="35"/>
        <v>0</v>
      </c>
      <c r="N208" s="243"/>
      <c r="O208" s="91"/>
    </row>
    <row r="209" spans="2:15" ht="20.100000000000001" customHeight="1">
      <c r="B209" s="240"/>
      <c r="C209" s="241"/>
      <c r="D209" s="91"/>
      <c r="E209" s="91"/>
      <c r="F209" s="91"/>
      <c r="G209" s="104"/>
      <c r="H209" s="91"/>
      <c r="I209" s="105"/>
      <c r="J209" s="106">
        <f t="shared" si="34"/>
        <v>0</v>
      </c>
      <c r="K209" s="242"/>
      <c r="L209" s="107"/>
      <c r="M209" s="106">
        <f t="shared" si="35"/>
        <v>0</v>
      </c>
      <c r="N209" s="243"/>
      <c r="O209" s="91"/>
    </row>
    <row r="210" spans="2:15" ht="20.100000000000001" customHeight="1">
      <c r="B210" s="97" t="s">
        <v>20</v>
      </c>
      <c r="C210" s="98" t="e">
        <f>SUM(C200)</f>
        <v>#REF!</v>
      </c>
      <c r="D210" s="97"/>
      <c r="E210" s="97"/>
      <c r="F210" s="97"/>
      <c r="G210" s="98" t="e">
        <f>C210/I210*1000</f>
        <v>#REF!</v>
      </c>
      <c r="H210" s="97"/>
      <c r="I210" s="98">
        <f>SUM(I200:I209)</f>
        <v>0</v>
      </c>
      <c r="J210" s="98">
        <f>SUM(J200:J209)</f>
        <v>0</v>
      </c>
      <c r="K210" s="99" t="e">
        <f>(J210-C210)/C210</f>
        <v>#REF!</v>
      </c>
      <c r="L210" s="100" t="e">
        <f>M210/I210</f>
        <v>#DIV/0!</v>
      </c>
      <c r="M210" s="98">
        <f>SUM(M200:M209)</f>
        <v>0</v>
      </c>
      <c r="N210" s="98" t="e">
        <f>C210/M210</f>
        <v>#REF!</v>
      </c>
      <c r="O210" s="97"/>
    </row>
    <row r="211" spans="2:15" ht="20.100000000000001" customHeight="1">
      <c r="B211" s="240" t="e">
        <f>#REF!</f>
        <v>#REF!</v>
      </c>
      <c r="C211" s="241" t="e">
        <f>#REF!</f>
        <v>#REF!</v>
      </c>
      <c r="D211" s="91"/>
      <c r="E211" s="91"/>
      <c r="F211" s="91"/>
      <c r="G211" s="104"/>
      <c r="H211" s="91"/>
      <c r="I211" s="105"/>
      <c r="J211" s="106">
        <f>G211*I211/1000</f>
        <v>0</v>
      </c>
      <c r="K211" s="242" t="e">
        <f>K221</f>
        <v>#REF!</v>
      </c>
      <c r="L211" s="107"/>
      <c r="M211" s="106">
        <f>I211*L211</f>
        <v>0</v>
      </c>
      <c r="N211" s="243" t="e">
        <f>N221</f>
        <v>#REF!</v>
      </c>
      <c r="O211" s="91"/>
    </row>
    <row r="212" spans="2:15" ht="20.100000000000001" customHeight="1">
      <c r="B212" s="240"/>
      <c r="C212" s="241"/>
      <c r="D212" s="91"/>
      <c r="E212" s="91"/>
      <c r="F212" s="91"/>
      <c r="G212" s="104"/>
      <c r="H212" s="91"/>
      <c r="I212" s="105"/>
      <c r="J212" s="106">
        <f t="shared" ref="J212:J220" si="36">G212*I212/1000</f>
        <v>0</v>
      </c>
      <c r="K212" s="242"/>
      <c r="L212" s="107"/>
      <c r="M212" s="106">
        <f t="shared" ref="M212:M220" si="37">I212*L212</f>
        <v>0</v>
      </c>
      <c r="N212" s="243"/>
      <c r="O212" s="91"/>
    </row>
    <row r="213" spans="2:15" ht="20.100000000000001" customHeight="1">
      <c r="B213" s="240"/>
      <c r="C213" s="241"/>
      <c r="D213" s="91"/>
      <c r="E213" s="91"/>
      <c r="F213" s="91"/>
      <c r="G213" s="104"/>
      <c r="H213" s="91"/>
      <c r="I213" s="105"/>
      <c r="J213" s="106">
        <f t="shared" si="36"/>
        <v>0</v>
      </c>
      <c r="K213" s="242"/>
      <c r="L213" s="107"/>
      <c r="M213" s="106">
        <f t="shared" si="37"/>
        <v>0</v>
      </c>
      <c r="N213" s="243"/>
      <c r="O213" s="91"/>
    </row>
    <row r="214" spans="2:15" ht="20.100000000000001" customHeight="1">
      <c r="B214" s="240"/>
      <c r="C214" s="241"/>
      <c r="D214" s="91"/>
      <c r="E214" s="91"/>
      <c r="F214" s="91"/>
      <c r="G214" s="104"/>
      <c r="H214" s="91"/>
      <c r="I214" s="105"/>
      <c r="J214" s="106">
        <f t="shared" si="36"/>
        <v>0</v>
      </c>
      <c r="K214" s="242"/>
      <c r="L214" s="107"/>
      <c r="M214" s="106">
        <f t="shared" si="37"/>
        <v>0</v>
      </c>
      <c r="N214" s="243"/>
      <c r="O214" s="91"/>
    </row>
    <row r="215" spans="2:15" ht="20.100000000000001" customHeight="1">
      <c r="B215" s="240"/>
      <c r="C215" s="241"/>
      <c r="D215" s="91"/>
      <c r="E215" s="91"/>
      <c r="F215" s="91"/>
      <c r="G215" s="104"/>
      <c r="H215" s="91"/>
      <c r="I215" s="105"/>
      <c r="J215" s="106">
        <f t="shared" si="36"/>
        <v>0</v>
      </c>
      <c r="K215" s="242"/>
      <c r="L215" s="107"/>
      <c r="M215" s="106">
        <f t="shared" si="37"/>
        <v>0</v>
      </c>
      <c r="N215" s="243"/>
      <c r="O215" s="91"/>
    </row>
    <row r="216" spans="2:15" ht="20.100000000000001" customHeight="1">
      <c r="B216" s="240"/>
      <c r="C216" s="241"/>
      <c r="D216" s="91"/>
      <c r="E216" s="91"/>
      <c r="F216" s="91"/>
      <c r="G216" s="104"/>
      <c r="H216" s="91"/>
      <c r="I216" s="105"/>
      <c r="J216" s="106">
        <f t="shared" si="36"/>
        <v>0</v>
      </c>
      <c r="K216" s="242"/>
      <c r="L216" s="107"/>
      <c r="M216" s="106">
        <f t="shared" si="37"/>
        <v>0</v>
      </c>
      <c r="N216" s="243"/>
      <c r="O216" s="91"/>
    </row>
    <row r="217" spans="2:15" ht="20.100000000000001" customHeight="1">
      <c r="B217" s="240"/>
      <c r="C217" s="241"/>
      <c r="D217" s="91"/>
      <c r="E217" s="91"/>
      <c r="F217" s="91"/>
      <c r="G217" s="104"/>
      <c r="H217" s="91"/>
      <c r="I217" s="105"/>
      <c r="J217" s="106">
        <f t="shared" si="36"/>
        <v>0</v>
      </c>
      <c r="K217" s="242"/>
      <c r="L217" s="107"/>
      <c r="M217" s="106">
        <f t="shared" si="37"/>
        <v>0</v>
      </c>
      <c r="N217" s="243"/>
      <c r="O217" s="91"/>
    </row>
    <row r="218" spans="2:15" ht="20.100000000000001" customHeight="1">
      <c r="B218" s="240"/>
      <c r="C218" s="241"/>
      <c r="D218" s="91"/>
      <c r="E218" s="91"/>
      <c r="F218" s="91"/>
      <c r="G218" s="104"/>
      <c r="H218" s="91"/>
      <c r="I218" s="105"/>
      <c r="J218" s="106">
        <f t="shared" si="36"/>
        <v>0</v>
      </c>
      <c r="K218" s="242"/>
      <c r="L218" s="107"/>
      <c r="M218" s="106">
        <f t="shared" si="37"/>
        <v>0</v>
      </c>
      <c r="N218" s="243"/>
      <c r="O218" s="91"/>
    </row>
    <row r="219" spans="2:15" ht="20.100000000000001" customHeight="1">
      <c r="B219" s="240"/>
      <c r="C219" s="241"/>
      <c r="D219" s="91"/>
      <c r="E219" s="91"/>
      <c r="F219" s="91"/>
      <c r="G219" s="104"/>
      <c r="H219" s="91"/>
      <c r="I219" s="105"/>
      <c r="J219" s="106">
        <f t="shared" si="36"/>
        <v>0</v>
      </c>
      <c r="K219" s="242"/>
      <c r="L219" s="107"/>
      <c r="M219" s="106">
        <f t="shared" si="37"/>
        <v>0</v>
      </c>
      <c r="N219" s="243"/>
      <c r="O219" s="91"/>
    </row>
    <row r="220" spans="2:15" ht="20.100000000000001" customHeight="1">
      <c r="B220" s="240"/>
      <c r="C220" s="241"/>
      <c r="D220" s="91"/>
      <c r="E220" s="91"/>
      <c r="F220" s="91"/>
      <c r="G220" s="104"/>
      <c r="H220" s="91"/>
      <c r="I220" s="105"/>
      <c r="J220" s="106">
        <f t="shared" si="36"/>
        <v>0</v>
      </c>
      <c r="K220" s="242"/>
      <c r="L220" s="107"/>
      <c r="M220" s="106">
        <f t="shared" si="37"/>
        <v>0</v>
      </c>
      <c r="N220" s="243"/>
      <c r="O220" s="91"/>
    </row>
    <row r="221" spans="2:15" ht="20.100000000000001" customHeight="1">
      <c r="B221" s="97" t="s">
        <v>20</v>
      </c>
      <c r="C221" s="98" t="e">
        <f>SUM(C211)</f>
        <v>#REF!</v>
      </c>
      <c r="D221" s="97"/>
      <c r="E221" s="97"/>
      <c r="F221" s="97"/>
      <c r="G221" s="98" t="e">
        <f>C221/I221*1000</f>
        <v>#REF!</v>
      </c>
      <c r="H221" s="97"/>
      <c r="I221" s="98">
        <f>SUM(I211:I220)</f>
        <v>0</v>
      </c>
      <c r="J221" s="98">
        <f>SUM(J211:J220)</f>
        <v>0</v>
      </c>
      <c r="K221" s="99" t="e">
        <f>(J221-C221)/C221</f>
        <v>#REF!</v>
      </c>
      <c r="L221" s="100" t="e">
        <f>M221/I221</f>
        <v>#DIV/0!</v>
      </c>
      <c r="M221" s="98">
        <f>SUM(M211:M220)</f>
        <v>0</v>
      </c>
      <c r="N221" s="98" t="e">
        <f>C221/M221</f>
        <v>#REF!</v>
      </c>
      <c r="O221" s="97"/>
    </row>
    <row r="222" spans="2:15" ht="20.100000000000001" customHeight="1">
      <c r="B222" s="240" t="e">
        <f>#REF!</f>
        <v>#REF!</v>
      </c>
      <c r="C222" s="241" t="e">
        <f>#REF!</f>
        <v>#REF!</v>
      </c>
      <c r="D222" s="91"/>
      <c r="E222" s="91"/>
      <c r="F222" s="91"/>
      <c r="G222" s="104"/>
      <c r="H222" s="91"/>
      <c r="I222" s="105"/>
      <c r="J222" s="106">
        <f>G222*I222/1000</f>
        <v>0</v>
      </c>
      <c r="K222" s="242" t="e">
        <f>K232</f>
        <v>#REF!</v>
      </c>
      <c r="L222" s="107"/>
      <c r="M222" s="106">
        <f>I222*L222</f>
        <v>0</v>
      </c>
      <c r="N222" s="243" t="e">
        <f>N232</f>
        <v>#REF!</v>
      </c>
      <c r="O222" s="91"/>
    </row>
    <row r="223" spans="2:15" ht="20.100000000000001" customHeight="1">
      <c r="B223" s="240"/>
      <c r="C223" s="241"/>
      <c r="D223" s="91"/>
      <c r="E223" s="91"/>
      <c r="F223" s="91"/>
      <c r="G223" s="104"/>
      <c r="H223" s="91"/>
      <c r="I223" s="105"/>
      <c r="J223" s="106">
        <f t="shared" ref="J223:J231" si="38">G223*I223/1000</f>
        <v>0</v>
      </c>
      <c r="K223" s="242"/>
      <c r="L223" s="107"/>
      <c r="M223" s="106">
        <f t="shared" ref="M223:M231" si="39">I223*L223</f>
        <v>0</v>
      </c>
      <c r="N223" s="243"/>
      <c r="O223" s="91"/>
    </row>
    <row r="224" spans="2:15" ht="20.100000000000001" customHeight="1">
      <c r="B224" s="240"/>
      <c r="C224" s="241"/>
      <c r="D224" s="91"/>
      <c r="E224" s="91"/>
      <c r="F224" s="91"/>
      <c r="G224" s="104"/>
      <c r="H224" s="91"/>
      <c r="I224" s="105"/>
      <c r="J224" s="106">
        <f t="shared" si="38"/>
        <v>0</v>
      </c>
      <c r="K224" s="242"/>
      <c r="L224" s="107"/>
      <c r="M224" s="106">
        <f t="shared" si="39"/>
        <v>0</v>
      </c>
      <c r="N224" s="243"/>
      <c r="O224" s="91"/>
    </row>
    <row r="225" spans="2:15" ht="20.100000000000001" customHeight="1">
      <c r="B225" s="240"/>
      <c r="C225" s="241"/>
      <c r="D225" s="91"/>
      <c r="E225" s="91"/>
      <c r="F225" s="91"/>
      <c r="G225" s="104"/>
      <c r="H225" s="91"/>
      <c r="I225" s="105"/>
      <c r="J225" s="106">
        <f t="shared" si="38"/>
        <v>0</v>
      </c>
      <c r="K225" s="242"/>
      <c r="L225" s="107"/>
      <c r="M225" s="106">
        <f t="shared" si="39"/>
        <v>0</v>
      </c>
      <c r="N225" s="243"/>
      <c r="O225" s="91"/>
    </row>
    <row r="226" spans="2:15" ht="20.100000000000001" customHeight="1">
      <c r="B226" s="240"/>
      <c r="C226" s="241"/>
      <c r="D226" s="91"/>
      <c r="E226" s="91"/>
      <c r="F226" s="91"/>
      <c r="G226" s="104"/>
      <c r="H226" s="91"/>
      <c r="I226" s="105"/>
      <c r="J226" s="106">
        <f t="shared" si="38"/>
        <v>0</v>
      </c>
      <c r="K226" s="242"/>
      <c r="L226" s="107"/>
      <c r="M226" s="106">
        <f t="shared" si="39"/>
        <v>0</v>
      </c>
      <c r="N226" s="243"/>
      <c r="O226" s="91"/>
    </row>
    <row r="227" spans="2:15" ht="20.100000000000001" customHeight="1">
      <c r="B227" s="240"/>
      <c r="C227" s="241"/>
      <c r="D227" s="91"/>
      <c r="E227" s="91"/>
      <c r="F227" s="91"/>
      <c r="G227" s="104"/>
      <c r="H227" s="91"/>
      <c r="I227" s="105"/>
      <c r="J227" s="106">
        <f t="shared" si="38"/>
        <v>0</v>
      </c>
      <c r="K227" s="242"/>
      <c r="L227" s="107"/>
      <c r="M227" s="106">
        <f t="shared" si="39"/>
        <v>0</v>
      </c>
      <c r="N227" s="243"/>
      <c r="O227" s="91"/>
    </row>
    <row r="228" spans="2:15" ht="20.100000000000001" customHeight="1">
      <c r="B228" s="240"/>
      <c r="C228" s="241"/>
      <c r="D228" s="91"/>
      <c r="E228" s="91"/>
      <c r="F228" s="91"/>
      <c r="G228" s="104"/>
      <c r="H228" s="91"/>
      <c r="I228" s="105"/>
      <c r="J228" s="106">
        <f t="shared" si="38"/>
        <v>0</v>
      </c>
      <c r="K228" s="242"/>
      <c r="L228" s="107"/>
      <c r="M228" s="106">
        <f t="shared" si="39"/>
        <v>0</v>
      </c>
      <c r="N228" s="243"/>
      <c r="O228" s="91"/>
    </row>
    <row r="229" spans="2:15" ht="20.100000000000001" customHeight="1">
      <c r="B229" s="240"/>
      <c r="C229" s="241"/>
      <c r="D229" s="91"/>
      <c r="E229" s="91"/>
      <c r="F229" s="91"/>
      <c r="G229" s="104"/>
      <c r="H229" s="91"/>
      <c r="I229" s="105"/>
      <c r="J229" s="106">
        <f t="shared" si="38"/>
        <v>0</v>
      </c>
      <c r="K229" s="242"/>
      <c r="L229" s="107"/>
      <c r="M229" s="106">
        <f t="shared" si="39"/>
        <v>0</v>
      </c>
      <c r="N229" s="243"/>
      <c r="O229" s="91"/>
    </row>
    <row r="230" spans="2:15" ht="20.100000000000001" customHeight="1">
      <c r="B230" s="240"/>
      <c r="C230" s="241"/>
      <c r="D230" s="91"/>
      <c r="E230" s="91"/>
      <c r="F230" s="91"/>
      <c r="G230" s="104"/>
      <c r="H230" s="91"/>
      <c r="I230" s="105"/>
      <c r="J230" s="106">
        <f t="shared" si="38"/>
        <v>0</v>
      </c>
      <c r="K230" s="242"/>
      <c r="L230" s="107"/>
      <c r="M230" s="106">
        <f t="shared" si="39"/>
        <v>0</v>
      </c>
      <c r="N230" s="243"/>
      <c r="O230" s="91"/>
    </row>
    <row r="231" spans="2:15" ht="20.100000000000001" customHeight="1">
      <c r="B231" s="240"/>
      <c r="C231" s="241"/>
      <c r="D231" s="91"/>
      <c r="E231" s="91"/>
      <c r="F231" s="91"/>
      <c r="G231" s="104"/>
      <c r="H231" s="91"/>
      <c r="I231" s="105"/>
      <c r="J231" s="106">
        <f t="shared" si="38"/>
        <v>0</v>
      </c>
      <c r="K231" s="242"/>
      <c r="L231" s="107"/>
      <c r="M231" s="106">
        <f t="shared" si="39"/>
        <v>0</v>
      </c>
      <c r="N231" s="243"/>
      <c r="O231" s="91"/>
    </row>
    <row r="232" spans="2:15" ht="20.100000000000001" customHeight="1">
      <c r="B232" s="97" t="s">
        <v>20</v>
      </c>
      <c r="C232" s="98" t="e">
        <f>SUM(C222)</f>
        <v>#REF!</v>
      </c>
      <c r="D232" s="97"/>
      <c r="E232" s="97"/>
      <c r="F232" s="97"/>
      <c r="G232" s="98" t="e">
        <f>C232/I232*1000</f>
        <v>#REF!</v>
      </c>
      <c r="H232" s="97"/>
      <c r="I232" s="98">
        <f>SUM(I222:I231)</f>
        <v>0</v>
      </c>
      <c r="J232" s="98">
        <f>SUM(J222:J231)</f>
        <v>0</v>
      </c>
      <c r="K232" s="99" t="e">
        <f>(J232-C232)/C232</f>
        <v>#REF!</v>
      </c>
      <c r="L232" s="100" t="e">
        <f>M232/I232</f>
        <v>#DIV/0!</v>
      </c>
      <c r="M232" s="98">
        <f>SUM(M222:M231)</f>
        <v>0</v>
      </c>
      <c r="N232" s="98" t="e">
        <f>C232/M232</f>
        <v>#REF!</v>
      </c>
      <c r="O232" s="97"/>
    </row>
    <row r="233" spans="2:15" ht="20.100000000000001" customHeight="1">
      <c r="B233" s="90" t="s">
        <v>21</v>
      </c>
      <c r="C233" s="108" t="e">
        <f>SUM(C13:C232)/2</f>
        <v>#REF!</v>
      </c>
      <c r="D233" s="90"/>
      <c r="E233" s="90"/>
      <c r="F233" s="90"/>
      <c r="G233" s="108" t="e">
        <f>C233/I233*1000</f>
        <v>#REF!</v>
      </c>
      <c r="H233" s="90"/>
      <c r="I233" s="108">
        <f>SUM(I13:I232)/2</f>
        <v>0</v>
      </c>
      <c r="J233" s="108">
        <f>SUM(J13:J232)/2</f>
        <v>0</v>
      </c>
      <c r="K233" s="109" t="e">
        <f>(J233-C233)/C233</f>
        <v>#REF!</v>
      </c>
      <c r="L233" s="110" t="e">
        <f>M233/I233</f>
        <v>#DIV/0!</v>
      </c>
      <c r="M233" s="108">
        <f>SUM(M13:M232)/2</f>
        <v>0</v>
      </c>
      <c r="N233" s="108" t="e">
        <f>C233/M233</f>
        <v>#REF!</v>
      </c>
      <c r="O233" s="90"/>
    </row>
    <row r="234" spans="2:15" ht="20.100000000000001" customHeight="1"/>
    <row r="235" spans="2:15" ht="20.100000000000001" customHeight="1"/>
    <row r="236" spans="2:15" ht="20.100000000000001" customHeight="1"/>
    <row r="237" spans="2:15" ht="20.100000000000001" customHeight="1"/>
    <row r="238" spans="2:15" ht="20.100000000000001" customHeight="1"/>
    <row r="239" spans="2:15" ht="20.100000000000001" customHeight="1"/>
    <row r="240" spans="2:15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</sheetData>
  <mergeCells count="91">
    <mergeCell ref="B13:B22"/>
    <mergeCell ref="C13:C22"/>
    <mergeCell ref="K13:K22"/>
    <mergeCell ref="N13:N22"/>
    <mergeCell ref="B2:O2"/>
    <mergeCell ref="C4:D4"/>
    <mergeCell ref="C5:D5"/>
    <mergeCell ref="C6:D6"/>
    <mergeCell ref="C7:D7"/>
    <mergeCell ref="B10:C10"/>
    <mergeCell ref="B11:C11"/>
    <mergeCell ref="D11:G11"/>
    <mergeCell ref="H11:K11"/>
    <mergeCell ref="L11:N11"/>
    <mergeCell ref="O11:O12"/>
    <mergeCell ref="B24:B33"/>
    <mergeCell ref="C24:C33"/>
    <mergeCell ref="K24:K33"/>
    <mergeCell ref="N24:N33"/>
    <mergeCell ref="B35:B44"/>
    <mergeCell ref="C35:C44"/>
    <mergeCell ref="K35:K44"/>
    <mergeCell ref="N35:N44"/>
    <mergeCell ref="B46:B55"/>
    <mergeCell ref="C46:C55"/>
    <mergeCell ref="K46:K55"/>
    <mergeCell ref="N46:N55"/>
    <mergeCell ref="B57:B66"/>
    <mergeCell ref="C57:C66"/>
    <mergeCell ref="K57:K66"/>
    <mergeCell ref="N57:N66"/>
    <mergeCell ref="B68:B77"/>
    <mergeCell ref="C68:C77"/>
    <mergeCell ref="K68:K77"/>
    <mergeCell ref="N68:N77"/>
    <mergeCell ref="B79:B88"/>
    <mergeCell ref="C79:C88"/>
    <mergeCell ref="K79:K88"/>
    <mergeCell ref="N79:N88"/>
    <mergeCell ref="B90:B99"/>
    <mergeCell ref="C90:C99"/>
    <mergeCell ref="K90:K99"/>
    <mergeCell ref="N90:N99"/>
    <mergeCell ref="B101:B110"/>
    <mergeCell ref="C101:C110"/>
    <mergeCell ref="K101:K110"/>
    <mergeCell ref="N101:N110"/>
    <mergeCell ref="B112:B121"/>
    <mergeCell ref="C112:C121"/>
    <mergeCell ref="K112:K121"/>
    <mergeCell ref="N112:N121"/>
    <mergeCell ref="B123:B132"/>
    <mergeCell ref="C123:C132"/>
    <mergeCell ref="K123:K132"/>
    <mergeCell ref="N123:N132"/>
    <mergeCell ref="B134:B143"/>
    <mergeCell ref="C134:C143"/>
    <mergeCell ref="K134:K143"/>
    <mergeCell ref="N134:N143"/>
    <mergeCell ref="B145:B154"/>
    <mergeCell ref="C145:C154"/>
    <mergeCell ref="K145:K154"/>
    <mergeCell ref="N145:N154"/>
    <mergeCell ref="B156:B165"/>
    <mergeCell ref="C156:C165"/>
    <mergeCell ref="K156:K165"/>
    <mergeCell ref="N156:N165"/>
    <mergeCell ref="B167:B176"/>
    <mergeCell ref="C167:C176"/>
    <mergeCell ref="K167:K176"/>
    <mergeCell ref="N167:N176"/>
    <mergeCell ref="B178:B187"/>
    <mergeCell ref="C178:C187"/>
    <mergeCell ref="K178:K187"/>
    <mergeCell ref="N178:N187"/>
    <mergeCell ref="B189:B198"/>
    <mergeCell ref="C189:C198"/>
    <mergeCell ref="K189:K198"/>
    <mergeCell ref="N189:N198"/>
    <mergeCell ref="B222:B231"/>
    <mergeCell ref="C222:C231"/>
    <mergeCell ref="K222:K231"/>
    <mergeCell ref="N222:N231"/>
    <mergeCell ref="B200:B209"/>
    <mergeCell ref="C200:C209"/>
    <mergeCell ref="K200:K209"/>
    <mergeCell ref="N200:N209"/>
    <mergeCell ref="B211:B220"/>
    <mergeCell ref="C211:C220"/>
    <mergeCell ref="K211:K220"/>
    <mergeCell ref="N211:N220"/>
  </mergeCells>
  <phoneticPr fontId="22" type="noConversion"/>
  <pageMargins left="0.75" right="0.75" top="1" bottom="1" header="0.5" footer="0.5"/>
  <pageSetup paperSize="9" scale="34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O233"/>
  <sheetViews>
    <sheetView showGridLines="0" zoomScale="70" zoomScaleNormal="70" workbookViewId="0">
      <pane ySplit="12" topLeftCell="A13" activePane="bottomLeft" state="frozen"/>
      <selection activeCell="A13" sqref="A13"/>
      <selection pane="bottomLeft" activeCell="A13" sqref="A13"/>
    </sheetView>
  </sheetViews>
  <sheetFormatPr defaultColWidth="8.88671875" defaultRowHeight="16.5"/>
  <cols>
    <col min="1" max="1" width="1.77734375" style="1" customWidth="1"/>
    <col min="2" max="2" width="14" style="1" customWidth="1"/>
    <col min="3" max="3" width="13.88671875" style="1" customWidth="1"/>
    <col min="4" max="4" width="29.109375" style="1" customWidth="1"/>
    <col min="5" max="5" width="16.6640625" style="1" customWidth="1"/>
    <col min="6" max="6" width="7" style="1" customWidth="1"/>
    <col min="7" max="7" width="13.6640625" style="1" customWidth="1"/>
    <col min="8" max="8" width="13.21875" style="1" customWidth="1"/>
    <col min="9" max="9" width="14.109375" style="1" customWidth="1"/>
    <col min="10" max="10" width="13.88671875" style="1" customWidth="1"/>
    <col min="11" max="12" width="8.6640625" style="1" customWidth="1"/>
    <col min="13" max="13" width="10.5546875" style="1" customWidth="1"/>
    <col min="14" max="14" width="9.109375" style="1" customWidth="1"/>
    <col min="15" max="15" width="16.5546875" style="1" customWidth="1"/>
    <col min="16" max="16384" width="8.88671875" style="1"/>
  </cols>
  <sheetData>
    <row r="2" spans="2:15" ht="26.25">
      <c r="B2" s="272" t="s">
        <v>22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</row>
    <row r="3" spans="2:15" ht="17.25" thickBot="1"/>
    <row r="4" spans="2:15">
      <c r="B4" s="10" t="s">
        <v>0</v>
      </c>
      <c r="C4" s="274" t="e">
        <f>#REF!</f>
        <v>#REF!</v>
      </c>
      <c r="D4" s="275"/>
    </row>
    <row r="5" spans="2:15">
      <c r="B5" s="12" t="s">
        <v>23</v>
      </c>
      <c r="C5" s="276" t="e">
        <f>#REF!</f>
        <v>#REF!</v>
      </c>
      <c r="D5" s="277"/>
    </row>
    <row r="6" spans="2:15">
      <c r="B6" s="12" t="s">
        <v>1</v>
      </c>
      <c r="C6" s="278" t="e">
        <f>C233</f>
        <v>#REF!</v>
      </c>
      <c r="D6" s="279"/>
    </row>
    <row r="7" spans="2:15" ht="17.25" thickBot="1">
      <c r="B7" s="11" t="s">
        <v>2</v>
      </c>
      <c r="C7" s="280" t="e">
        <f>#REF!</f>
        <v>#REF!</v>
      </c>
      <c r="D7" s="281"/>
    </row>
    <row r="8" spans="2:15">
      <c r="B8" s="31"/>
      <c r="C8" s="31"/>
      <c r="D8" s="31"/>
      <c r="I8" s="47"/>
      <c r="J8" s="47"/>
      <c r="K8" s="47"/>
      <c r="L8" s="47"/>
      <c r="M8" s="47"/>
      <c r="N8" s="47"/>
    </row>
    <row r="9" spans="2:15">
      <c r="I9" s="83" t="s">
        <v>44</v>
      </c>
      <c r="J9" s="47"/>
      <c r="K9" s="47"/>
      <c r="L9" s="47"/>
      <c r="M9" s="47"/>
      <c r="N9" s="47"/>
    </row>
    <row r="10" spans="2:15" ht="17.25" thickBot="1">
      <c r="B10" s="282"/>
      <c r="C10" s="282"/>
      <c r="I10" s="42" t="s">
        <v>19</v>
      </c>
      <c r="J10" s="47"/>
      <c r="K10" s="47"/>
      <c r="L10" s="47"/>
      <c r="M10" s="48"/>
      <c r="N10" s="48"/>
    </row>
    <row r="11" spans="2:15">
      <c r="B11" s="283" t="s">
        <v>3</v>
      </c>
      <c r="C11" s="284"/>
      <c r="D11" s="284" t="s">
        <v>4</v>
      </c>
      <c r="E11" s="284"/>
      <c r="F11" s="284"/>
      <c r="G11" s="284"/>
      <c r="H11" s="284" t="s">
        <v>5</v>
      </c>
      <c r="I11" s="284"/>
      <c r="J11" s="284"/>
      <c r="K11" s="284"/>
      <c r="L11" s="284" t="s">
        <v>6</v>
      </c>
      <c r="M11" s="284"/>
      <c r="N11" s="284"/>
      <c r="O11" s="285" t="s">
        <v>7</v>
      </c>
    </row>
    <row r="12" spans="2:15">
      <c r="B12" s="12" t="s">
        <v>8</v>
      </c>
      <c r="C12" s="7" t="s">
        <v>24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286"/>
    </row>
    <row r="13" spans="2:15">
      <c r="B13" s="251" t="e">
        <f>#REF!</f>
        <v>#REF!</v>
      </c>
      <c r="C13" s="254" t="e">
        <f>#REF!</f>
        <v>#REF!</v>
      </c>
      <c r="D13" s="2"/>
      <c r="E13" s="32"/>
      <c r="F13" s="32"/>
      <c r="G13" s="33"/>
      <c r="H13" s="2"/>
      <c r="I13" s="5"/>
      <c r="J13" s="6">
        <f t="shared" ref="J13:J22" si="0">G13*I13/1000</f>
        <v>0</v>
      </c>
      <c r="K13" s="257" t="e">
        <f>K23</f>
        <v>#REF!</v>
      </c>
      <c r="L13" s="4"/>
      <c r="M13" s="6">
        <f>I13*L13</f>
        <v>0</v>
      </c>
      <c r="N13" s="269" t="e">
        <f>N23</f>
        <v>#REF!</v>
      </c>
      <c r="O13" s="27"/>
    </row>
    <row r="14" spans="2:15">
      <c r="B14" s="252"/>
      <c r="C14" s="255"/>
      <c r="D14" s="2"/>
      <c r="E14" s="34"/>
      <c r="F14" s="34"/>
      <c r="G14" s="35"/>
      <c r="H14" s="2"/>
      <c r="I14" s="5"/>
      <c r="J14" s="6">
        <f t="shared" si="0"/>
        <v>0</v>
      </c>
      <c r="K14" s="258"/>
      <c r="L14" s="4"/>
      <c r="M14" s="6">
        <f>I14*L14</f>
        <v>0</v>
      </c>
      <c r="N14" s="270"/>
      <c r="O14" s="27"/>
    </row>
    <row r="15" spans="2:15">
      <c r="B15" s="252"/>
      <c r="C15" s="255"/>
      <c r="D15" s="2"/>
      <c r="E15" s="34"/>
      <c r="F15" s="34"/>
      <c r="G15" s="35"/>
      <c r="H15" s="2"/>
      <c r="I15" s="5"/>
      <c r="J15" s="6">
        <f t="shared" si="0"/>
        <v>0</v>
      </c>
      <c r="K15" s="258"/>
      <c r="L15" s="4"/>
      <c r="M15" s="6">
        <f t="shared" ref="M15:M22" si="1">I15*L15</f>
        <v>0</v>
      </c>
      <c r="N15" s="270"/>
      <c r="O15" s="27"/>
    </row>
    <row r="16" spans="2:15">
      <c r="B16" s="252"/>
      <c r="C16" s="255"/>
      <c r="D16" s="2"/>
      <c r="E16" s="34"/>
      <c r="F16" s="34"/>
      <c r="G16" s="35"/>
      <c r="H16" s="2"/>
      <c r="I16" s="5"/>
      <c r="J16" s="6">
        <f t="shared" si="0"/>
        <v>0</v>
      </c>
      <c r="K16" s="258"/>
      <c r="L16" s="4"/>
      <c r="M16" s="6">
        <f t="shared" si="1"/>
        <v>0</v>
      </c>
      <c r="N16" s="270"/>
      <c r="O16" s="27"/>
    </row>
    <row r="17" spans="2:15">
      <c r="B17" s="252"/>
      <c r="C17" s="255"/>
      <c r="D17" s="2"/>
      <c r="E17" s="34"/>
      <c r="F17" s="36"/>
      <c r="G17" s="35"/>
      <c r="H17" s="2"/>
      <c r="I17" s="5"/>
      <c r="J17" s="6">
        <f t="shared" si="0"/>
        <v>0</v>
      </c>
      <c r="K17" s="258"/>
      <c r="L17" s="4"/>
      <c r="M17" s="6">
        <f t="shared" si="1"/>
        <v>0</v>
      </c>
      <c r="N17" s="270"/>
      <c r="O17" s="27"/>
    </row>
    <row r="18" spans="2:15">
      <c r="B18" s="252"/>
      <c r="C18" s="255"/>
      <c r="D18" s="2"/>
      <c r="E18" s="34"/>
      <c r="F18" s="36"/>
      <c r="G18" s="35"/>
      <c r="H18" s="2"/>
      <c r="I18" s="5"/>
      <c r="J18" s="6">
        <f t="shared" si="0"/>
        <v>0</v>
      </c>
      <c r="K18" s="258"/>
      <c r="L18" s="4"/>
      <c r="M18" s="6">
        <f t="shared" si="1"/>
        <v>0</v>
      </c>
      <c r="N18" s="270"/>
      <c r="O18" s="27"/>
    </row>
    <row r="19" spans="2:15">
      <c r="B19" s="252"/>
      <c r="C19" s="255"/>
      <c r="D19" s="2"/>
      <c r="E19" s="34"/>
      <c r="F19" s="36"/>
      <c r="G19" s="35"/>
      <c r="H19" s="2"/>
      <c r="I19" s="5"/>
      <c r="J19" s="6">
        <f t="shared" si="0"/>
        <v>0</v>
      </c>
      <c r="K19" s="258"/>
      <c r="L19" s="4"/>
      <c r="M19" s="6">
        <f t="shared" si="1"/>
        <v>0</v>
      </c>
      <c r="N19" s="270"/>
      <c r="O19" s="27"/>
    </row>
    <row r="20" spans="2:15" ht="16.5" customHeight="1">
      <c r="B20" s="252"/>
      <c r="C20" s="255"/>
      <c r="D20" s="2"/>
      <c r="E20" s="34"/>
      <c r="F20" s="36"/>
      <c r="G20" s="35"/>
      <c r="H20" s="2"/>
      <c r="I20" s="5"/>
      <c r="J20" s="6">
        <f t="shared" si="0"/>
        <v>0</v>
      </c>
      <c r="K20" s="258"/>
      <c r="L20" s="4"/>
      <c r="M20" s="6">
        <f t="shared" si="1"/>
        <v>0</v>
      </c>
      <c r="N20" s="270"/>
      <c r="O20" s="27"/>
    </row>
    <row r="21" spans="2:15" ht="16.5" customHeight="1">
      <c r="B21" s="252"/>
      <c r="C21" s="255"/>
      <c r="D21" s="2"/>
      <c r="E21" s="37"/>
      <c r="F21" s="38"/>
      <c r="G21" s="39"/>
      <c r="H21" s="2"/>
      <c r="I21" s="5"/>
      <c r="J21" s="6">
        <f t="shared" si="0"/>
        <v>0</v>
      </c>
      <c r="K21" s="258"/>
      <c r="L21" s="4"/>
      <c r="M21" s="6">
        <f t="shared" si="1"/>
        <v>0</v>
      </c>
      <c r="N21" s="270"/>
      <c r="O21" s="27"/>
    </row>
    <row r="22" spans="2:15" ht="16.5" customHeight="1">
      <c r="B22" s="253"/>
      <c r="C22" s="256"/>
      <c r="D22" s="2"/>
      <c r="E22" s="2"/>
      <c r="F22" s="2"/>
      <c r="G22" s="3"/>
      <c r="H22" s="2"/>
      <c r="I22" s="5"/>
      <c r="J22" s="6">
        <f t="shared" si="0"/>
        <v>0</v>
      </c>
      <c r="K22" s="259"/>
      <c r="L22" s="4"/>
      <c r="M22" s="6">
        <f t="shared" si="1"/>
        <v>0</v>
      </c>
      <c r="N22" s="271"/>
      <c r="O22" s="27"/>
    </row>
    <row r="23" spans="2:15">
      <c r="B23" s="13" t="s">
        <v>20</v>
      </c>
      <c r="C23" s="18" t="e">
        <f>SUM(C13)</f>
        <v>#REF!</v>
      </c>
      <c r="D23" s="8"/>
      <c r="E23" s="8"/>
      <c r="F23" s="8"/>
      <c r="G23" s="18" t="e">
        <f>C23/I23*1000</f>
        <v>#REF!</v>
      </c>
      <c r="H23" s="8"/>
      <c r="I23" s="18">
        <f>SUM(I13:I22)</f>
        <v>0</v>
      </c>
      <c r="J23" s="18">
        <f>SUM(J13:J22)</f>
        <v>0</v>
      </c>
      <c r="K23" s="9" t="e">
        <f>(J23-C23)/C23</f>
        <v>#REF!</v>
      </c>
      <c r="L23" s="23" t="e">
        <f>M23/I23</f>
        <v>#DIV/0!</v>
      </c>
      <c r="M23" s="18">
        <f>SUM(M13:M22)</f>
        <v>0</v>
      </c>
      <c r="N23" s="18" t="e">
        <f>C23/M23</f>
        <v>#REF!</v>
      </c>
      <c r="O23" s="28"/>
    </row>
    <row r="24" spans="2:15">
      <c r="B24" s="251" t="e">
        <f>#REF!</f>
        <v>#REF!</v>
      </c>
      <c r="C24" s="254" t="e">
        <f>#REF!</f>
        <v>#REF!</v>
      </c>
      <c r="D24" s="40"/>
      <c r="E24" s="40"/>
      <c r="F24" s="2"/>
      <c r="G24" s="41"/>
      <c r="H24" s="40"/>
      <c r="I24" s="5"/>
      <c r="J24" s="26">
        <f t="shared" ref="J24:J33" si="2">G24*I24/1000</f>
        <v>0</v>
      </c>
      <c r="K24" s="263" t="e">
        <f>K34</f>
        <v>#REF!</v>
      </c>
      <c r="L24" s="4"/>
      <c r="M24" s="26">
        <f>I24*L24</f>
        <v>0</v>
      </c>
      <c r="N24" s="266" t="e">
        <f>N34</f>
        <v>#REF!</v>
      </c>
      <c r="O24" s="27"/>
    </row>
    <row r="25" spans="2:15">
      <c r="B25" s="252"/>
      <c r="C25" s="255"/>
      <c r="D25" s="40"/>
      <c r="E25" s="40"/>
      <c r="F25" s="2"/>
      <c r="G25" s="41"/>
      <c r="H25" s="40"/>
      <c r="I25" s="5"/>
      <c r="J25" s="26">
        <f t="shared" si="2"/>
        <v>0</v>
      </c>
      <c r="K25" s="264"/>
      <c r="L25" s="4"/>
      <c r="M25" s="26">
        <f t="shared" ref="M25:M33" si="3">I25*L25</f>
        <v>0</v>
      </c>
      <c r="N25" s="267"/>
      <c r="O25" s="27"/>
    </row>
    <row r="26" spans="2:15">
      <c r="B26" s="252"/>
      <c r="C26" s="255"/>
      <c r="D26" s="40"/>
      <c r="E26" s="40"/>
      <c r="F26" s="2"/>
      <c r="G26" s="5"/>
      <c r="H26" s="2"/>
      <c r="I26" s="5"/>
      <c r="J26" s="26">
        <f t="shared" si="2"/>
        <v>0</v>
      </c>
      <c r="K26" s="264"/>
      <c r="L26" s="4"/>
      <c r="M26" s="26">
        <f t="shared" si="3"/>
        <v>0</v>
      </c>
      <c r="N26" s="267"/>
      <c r="O26" s="27"/>
    </row>
    <row r="27" spans="2:15">
      <c r="B27" s="252"/>
      <c r="C27" s="255"/>
      <c r="D27" s="40"/>
      <c r="E27" s="40"/>
      <c r="F27" s="2"/>
      <c r="G27" s="5"/>
      <c r="H27" s="2"/>
      <c r="I27" s="5"/>
      <c r="J27" s="26">
        <f t="shared" si="2"/>
        <v>0</v>
      </c>
      <c r="K27" s="264"/>
      <c r="L27" s="4"/>
      <c r="M27" s="26">
        <f t="shared" si="3"/>
        <v>0</v>
      </c>
      <c r="N27" s="267"/>
      <c r="O27" s="27"/>
    </row>
    <row r="28" spans="2:15">
      <c r="B28" s="252"/>
      <c r="C28" s="255"/>
      <c r="D28" s="40"/>
      <c r="E28" s="40"/>
      <c r="F28" s="2"/>
      <c r="G28" s="41"/>
      <c r="H28" s="2"/>
      <c r="I28" s="5"/>
      <c r="J28" s="26">
        <f t="shared" si="2"/>
        <v>0</v>
      </c>
      <c r="K28" s="264"/>
      <c r="L28" s="4"/>
      <c r="M28" s="26">
        <f t="shared" si="3"/>
        <v>0</v>
      </c>
      <c r="N28" s="267"/>
      <c r="O28" s="27"/>
    </row>
    <row r="29" spans="2:15">
      <c r="B29" s="252"/>
      <c r="C29" s="255"/>
      <c r="D29" s="40"/>
      <c r="E29" s="40"/>
      <c r="F29" s="2"/>
      <c r="G29" s="5"/>
      <c r="H29" s="40"/>
      <c r="I29" s="5"/>
      <c r="J29" s="26">
        <f t="shared" si="2"/>
        <v>0</v>
      </c>
      <c r="K29" s="264"/>
      <c r="L29" s="4"/>
      <c r="M29" s="26">
        <f t="shared" si="3"/>
        <v>0</v>
      </c>
      <c r="N29" s="267"/>
      <c r="O29" s="27"/>
    </row>
    <row r="30" spans="2:15">
      <c r="B30" s="252"/>
      <c r="C30" s="255"/>
      <c r="D30" s="2"/>
      <c r="E30" s="2"/>
      <c r="F30" s="2"/>
      <c r="G30" s="3"/>
      <c r="H30" s="2"/>
      <c r="I30" s="5"/>
      <c r="J30" s="26">
        <f t="shared" si="2"/>
        <v>0</v>
      </c>
      <c r="K30" s="264"/>
      <c r="L30" s="4"/>
      <c r="M30" s="26">
        <f t="shared" si="3"/>
        <v>0</v>
      </c>
      <c r="N30" s="267"/>
      <c r="O30" s="27"/>
    </row>
    <row r="31" spans="2:15">
      <c r="B31" s="252"/>
      <c r="C31" s="255"/>
      <c r="D31" s="2"/>
      <c r="E31" s="2"/>
      <c r="F31" s="2"/>
      <c r="G31" s="3"/>
      <c r="H31" s="2"/>
      <c r="I31" s="5"/>
      <c r="J31" s="26">
        <f t="shared" si="2"/>
        <v>0</v>
      </c>
      <c r="K31" s="264"/>
      <c r="L31" s="4"/>
      <c r="M31" s="26">
        <f t="shared" si="3"/>
        <v>0</v>
      </c>
      <c r="N31" s="267"/>
      <c r="O31" s="27"/>
    </row>
    <row r="32" spans="2:15">
      <c r="B32" s="252"/>
      <c r="C32" s="255"/>
      <c r="D32" s="2"/>
      <c r="E32" s="2"/>
      <c r="F32" s="2"/>
      <c r="G32" s="3"/>
      <c r="H32" s="2"/>
      <c r="I32" s="5"/>
      <c r="J32" s="26">
        <f t="shared" si="2"/>
        <v>0</v>
      </c>
      <c r="K32" s="264"/>
      <c r="L32" s="4"/>
      <c r="M32" s="26">
        <f t="shared" si="3"/>
        <v>0</v>
      </c>
      <c r="N32" s="267"/>
      <c r="O32" s="27"/>
    </row>
    <row r="33" spans="2:15">
      <c r="B33" s="253"/>
      <c r="C33" s="256"/>
      <c r="D33" s="2"/>
      <c r="E33" s="2"/>
      <c r="F33" s="2"/>
      <c r="G33" s="3"/>
      <c r="H33" s="2"/>
      <c r="I33" s="5"/>
      <c r="J33" s="26">
        <f t="shared" si="2"/>
        <v>0</v>
      </c>
      <c r="K33" s="265"/>
      <c r="L33" s="4"/>
      <c r="M33" s="26">
        <f t="shared" si="3"/>
        <v>0</v>
      </c>
      <c r="N33" s="268"/>
      <c r="O33" s="27"/>
    </row>
    <row r="34" spans="2:15">
      <c r="B34" s="13" t="s">
        <v>20</v>
      </c>
      <c r="C34" s="18" t="e">
        <f>SUM(C24)</f>
        <v>#REF!</v>
      </c>
      <c r="D34" s="8"/>
      <c r="E34" s="8"/>
      <c r="F34" s="8"/>
      <c r="G34" s="18" t="e">
        <f>C34/I34*1000</f>
        <v>#REF!</v>
      </c>
      <c r="H34" s="8"/>
      <c r="I34" s="18">
        <f>SUM(I24:I33)</f>
        <v>0</v>
      </c>
      <c r="J34" s="18">
        <f>SUM(J24:J33)</f>
        <v>0</v>
      </c>
      <c r="K34" s="9" t="e">
        <f>(J34-C34)/C34</f>
        <v>#REF!</v>
      </c>
      <c r="L34" s="23" t="e">
        <f>M34/I34</f>
        <v>#DIV/0!</v>
      </c>
      <c r="M34" s="18">
        <f>SUM(M24:M33)</f>
        <v>0</v>
      </c>
      <c r="N34" s="18" t="e">
        <f>C34/M34</f>
        <v>#REF!</v>
      </c>
      <c r="O34" s="28"/>
    </row>
    <row r="35" spans="2:15">
      <c r="B35" s="251" t="e">
        <f>#REF!</f>
        <v>#REF!</v>
      </c>
      <c r="C35" s="254" t="e">
        <f>#REF!</f>
        <v>#REF!</v>
      </c>
      <c r="D35" s="2"/>
      <c r="E35" s="2"/>
      <c r="F35" s="2"/>
      <c r="G35" s="25"/>
      <c r="H35" s="2"/>
      <c r="I35" s="20"/>
      <c r="J35" s="21">
        <f>G35*I35/1000</f>
        <v>0</v>
      </c>
      <c r="K35" s="257" t="e">
        <f>K45</f>
        <v>#REF!</v>
      </c>
      <c r="L35" s="22"/>
      <c r="M35" s="21">
        <f>I35*L35</f>
        <v>0</v>
      </c>
      <c r="N35" s="260" t="e">
        <f>N45</f>
        <v>#REF!</v>
      </c>
      <c r="O35" s="27"/>
    </row>
    <row r="36" spans="2:15">
      <c r="B36" s="252"/>
      <c r="C36" s="255"/>
      <c r="D36" s="2"/>
      <c r="E36" s="2"/>
      <c r="F36" s="2"/>
      <c r="G36" s="25"/>
      <c r="H36" s="2"/>
      <c r="I36" s="20"/>
      <c r="J36" s="21">
        <f t="shared" ref="J36:J44" si="4">G36*I36/1000</f>
        <v>0</v>
      </c>
      <c r="K36" s="258"/>
      <c r="L36" s="22"/>
      <c r="M36" s="21">
        <f t="shared" ref="M36:M44" si="5">I36*L36</f>
        <v>0</v>
      </c>
      <c r="N36" s="261"/>
      <c r="O36" s="27"/>
    </row>
    <row r="37" spans="2:15">
      <c r="B37" s="252"/>
      <c r="C37" s="255"/>
      <c r="D37" s="2"/>
      <c r="E37" s="2"/>
      <c r="F37" s="2"/>
      <c r="G37" s="25"/>
      <c r="H37" s="2"/>
      <c r="I37" s="20"/>
      <c r="J37" s="21">
        <f t="shared" si="4"/>
        <v>0</v>
      </c>
      <c r="K37" s="258"/>
      <c r="L37" s="22"/>
      <c r="M37" s="21">
        <f t="shared" si="5"/>
        <v>0</v>
      </c>
      <c r="N37" s="261"/>
      <c r="O37" s="27"/>
    </row>
    <row r="38" spans="2:15">
      <c r="B38" s="252"/>
      <c r="C38" s="255"/>
      <c r="D38" s="2"/>
      <c r="E38" s="2"/>
      <c r="F38" s="2"/>
      <c r="G38" s="25"/>
      <c r="H38" s="2"/>
      <c r="I38" s="20"/>
      <c r="J38" s="21">
        <f t="shared" si="4"/>
        <v>0</v>
      </c>
      <c r="K38" s="258"/>
      <c r="L38" s="22"/>
      <c r="M38" s="21">
        <f t="shared" si="5"/>
        <v>0</v>
      </c>
      <c r="N38" s="261"/>
      <c r="O38" s="27"/>
    </row>
    <row r="39" spans="2:15">
      <c r="B39" s="252"/>
      <c r="C39" s="255"/>
      <c r="D39" s="2"/>
      <c r="E39" s="2"/>
      <c r="F39" s="2"/>
      <c r="G39" s="25"/>
      <c r="H39" s="2"/>
      <c r="I39" s="20"/>
      <c r="J39" s="21">
        <f t="shared" si="4"/>
        <v>0</v>
      </c>
      <c r="K39" s="258"/>
      <c r="L39" s="22"/>
      <c r="M39" s="21">
        <f t="shared" si="5"/>
        <v>0</v>
      </c>
      <c r="N39" s="261"/>
      <c r="O39" s="27"/>
    </row>
    <row r="40" spans="2:15">
      <c r="B40" s="252"/>
      <c r="C40" s="255"/>
      <c r="D40" s="2"/>
      <c r="E40" s="2"/>
      <c r="F40" s="2"/>
      <c r="G40" s="25"/>
      <c r="H40" s="2"/>
      <c r="I40" s="20"/>
      <c r="J40" s="21">
        <f t="shared" si="4"/>
        <v>0</v>
      </c>
      <c r="K40" s="258"/>
      <c r="L40" s="22"/>
      <c r="M40" s="21">
        <f t="shared" si="5"/>
        <v>0</v>
      </c>
      <c r="N40" s="261"/>
      <c r="O40" s="27"/>
    </row>
    <row r="41" spans="2:15">
      <c r="B41" s="252"/>
      <c r="C41" s="255"/>
      <c r="D41" s="2"/>
      <c r="E41" s="2"/>
      <c r="F41" s="2"/>
      <c r="G41" s="25"/>
      <c r="H41" s="2"/>
      <c r="I41" s="20"/>
      <c r="J41" s="21">
        <f t="shared" si="4"/>
        <v>0</v>
      </c>
      <c r="K41" s="258"/>
      <c r="L41" s="22"/>
      <c r="M41" s="21">
        <f t="shared" si="5"/>
        <v>0</v>
      </c>
      <c r="N41" s="261"/>
      <c r="O41" s="27"/>
    </row>
    <row r="42" spans="2:15">
      <c r="B42" s="252"/>
      <c r="C42" s="255"/>
      <c r="D42" s="2"/>
      <c r="E42" s="2"/>
      <c r="F42" s="2"/>
      <c r="G42" s="25"/>
      <c r="H42" s="2"/>
      <c r="I42" s="20"/>
      <c r="J42" s="21">
        <f t="shared" si="4"/>
        <v>0</v>
      </c>
      <c r="K42" s="258"/>
      <c r="L42" s="22"/>
      <c r="M42" s="21">
        <f t="shared" si="5"/>
        <v>0</v>
      </c>
      <c r="N42" s="261"/>
      <c r="O42" s="27"/>
    </row>
    <row r="43" spans="2:15">
      <c r="B43" s="252"/>
      <c r="C43" s="255"/>
      <c r="D43" s="2"/>
      <c r="E43" s="2"/>
      <c r="F43" s="2"/>
      <c r="G43" s="25"/>
      <c r="H43" s="2"/>
      <c r="I43" s="20"/>
      <c r="J43" s="21">
        <f t="shared" si="4"/>
        <v>0</v>
      </c>
      <c r="K43" s="258"/>
      <c r="L43" s="22"/>
      <c r="M43" s="21">
        <f t="shared" si="5"/>
        <v>0</v>
      </c>
      <c r="N43" s="261"/>
      <c r="O43" s="27"/>
    </row>
    <row r="44" spans="2:15">
      <c r="B44" s="253"/>
      <c r="C44" s="256"/>
      <c r="D44" s="2"/>
      <c r="E44" s="2"/>
      <c r="F44" s="2"/>
      <c r="G44" s="25"/>
      <c r="H44" s="2"/>
      <c r="I44" s="20"/>
      <c r="J44" s="21">
        <f t="shared" si="4"/>
        <v>0</v>
      </c>
      <c r="K44" s="259"/>
      <c r="L44" s="22"/>
      <c r="M44" s="21">
        <f t="shared" si="5"/>
        <v>0</v>
      </c>
      <c r="N44" s="262"/>
      <c r="O44" s="27"/>
    </row>
    <row r="45" spans="2:15">
      <c r="B45" s="13" t="s">
        <v>20</v>
      </c>
      <c r="C45" s="18" t="e">
        <f>SUM(C35)</f>
        <v>#REF!</v>
      </c>
      <c r="D45" s="8"/>
      <c r="E45" s="8"/>
      <c r="F45" s="8"/>
      <c r="G45" s="18" t="e">
        <f>C45/I45*1000</f>
        <v>#REF!</v>
      </c>
      <c r="H45" s="8"/>
      <c r="I45" s="18">
        <f>SUM(I35:I44)</f>
        <v>0</v>
      </c>
      <c r="J45" s="18">
        <f>SUM(J35:J44)</f>
        <v>0</v>
      </c>
      <c r="K45" s="9" t="e">
        <f>(J45-C45)/C45</f>
        <v>#REF!</v>
      </c>
      <c r="L45" s="23" t="e">
        <f>M45/I45</f>
        <v>#DIV/0!</v>
      </c>
      <c r="M45" s="18">
        <f>SUM(M35:M44)</f>
        <v>0</v>
      </c>
      <c r="N45" s="18" t="e">
        <f>C45/M45</f>
        <v>#REF!</v>
      </c>
      <c r="O45" s="28"/>
    </row>
    <row r="46" spans="2:15">
      <c r="B46" s="251" t="e">
        <f>#REF!</f>
        <v>#REF!</v>
      </c>
      <c r="C46" s="254" t="e">
        <f>#REF!</f>
        <v>#REF!</v>
      </c>
      <c r="D46" s="2"/>
      <c r="E46" s="2"/>
      <c r="F46" s="2"/>
      <c r="G46" s="25"/>
      <c r="H46" s="2"/>
      <c r="I46" s="20"/>
      <c r="J46" s="21">
        <f>G46*I46/1000</f>
        <v>0</v>
      </c>
      <c r="K46" s="257" t="e">
        <f>K56</f>
        <v>#REF!</v>
      </c>
      <c r="L46" s="22"/>
      <c r="M46" s="21">
        <f>I46*L46</f>
        <v>0</v>
      </c>
      <c r="N46" s="260" t="e">
        <f>N56</f>
        <v>#REF!</v>
      </c>
      <c r="O46" s="27"/>
    </row>
    <row r="47" spans="2:15">
      <c r="B47" s="252"/>
      <c r="C47" s="255"/>
      <c r="D47" s="2"/>
      <c r="E47" s="2"/>
      <c r="F47" s="2"/>
      <c r="G47" s="25"/>
      <c r="H47" s="2"/>
      <c r="I47" s="20"/>
      <c r="J47" s="21">
        <f t="shared" ref="J47:J55" si="6">G47*I47/1000</f>
        <v>0</v>
      </c>
      <c r="K47" s="258"/>
      <c r="L47" s="22"/>
      <c r="M47" s="21">
        <f t="shared" ref="M47:M55" si="7">I47*L47</f>
        <v>0</v>
      </c>
      <c r="N47" s="261"/>
      <c r="O47" s="27"/>
    </row>
    <row r="48" spans="2:15">
      <c r="B48" s="252"/>
      <c r="C48" s="255"/>
      <c r="D48" s="2"/>
      <c r="E48" s="2"/>
      <c r="F48" s="2"/>
      <c r="G48" s="25"/>
      <c r="H48" s="2"/>
      <c r="I48" s="20"/>
      <c r="J48" s="21">
        <f t="shared" si="6"/>
        <v>0</v>
      </c>
      <c r="K48" s="258"/>
      <c r="L48" s="22"/>
      <c r="M48" s="21">
        <f t="shared" si="7"/>
        <v>0</v>
      </c>
      <c r="N48" s="261"/>
      <c r="O48" s="27"/>
    </row>
    <row r="49" spans="2:15">
      <c r="B49" s="252"/>
      <c r="C49" s="255"/>
      <c r="D49" s="2"/>
      <c r="E49" s="2"/>
      <c r="F49" s="2"/>
      <c r="G49" s="25"/>
      <c r="H49" s="2"/>
      <c r="I49" s="20"/>
      <c r="J49" s="21">
        <f t="shared" si="6"/>
        <v>0</v>
      </c>
      <c r="K49" s="258"/>
      <c r="L49" s="22"/>
      <c r="M49" s="21">
        <f t="shared" si="7"/>
        <v>0</v>
      </c>
      <c r="N49" s="261"/>
      <c r="O49" s="27"/>
    </row>
    <row r="50" spans="2:15">
      <c r="B50" s="252"/>
      <c r="C50" s="255"/>
      <c r="D50" s="2"/>
      <c r="E50" s="2"/>
      <c r="F50" s="2"/>
      <c r="G50" s="25"/>
      <c r="H50" s="2"/>
      <c r="I50" s="20"/>
      <c r="J50" s="21">
        <f t="shared" si="6"/>
        <v>0</v>
      </c>
      <c r="K50" s="258"/>
      <c r="L50" s="22"/>
      <c r="M50" s="21">
        <f t="shared" si="7"/>
        <v>0</v>
      </c>
      <c r="N50" s="261"/>
      <c r="O50" s="27"/>
    </row>
    <row r="51" spans="2:15">
      <c r="B51" s="252"/>
      <c r="C51" s="255"/>
      <c r="D51" s="2"/>
      <c r="E51" s="2"/>
      <c r="F51" s="2"/>
      <c r="G51" s="25"/>
      <c r="H51" s="2"/>
      <c r="I51" s="20"/>
      <c r="J51" s="21">
        <f t="shared" si="6"/>
        <v>0</v>
      </c>
      <c r="K51" s="258"/>
      <c r="L51" s="22"/>
      <c r="M51" s="21">
        <f t="shared" si="7"/>
        <v>0</v>
      </c>
      <c r="N51" s="261"/>
      <c r="O51" s="27"/>
    </row>
    <row r="52" spans="2:15">
      <c r="B52" s="252"/>
      <c r="C52" s="255"/>
      <c r="D52" s="2"/>
      <c r="E52" s="2"/>
      <c r="F52" s="2"/>
      <c r="G52" s="25"/>
      <c r="H52" s="2"/>
      <c r="I52" s="20"/>
      <c r="J52" s="21">
        <f t="shared" si="6"/>
        <v>0</v>
      </c>
      <c r="K52" s="258"/>
      <c r="L52" s="22"/>
      <c r="M52" s="21">
        <f t="shared" si="7"/>
        <v>0</v>
      </c>
      <c r="N52" s="261"/>
      <c r="O52" s="27"/>
    </row>
    <row r="53" spans="2:15">
      <c r="B53" s="252"/>
      <c r="C53" s="255"/>
      <c r="D53" s="2"/>
      <c r="E53" s="2"/>
      <c r="F53" s="2"/>
      <c r="G53" s="25"/>
      <c r="H53" s="2"/>
      <c r="I53" s="20"/>
      <c r="J53" s="21">
        <f t="shared" si="6"/>
        <v>0</v>
      </c>
      <c r="K53" s="258"/>
      <c r="L53" s="22"/>
      <c r="M53" s="21">
        <f t="shared" si="7"/>
        <v>0</v>
      </c>
      <c r="N53" s="261"/>
      <c r="O53" s="27"/>
    </row>
    <row r="54" spans="2:15">
      <c r="B54" s="252"/>
      <c r="C54" s="255"/>
      <c r="D54" s="2"/>
      <c r="E54" s="2"/>
      <c r="F54" s="2"/>
      <c r="G54" s="25"/>
      <c r="H54" s="2"/>
      <c r="I54" s="20"/>
      <c r="J54" s="21">
        <f t="shared" si="6"/>
        <v>0</v>
      </c>
      <c r="K54" s="258"/>
      <c r="L54" s="22"/>
      <c r="M54" s="21">
        <f t="shared" si="7"/>
        <v>0</v>
      </c>
      <c r="N54" s="261"/>
      <c r="O54" s="27"/>
    </row>
    <row r="55" spans="2:15">
      <c r="B55" s="253"/>
      <c r="C55" s="256"/>
      <c r="D55" s="2"/>
      <c r="E55" s="2"/>
      <c r="F55" s="2"/>
      <c r="G55" s="25"/>
      <c r="H55" s="2"/>
      <c r="I55" s="20"/>
      <c r="J55" s="21">
        <f t="shared" si="6"/>
        <v>0</v>
      </c>
      <c r="K55" s="259"/>
      <c r="L55" s="22"/>
      <c r="M55" s="21">
        <f t="shared" si="7"/>
        <v>0</v>
      </c>
      <c r="N55" s="262"/>
      <c r="O55" s="27"/>
    </row>
    <row r="56" spans="2:15">
      <c r="B56" s="13" t="s">
        <v>20</v>
      </c>
      <c r="C56" s="18" t="e">
        <f>SUM(C46)</f>
        <v>#REF!</v>
      </c>
      <c r="D56" s="8"/>
      <c r="E56" s="8"/>
      <c r="F56" s="8"/>
      <c r="G56" s="18" t="e">
        <f>C56/I56*1000</f>
        <v>#REF!</v>
      </c>
      <c r="H56" s="8"/>
      <c r="I56" s="18">
        <f>SUM(I46:I55)</f>
        <v>0</v>
      </c>
      <c r="J56" s="18">
        <f>SUM(J46:J55)</f>
        <v>0</v>
      </c>
      <c r="K56" s="9" t="e">
        <f>(J56-C56)/C56</f>
        <v>#REF!</v>
      </c>
      <c r="L56" s="23" t="e">
        <f>M56/I56</f>
        <v>#DIV/0!</v>
      </c>
      <c r="M56" s="18">
        <f>SUM(M46:M55)</f>
        <v>0</v>
      </c>
      <c r="N56" s="18" t="e">
        <f>C56/M56</f>
        <v>#REF!</v>
      </c>
      <c r="O56" s="28"/>
    </row>
    <row r="57" spans="2:15">
      <c r="B57" s="251" t="e">
        <f>#REF!</f>
        <v>#REF!</v>
      </c>
      <c r="C57" s="254" t="e">
        <f>#REF!</f>
        <v>#REF!</v>
      </c>
      <c r="D57" s="2"/>
      <c r="E57" s="2"/>
      <c r="F57" s="2"/>
      <c r="G57" s="25"/>
      <c r="H57" s="2"/>
      <c r="I57" s="20"/>
      <c r="J57" s="21">
        <f>G57*I57/1000</f>
        <v>0</v>
      </c>
      <c r="K57" s="257" t="e">
        <f>K67</f>
        <v>#REF!</v>
      </c>
      <c r="L57" s="22"/>
      <c r="M57" s="21">
        <f>I57*L57</f>
        <v>0</v>
      </c>
      <c r="N57" s="260" t="e">
        <f>N67</f>
        <v>#REF!</v>
      </c>
      <c r="O57" s="27"/>
    </row>
    <row r="58" spans="2:15">
      <c r="B58" s="252"/>
      <c r="C58" s="255"/>
      <c r="D58" s="2"/>
      <c r="E58" s="2"/>
      <c r="F58" s="2"/>
      <c r="G58" s="25"/>
      <c r="H58" s="2"/>
      <c r="I58" s="20"/>
      <c r="J58" s="21">
        <f t="shared" ref="J58:J66" si="8">G58*I58/1000</f>
        <v>0</v>
      </c>
      <c r="K58" s="258"/>
      <c r="L58" s="22"/>
      <c r="M58" s="21">
        <f t="shared" ref="M58:M66" si="9">I58*L58</f>
        <v>0</v>
      </c>
      <c r="N58" s="261"/>
      <c r="O58" s="27"/>
    </row>
    <row r="59" spans="2:15">
      <c r="B59" s="252"/>
      <c r="C59" s="255"/>
      <c r="D59" s="2"/>
      <c r="E59" s="2"/>
      <c r="F59" s="2"/>
      <c r="G59" s="25"/>
      <c r="H59" s="2"/>
      <c r="I59" s="20"/>
      <c r="J59" s="21">
        <f t="shared" si="8"/>
        <v>0</v>
      </c>
      <c r="K59" s="258"/>
      <c r="L59" s="22"/>
      <c r="M59" s="21">
        <f t="shared" si="9"/>
        <v>0</v>
      </c>
      <c r="N59" s="261"/>
      <c r="O59" s="27"/>
    </row>
    <row r="60" spans="2:15">
      <c r="B60" s="252"/>
      <c r="C60" s="255"/>
      <c r="D60" s="2"/>
      <c r="E60" s="2"/>
      <c r="F60" s="2"/>
      <c r="G60" s="25"/>
      <c r="H60" s="2"/>
      <c r="I60" s="20"/>
      <c r="J60" s="21">
        <f t="shared" si="8"/>
        <v>0</v>
      </c>
      <c r="K60" s="258"/>
      <c r="L60" s="22"/>
      <c r="M60" s="21">
        <f t="shared" si="9"/>
        <v>0</v>
      </c>
      <c r="N60" s="261"/>
      <c r="O60" s="27"/>
    </row>
    <row r="61" spans="2:15">
      <c r="B61" s="252"/>
      <c r="C61" s="255"/>
      <c r="D61" s="2"/>
      <c r="E61" s="2"/>
      <c r="F61" s="2"/>
      <c r="G61" s="25"/>
      <c r="H61" s="2"/>
      <c r="I61" s="20"/>
      <c r="J61" s="21">
        <f t="shared" si="8"/>
        <v>0</v>
      </c>
      <c r="K61" s="258"/>
      <c r="L61" s="22"/>
      <c r="M61" s="21">
        <f t="shared" si="9"/>
        <v>0</v>
      </c>
      <c r="N61" s="261"/>
      <c r="O61" s="27"/>
    </row>
    <row r="62" spans="2:15">
      <c r="B62" s="252"/>
      <c r="C62" s="255"/>
      <c r="D62" s="2"/>
      <c r="E62" s="2"/>
      <c r="F62" s="2"/>
      <c r="G62" s="25"/>
      <c r="H62" s="2"/>
      <c r="I62" s="20"/>
      <c r="J62" s="21">
        <f t="shared" si="8"/>
        <v>0</v>
      </c>
      <c r="K62" s="258"/>
      <c r="L62" s="22"/>
      <c r="M62" s="21">
        <f t="shared" si="9"/>
        <v>0</v>
      </c>
      <c r="N62" s="261"/>
      <c r="O62" s="27"/>
    </row>
    <row r="63" spans="2:15">
      <c r="B63" s="252"/>
      <c r="C63" s="255"/>
      <c r="D63" s="2"/>
      <c r="E63" s="2"/>
      <c r="F63" s="2"/>
      <c r="G63" s="25"/>
      <c r="H63" s="2"/>
      <c r="I63" s="20"/>
      <c r="J63" s="21">
        <f t="shared" si="8"/>
        <v>0</v>
      </c>
      <c r="K63" s="258"/>
      <c r="L63" s="22"/>
      <c r="M63" s="21">
        <f t="shared" si="9"/>
        <v>0</v>
      </c>
      <c r="N63" s="261"/>
      <c r="O63" s="27"/>
    </row>
    <row r="64" spans="2:15">
      <c r="B64" s="252"/>
      <c r="C64" s="255"/>
      <c r="D64" s="2"/>
      <c r="E64" s="2"/>
      <c r="F64" s="2"/>
      <c r="G64" s="25"/>
      <c r="H64" s="2"/>
      <c r="I64" s="20"/>
      <c r="J64" s="21">
        <f t="shared" si="8"/>
        <v>0</v>
      </c>
      <c r="K64" s="258"/>
      <c r="L64" s="22"/>
      <c r="M64" s="21">
        <f t="shared" si="9"/>
        <v>0</v>
      </c>
      <c r="N64" s="261"/>
      <c r="O64" s="27"/>
    </row>
    <row r="65" spans="2:15">
      <c r="B65" s="252"/>
      <c r="C65" s="255"/>
      <c r="D65" s="2"/>
      <c r="E65" s="2"/>
      <c r="F65" s="2"/>
      <c r="G65" s="25"/>
      <c r="H65" s="2"/>
      <c r="I65" s="20"/>
      <c r="J65" s="21">
        <f t="shared" si="8"/>
        <v>0</v>
      </c>
      <c r="K65" s="258"/>
      <c r="L65" s="22"/>
      <c r="M65" s="21">
        <f t="shared" si="9"/>
        <v>0</v>
      </c>
      <c r="N65" s="261"/>
      <c r="O65" s="27"/>
    </row>
    <row r="66" spans="2:15">
      <c r="B66" s="253"/>
      <c r="C66" s="256"/>
      <c r="D66" s="2"/>
      <c r="E66" s="2"/>
      <c r="F66" s="2"/>
      <c r="G66" s="25"/>
      <c r="H66" s="2"/>
      <c r="I66" s="20"/>
      <c r="J66" s="21">
        <f t="shared" si="8"/>
        <v>0</v>
      </c>
      <c r="K66" s="259"/>
      <c r="L66" s="22"/>
      <c r="M66" s="21">
        <f t="shared" si="9"/>
        <v>0</v>
      </c>
      <c r="N66" s="262"/>
      <c r="O66" s="27"/>
    </row>
    <row r="67" spans="2:15">
      <c r="B67" s="13" t="s">
        <v>20</v>
      </c>
      <c r="C67" s="18" t="e">
        <f>SUM(C57)</f>
        <v>#REF!</v>
      </c>
      <c r="D67" s="8"/>
      <c r="E67" s="8"/>
      <c r="F67" s="8"/>
      <c r="G67" s="18" t="e">
        <f>C67/I67*1000</f>
        <v>#REF!</v>
      </c>
      <c r="H67" s="8"/>
      <c r="I67" s="18">
        <f>SUM(I57:I66)</f>
        <v>0</v>
      </c>
      <c r="J67" s="18">
        <f>SUM(J57:J66)</f>
        <v>0</v>
      </c>
      <c r="K67" s="9" t="e">
        <f>(J67-C67)/C67</f>
        <v>#REF!</v>
      </c>
      <c r="L67" s="23" t="e">
        <f>M67/I67</f>
        <v>#DIV/0!</v>
      </c>
      <c r="M67" s="18">
        <f>SUM(M57:M66)</f>
        <v>0</v>
      </c>
      <c r="N67" s="18" t="e">
        <f>C67/M67</f>
        <v>#REF!</v>
      </c>
      <c r="O67" s="28"/>
    </row>
    <row r="68" spans="2:15">
      <c r="B68" s="251" t="e">
        <f>#REF!</f>
        <v>#REF!</v>
      </c>
      <c r="C68" s="254" t="e">
        <f>#REF!</f>
        <v>#REF!</v>
      </c>
      <c r="D68" s="2"/>
      <c r="E68" s="2"/>
      <c r="F68" s="2"/>
      <c r="G68" s="25"/>
      <c r="H68" s="2"/>
      <c r="I68" s="20"/>
      <c r="J68" s="21">
        <f>G68*I68/1000</f>
        <v>0</v>
      </c>
      <c r="K68" s="257" t="e">
        <f>K78</f>
        <v>#REF!</v>
      </c>
      <c r="L68" s="22"/>
      <c r="M68" s="21">
        <f>I68*L68</f>
        <v>0</v>
      </c>
      <c r="N68" s="260" t="e">
        <f>N78</f>
        <v>#REF!</v>
      </c>
      <c r="O68" s="27"/>
    </row>
    <row r="69" spans="2:15">
      <c r="B69" s="252"/>
      <c r="C69" s="255"/>
      <c r="D69" s="2"/>
      <c r="E69" s="2"/>
      <c r="F69" s="2"/>
      <c r="G69" s="25"/>
      <c r="H69" s="2"/>
      <c r="I69" s="20"/>
      <c r="J69" s="21">
        <f t="shared" ref="J69:J77" si="10">G69*I69/1000</f>
        <v>0</v>
      </c>
      <c r="K69" s="258"/>
      <c r="L69" s="22"/>
      <c r="M69" s="21">
        <f t="shared" ref="M69:M77" si="11">I69*L69</f>
        <v>0</v>
      </c>
      <c r="N69" s="261"/>
      <c r="O69" s="27"/>
    </row>
    <row r="70" spans="2:15">
      <c r="B70" s="252"/>
      <c r="C70" s="255"/>
      <c r="D70" s="2"/>
      <c r="E70" s="2"/>
      <c r="F70" s="2"/>
      <c r="G70" s="25"/>
      <c r="H70" s="2"/>
      <c r="I70" s="20"/>
      <c r="J70" s="21">
        <f t="shared" si="10"/>
        <v>0</v>
      </c>
      <c r="K70" s="258"/>
      <c r="L70" s="22"/>
      <c r="M70" s="21">
        <f t="shared" si="11"/>
        <v>0</v>
      </c>
      <c r="N70" s="261"/>
      <c r="O70" s="27"/>
    </row>
    <row r="71" spans="2:15">
      <c r="B71" s="252"/>
      <c r="C71" s="255"/>
      <c r="D71" s="2"/>
      <c r="E71" s="2"/>
      <c r="F71" s="2"/>
      <c r="G71" s="25"/>
      <c r="H71" s="2"/>
      <c r="I71" s="20"/>
      <c r="J71" s="21">
        <f t="shared" si="10"/>
        <v>0</v>
      </c>
      <c r="K71" s="258"/>
      <c r="L71" s="22"/>
      <c r="M71" s="21">
        <f t="shared" si="11"/>
        <v>0</v>
      </c>
      <c r="N71" s="261"/>
      <c r="O71" s="27"/>
    </row>
    <row r="72" spans="2:15">
      <c r="B72" s="252"/>
      <c r="C72" s="255"/>
      <c r="D72" s="2"/>
      <c r="E72" s="2"/>
      <c r="F72" s="2"/>
      <c r="G72" s="25"/>
      <c r="H72" s="2"/>
      <c r="I72" s="20"/>
      <c r="J72" s="21">
        <f t="shared" si="10"/>
        <v>0</v>
      </c>
      <c r="K72" s="258"/>
      <c r="L72" s="22"/>
      <c r="M72" s="21">
        <f t="shared" si="11"/>
        <v>0</v>
      </c>
      <c r="N72" s="261"/>
      <c r="O72" s="27"/>
    </row>
    <row r="73" spans="2:15">
      <c r="B73" s="252"/>
      <c r="C73" s="255"/>
      <c r="D73" s="2"/>
      <c r="E73" s="2"/>
      <c r="F73" s="2"/>
      <c r="G73" s="25"/>
      <c r="H73" s="2"/>
      <c r="I73" s="20"/>
      <c r="J73" s="21">
        <f t="shared" si="10"/>
        <v>0</v>
      </c>
      <c r="K73" s="258"/>
      <c r="L73" s="22"/>
      <c r="M73" s="21">
        <f t="shared" si="11"/>
        <v>0</v>
      </c>
      <c r="N73" s="261"/>
      <c r="O73" s="27"/>
    </row>
    <row r="74" spans="2:15">
      <c r="B74" s="252"/>
      <c r="C74" s="255"/>
      <c r="D74" s="2"/>
      <c r="E74" s="2"/>
      <c r="F74" s="2"/>
      <c r="G74" s="25"/>
      <c r="H74" s="2"/>
      <c r="I74" s="20"/>
      <c r="J74" s="21">
        <f t="shared" si="10"/>
        <v>0</v>
      </c>
      <c r="K74" s="258"/>
      <c r="L74" s="22"/>
      <c r="M74" s="21">
        <f t="shared" si="11"/>
        <v>0</v>
      </c>
      <c r="N74" s="261"/>
      <c r="O74" s="27"/>
    </row>
    <row r="75" spans="2:15">
      <c r="B75" s="252"/>
      <c r="C75" s="255"/>
      <c r="D75" s="2"/>
      <c r="E75" s="2"/>
      <c r="F75" s="2"/>
      <c r="G75" s="25"/>
      <c r="H75" s="2"/>
      <c r="I75" s="20"/>
      <c r="J75" s="21">
        <f t="shared" si="10"/>
        <v>0</v>
      </c>
      <c r="K75" s="258"/>
      <c r="L75" s="22"/>
      <c r="M75" s="21">
        <f t="shared" si="11"/>
        <v>0</v>
      </c>
      <c r="N75" s="261"/>
      <c r="O75" s="27"/>
    </row>
    <row r="76" spans="2:15">
      <c r="B76" s="252"/>
      <c r="C76" s="255"/>
      <c r="D76" s="2"/>
      <c r="E76" s="2"/>
      <c r="F76" s="2"/>
      <c r="G76" s="25"/>
      <c r="H76" s="2"/>
      <c r="I76" s="20"/>
      <c r="J76" s="21">
        <f t="shared" si="10"/>
        <v>0</v>
      </c>
      <c r="K76" s="258"/>
      <c r="L76" s="22"/>
      <c r="M76" s="21">
        <f t="shared" si="11"/>
        <v>0</v>
      </c>
      <c r="N76" s="261"/>
      <c r="O76" s="27"/>
    </row>
    <row r="77" spans="2:15">
      <c r="B77" s="253"/>
      <c r="C77" s="256"/>
      <c r="D77" s="2"/>
      <c r="E77" s="2"/>
      <c r="F77" s="2"/>
      <c r="G77" s="25"/>
      <c r="H77" s="2"/>
      <c r="I77" s="20"/>
      <c r="J77" s="21">
        <f t="shared" si="10"/>
        <v>0</v>
      </c>
      <c r="K77" s="259"/>
      <c r="L77" s="22"/>
      <c r="M77" s="21">
        <f t="shared" si="11"/>
        <v>0</v>
      </c>
      <c r="N77" s="262"/>
      <c r="O77" s="27"/>
    </row>
    <row r="78" spans="2:15">
      <c r="B78" s="13" t="s">
        <v>20</v>
      </c>
      <c r="C78" s="18" t="e">
        <f>SUM(C68)</f>
        <v>#REF!</v>
      </c>
      <c r="D78" s="8"/>
      <c r="E78" s="8"/>
      <c r="F78" s="8"/>
      <c r="G78" s="18" t="e">
        <f>C78/I78*1000</f>
        <v>#REF!</v>
      </c>
      <c r="H78" s="8"/>
      <c r="I78" s="18">
        <f>SUM(I68:I77)</f>
        <v>0</v>
      </c>
      <c r="J78" s="18">
        <f>SUM(J68:J77)</f>
        <v>0</v>
      </c>
      <c r="K78" s="9" t="e">
        <f>(J78-C78)/C78</f>
        <v>#REF!</v>
      </c>
      <c r="L78" s="23" t="e">
        <f>M78/I78</f>
        <v>#DIV/0!</v>
      </c>
      <c r="M78" s="18">
        <f>SUM(M68:M77)</f>
        <v>0</v>
      </c>
      <c r="N78" s="18" t="e">
        <f>C78/M78</f>
        <v>#REF!</v>
      </c>
      <c r="O78" s="28"/>
    </row>
    <row r="79" spans="2:15">
      <c r="B79" s="251" t="e">
        <f>#REF!</f>
        <v>#REF!</v>
      </c>
      <c r="C79" s="254" t="e">
        <f>#REF!</f>
        <v>#REF!</v>
      </c>
      <c r="D79" s="2"/>
      <c r="E79" s="2"/>
      <c r="F79" s="2"/>
      <c r="G79" s="3"/>
      <c r="H79" s="2"/>
      <c r="I79" s="5"/>
      <c r="J79" s="26">
        <f>G79*I79/1000</f>
        <v>0</v>
      </c>
      <c r="K79" s="263" t="e">
        <f>K89</f>
        <v>#REF!</v>
      </c>
      <c r="L79" s="4"/>
      <c r="M79" s="26">
        <f>I79*L79</f>
        <v>0</v>
      </c>
      <c r="N79" s="266" t="e">
        <f>N89</f>
        <v>#REF!</v>
      </c>
      <c r="O79" s="27"/>
    </row>
    <row r="80" spans="2:15">
      <c r="B80" s="252"/>
      <c r="C80" s="255"/>
      <c r="D80" s="2"/>
      <c r="E80" s="2"/>
      <c r="F80" s="2"/>
      <c r="G80" s="3"/>
      <c r="H80" s="2"/>
      <c r="I80" s="5"/>
      <c r="J80" s="26">
        <f t="shared" ref="J80:J88" si="12">G80*I80/1000</f>
        <v>0</v>
      </c>
      <c r="K80" s="264"/>
      <c r="L80" s="4"/>
      <c r="M80" s="26">
        <f t="shared" ref="M80:M88" si="13">I80*L80</f>
        <v>0</v>
      </c>
      <c r="N80" s="267"/>
      <c r="O80" s="27"/>
    </row>
    <row r="81" spans="2:15">
      <c r="B81" s="252"/>
      <c r="C81" s="255"/>
      <c r="D81" s="2"/>
      <c r="E81" s="2"/>
      <c r="F81" s="2"/>
      <c r="G81" s="3"/>
      <c r="H81" s="2"/>
      <c r="I81" s="5"/>
      <c r="J81" s="26">
        <f t="shared" si="12"/>
        <v>0</v>
      </c>
      <c r="K81" s="264"/>
      <c r="L81" s="4"/>
      <c r="M81" s="26">
        <f t="shared" si="13"/>
        <v>0</v>
      </c>
      <c r="N81" s="267"/>
      <c r="O81" s="27"/>
    </row>
    <row r="82" spans="2:15">
      <c r="B82" s="252"/>
      <c r="C82" s="255"/>
      <c r="D82" s="2"/>
      <c r="E82" s="2"/>
      <c r="F82" s="2"/>
      <c r="G82" s="3"/>
      <c r="H82" s="2"/>
      <c r="I82" s="5"/>
      <c r="J82" s="26">
        <f t="shared" si="12"/>
        <v>0</v>
      </c>
      <c r="K82" s="264"/>
      <c r="L82" s="4"/>
      <c r="M82" s="26">
        <f t="shared" si="13"/>
        <v>0</v>
      </c>
      <c r="N82" s="267"/>
      <c r="O82" s="27"/>
    </row>
    <row r="83" spans="2:15">
      <c r="B83" s="252"/>
      <c r="C83" s="255"/>
      <c r="D83" s="2"/>
      <c r="E83" s="2"/>
      <c r="F83" s="2"/>
      <c r="G83" s="3"/>
      <c r="H83" s="2"/>
      <c r="I83" s="5"/>
      <c r="J83" s="26">
        <f t="shared" si="12"/>
        <v>0</v>
      </c>
      <c r="K83" s="264"/>
      <c r="L83" s="4"/>
      <c r="M83" s="26">
        <f t="shared" si="13"/>
        <v>0</v>
      </c>
      <c r="N83" s="267"/>
      <c r="O83" s="27"/>
    </row>
    <row r="84" spans="2:15">
      <c r="B84" s="252"/>
      <c r="C84" s="255"/>
      <c r="D84" s="2"/>
      <c r="E84" s="2"/>
      <c r="F84" s="2"/>
      <c r="G84" s="3"/>
      <c r="H84" s="2"/>
      <c r="I84" s="5"/>
      <c r="J84" s="26">
        <f t="shared" si="12"/>
        <v>0</v>
      </c>
      <c r="K84" s="264"/>
      <c r="L84" s="4"/>
      <c r="M84" s="26">
        <f t="shared" si="13"/>
        <v>0</v>
      </c>
      <c r="N84" s="267"/>
      <c r="O84" s="27"/>
    </row>
    <row r="85" spans="2:15">
      <c r="B85" s="252"/>
      <c r="C85" s="255"/>
      <c r="D85" s="2"/>
      <c r="E85" s="2"/>
      <c r="F85" s="2"/>
      <c r="G85" s="3"/>
      <c r="H85" s="2"/>
      <c r="I85" s="5"/>
      <c r="J85" s="26">
        <f t="shared" si="12"/>
        <v>0</v>
      </c>
      <c r="K85" s="264"/>
      <c r="L85" s="4"/>
      <c r="M85" s="26">
        <f t="shared" si="13"/>
        <v>0</v>
      </c>
      <c r="N85" s="267"/>
      <c r="O85" s="27"/>
    </row>
    <row r="86" spans="2:15">
      <c r="B86" s="252"/>
      <c r="C86" s="255"/>
      <c r="D86" s="2"/>
      <c r="E86" s="2"/>
      <c r="F86" s="2"/>
      <c r="G86" s="3"/>
      <c r="H86" s="2"/>
      <c r="I86" s="5"/>
      <c r="J86" s="26">
        <f t="shared" si="12"/>
        <v>0</v>
      </c>
      <c r="K86" s="264"/>
      <c r="L86" s="4"/>
      <c r="M86" s="26">
        <f t="shared" si="13"/>
        <v>0</v>
      </c>
      <c r="N86" s="267"/>
      <c r="O86" s="27"/>
    </row>
    <row r="87" spans="2:15">
      <c r="B87" s="252"/>
      <c r="C87" s="255"/>
      <c r="D87" s="2"/>
      <c r="E87" s="2"/>
      <c r="F87" s="2"/>
      <c r="G87" s="3"/>
      <c r="H87" s="2"/>
      <c r="I87" s="5"/>
      <c r="J87" s="26">
        <f t="shared" si="12"/>
        <v>0</v>
      </c>
      <c r="K87" s="264"/>
      <c r="L87" s="4"/>
      <c r="M87" s="26">
        <f t="shared" si="13"/>
        <v>0</v>
      </c>
      <c r="N87" s="267"/>
      <c r="O87" s="27"/>
    </row>
    <row r="88" spans="2:15">
      <c r="B88" s="253"/>
      <c r="C88" s="256"/>
      <c r="D88" s="2"/>
      <c r="E88" s="2"/>
      <c r="F88" s="2"/>
      <c r="G88" s="3"/>
      <c r="H88" s="2"/>
      <c r="I88" s="5"/>
      <c r="J88" s="26">
        <f t="shared" si="12"/>
        <v>0</v>
      </c>
      <c r="K88" s="265"/>
      <c r="L88" s="4"/>
      <c r="M88" s="26">
        <f t="shared" si="13"/>
        <v>0</v>
      </c>
      <c r="N88" s="268"/>
      <c r="O88" s="27"/>
    </row>
    <row r="89" spans="2:15">
      <c r="B89" s="13" t="s">
        <v>20</v>
      </c>
      <c r="C89" s="18" t="e">
        <f>SUM(C79)</f>
        <v>#REF!</v>
      </c>
      <c r="D89" s="8"/>
      <c r="E89" s="8"/>
      <c r="F89" s="8"/>
      <c r="G89" s="18" t="e">
        <f>C89/I89*1000</f>
        <v>#REF!</v>
      </c>
      <c r="H89" s="8"/>
      <c r="I89" s="18">
        <f>SUM(I79:I88)</f>
        <v>0</v>
      </c>
      <c r="J89" s="18">
        <f>SUM(J79:J88)</f>
        <v>0</v>
      </c>
      <c r="K89" s="9" t="e">
        <f>(J89-C89)/C89</f>
        <v>#REF!</v>
      </c>
      <c r="L89" s="23" t="e">
        <f>M89/I89</f>
        <v>#DIV/0!</v>
      </c>
      <c r="M89" s="18">
        <f>SUM(M79:M88)</f>
        <v>0</v>
      </c>
      <c r="N89" s="18" t="e">
        <f>C89/M89</f>
        <v>#REF!</v>
      </c>
      <c r="O89" s="28"/>
    </row>
    <row r="90" spans="2:15">
      <c r="B90" s="251" t="e">
        <f>#REF!</f>
        <v>#REF!</v>
      </c>
      <c r="C90" s="254" t="e">
        <f>#REF!</f>
        <v>#REF!</v>
      </c>
      <c r="D90" s="2"/>
      <c r="E90" s="2"/>
      <c r="F90" s="2"/>
      <c r="G90" s="3"/>
      <c r="H90" s="2"/>
      <c r="I90" s="5"/>
      <c r="J90" s="26">
        <f>G90*I90/1000</f>
        <v>0</v>
      </c>
      <c r="K90" s="263" t="e">
        <f>K100</f>
        <v>#REF!</v>
      </c>
      <c r="L90" s="4"/>
      <c r="M90" s="26">
        <f>I90*L90</f>
        <v>0</v>
      </c>
      <c r="N90" s="266" t="e">
        <f>N100</f>
        <v>#REF!</v>
      </c>
      <c r="O90" s="27"/>
    </row>
    <row r="91" spans="2:15">
      <c r="B91" s="252"/>
      <c r="C91" s="255"/>
      <c r="D91" s="2"/>
      <c r="E91" s="2"/>
      <c r="F91" s="2"/>
      <c r="G91" s="3"/>
      <c r="H91" s="2"/>
      <c r="I91" s="5"/>
      <c r="J91" s="26">
        <f t="shared" ref="J91:J99" si="14">G91*I91/1000</f>
        <v>0</v>
      </c>
      <c r="K91" s="264"/>
      <c r="L91" s="4"/>
      <c r="M91" s="26">
        <f t="shared" ref="M91:M99" si="15">I91*L91</f>
        <v>0</v>
      </c>
      <c r="N91" s="267"/>
      <c r="O91" s="27"/>
    </row>
    <row r="92" spans="2:15">
      <c r="B92" s="252"/>
      <c r="C92" s="255"/>
      <c r="D92" s="2"/>
      <c r="E92" s="2"/>
      <c r="F92" s="2"/>
      <c r="G92" s="3"/>
      <c r="H92" s="2"/>
      <c r="I92" s="5"/>
      <c r="J92" s="26">
        <f t="shared" si="14"/>
        <v>0</v>
      </c>
      <c r="K92" s="264"/>
      <c r="L92" s="4"/>
      <c r="M92" s="26">
        <f t="shared" si="15"/>
        <v>0</v>
      </c>
      <c r="N92" s="267"/>
      <c r="O92" s="27"/>
    </row>
    <row r="93" spans="2:15">
      <c r="B93" s="252"/>
      <c r="C93" s="255"/>
      <c r="D93" s="2"/>
      <c r="E93" s="2"/>
      <c r="F93" s="2"/>
      <c r="G93" s="3"/>
      <c r="H93" s="2"/>
      <c r="I93" s="5"/>
      <c r="J93" s="26">
        <f t="shared" si="14"/>
        <v>0</v>
      </c>
      <c r="K93" s="264"/>
      <c r="L93" s="4"/>
      <c r="M93" s="26">
        <f t="shared" si="15"/>
        <v>0</v>
      </c>
      <c r="N93" s="267"/>
      <c r="O93" s="27"/>
    </row>
    <row r="94" spans="2:15">
      <c r="B94" s="252"/>
      <c r="C94" s="255"/>
      <c r="D94" s="2"/>
      <c r="E94" s="2"/>
      <c r="F94" s="2"/>
      <c r="G94" s="3"/>
      <c r="H94" s="2"/>
      <c r="I94" s="5"/>
      <c r="J94" s="26">
        <f t="shared" si="14"/>
        <v>0</v>
      </c>
      <c r="K94" s="264"/>
      <c r="L94" s="4"/>
      <c r="M94" s="26">
        <f t="shared" si="15"/>
        <v>0</v>
      </c>
      <c r="N94" s="267"/>
      <c r="O94" s="27"/>
    </row>
    <row r="95" spans="2:15">
      <c r="B95" s="252"/>
      <c r="C95" s="255"/>
      <c r="D95" s="2"/>
      <c r="E95" s="2"/>
      <c r="F95" s="2"/>
      <c r="G95" s="3"/>
      <c r="H95" s="2"/>
      <c r="I95" s="5"/>
      <c r="J95" s="26">
        <f t="shared" si="14"/>
        <v>0</v>
      </c>
      <c r="K95" s="264"/>
      <c r="L95" s="4"/>
      <c r="M95" s="26">
        <f t="shared" si="15"/>
        <v>0</v>
      </c>
      <c r="N95" s="267"/>
      <c r="O95" s="27"/>
    </row>
    <row r="96" spans="2:15">
      <c r="B96" s="252"/>
      <c r="C96" s="255"/>
      <c r="D96" s="2"/>
      <c r="E96" s="2"/>
      <c r="F96" s="2"/>
      <c r="G96" s="3"/>
      <c r="H96" s="2"/>
      <c r="I96" s="5"/>
      <c r="J96" s="26">
        <f t="shared" si="14"/>
        <v>0</v>
      </c>
      <c r="K96" s="264"/>
      <c r="L96" s="4"/>
      <c r="M96" s="26">
        <f t="shared" si="15"/>
        <v>0</v>
      </c>
      <c r="N96" s="267"/>
      <c r="O96" s="27"/>
    </row>
    <row r="97" spans="2:15">
      <c r="B97" s="252"/>
      <c r="C97" s="255"/>
      <c r="D97" s="2"/>
      <c r="E97" s="2"/>
      <c r="F97" s="2"/>
      <c r="G97" s="3"/>
      <c r="H97" s="2"/>
      <c r="I97" s="5"/>
      <c r="J97" s="26">
        <f t="shared" si="14"/>
        <v>0</v>
      </c>
      <c r="K97" s="264"/>
      <c r="L97" s="4"/>
      <c r="M97" s="26">
        <f t="shared" si="15"/>
        <v>0</v>
      </c>
      <c r="N97" s="267"/>
      <c r="O97" s="27"/>
    </row>
    <row r="98" spans="2:15">
      <c r="B98" s="252"/>
      <c r="C98" s="255"/>
      <c r="D98" s="2"/>
      <c r="E98" s="2"/>
      <c r="F98" s="2"/>
      <c r="G98" s="3"/>
      <c r="H98" s="2"/>
      <c r="I98" s="5"/>
      <c r="J98" s="26">
        <f t="shared" si="14"/>
        <v>0</v>
      </c>
      <c r="K98" s="264"/>
      <c r="L98" s="4"/>
      <c r="M98" s="26">
        <f t="shared" si="15"/>
        <v>0</v>
      </c>
      <c r="N98" s="267"/>
      <c r="O98" s="27"/>
    </row>
    <row r="99" spans="2:15">
      <c r="B99" s="253"/>
      <c r="C99" s="256"/>
      <c r="D99" s="2"/>
      <c r="E99" s="2"/>
      <c r="F99" s="2"/>
      <c r="G99" s="3"/>
      <c r="H99" s="2"/>
      <c r="I99" s="5"/>
      <c r="J99" s="26">
        <f t="shared" si="14"/>
        <v>0</v>
      </c>
      <c r="K99" s="265"/>
      <c r="L99" s="4"/>
      <c r="M99" s="26">
        <f t="shared" si="15"/>
        <v>0</v>
      </c>
      <c r="N99" s="268"/>
      <c r="O99" s="27"/>
    </row>
    <row r="100" spans="2:15">
      <c r="B100" s="13" t="s">
        <v>20</v>
      </c>
      <c r="C100" s="18" t="e">
        <f>SUM(C90)</f>
        <v>#REF!</v>
      </c>
      <c r="D100" s="8"/>
      <c r="E100" s="8"/>
      <c r="F100" s="8"/>
      <c r="G100" s="18" t="e">
        <f>C100/I100*1000</f>
        <v>#REF!</v>
      </c>
      <c r="H100" s="8"/>
      <c r="I100" s="18">
        <f>SUM(I90:I99)</f>
        <v>0</v>
      </c>
      <c r="J100" s="18">
        <f>SUM(J90:J99)</f>
        <v>0</v>
      </c>
      <c r="K100" s="9" t="e">
        <f>(J100-C100)/C100</f>
        <v>#REF!</v>
      </c>
      <c r="L100" s="23" t="e">
        <f>M100/I100</f>
        <v>#DIV/0!</v>
      </c>
      <c r="M100" s="18">
        <f>SUM(M90:M99)</f>
        <v>0</v>
      </c>
      <c r="N100" s="18" t="e">
        <f>C100/M100</f>
        <v>#REF!</v>
      </c>
      <c r="O100" s="28"/>
    </row>
    <row r="101" spans="2:15">
      <c r="B101" s="251" t="e">
        <f>#REF!</f>
        <v>#REF!</v>
      </c>
      <c r="C101" s="254" t="e">
        <f>#REF!</f>
        <v>#REF!</v>
      </c>
      <c r="D101" s="40"/>
      <c r="E101" s="40"/>
      <c r="F101" s="40"/>
      <c r="G101" s="5"/>
      <c r="H101" s="40"/>
      <c r="I101" s="5"/>
      <c r="J101" s="26">
        <f>G101*I101/1000</f>
        <v>0</v>
      </c>
      <c r="K101" s="263" t="e">
        <f>K111</f>
        <v>#REF!</v>
      </c>
      <c r="L101" s="4"/>
      <c r="M101" s="26">
        <f>I101*L101</f>
        <v>0</v>
      </c>
      <c r="N101" s="266" t="e">
        <f>N111</f>
        <v>#REF!</v>
      </c>
      <c r="O101" s="27"/>
    </row>
    <row r="102" spans="2:15">
      <c r="B102" s="252"/>
      <c r="C102" s="255"/>
      <c r="D102" s="40"/>
      <c r="E102" s="40"/>
      <c r="F102" s="40"/>
      <c r="G102" s="5"/>
      <c r="H102" s="40"/>
      <c r="I102" s="5"/>
      <c r="J102" s="26">
        <f t="shared" ref="J102:J110" si="16">G102*I102/1000</f>
        <v>0</v>
      </c>
      <c r="K102" s="264"/>
      <c r="L102" s="4"/>
      <c r="M102" s="26">
        <f t="shared" ref="M102:M110" si="17">I102*L102</f>
        <v>0</v>
      </c>
      <c r="N102" s="267"/>
      <c r="O102" s="27"/>
    </row>
    <row r="103" spans="2:15">
      <c r="B103" s="252"/>
      <c r="C103" s="255"/>
      <c r="D103" s="40"/>
      <c r="E103" s="40"/>
      <c r="F103" s="40"/>
      <c r="G103" s="5"/>
      <c r="H103" s="40"/>
      <c r="I103" s="5"/>
      <c r="J103" s="26">
        <f t="shared" si="16"/>
        <v>0</v>
      </c>
      <c r="K103" s="264"/>
      <c r="L103" s="4"/>
      <c r="M103" s="26">
        <f t="shared" si="17"/>
        <v>0</v>
      </c>
      <c r="N103" s="267"/>
      <c r="O103" s="27"/>
    </row>
    <row r="104" spans="2:15">
      <c r="B104" s="252"/>
      <c r="C104" s="255"/>
      <c r="D104" s="40"/>
      <c r="E104" s="40"/>
      <c r="F104" s="40"/>
      <c r="G104" s="5"/>
      <c r="H104" s="40"/>
      <c r="I104" s="5"/>
      <c r="J104" s="26">
        <f>G104*I104</f>
        <v>0</v>
      </c>
      <c r="K104" s="264"/>
      <c r="L104" s="4"/>
      <c r="M104" s="26">
        <f t="shared" si="17"/>
        <v>0</v>
      </c>
      <c r="N104" s="267"/>
      <c r="O104" s="27"/>
    </row>
    <row r="105" spans="2:15">
      <c r="B105" s="252"/>
      <c r="C105" s="255"/>
      <c r="D105" s="40"/>
      <c r="E105" s="40"/>
      <c r="F105" s="40"/>
      <c r="G105" s="5"/>
      <c r="H105" s="40"/>
      <c r="I105" s="5"/>
      <c r="J105" s="26">
        <f t="shared" si="16"/>
        <v>0</v>
      </c>
      <c r="K105" s="264"/>
      <c r="L105" s="4"/>
      <c r="M105" s="26">
        <f t="shared" si="17"/>
        <v>0</v>
      </c>
      <c r="N105" s="267"/>
      <c r="O105" s="27"/>
    </row>
    <row r="106" spans="2:15">
      <c r="B106" s="252"/>
      <c r="C106" s="255"/>
      <c r="D106" s="40"/>
      <c r="E106" s="40"/>
      <c r="F106" s="40"/>
      <c r="G106" s="5"/>
      <c r="H106" s="40"/>
      <c r="I106" s="5"/>
      <c r="J106" s="26">
        <f t="shared" si="16"/>
        <v>0</v>
      </c>
      <c r="K106" s="264"/>
      <c r="L106" s="4"/>
      <c r="M106" s="26">
        <f t="shared" si="17"/>
        <v>0</v>
      </c>
      <c r="N106" s="267"/>
      <c r="O106" s="27"/>
    </row>
    <row r="107" spans="2:15">
      <c r="B107" s="252"/>
      <c r="C107" s="255"/>
      <c r="D107" s="40"/>
      <c r="E107" s="40"/>
      <c r="F107" s="40"/>
      <c r="G107" s="5"/>
      <c r="H107" s="40"/>
      <c r="I107" s="5"/>
      <c r="J107" s="26">
        <f t="shared" si="16"/>
        <v>0</v>
      </c>
      <c r="K107" s="264"/>
      <c r="L107" s="4"/>
      <c r="M107" s="26">
        <f t="shared" si="17"/>
        <v>0</v>
      </c>
      <c r="N107" s="267"/>
      <c r="O107" s="27"/>
    </row>
    <row r="108" spans="2:15">
      <c r="B108" s="252"/>
      <c r="C108" s="255"/>
      <c r="D108" s="40"/>
      <c r="E108" s="40"/>
      <c r="F108" s="40"/>
      <c r="G108" s="5"/>
      <c r="H108" s="40"/>
      <c r="I108" s="5"/>
      <c r="J108" s="26">
        <f t="shared" si="16"/>
        <v>0</v>
      </c>
      <c r="K108" s="264"/>
      <c r="L108" s="4"/>
      <c r="M108" s="26">
        <f t="shared" si="17"/>
        <v>0</v>
      </c>
      <c r="N108" s="267"/>
      <c r="O108" s="27"/>
    </row>
    <row r="109" spans="2:15">
      <c r="B109" s="252"/>
      <c r="C109" s="255"/>
      <c r="D109" s="2"/>
      <c r="E109" s="2"/>
      <c r="F109" s="2"/>
      <c r="G109" s="3"/>
      <c r="H109" s="2"/>
      <c r="I109" s="5"/>
      <c r="J109" s="26">
        <f t="shared" si="16"/>
        <v>0</v>
      </c>
      <c r="K109" s="264"/>
      <c r="L109" s="4"/>
      <c r="M109" s="26">
        <f t="shared" si="17"/>
        <v>0</v>
      </c>
      <c r="N109" s="267"/>
      <c r="O109" s="27"/>
    </row>
    <row r="110" spans="2:15">
      <c r="B110" s="253"/>
      <c r="C110" s="256"/>
      <c r="D110" s="2"/>
      <c r="E110" s="2"/>
      <c r="F110" s="2"/>
      <c r="G110" s="3"/>
      <c r="H110" s="2"/>
      <c r="I110" s="5"/>
      <c r="J110" s="26">
        <f t="shared" si="16"/>
        <v>0</v>
      </c>
      <c r="K110" s="265"/>
      <c r="L110" s="4"/>
      <c r="M110" s="26">
        <f t="shared" si="17"/>
        <v>0</v>
      </c>
      <c r="N110" s="268"/>
      <c r="O110" s="27"/>
    </row>
    <row r="111" spans="2:15">
      <c r="B111" s="13" t="s">
        <v>20</v>
      </c>
      <c r="C111" s="18" t="e">
        <f>SUM(C101)</f>
        <v>#REF!</v>
      </c>
      <c r="D111" s="8"/>
      <c r="E111" s="8"/>
      <c r="F111" s="8"/>
      <c r="G111" s="18" t="e">
        <f>C111/I111*1000</f>
        <v>#REF!</v>
      </c>
      <c r="H111" s="8"/>
      <c r="I111" s="18">
        <f>SUM(I101:I110)</f>
        <v>0</v>
      </c>
      <c r="J111" s="18">
        <f>SUM(J101:J110)</f>
        <v>0</v>
      </c>
      <c r="K111" s="9" t="e">
        <f>(J111-C111)/C111</f>
        <v>#REF!</v>
      </c>
      <c r="L111" s="23" t="e">
        <f>M111/I111</f>
        <v>#DIV/0!</v>
      </c>
      <c r="M111" s="18">
        <f>SUM(M101:M110)</f>
        <v>0</v>
      </c>
      <c r="N111" s="18" t="e">
        <f>C111/M111</f>
        <v>#REF!</v>
      </c>
      <c r="O111" s="28"/>
    </row>
    <row r="112" spans="2:15">
      <c r="B112" s="251" t="e">
        <f>#REF!</f>
        <v>#REF!</v>
      </c>
      <c r="C112" s="254" t="e">
        <f>#REF!</f>
        <v>#REF!</v>
      </c>
      <c r="D112" s="40"/>
      <c r="E112" s="40"/>
      <c r="F112" s="40"/>
      <c r="G112" s="5"/>
      <c r="H112" s="40"/>
      <c r="I112" s="5"/>
      <c r="J112" s="26">
        <f>G112*I112/1000</f>
        <v>0</v>
      </c>
      <c r="K112" s="263" t="e">
        <f>K122</f>
        <v>#REF!</v>
      </c>
      <c r="L112" s="4"/>
      <c r="M112" s="26">
        <f>I112*L112</f>
        <v>0</v>
      </c>
      <c r="N112" s="266" t="e">
        <f>N122</f>
        <v>#REF!</v>
      </c>
      <c r="O112" s="27"/>
    </row>
    <row r="113" spans="2:15">
      <c r="B113" s="252"/>
      <c r="C113" s="255"/>
      <c r="D113" s="40"/>
      <c r="E113" s="40"/>
      <c r="F113" s="40"/>
      <c r="G113" s="5"/>
      <c r="H113" s="40"/>
      <c r="I113" s="5"/>
      <c r="J113" s="26">
        <f t="shared" ref="J113:J121" si="18">G113*I113/1000</f>
        <v>0</v>
      </c>
      <c r="K113" s="264"/>
      <c r="L113" s="4"/>
      <c r="M113" s="26">
        <f t="shared" ref="M113:M121" si="19">I113*L113</f>
        <v>0</v>
      </c>
      <c r="N113" s="267"/>
      <c r="O113" s="27"/>
    </row>
    <row r="114" spans="2:15">
      <c r="B114" s="252"/>
      <c r="C114" s="255"/>
      <c r="D114" s="40"/>
      <c r="E114" s="40"/>
      <c r="F114" s="40"/>
      <c r="G114" s="5"/>
      <c r="H114" s="40"/>
      <c r="I114" s="5"/>
      <c r="J114" s="26">
        <f t="shared" si="18"/>
        <v>0</v>
      </c>
      <c r="K114" s="264"/>
      <c r="L114" s="4"/>
      <c r="M114" s="26">
        <f t="shared" si="19"/>
        <v>0</v>
      </c>
      <c r="N114" s="267"/>
      <c r="O114" s="27"/>
    </row>
    <row r="115" spans="2:15">
      <c r="B115" s="252"/>
      <c r="C115" s="255"/>
      <c r="D115" s="40"/>
      <c r="E115" s="40"/>
      <c r="F115" s="40"/>
      <c r="G115" s="5"/>
      <c r="H115" s="40"/>
      <c r="I115" s="5"/>
      <c r="J115" s="26">
        <f t="shared" si="18"/>
        <v>0</v>
      </c>
      <c r="K115" s="264"/>
      <c r="L115" s="4"/>
      <c r="M115" s="26">
        <f t="shared" si="19"/>
        <v>0</v>
      </c>
      <c r="N115" s="267"/>
      <c r="O115" s="27"/>
    </row>
    <row r="116" spans="2:15">
      <c r="B116" s="252"/>
      <c r="C116" s="255"/>
      <c r="D116" s="40"/>
      <c r="E116" s="40"/>
      <c r="F116" s="40"/>
      <c r="G116" s="5"/>
      <c r="H116" s="40"/>
      <c r="I116" s="5"/>
      <c r="J116" s="26">
        <f t="shared" si="18"/>
        <v>0</v>
      </c>
      <c r="K116" s="264"/>
      <c r="L116" s="4"/>
      <c r="M116" s="26">
        <f t="shared" si="19"/>
        <v>0</v>
      </c>
      <c r="N116" s="267"/>
      <c r="O116" s="27"/>
    </row>
    <row r="117" spans="2:15">
      <c r="B117" s="252"/>
      <c r="C117" s="255"/>
      <c r="D117" s="40"/>
      <c r="E117" s="40"/>
      <c r="F117" s="40"/>
      <c r="G117" s="5"/>
      <c r="H117" s="40"/>
      <c r="I117" s="5"/>
      <c r="J117" s="26">
        <f t="shared" si="18"/>
        <v>0</v>
      </c>
      <c r="K117" s="264"/>
      <c r="L117" s="4"/>
      <c r="M117" s="26">
        <f t="shared" si="19"/>
        <v>0</v>
      </c>
      <c r="N117" s="267"/>
      <c r="O117" s="27"/>
    </row>
    <row r="118" spans="2:15">
      <c r="B118" s="252"/>
      <c r="C118" s="255"/>
      <c r="D118" s="40"/>
      <c r="E118" s="40"/>
      <c r="F118" s="40"/>
      <c r="G118" s="5"/>
      <c r="H118" s="40"/>
      <c r="I118" s="5"/>
      <c r="J118" s="26">
        <f t="shared" si="18"/>
        <v>0</v>
      </c>
      <c r="K118" s="264"/>
      <c r="L118" s="4"/>
      <c r="M118" s="26">
        <f t="shared" si="19"/>
        <v>0</v>
      </c>
      <c r="N118" s="267"/>
      <c r="O118" s="27"/>
    </row>
    <row r="119" spans="2:15">
      <c r="B119" s="252"/>
      <c r="C119" s="255"/>
      <c r="D119" s="40"/>
      <c r="E119" s="2"/>
      <c r="F119" s="2"/>
      <c r="G119" s="3"/>
      <c r="H119" s="2"/>
      <c r="I119" s="5"/>
      <c r="J119" s="26">
        <f>G119*I119</f>
        <v>0</v>
      </c>
      <c r="K119" s="264"/>
      <c r="L119" s="4"/>
      <c r="M119" s="26">
        <f t="shared" si="19"/>
        <v>0</v>
      </c>
      <c r="N119" s="267"/>
      <c r="O119" s="27"/>
    </row>
    <row r="120" spans="2:15">
      <c r="B120" s="252"/>
      <c r="C120" s="255"/>
      <c r="D120" s="2"/>
      <c r="E120" s="2"/>
      <c r="F120" s="2"/>
      <c r="G120" s="3"/>
      <c r="H120" s="2"/>
      <c r="I120" s="5"/>
      <c r="J120" s="26">
        <f t="shared" si="18"/>
        <v>0</v>
      </c>
      <c r="K120" s="264"/>
      <c r="L120" s="4"/>
      <c r="M120" s="26">
        <f t="shared" si="19"/>
        <v>0</v>
      </c>
      <c r="N120" s="267"/>
      <c r="O120" s="27"/>
    </row>
    <row r="121" spans="2:15">
      <c r="B121" s="253"/>
      <c r="C121" s="256"/>
      <c r="D121" s="2"/>
      <c r="E121" s="2"/>
      <c r="F121" s="2"/>
      <c r="G121" s="3"/>
      <c r="H121" s="2"/>
      <c r="I121" s="5"/>
      <c r="J121" s="26">
        <f t="shared" si="18"/>
        <v>0</v>
      </c>
      <c r="K121" s="265"/>
      <c r="L121" s="4"/>
      <c r="M121" s="26">
        <f t="shared" si="19"/>
        <v>0</v>
      </c>
      <c r="N121" s="268"/>
      <c r="O121" s="27"/>
    </row>
    <row r="122" spans="2:15">
      <c r="B122" s="13" t="s">
        <v>20</v>
      </c>
      <c r="C122" s="18" t="e">
        <f>SUM(C112)</f>
        <v>#REF!</v>
      </c>
      <c r="D122" s="8"/>
      <c r="E122" s="8"/>
      <c r="F122" s="8"/>
      <c r="G122" s="18" t="e">
        <f>C122/I122*1000</f>
        <v>#REF!</v>
      </c>
      <c r="H122" s="8"/>
      <c r="I122" s="18">
        <f>SUM(I112:I121)</f>
        <v>0</v>
      </c>
      <c r="J122" s="18">
        <f>SUM(J112:J121)</f>
        <v>0</v>
      </c>
      <c r="K122" s="9" t="e">
        <f>(J122-C122)/C122</f>
        <v>#REF!</v>
      </c>
      <c r="L122" s="23" t="e">
        <f>M122/I122</f>
        <v>#DIV/0!</v>
      </c>
      <c r="M122" s="18">
        <f>SUM(M112:M121)</f>
        <v>0</v>
      </c>
      <c r="N122" s="18" t="e">
        <f>C122/M122</f>
        <v>#REF!</v>
      </c>
      <c r="O122" s="28"/>
    </row>
    <row r="123" spans="2:15">
      <c r="B123" s="251" t="e">
        <f>#REF!</f>
        <v>#REF!</v>
      </c>
      <c r="C123" s="254" t="e">
        <f>#REF!</f>
        <v>#REF!</v>
      </c>
      <c r="D123" s="2"/>
      <c r="E123" s="2"/>
      <c r="F123" s="2"/>
      <c r="G123" s="25"/>
      <c r="H123" s="2"/>
      <c r="I123" s="20"/>
      <c r="J123" s="21">
        <f>G123*I123/1000</f>
        <v>0</v>
      </c>
      <c r="K123" s="257" t="e">
        <f>K133</f>
        <v>#REF!</v>
      </c>
      <c r="L123" s="22"/>
      <c r="M123" s="21">
        <f>I123*L123</f>
        <v>0</v>
      </c>
      <c r="N123" s="260" t="e">
        <f>N133</f>
        <v>#REF!</v>
      </c>
      <c r="O123" s="27"/>
    </row>
    <row r="124" spans="2:15">
      <c r="B124" s="252"/>
      <c r="C124" s="255"/>
      <c r="D124" s="2"/>
      <c r="E124" s="2"/>
      <c r="F124" s="2"/>
      <c r="G124" s="25"/>
      <c r="H124" s="2"/>
      <c r="I124" s="20"/>
      <c r="J124" s="21">
        <f t="shared" ref="J124:J132" si="20">G124*I124/1000</f>
        <v>0</v>
      </c>
      <c r="K124" s="258"/>
      <c r="L124" s="22"/>
      <c r="M124" s="21">
        <f t="shared" ref="M124:M132" si="21">I124*L124</f>
        <v>0</v>
      </c>
      <c r="N124" s="261"/>
      <c r="O124" s="27"/>
    </row>
    <row r="125" spans="2:15">
      <c r="B125" s="252"/>
      <c r="C125" s="255"/>
      <c r="D125" s="2"/>
      <c r="E125" s="2"/>
      <c r="F125" s="2"/>
      <c r="G125" s="25"/>
      <c r="H125" s="2"/>
      <c r="I125" s="20"/>
      <c r="J125" s="21">
        <f t="shared" si="20"/>
        <v>0</v>
      </c>
      <c r="K125" s="258"/>
      <c r="L125" s="22"/>
      <c r="M125" s="21">
        <f t="shared" si="21"/>
        <v>0</v>
      </c>
      <c r="N125" s="261"/>
      <c r="O125" s="27"/>
    </row>
    <row r="126" spans="2:15">
      <c r="B126" s="252"/>
      <c r="C126" s="255"/>
      <c r="D126" s="2"/>
      <c r="E126" s="2"/>
      <c r="F126" s="2"/>
      <c r="G126" s="25"/>
      <c r="H126" s="2"/>
      <c r="I126" s="20"/>
      <c r="J126" s="21">
        <f t="shared" si="20"/>
        <v>0</v>
      </c>
      <c r="K126" s="258"/>
      <c r="L126" s="22"/>
      <c r="M126" s="21">
        <f t="shared" si="21"/>
        <v>0</v>
      </c>
      <c r="N126" s="261"/>
      <c r="O126" s="27"/>
    </row>
    <row r="127" spans="2:15">
      <c r="B127" s="252"/>
      <c r="C127" s="255"/>
      <c r="D127" s="2"/>
      <c r="E127" s="2"/>
      <c r="F127" s="2"/>
      <c r="G127" s="25"/>
      <c r="H127" s="2"/>
      <c r="I127" s="20"/>
      <c r="J127" s="21">
        <f t="shared" si="20"/>
        <v>0</v>
      </c>
      <c r="K127" s="258"/>
      <c r="L127" s="22"/>
      <c r="M127" s="21">
        <f t="shared" si="21"/>
        <v>0</v>
      </c>
      <c r="N127" s="261"/>
      <c r="O127" s="27"/>
    </row>
    <row r="128" spans="2:15">
      <c r="B128" s="252"/>
      <c r="C128" s="255"/>
      <c r="D128" s="2"/>
      <c r="E128" s="2"/>
      <c r="F128" s="2"/>
      <c r="G128" s="25"/>
      <c r="H128" s="2"/>
      <c r="I128" s="20"/>
      <c r="J128" s="21">
        <f t="shared" si="20"/>
        <v>0</v>
      </c>
      <c r="K128" s="258"/>
      <c r="L128" s="22"/>
      <c r="M128" s="21">
        <f t="shared" si="21"/>
        <v>0</v>
      </c>
      <c r="N128" s="261"/>
      <c r="O128" s="27"/>
    </row>
    <row r="129" spans="2:15">
      <c r="B129" s="252"/>
      <c r="C129" s="255"/>
      <c r="D129" s="2"/>
      <c r="E129" s="2"/>
      <c r="F129" s="2"/>
      <c r="G129" s="25"/>
      <c r="H129" s="2"/>
      <c r="I129" s="20"/>
      <c r="J129" s="21">
        <f t="shared" si="20"/>
        <v>0</v>
      </c>
      <c r="K129" s="258"/>
      <c r="L129" s="22"/>
      <c r="M129" s="21">
        <f t="shared" si="21"/>
        <v>0</v>
      </c>
      <c r="N129" s="261"/>
      <c r="O129" s="27"/>
    </row>
    <row r="130" spans="2:15">
      <c r="B130" s="252"/>
      <c r="C130" s="255"/>
      <c r="D130" s="2"/>
      <c r="E130" s="2"/>
      <c r="F130" s="2"/>
      <c r="G130" s="25"/>
      <c r="H130" s="2"/>
      <c r="I130" s="20"/>
      <c r="J130" s="21">
        <f t="shared" si="20"/>
        <v>0</v>
      </c>
      <c r="K130" s="258"/>
      <c r="L130" s="22"/>
      <c r="M130" s="21">
        <f t="shared" si="21"/>
        <v>0</v>
      </c>
      <c r="N130" s="261"/>
      <c r="O130" s="27"/>
    </row>
    <row r="131" spans="2:15">
      <c r="B131" s="252"/>
      <c r="C131" s="255"/>
      <c r="D131" s="2"/>
      <c r="E131" s="2"/>
      <c r="F131" s="2"/>
      <c r="G131" s="25"/>
      <c r="H131" s="2"/>
      <c r="I131" s="20"/>
      <c r="J131" s="21">
        <f t="shared" si="20"/>
        <v>0</v>
      </c>
      <c r="K131" s="258"/>
      <c r="L131" s="22"/>
      <c r="M131" s="21">
        <f t="shared" si="21"/>
        <v>0</v>
      </c>
      <c r="N131" s="261"/>
      <c r="O131" s="27"/>
    </row>
    <row r="132" spans="2:15">
      <c r="B132" s="253"/>
      <c r="C132" s="256"/>
      <c r="D132" s="2"/>
      <c r="E132" s="2"/>
      <c r="F132" s="2"/>
      <c r="G132" s="25"/>
      <c r="H132" s="2"/>
      <c r="I132" s="20"/>
      <c r="J132" s="21">
        <f t="shared" si="20"/>
        <v>0</v>
      </c>
      <c r="K132" s="259"/>
      <c r="L132" s="22"/>
      <c r="M132" s="21">
        <f t="shared" si="21"/>
        <v>0</v>
      </c>
      <c r="N132" s="262"/>
      <c r="O132" s="27"/>
    </row>
    <row r="133" spans="2:15">
      <c r="B133" s="13" t="s">
        <v>20</v>
      </c>
      <c r="C133" s="18" t="e">
        <f>SUM(C123)</f>
        <v>#REF!</v>
      </c>
      <c r="D133" s="8"/>
      <c r="E133" s="8"/>
      <c r="F133" s="8"/>
      <c r="G133" s="18" t="e">
        <f>C133/I133*1000</f>
        <v>#REF!</v>
      </c>
      <c r="H133" s="8"/>
      <c r="I133" s="18">
        <f>SUM(I123:I132)</f>
        <v>0</v>
      </c>
      <c r="J133" s="18">
        <f>SUM(J123:J132)</f>
        <v>0</v>
      </c>
      <c r="K133" s="9" t="e">
        <f>(J133-C133)/C133</f>
        <v>#REF!</v>
      </c>
      <c r="L133" s="23" t="e">
        <f>M133/I133</f>
        <v>#DIV/0!</v>
      </c>
      <c r="M133" s="18">
        <f>SUM(M123:M132)</f>
        <v>0</v>
      </c>
      <c r="N133" s="18" t="e">
        <f>C133/M133</f>
        <v>#REF!</v>
      </c>
      <c r="O133" s="28"/>
    </row>
    <row r="134" spans="2:15">
      <c r="B134" s="251" t="e">
        <f>#REF!</f>
        <v>#REF!</v>
      </c>
      <c r="C134" s="254" t="e">
        <f>#REF!</f>
        <v>#REF!</v>
      </c>
      <c r="D134" s="2"/>
      <c r="E134" s="2"/>
      <c r="F134" s="2"/>
      <c r="G134" s="25"/>
      <c r="H134" s="2"/>
      <c r="I134" s="20"/>
      <c r="J134" s="21">
        <f>G134*I134/1000</f>
        <v>0</v>
      </c>
      <c r="K134" s="257" t="e">
        <f>K144</f>
        <v>#REF!</v>
      </c>
      <c r="L134" s="22"/>
      <c r="M134" s="21">
        <f>I134*L134</f>
        <v>0</v>
      </c>
      <c r="N134" s="260" t="e">
        <f>N144</f>
        <v>#REF!</v>
      </c>
      <c r="O134" s="27"/>
    </row>
    <row r="135" spans="2:15">
      <c r="B135" s="252"/>
      <c r="C135" s="255"/>
      <c r="D135" s="2"/>
      <c r="E135" s="2"/>
      <c r="F135" s="2"/>
      <c r="G135" s="25"/>
      <c r="H135" s="2"/>
      <c r="I135" s="20"/>
      <c r="J135" s="21">
        <f t="shared" ref="J135:J143" si="22">G135*I135/1000</f>
        <v>0</v>
      </c>
      <c r="K135" s="258"/>
      <c r="L135" s="22"/>
      <c r="M135" s="21">
        <f t="shared" ref="M135:M143" si="23">I135*L135</f>
        <v>0</v>
      </c>
      <c r="N135" s="261"/>
      <c r="O135" s="27"/>
    </row>
    <row r="136" spans="2:15">
      <c r="B136" s="252"/>
      <c r="C136" s="255"/>
      <c r="D136" s="2"/>
      <c r="E136" s="2"/>
      <c r="F136" s="2"/>
      <c r="G136" s="25"/>
      <c r="H136" s="2"/>
      <c r="I136" s="20"/>
      <c r="J136" s="21">
        <f t="shared" si="22"/>
        <v>0</v>
      </c>
      <c r="K136" s="258"/>
      <c r="L136" s="22"/>
      <c r="M136" s="21">
        <f t="shared" si="23"/>
        <v>0</v>
      </c>
      <c r="N136" s="261"/>
      <c r="O136" s="27"/>
    </row>
    <row r="137" spans="2:15">
      <c r="B137" s="252"/>
      <c r="C137" s="255"/>
      <c r="D137" s="2"/>
      <c r="E137" s="2"/>
      <c r="F137" s="2"/>
      <c r="G137" s="25"/>
      <c r="H137" s="2"/>
      <c r="I137" s="20"/>
      <c r="J137" s="21">
        <f t="shared" si="22"/>
        <v>0</v>
      </c>
      <c r="K137" s="258"/>
      <c r="L137" s="22"/>
      <c r="M137" s="21">
        <f t="shared" si="23"/>
        <v>0</v>
      </c>
      <c r="N137" s="261"/>
      <c r="O137" s="27"/>
    </row>
    <row r="138" spans="2:15">
      <c r="B138" s="252"/>
      <c r="C138" s="255"/>
      <c r="D138" s="2"/>
      <c r="E138" s="2"/>
      <c r="F138" s="2"/>
      <c r="G138" s="25"/>
      <c r="H138" s="2"/>
      <c r="I138" s="20"/>
      <c r="J138" s="21">
        <f t="shared" si="22"/>
        <v>0</v>
      </c>
      <c r="K138" s="258"/>
      <c r="L138" s="22"/>
      <c r="M138" s="21">
        <f t="shared" si="23"/>
        <v>0</v>
      </c>
      <c r="N138" s="261"/>
      <c r="O138" s="27"/>
    </row>
    <row r="139" spans="2:15">
      <c r="B139" s="252"/>
      <c r="C139" s="255"/>
      <c r="D139" s="2"/>
      <c r="E139" s="2"/>
      <c r="F139" s="2"/>
      <c r="G139" s="25"/>
      <c r="H139" s="2"/>
      <c r="I139" s="20"/>
      <c r="J139" s="21">
        <f t="shared" si="22"/>
        <v>0</v>
      </c>
      <c r="K139" s="258"/>
      <c r="L139" s="22"/>
      <c r="M139" s="21">
        <f t="shared" si="23"/>
        <v>0</v>
      </c>
      <c r="N139" s="261"/>
      <c r="O139" s="27"/>
    </row>
    <row r="140" spans="2:15">
      <c r="B140" s="252"/>
      <c r="C140" s="255"/>
      <c r="D140" s="2"/>
      <c r="E140" s="2"/>
      <c r="F140" s="2"/>
      <c r="G140" s="25"/>
      <c r="H140" s="2"/>
      <c r="I140" s="20"/>
      <c r="J140" s="21">
        <f t="shared" si="22"/>
        <v>0</v>
      </c>
      <c r="K140" s="258"/>
      <c r="L140" s="22"/>
      <c r="M140" s="21">
        <f t="shared" si="23"/>
        <v>0</v>
      </c>
      <c r="N140" s="261"/>
      <c r="O140" s="27"/>
    </row>
    <row r="141" spans="2:15">
      <c r="B141" s="252"/>
      <c r="C141" s="255"/>
      <c r="D141" s="2"/>
      <c r="E141" s="2"/>
      <c r="F141" s="2"/>
      <c r="G141" s="25"/>
      <c r="H141" s="2"/>
      <c r="I141" s="20"/>
      <c r="J141" s="21">
        <f t="shared" si="22"/>
        <v>0</v>
      </c>
      <c r="K141" s="258"/>
      <c r="L141" s="22"/>
      <c r="M141" s="21">
        <f t="shared" si="23"/>
        <v>0</v>
      </c>
      <c r="N141" s="261"/>
      <c r="O141" s="27"/>
    </row>
    <row r="142" spans="2:15">
      <c r="B142" s="252"/>
      <c r="C142" s="255"/>
      <c r="D142" s="2"/>
      <c r="E142" s="2"/>
      <c r="F142" s="2"/>
      <c r="G142" s="25"/>
      <c r="H142" s="2"/>
      <c r="I142" s="20"/>
      <c r="J142" s="21">
        <f t="shared" si="22"/>
        <v>0</v>
      </c>
      <c r="K142" s="258"/>
      <c r="L142" s="22"/>
      <c r="M142" s="21">
        <f t="shared" si="23"/>
        <v>0</v>
      </c>
      <c r="N142" s="261"/>
      <c r="O142" s="27"/>
    </row>
    <row r="143" spans="2:15">
      <c r="B143" s="253"/>
      <c r="C143" s="256"/>
      <c r="D143" s="2"/>
      <c r="E143" s="2"/>
      <c r="F143" s="2"/>
      <c r="G143" s="25"/>
      <c r="H143" s="2"/>
      <c r="I143" s="20"/>
      <c r="J143" s="21">
        <f t="shared" si="22"/>
        <v>0</v>
      </c>
      <c r="K143" s="259"/>
      <c r="L143" s="22"/>
      <c r="M143" s="21">
        <f t="shared" si="23"/>
        <v>0</v>
      </c>
      <c r="N143" s="262"/>
      <c r="O143" s="27"/>
    </row>
    <row r="144" spans="2:15">
      <c r="B144" s="13" t="s">
        <v>20</v>
      </c>
      <c r="C144" s="18" t="e">
        <f>SUM(C134)</f>
        <v>#REF!</v>
      </c>
      <c r="D144" s="8"/>
      <c r="E144" s="8"/>
      <c r="F144" s="8"/>
      <c r="G144" s="18" t="e">
        <f>C144/I144*1000</f>
        <v>#REF!</v>
      </c>
      <c r="H144" s="8"/>
      <c r="I144" s="18">
        <f>SUM(I134:I143)</f>
        <v>0</v>
      </c>
      <c r="J144" s="18">
        <f>SUM(J134:J143)</f>
        <v>0</v>
      </c>
      <c r="K144" s="9" t="e">
        <f>(J144-C144)/C144</f>
        <v>#REF!</v>
      </c>
      <c r="L144" s="23" t="e">
        <f>M144/I144</f>
        <v>#DIV/0!</v>
      </c>
      <c r="M144" s="18">
        <f>SUM(M134:M143)</f>
        <v>0</v>
      </c>
      <c r="N144" s="18" t="e">
        <f>C144/M144</f>
        <v>#REF!</v>
      </c>
      <c r="O144" s="28"/>
    </row>
    <row r="145" spans="2:15">
      <c r="B145" s="251" t="e">
        <f>#REF!</f>
        <v>#REF!</v>
      </c>
      <c r="C145" s="254" t="e">
        <f>#REF!</f>
        <v>#REF!</v>
      </c>
      <c r="D145" s="2"/>
      <c r="E145" s="2"/>
      <c r="F145" s="2"/>
      <c r="G145" s="25"/>
      <c r="H145" s="2"/>
      <c r="I145" s="20"/>
      <c r="J145" s="21">
        <f>G145*I145/1000</f>
        <v>0</v>
      </c>
      <c r="K145" s="257" t="e">
        <f>K155</f>
        <v>#REF!</v>
      </c>
      <c r="L145" s="22"/>
      <c r="M145" s="21">
        <f>I145*L145</f>
        <v>0</v>
      </c>
      <c r="N145" s="260" t="e">
        <f>N155</f>
        <v>#REF!</v>
      </c>
      <c r="O145" s="27"/>
    </row>
    <row r="146" spans="2:15">
      <c r="B146" s="252"/>
      <c r="C146" s="255"/>
      <c r="D146" s="2"/>
      <c r="E146" s="2"/>
      <c r="F146" s="2"/>
      <c r="G146" s="25"/>
      <c r="H146" s="2"/>
      <c r="I146" s="20"/>
      <c r="J146" s="21">
        <f t="shared" ref="J146:J154" si="24">G146*I146/1000</f>
        <v>0</v>
      </c>
      <c r="K146" s="258"/>
      <c r="L146" s="22"/>
      <c r="M146" s="21">
        <f t="shared" ref="M146:M154" si="25">I146*L146</f>
        <v>0</v>
      </c>
      <c r="N146" s="261"/>
      <c r="O146" s="27"/>
    </row>
    <row r="147" spans="2:15">
      <c r="B147" s="252"/>
      <c r="C147" s="255"/>
      <c r="D147" s="2"/>
      <c r="E147" s="2"/>
      <c r="F147" s="2"/>
      <c r="G147" s="25"/>
      <c r="H147" s="2"/>
      <c r="I147" s="20"/>
      <c r="J147" s="21">
        <f t="shared" si="24"/>
        <v>0</v>
      </c>
      <c r="K147" s="258"/>
      <c r="L147" s="22"/>
      <c r="M147" s="21">
        <f t="shared" si="25"/>
        <v>0</v>
      </c>
      <c r="N147" s="261"/>
      <c r="O147" s="27"/>
    </row>
    <row r="148" spans="2:15">
      <c r="B148" s="252"/>
      <c r="C148" s="255"/>
      <c r="D148" s="2"/>
      <c r="E148" s="2"/>
      <c r="F148" s="2"/>
      <c r="G148" s="25"/>
      <c r="H148" s="2"/>
      <c r="I148" s="20"/>
      <c r="J148" s="21">
        <f t="shared" si="24"/>
        <v>0</v>
      </c>
      <c r="K148" s="258"/>
      <c r="L148" s="22"/>
      <c r="M148" s="21">
        <f t="shared" si="25"/>
        <v>0</v>
      </c>
      <c r="N148" s="261"/>
      <c r="O148" s="27"/>
    </row>
    <row r="149" spans="2:15">
      <c r="B149" s="252"/>
      <c r="C149" s="255"/>
      <c r="D149" s="2"/>
      <c r="E149" s="2"/>
      <c r="F149" s="2"/>
      <c r="G149" s="25"/>
      <c r="H149" s="2"/>
      <c r="I149" s="20"/>
      <c r="J149" s="21">
        <f t="shared" si="24"/>
        <v>0</v>
      </c>
      <c r="K149" s="258"/>
      <c r="L149" s="22"/>
      <c r="M149" s="21">
        <f t="shared" si="25"/>
        <v>0</v>
      </c>
      <c r="N149" s="261"/>
      <c r="O149" s="27"/>
    </row>
    <row r="150" spans="2:15">
      <c r="B150" s="252"/>
      <c r="C150" s="255"/>
      <c r="D150" s="2"/>
      <c r="E150" s="2"/>
      <c r="F150" s="2"/>
      <c r="G150" s="25"/>
      <c r="H150" s="2"/>
      <c r="I150" s="20"/>
      <c r="J150" s="21">
        <f t="shared" si="24"/>
        <v>0</v>
      </c>
      <c r="K150" s="258"/>
      <c r="L150" s="22"/>
      <c r="M150" s="21">
        <f t="shared" si="25"/>
        <v>0</v>
      </c>
      <c r="N150" s="261"/>
      <c r="O150" s="27"/>
    </row>
    <row r="151" spans="2:15">
      <c r="B151" s="252"/>
      <c r="C151" s="255"/>
      <c r="D151" s="2"/>
      <c r="E151" s="2"/>
      <c r="F151" s="2"/>
      <c r="G151" s="25"/>
      <c r="H151" s="2"/>
      <c r="I151" s="20"/>
      <c r="J151" s="21">
        <f t="shared" si="24"/>
        <v>0</v>
      </c>
      <c r="K151" s="258"/>
      <c r="L151" s="22"/>
      <c r="M151" s="21">
        <f t="shared" si="25"/>
        <v>0</v>
      </c>
      <c r="N151" s="261"/>
      <c r="O151" s="27"/>
    </row>
    <row r="152" spans="2:15">
      <c r="B152" s="252"/>
      <c r="C152" s="255"/>
      <c r="D152" s="2"/>
      <c r="E152" s="2"/>
      <c r="F152" s="2"/>
      <c r="G152" s="25"/>
      <c r="H152" s="2"/>
      <c r="I152" s="20"/>
      <c r="J152" s="21">
        <f t="shared" si="24"/>
        <v>0</v>
      </c>
      <c r="K152" s="258"/>
      <c r="L152" s="22"/>
      <c r="M152" s="21">
        <f t="shared" si="25"/>
        <v>0</v>
      </c>
      <c r="N152" s="261"/>
      <c r="O152" s="27"/>
    </row>
    <row r="153" spans="2:15">
      <c r="B153" s="252"/>
      <c r="C153" s="255"/>
      <c r="D153" s="2"/>
      <c r="E153" s="2"/>
      <c r="F153" s="2"/>
      <c r="G153" s="25"/>
      <c r="H153" s="2"/>
      <c r="I153" s="20"/>
      <c r="J153" s="21">
        <f t="shared" si="24"/>
        <v>0</v>
      </c>
      <c r="K153" s="258"/>
      <c r="L153" s="22"/>
      <c r="M153" s="21">
        <f t="shared" si="25"/>
        <v>0</v>
      </c>
      <c r="N153" s="261"/>
      <c r="O153" s="27"/>
    </row>
    <row r="154" spans="2:15">
      <c r="B154" s="253"/>
      <c r="C154" s="256"/>
      <c r="D154" s="2"/>
      <c r="E154" s="2"/>
      <c r="F154" s="2"/>
      <c r="G154" s="25"/>
      <c r="H154" s="2"/>
      <c r="I154" s="20"/>
      <c r="J154" s="21">
        <f t="shared" si="24"/>
        <v>0</v>
      </c>
      <c r="K154" s="259"/>
      <c r="L154" s="22"/>
      <c r="M154" s="21">
        <f t="shared" si="25"/>
        <v>0</v>
      </c>
      <c r="N154" s="262"/>
      <c r="O154" s="27"/>
    </row>
    <row r="155" spans="2:15">
      <c r="B155" s="13" t="s">
        <v>20</v>
      </c>
      <c r="C155" s="18" t="e">
        <f>SUM(C145)</f>
        <v>#REF!</v>
      </c>
      <c r="D155" s="8"/>
      <c r="E155" s="8"/>
      <c r="F155" s="8"/>
      <c r="G155" s="18" t="e">
        <f>C155/I155*1000</f>
        <v>#REF!</v>
      </c>
      <c r="H155" s="8"/>
      <c r="I155" s="18">
        <f>SUM(I145:I154)</f>
        <v>0</v>
      </c>
      <c r="J155" s="18">
        <f>SUM(J145:J154)</f>
        <v>0</v>
      </c>
      <c r="K155" s="9" t="e">
        <f>(J155-C155)/C155</f>
        <v>#REF!</v>
      </c>
      <c r="L155" s="23" t="e">
        <f>M155/I155</f>
        <v>#DIV/0!</v>
      </c>
      <c r="M155" s="18">
        <f>SUM(M145:M154)</f>
        <v>0</v>
      </c>
      <c r="N155" s="18" t="e">
        <f>C155/M155</f>
        <v>#REF!</v>
      </c>
      <c r="O155" s="28"/>
    </row>
    <row r="156" spans="2:15">
      <c r="B156" s="251" t="e">
        <f>#REF!</f>
        <v>#REF!</v>
      </c>
      <c r="C156" s="254" t="e">
        <f>#REF!</f>
        <v>#REF!</v>
      </c>
      <c r="D156" s="2"/>
      <c r="E156" s="2"/>
      <c r="F156" s="2"/>
      <c r="G156" s="25"/>
      <c r="H156" s="2"/>
      <c r="I156" s="20"/>
      <c r="J156" s="21">
        <f>G156*I156/1000</f>
        <v>0</v>
      </c>
      <c r="K156" s="257" t="e">
        <f>K166</f>
        <v>#REF!</v>
      </c>
      <c r="L156" s="22"/>
      <c r="M156" s="21">
        <f>I156*L156</f>
        <v>0</v>
      </c>
      <c r="N156" s="260" t="e">
        <f>N166</f>
        <v>#REF!</v>
      </c>
      <c r="O156" s="27"/>
    </row>
    <row r="157" spans="2:15">
      <c r="B157" s="252"/>
      <c r="C157" s="255"/>
      <c r="D157" s="2"/>
      <c r="E157" s="2"/>
      <c r="F157" s="2"/>
      <c r="G157" s="25"/>
      <c r="H157" s="2"/>
      <c r="I157" s="20"/>
      <c r="J157" s="21">
        <f t="shared" ref="J157:J165" si="26">G157*I157/1000</f>
        <v>0</v>
      </c>
      <c r="K157" s="258"/>
      <c r="L157" s="22"/>
      <c r="M157" s="21">
        <f t="shared" ref="M157:M165" si="27">I157*L157</f>
        <v>0</v>
      </c>
      <c r="N157" s="261"/>
      <c r="O157" s="27"/>
    </row>
    <row r="158" spans="2:15">
      <c r="B158" s="252"/>
      <c r="C158" s="255"/>
      <c r="D158" s="2"/>
      <c r="E158" s="2"/>
      <c r="F158" s="2"/>
      <c r="G158" s="25"/>
      <c r="H158" s="2"/>
      <c r="I158" s="20"/>
      <c r="J158" s="21">
        <f t="shared" si="26"/>
        <v>0</v>
      </c>
      <c r="K158" s="258"/>
      <c r="L158" s="22"/>
      <c r="M158" s="21">
        <f t="shared" si="27"/>
        <v>0</v>
      </c>
      <c r="N158" s="261"/>
      <c r="O158" s="27"/>
    </row>
    <row r="159" spans="2:15">
      <c r="B159" s="252"/>
      <c r="C159" s="255"/>
      <c r="D159" s="2"/>
      <c r="E159" s="2"/>
      <c r="F159" s="2"/>
      <c r="G159" s="25"/>
      <c r="H159" s="2"/>
      <c r="I159" s="20"/>
      <c r="J159" s="21">
        <f t="shared" si="26"/>
        <v>0</v>
      </c>
      <c r="K159" s="258"/>
      <c r="L159" s="22"/>
      <c r="M159" s="21">
        <f t="shared" si="27"/>
        <v>0</v>
      </c>
      <c r="N159" s="261"/>
      <c r="O159" s="27"/>
    </row>
    <row r="160" spans="2:15">
      <c r="B160" s="252"/>
      <c r="C160" s="255"/>
      <c r="D160" s="2"/>
      <c r="E160" s="2"/>
      <c r="F160" s="2"/>
      <c r="G160" s="25"/>
      <c r="H160" s="2"/>
      <c r="I160" s="20"/>
      <c r="J160" s="21">
        <f t="shared" si="26"/>
        <v>0</v>
      </c>
      <c r="K160" s="258"/>
      <c r="L160" s="22"/>
      <c r="M160" s="21">
        <f t="shared" si="27"/>
        <v>0</v>
      </c>
      <c r="N160" s="261"/>
      <c r="O160" s="27"/>
    </row>
    <row r="161" spans="2:15">
      <c r="B161" s="252"/>
      <c r="C161" s="255"/>
      <c r="D161" s="2"/>
      <c r="E161" s="2"/>
      <c r="F161" s="2"/>
      <c r="G161" s="25"/>
      <c r="H161" s="2"/>
      <c r="I161" s="20"/>
      <c r="J161" s="21">
        <f t="shared" si="26"/>
        <v>0</v>
      </c>
      <c r="K161" s="258"/>
      <c r="L161" s="22"/>
      <c r="M161" s="21">
        <f t="shared" si="27"/>
        <v>0</v>
      </c>
      <c r="N161" s="261"/>
      <c r="O161" s="27"/>
    </row>
    <row r="162" spans="2:15">
      <c r="B162" s="252"/>
      <c r="C162" s="255"/>
      <c r="D162" s="2"/>
      <c r="E162" s="2"/>
      <c r="F162" s="2"/>
      <c r="G162" s="25"/>
      <c r="H162" s="2"/>
      <c r="I162" s="20"/>
      <c r="J162" s="21">
        <f t="shared" si="26"/>
        <v>0</v>
      </c>
      <c r="K162" s="258"/>
      <c r="L162" s="22"/>
      <c r="M162" s="21">
        <f t="shared" si="27"/>
        <v>0</v>
      </c>
      <c r="N162" s="261"/>
      <c r="O162" s="27"/>
    </row>
    <row r="163" spans="2:15">
      <c r="B163" s="252"/>
      <c r="C163" s="255"/>
      <c r="D163" s="2"/>
      <c r="E163" s="2"/>
      <c r="F163" s="2"/>
      <c r="G163" s="25"/>
      <c r="H163" s="2"/>
      <c r="I163" s="20"/>
      <c r="J163" s="21">
        <f t="shared" si="26"/>
        <v>0</v>
      </c>
      <c r="K163" s="258"/>
      <c r="L163" s="22"/>
      <c r="M163" s="21">
        <f t="shared" si="27"/>
        <v>0</v>
      </c>
      <c r="N163" s="261"/>
      <c r="O163" s="27"/>
    </row>
    <row r="164" spans="2:15">
      <c r="B164" s="252"/>
      <c r="C164" s="255"/>
      <c r="D164" s="2"/>
      <c r="E164" s="2"/>
      <c r="F164" s="2"/>
      <c r="G164" s="25"/>
      <c r="H164" s="2"/>
      <c r="I164" s="20"/>
      <c r="J164" s="21">
        <f t="shared" si="26"/>
        <v>0</v>
      </c>
      <c r="K164" s="258"/>
      <c r="L164" s="22"/>
      <c r="M164" s="21">
        <f t="shared" si="27"/>
        <v>0</v>
      </c>
      <c r="N164" s="261"/>
      <c r="O164" s="27"/>
    </row>
    <row r="165" spans="2:15">
      <c r="B165" s="253"/>
      <c r="C165" s="256"/>
      <c r="D165" s="2"/>
      <c r="E165" s="2"/>
      <c r="F165" s="2"/>
      <c r="G165" s="25"/>
      <c r="H165" s="2"/>
      <c r="I165" s="20"/>
      <c r="J165" s="21">
        <f t="shared" si="26"/>
        <v>0</v>
      </c>
      <c r="K165" s="259"/>
      <c r="L165" s="22"/>
      <c r="M165" s="21">
        <f t="shared" si="27"/>
        <v>0</v>
      </c>
      <c r="N165" s="262"/>
      <c r="O165" s="27"/>
    </row>
    <row r="166" spans="2:15">
      <c r="B166" s="13" t="s">
        <v>20</v>
      </c>
      <c r="C166" s="18" t="e">
        <f>SUM(C156)</f>
        <v>#REF!</v>
      </c>
      <c r="D166" s="8"/>
      <c r="E166" s="8"/>
      <c r="F166" s="8"/>
      <c r="G166" s="18" t="e">
        <f>C166/I166*1000</f>
        <v>#REF!</v>
      </c>
      <c r="H166" s="8"/>
      <c r="I166" s="18">
        <f>SUM(I156:I165)</f>
        <v>0</v>
      </c>
      <c r="J166" s="18">
        <f>SUM(J156:J165)</f>
        <v>0</v>
      </c>
      <c r="K166" s="9" t="e">
        <f>(J166-C166)/C166</f>
        <v>#REF!</v>
      </c>
      <c r="L166" s="23" t="e">
        <f>M166/I166</f>
        <v>#DIV/0!</v>
      </c>
      <c r="M166" s="18">
        <f>SUM(M156:M165)</f>
        <v>0</v>
      </c>
      <c r="N166" s="18" t="e">
        <f>C166/M166</f>
        <v>#REF!</v>
      </c>
      <c r="O166" s="28"/>
    </row>
    <row r="167" spans="2:15">
      <c r="B167" s="251" t="e">
        <f>#REF!</f>
        <v>#REF!</v>
      </c>
      <c r="C167" s="254" t="e">
        <f>#REF!</f>
        <v>#REF!</v>
      </c>
      <c r="D167" s="2"/>
      <c r="E167" s="2"/>
      <c r="F167" s="2"/>
      <c r="G167" s="25"/>
      <c r="H167" s="2"/>
      <c r="I167" s="20"/>
      <c r="J167" s="21">
        <f>G167*I167/1000</f>
        <v>0</v>
      </c>
      <c r="K167" s="257" t="e">
        <f>K177</f>
        <v>#REF!</v>
      </c>
      <c r="L167" s="22"/>
      <c r="M167" s="21">
        <f>I167*L167</f>
        <v>0</v>
      </c>
      <c r="N167" s="260" t="e">
        <f>N177</f>
        <v>#REF!</v>
      </c>
      <c r="O167" s="27"/>
    </row>
    <row r="168" spans="2:15">
      <c r="B168" s="252"/>
      <c r="C168" s="255"/>
      <c r="D168" s="2"/>
      <c r="E168" s="2"/>
      <c r="F168" s="2"/>
      <c r="G168" s="25"/>
      <c r="H168" s="2"/>
      <c r="I168" s="20"/>
      <c r="J168" s="21">
        <f t="shared" ref="J168:J176" si="28">G168*I168/1000</f>
        <v>0</v>
      </c>
      <c r="K168" s="258"/>
      <c r="L168" s="22"/>
      <c r="M168" s="21">
        <f t="shared" ref="M168:M176" si="29">I168*L168</f>
        <v>0</v>
      </c>
      <c r="N168" s="261"/>
      <c r="O168" s="27"/>
    </row>
    <row r="169" spans="2:15">
      <c r="B169" s="252"/>
      <c r="C169" s="255"/>
      <c r="D169" s="2"/>
      <c r="E169" s="2"/>
      <c r="F169" s="2"/>
      <c r="G169" s="25"/>
      <c r="H169" s="2"/>
      <c r="I169" s="20"/>
      <c r="J169" s="21">
        <f t="shared" si="28"/>
        <v>0</v>
      </c>
      <c r="K169" s="258"/>
      <c r="L169" s="22"/>
      <c r="M169" s="21">
        <f t="shared" si="29"/>
        <v>0</v>
      </c>
      <c r="N169" s="261"/>
      <c r="O169" s="27"/>
    </row>
    <row r="170" spans="2:15">
      <c r="B170" s="252"/>
      <c r="C170" s="255"/>
      <c r="D170" s="2"/>
      <c r="E170" s="2"/>
      <c r="F170" s="2"/>
      <c r="G170" s="25"/>
      <c r="H170" s="2"/>
      <c r="I170" s="20"/>
      <c r="J170" s="21">
        <f t="shared" si="28"/>
        <v>0</v>
      </c>
      <c r="K170" s="258"/>
      <c r="L170" s="22"/>
      <c r="M170" s="21">
        <f t="shared" si="29"/>
        <v>0</v>
      </c>
      <c r="N170" s="261"/>
      <c r="O170" s="27"/>
    </row>
    <row r="171" spans="2:15">
      <c r="B171" s="252"/>
      <c r="C171" s="255"/>
      <c r="D171" s="2"/>
      <c r="E171" s="2"/>
      <c r="F171" s="2"/>
      <c r="G171" s="25"/>
      <c r="H171" s="2"/>
      <c r="I171" s="20"/>
      <c r="J171" s="21">
        <f t="shared" si="28"/>
        <v>0</v>
      </c>
      <c r="K171" s="258"/>
      <c r="L171" s="22"/>
      <c r="M171" s="21">
        <f t="shared" si="29"/>
        <v>0</v>
      </c>
      <c r="N171" s="261"/>
      <c r="O171" s="27"/>
    </row>
    <row r="172" spans="2:15">
      <c r="B172" s="252"/>
      <c r="C172" s="255"/>
      <c r="D172" s="2"/>
      <c r="E172" s="2"/>
      <c r="F172" s="2"/>
      <c r="G172" s="25"/>
      <c r="H172" s="2"/>
      <c r="I172" s="20"/>
      <c r="J172" s="21">
        <f t="shared" si="28"/>
        <v>0</v>
      </c>
      <c r="K172" s="258"/>
      <c r="L172" s="22"/>
      <c r="M172" s="21">
        <f t="shared" si="29"/>
        <v>0</v>
      </c>
      <c r="N172" s="261"/>
      <c r="O172" s="27"/>
    </row>
    <row r="173" spans="2:15">
      <c r="B173" s="252"/>
      <c r="C173" s="255"/>
      <c r="D173" s="2"/>
      <c r="E173" s="2"/>
      <c r="F173" s="2"/>
      <c r="G173" s="25"/>
      <c r="H173" s="2"/>
      <c r="I173" s="20"/>
      <c r="J173" s="21">
        <f t="shared" si="28"/>
        <v>0</v>
      </c>
      <c r="K173" s="258"/>
      <c r="L173" s="22"/>
      <c r="M173" s="21">
        <f t="shared" si="29"/>
        <v>0</v>
      </c>
      <c r="N173" s="261"/>
      <c r="O173" s="27"/>
    </row>
    <row r="174" spans="2:15">
      <c r="B174" s="252"/>
      <c r="C174" s="255"/>
      <c r="D174" s="2"/>
      <c r="E174" s="2"/>
      <c r="F174" s="2"/>
      <c r="G174" s="25"/>
      <c r="H174" s="2"/>
      <c r="I174" s="20"/>
      <c r="J174" s="21">
        <f t="shared" si="28"/>
        <v>0</v>
      </c>
      <c r="K174" s="258"/>
      <c r="L174" s="22"/>
      <c r="M174" s="21">
        <f t="shared" si="29"/>
        <v>0</v>
      </c>
      <c r="N174" s="261"/>
      <c r="O174" s="27"/>
    </row>
    <row r="175" spans="2:15">
      <c r="B175" s="252"/>
      <c r="C175" s="255"/>
      <c r="D175" s="2"/>
      <c r="E175" s="2"/>
      <c r="F175" s="2"/>
      <c r="G175" s="25"/>
      <c r="H175" s="2"/>
      <c r="I175" s="20"/>
      <c r="J175" s="21">
        <f t="shared" si="28"/>
        <v>0</v>
      </c>
      <c r="K175" s="258"/>
      <c r="L175" s="22"/>
      <c r="M175" s="21">
        <f t="shared" si="29"/>
        <v>0</v>
      </c>
      <c r="N175" s="261"/>
      <c r="O175" s="27"/>
    </row>
    <row r="176" spans="2:15">
      <c r="B176" s="253"/>
      <c r="C176" s="256"/>
      <c r="D176" s="2"/>
      <c r="E176" s="2"/>
      <c r="F176" s="2"/>
      <c r="G176" s="25"/>
      <c r="H176" s="2"/>
      <c r="I176" s="20"/>
      <c r="J176" s="21">
        <f t="shared" si="28"/>
        <v>0</v>
      </c>
      <c r="K176" s="259"/>
      <c r="L176" s="22"/>
      <c r="M176" s="21">
        <f t="shared" si="29"/>
        <v>0</v>
      </c>
      <c r="N176" s="262"/>
      <c r="O176" s="27"/>
    </row>
    <row r="177" spans="2:15">
      <c r="B177" s="13" t="s">
        <v>20</v>
      </c>
      <c r="C177" s="18" t="e">
        <f>SUM(C167)</f>
        <v>#REF!</v>
      </c>
      <c r="D177" s="8"/>
      <c r="E177" s="8"/>
      <c r="F177" s="8"/>
      <c r="G177" s="18" t="e">
        <f>C177/I177*1000</f>
        <v>#REF!</v>
      </c>
      <c r="H177" s="8"/>
      <c r="I177" s="18">
        <f>SUM(I167:I176)</f>
        <v>0</v>
      </c>
      <c r="J177" s="18">
        <f>SUM(J167:J176)</f>
        <v>0</v>
      </c>
      <c r="K177" s="9" t="e">
        <f>(J177-C177)/C177</f>
        <v>#REF!</v>
      </c>
      <c r="L177" s="23" t="e">
        <f>M177/I177</f>
        <v>#DIV/0!</v>
      </c>
      <c r="M177" s="18">
        <f>SUM(M167:M176)</f>
        <v>0</v>
      </c>
      <c r="N177" s="18" t="e">
        <f>C177/M177</f>
        <v>#REF!</v>
      </c>
      <c r="O177" s="28"/>
    </row>
    <row r="178" spans="2:15">
      <c r="B178" s="251" t="e">
        <f>#REF!</f>
        <v>#REF!</v>
      </c>
      <c r="C178" s="254" t="e">
        <f>#REF!</f>
        <v>#REF!</v>
      </c>
      <c r="D178" s="2"/>
      <c r="E178" s="2"/>
      <c r="F178" s="2"/>
      <c r="G178" s="25"/>
      <c r="H178" s="2"/>
      <c r="I178" s="20"/>
      <c r="J178" s="21">
        <f>G178*I178/1000</f>
        <v>0</v>
      </c>
      <c r="K178" s="257" t="e">
        <f>K188</f>
        <v>#REF!</v>
      </c>
      <c r="L178" s="22"/>
      <c r="M178" s="21">
        <f>I178*L178</f>
        <v>0</v>
      </c>
      <c r="N178" s="260" t="e">
        <f>N188</f>
        <v>#REF!</v>
      </c>
      <c r="O178" s="27"/>
    </row>
    <row r="179" spans="2:15">
      <c r="B179" s="252"/>
      <c r="C179" s="255"/>
      <c r="D179" s="2"/>
      <c r="E179" s="2"/>
      <c r="F179" s="2"/>
      <c r="G179" s="25"/>
      <c r="H179" s="2"/>
      <c r="I179" s="20"/>
      <c r="J179" s="21">
        <f t="shared" ref="J179:J187" si="30">G179*I179/1000</f>
        <v>0</v>
      </c>
      <c r="K179" s="258"/>
      <c r="L179" s="22"/>
      <c r="M179" s="21">
        <f t="shared" ref="M179:M187" si="31">I179*L179</f>
        <v>0</v>
      </c>
      <c r="N179" s="261"/>
      <c r="O179" s="27"/>
    </row>
    <row r="180" spans="2:15">
      <c r="B180" s="252"/>
      <c r="C180" s="255"/>
      <c r="D180" s="2"/>
      <c r="E180" s="2"/>
      <c r="F180" s="2"/>
      <c r="G180" s="25"/>
      <c r="H180" s="2"/>
      <c r="I180" s="20"/>
      <c r="J180" s="21">
        <f t="shared" si="30"/>
        <v>0</v>
      </c>
      <c r="K180" s="258"/>
      <c r="L180" s="22"/>
      <c r="M180" s="21">
        <f t="shared" si="31"/>
        <v>0</v>
      </c>
      <c r="N180" s="261"/>
      <c r="O180" s="27"/>
    </row>
    <row r="181" spans="2:15">
      <c r="B181" s="252"/>
      <c r="C181" s="255"/>
      <c r="D181" s="2"/>
      <c r="E181" s="2"/>
      <c r="F181" s="2"/>
      <c r="G181" s="25"/>
      <c r="H181" s="2"/>
      <c r="I181" s="20"/>
      <c r="J181" s="21">
        <f t="shared" si="30"/>
        <v>0</v>
      </c>
      <c r="K181" s="258"/>
      <c r="L181" s="22"/>
      <c r="M181" s="21">
        <f t="shared" si="31"/>
        <v>0</v>
      </c>
      <c r="N181" s="261"/>
      <c r="O181" s="27"/>
    </row>
    <row r="182" spans="2:15">
      <c r="B182" s="252"/>
      <c r="C182" s="255"/>
      <c r="D182" s="2"/>
      <c r="E182" s="2"/>
      <c r="F182" s="2"/>
      <c r="G182" s="25"/>
      <c r="H182" s="2"/>
      <c r="I182" s="20"/>
      <c r="J182" s="21">
        <f t="shared" si="30"/>
        <v>0</v>
      </c>
      <c r="K182" s="258"/>
      <c r="L182" s="22"/>
      <c r="M182" s="21">
        <f t="shared" si="31"/>
        <v>0</v>
      </c>
      <c r="N182" s="261"/>
      <c r="O182" s="27"/>
    </row>
    <row r="183" spans="2:15">
      <c r="B183" s="252"/>
      <c r="C183" s="255"/>
      <c r="D183" s="2"/>
      <c r="E183" s="2"/>
      <c r="F183" s="2"/>
      <c r="G183" s="25"/>
      <c r="H183" s="2"/>
      <c r="I183" s="20"/>
      <c r="J183" s="21">
        <f t="shared" si="30"/>
        <v>0</v>
      </c>
      <c r="K183" s="258"/>
      <c r="L183" s="22"/>
      <c r="M183" s="21">
        <f t="shared" si="31"/>
        <v>0</v>
      </c>
      <c r="N183" s="261"/>
      <c r="O183" s="27"/>
    </row>
    <row r="184" spans="2:15">
      <c r="B184" s="252"/>
      <c r="C184" s="255"/>
      <c r="D184" s="2"/>
      <c r="E184" s="2"/>
      <c r="F184" s="2"/>
      <c r="G184" s="25"/>
      <c r="H184" s="2"/>
      <c r="I184" s="20"/>
      <c r="J184" s="21">
        <f t="shared" si="30"/>
        <v>0</v>
      </c>
      <c r="K184" s="258"/>
      <c r="L184" s="22"/>
      <c r="M184" s="21">
        <f t="shared" si="31"/>
        <v>0</v>
      </c>
      <c r="N184" s="261"/>
      <c r="O184" s="27"/>
    </row>
    <row r="185" spans="2:15">
      <c r="B185" s="252"/>
      <c r="C185" s="255"/>
      <c r="D185" s="2"/>
      <c r="E185" s="2"/>
      <c r="F185" s="2"/>
      <c r="G185" s="25"/>
      <c r="H185" s="2"/>
      <c r="I185" s="20"/>
      <c r="J185" s="21">
        <f t="shared" si="30"/>
        <v>0</v>
      </c>
      <c r="K185" s="258"/>
      <c r="L185" s="22"/>
      <c r="M185" s="21">
        <f t="shared" si="31"/>
        <v>0</v>
      </c>
      <c r="N185" s="261"/>
      <c r="O185" s="27"/>
    </row>
    <row r="186" spans="2:15">
      <c r="B186" s="252"/>
      <c r="C186" s="255"/>
      <c r="D186" s="2"/>
      <c r="E186" s="2"/>
      <c r="F186" s="2"/>
      <c r="G186" s="25"/>
      <c r="H186" s="2"/>
      <c r="I186" s="20"/>
      <c r="J186" s="21">
        <f t="shared" si="30"/>
        <v>0</v>
      </c>
      <c r="K186" s="258"/>
      <c r="L186" s="22"/>
      <c r="M186" s="21">
        <f t="shared" si="31"/>
        <v>0</v>
      </c>
      <c r="N186" s="261"/>
      <c r="O186" s="27"/>
    </row>
    <row r="187" spans="2:15">
      <c r="B187" s="253"/>
      <c r="C187" s="256"/>
      <c r="D187" s="2"/>
      <c r="E187" s="2"/>
      <c r="F187" s="2"/>
      <c r="G187" s="25"/>
      <c r="H187" s="2"/>
      <c r="I187" s="20"/>
      <c r="J187" s="21">
        <f t="shared" si="30"/>
        <v>0</v>
      </c>
      <c r="K187" s="259"/>
      <c r="L187" s="22"/>
      <c r="M187" s="21">
        <f t="shared" si="31"/>
        <v>0</v>
      </c>
      <c r="N187" s="262"/>
      <c r="O187" s="27"/>
    </row>
    <row r="188" spans="2:15">
      <c r="B188" s="13" t="s">
        <v>20</v>
      </c>
      <c r="C188" s="18" t="e">
        <f>SUM(C178)</f>
        <v>#REF!</v>
      </c>
      <c r="D188" s="8"/>
      <c r="E188" s="8"/>
      <c r="F188" s="8"/>
      <c r="G188" s="18" t="e">
        <f>C188/I188*1000</f>
        <v>#REF!</v>
      </c>
      <c r="H188" s="8"/>
      <c r="I188" s="18">
        <f>SUM(I178:I187)</f>
        <v>0</v>
      </c>
      <c r="J188" s="18">
        <f>SUM(J178:J187)</f>
        <v>0</v>
      </c>
      <c r="K188" s="9" t="e">
        <f>(J188-C188)/C188</f>
        <v>#REF!</v>
      </c>
      <c r="L188" s="23" t="e">
        <f>M188/I188</f>
        <v>#DIV/0!</v>
      </c>
      <c r="M188" s="18">
        <f>SUM(M178:M187)</f>
        <v>0</v>
      </c>
      <c r="N188" s="18" t="e">
        <f>C188/M188</f>
        <v>#REF!</v>
      </c>
      <c r="O188" s="28"/>
    </row>
    <row r="189" spans="2:15">
      <c r="B189" s="251" t="e">
        <f>#REF!</f>
        <v>#REF!</v>
      </c>
      <c r="C189" s="254" t="e">
        <f>#REF!</f>
        <v>#REF!</v>
      </c>
      <c r="D189" s="2"/>
      <c r="E189" s="2"/>
      <c r="F189" s="2"/>
      <c r="G189" s="25"/>
      <c r="H189" s="2"/>
      <c r="I189" s="20"/>
      <c r="J189" s="21">
        <f>G189*I189/1000</f>
        <v>0</v>
      </c>
      <c r="K189" s="257" t="e">
        <f>K199</f>
        <v>#REF!</v>
      </c>
      <c r="L189" s="22"/>
      <c r="M189" s="21">
        <f>I189*L189</f>
        <v>0</v>
      </c>
      <c r="N189" s="260" t="e">
        <f>N199</f>
        <v>#REF!</v>
      </c>
      <c r="O189" s="27"/>
    </row>
    <row r="190" spans="2:15">
      <c r="B190" s="252"/>
      <c r="C190" s="255"/>
      <c r="D190" s="2"/>
      <c r="E190" s="2"/>
      <c r="F190" s="2"/>
      <c r="G190" s="25"/>
      <c r="H190" s="2"/>
      <c r="I190" s="20"/>
      <c r="J190" s="21">
        <f t="shared" ref="J190:J198" si="32">G190*I190/1000</f>
        <v>0</v>
      </c>
      <c r="K190" s="258"/>
      <c r="L190" s="22"/>
      <c r="M190" s="21">
        <f t="shared" ref="M190:M198" si="33">I190*L190</f>
        <v>0</v>
      </c>
      <c r="N190" s="261"/>
      <c r="O190" s="27"/>
    </row>
    <row r="191" spans="2:15">
      <c r="B191" s="252"/>
      <c r="C191" s="255"/>
      <c r="D191" s="2"/>
      <c r="E191" s="2"/>
      <c r="F191" s="2"/>
      <c r="G191" s="25"/>
      <c r="H191" s="2"/>
      <c r="I191" s="20"/>
      <c r="J191" s="21">
        <f t="shared" si="32"/>
        <v>0</v>
      </c>
      <c r="K191" s="258"/>
      <c r="L191" s="22"/>
      <c r="M191" s="21">
        <f t="shared" si="33"/>
        <v>0</v>
      </c>
      <c r="N191" s="261"/>
      <c r="O191" s="27"/>
    </row>
    <row r="192" spans="2:15">
      <c r="B192" s="252"/>
      <c r="C192" s="255"/>
      <c r="D192" s="2"/>
      <c r="E192" s="2"/>
      <c r="F192" s="2"/>
      <c r="G192" s="25"/>
      <c r="H192" s="2"/>
      <c r="I192" s="20"/>
      <c r="J192" s="21">
        <f t="shared" si="32"/>
        <v>0</v>
      </c>
      <c r="K192" s="258"/>
      <c r="L192" s="22"/>
      <c r="M192" s="21">
        <f t="shared" si="33"/>
        <v>0</v>
      </c>
      <c r="N192" s="261"/>
      <c r="O192" s="27"/>
    </row>
    <row r="193" spans="2:15">
      <c r="B193" s="252"/>
      <c r="C193" s="255"/>
      <c r="D193" s="2"/>
      <c r="E193" s="2"/>
      <c r="F193" s="2"/>
      <c r="G193" s="25"/>
      <c r="H193" s="2"/>
      <c r="I193" s="20"/>
      <c r="J193" s="21">
        <f t="shared" si="32"/>
        <v>0</v>
      </c>
      <c r="K193" s="258"/>
      <c r="L193" s="22"/>
      <c r="M193" s="21">
        <f t="shared" si="33"/>
        <v>0</v>
      </c>
      <c r="N193" s="261"/>
      <c r="O193" s="27"/>
    </row>
    <row r="194" spans="2:15">
      <c r="B194" s="252"/>
      <c r="C194" s="255"/>
      <c r="D194" s="2"/>
      <c r="E194" s="2"/>
      <c r="F194" s="2"/>
      <c r="G194" s="25"/>
      <c r="H194" s="2"/>
      <c r="I194" s="20"/>
      <c r="J194" s="21">
        <f t="shared" si="32"/>
        <v>0</v>
      </c>
      <c r="K194" s="258"/>
      <c r="L194" s="22"/>
      <c r="M194" s="21">
        <f t="shared" si="33"/>
        <v>0</v>
      </c>
      <c r="N194" s="261"/>
      <c r="O194" s="27"/>
    </row>
    <row r="195" spans="2:15">
      <c r="B195" s="252"/>
      <c r="C195" s="255"/>
      <c r="D195" s="2"/>
      <c r="E195" s="2"/>
      <c r="F195" s="2"/>
      <c r="G195" s="25"/>
      <c r="H195" s="2"/>
      <c r="I195" s="20"/>
      <c r="J195" s="21">
        <f t="shared" si="32"/>
        <v>0</v>
      </c>
      <c r="K195" s="258"/>
      <c r="L195" s="22"/>
      <c r="M195" s="21">
        <f t="shared" si="33"/>
        <v>0</v>
      </c>
      <c r="N195" s="261"/>
      <c r="O195" s="27"/>
    </row>
    <row r="196" spans="2:15">
      <c r="B196" s="252"/>
      <c r="C196" s="255"/>
      <c r="D196" s="2"/>
      <c r="E196" s="2"/>
      <c r="F196" s="2"/>
      <c r="G196" s="25"/>
      <c r="H196" s="2"/>
      <c r="I196" s="20"/>
      <c r="J196" s="21">
        <f t="shared" si="32"/>
        <v>0</v>
      </c>
      <c r="K196" s="258"/>
      <c r="L196" s="22"/>
      <c r="M196" s="21">
        <f t="shared" si="33"/>
        <v>0</v>
      </c>
      <c r="N196" s="261"/>
      <c r="O196" s="27"/>
    </row>
    <row r="197" spans="2:15">
      <c r="B197" s="252"/>
      <c r="C197" s="255"/>
      <c r="D197" s="2"/>
      <c r="E197" s="2"/>
      <c r="F197" s="2"/>
      <c r="G197" s="25"/>
      <c r="H197" s="2"/>
      <c r="I197" s="20"/>
      <c r="J197" s="21">
        <f t="shared" si="32"/>
        <v>0</v>
      </c>
      <c r="K197" s="258"/>
      <c r="L197" s="22"/>
      <c r="M197" s="21">
        <f t="shared" si="33"/>
        <v>0</v>
      </c>
      <c r="N197" s="261"/>
      <c r="O197" s="27"/>
    </row>
    <row r="198" spans="2:15">
      <c r="B198" s="253"/>
      <c r="C198" s="256"/>
      <c r="D198" s="2"/>
      <c r="E198" s="2"/>
      <c r="F198" s="2"/>
      <c r="G198" s="25"/>
      <c r="H198" s="2"/>
      <c r="I198" s="20"/>
      <c r="J198" s="21">
        <f t="shared" si="32"/>
        <v>0</v>
      </c>
      <c r="K198" s="259"/>
      <c r="L198" s="22"/>
      <c r="M198" s="21">
        <f t="shared" si="33"/>
        <v>0</v>
      </c>
      <c r="N198" s="262"/>
      <c r="O198" s="27"/>
    </row>
    <row r="199" spans="2:15">
      <c r="B199" s="13" t="s">
        <v>20</v>
      </c>
      <c r="C199" s="18" t="e">
        <f>SUM(C189)</f>
        <v>#REF!</v>
      </c>
      <c r="D199" s="8"/>
      <c r="E199" s="8"/>
      <c r="F199" s="8"/>
      <c r="G199" s="18" t="e">
        <f>C199/I199*1000</f>
        <v>#REF!</v>
      </c>
      <c r="H199" s="8"/>
      <c r="I199" s="18">
        <f>SUM(I189:I198)</f>
        <v>0</v>
      </c>
      <c r="J199" s="18">
        <f>SUM(J189:J198)</f>
        <v>0</v>
      </c>
      <c r="K199" s="9" t="e">
        <f>(J199-C199)/C199</f>
        <v>#REF!</v>
      </c>
      <c r="L199" s="23" t="e">
        <f>M199/I199</f>
        <v>#DIV/0!</v>
      </c>
      <c r="M199" s="18">
        <f>SUM(M189:M198)</f>
        <v>0</v>
      </c>
      <c r="N199" s="18" t="e">
        <f>C199/M199</f>
        <v>#REF!</v>
      </c>
      <c r="O199" s="28"/>
    </row>
    <row r="200" spans="2:15">
      <c r="B200" s="251" t="e">
        <f>#REF!</f>
        <v>#REF!</v>
      </c>
      <c r="C200" s="254" t="e">
        <f>#REF!</f>
        <v>#REF!</v>
      </c>
      <c r="D200" s="2"/>
      <c r="E200" s="2"/>
      <c r="F200" s="2"/>
      <c r="G200" s="25"/>
      <c r="H200" s="2"/>
      <c r="I200" s="20"/>
      <c r="J200" s="21">
        <f>G200*I200/1000</f>
        <v>0</v>
      </c>
      <c r="K200" s="257" t="e">
        <f>K210</f>
        <v>#REF!</v>
      </c>
      <c r="L200" s="22"/>
      <c r="M200" s="21">
        <f>I200*L200</f>
        <v>0</v>
      </c>
      <c r="N200" s="260" t="e">
        <f>N210</f>
        <v>#REF!</v>
      </c>
      <c r="O200" s="27"/>
    </row>
    <row r="201" spans="2:15">
      <c r="B201" s="252"/>
      <c r="C201" s="255"/>
      <c r="D201" s="2"/>
      <c r="E201" s="2"/>
      <c r="F201" s="2"/>
      <c r="G201" s="25"/>
      <c r="H201" s="2"/>
      <c r="I201" s="20"/>
      <c r="J201" s="21">
        <f t="shared" ref="J201:J209" si="34">G201*I201/1000</f>
        <v>0</v>
      </c>
      <c r="K201" s="258"/>
      <c r="L201" s="22"/>
      <c r="M201" s="21">
        <f t="shared" ref="M201:M209" si="35">I201*L201</f>
        <v>0</v>
      </c>
      <c r="N201" s="261"/>
      <c r="O201" s="27"/>
    </row>
    <row r="202" spans="2:15">
      <c r="B202" s="252"/>
      <c r="C202" s="255"/>
      <c r="D202" s="2"/>
      <c r="E202" s="2"/>
      <c r="F202" s="2"/>
      <c r="G202" s="25"/>
      <c r="H202" s="2"/>
      <c r="I202" s="20"/>
      <c r="J202" s="21">
        <f t="shared" si="34"/>
        <v>0</v>
      </c>
      <c r="K202" s="258"/>
      <c r="L202" s="22"/>
      <c r="M202" s="21">
        <f t="shared" si="35"/>
        <v>0</v>
      </c>
      <c r="N202" s="261"/>
      <c r="O202" s="27"/>
    </row>
    <row r="203" spans="2:15">
      <c r="B203" s="252"/>
      <c r="C203" s="255"/>
      <c r="D203" s="2"/>
      <c r="E203" s="2"/>
      <c r="F203" s="2"/>
      <c r="G203" s="25"/>
      <c r="H203" s="2"/>
      <c r="I203" s="20"/>
      <c r="J203" s="21">
        <f t="shared" si="34"/>
        <v>0</v>
      </c>
      <c r="K203" s="258"/>
      <c r="L203" s="22"/>
      <c r="M203" s="21">
        <f t="shared" si="35"/>
        <v>0</v>
      </c>
      <c r="N203" s="261"/>
      <c r="O203" s="27"/>
    </row>
    <row r="204" spans="2:15">
      <c r="B204" s="252"/>
      <c r="C204" s="255"/>
      <c r="D204" s="2"/>
      <c r="E204" s="2"/>
      <c r="F204" s="2"/>
      <c r="G204" s="25"/>
      <c r="H204" s="2"/>
      <c r="I204" s="20"/>
      <c r="J204" s="21">
        <f t="shared" si="34"/>
        <v>0</v>
      </c>
      <c r="K204" s="258"/>
      <c r="L204" s="22"/>
      <c r="M204" s="21">
        <f t="shared" si="35"/>
        <v>0</v>
      </c>
      <c r="N204" s="261"/>
      <c r="O204" s="27"/>
    </row>
    <row r="205" spans="2:15">
      <c r="B205" s="252"/>
      <c r="C205" s="255"/>
      <c r="D205" s="2"/>
      <c r="E205" s="2"/>
      <c r="F205" s="2"/>
      <c r="G205" s="25"/>
      <c r="H205" s="2"/>
      <c r="I205" s="20"/>
      <c r="J205" s="21">
        <f t="shared" si="34"/>
        <v>0</v>
      </c>
      <c r="K205" s="258"/>
      <c r="L205" s="22"/>
      <c r="M205" s="21">
        <f t="shared" si="35"/>
        <v>0</v>
      </c>
      <c r="N205" s="261"/>
      <c r="O205" s="27"/>
    </row>
    <row r="206" spans="2:15">
      <c r="B206" s="252"/>
      <c r="C206" s="255"/>
      <c r="D206" s="2"/>
      <c r="E206" s="2"/>
      <c r="F206" s="2"/>
      <c r="G206" s="25"/>
      <c r="H206" s="2"/>
      <c r="I206" s="20"/>
      <c r="J206" s="21">
        <f t="shared" si="34"/>
        <v>0</v>
      </c>
      <c r="K206" s="258"/>
      <c r="L206" s="22"/>
      <c r="M206" s="21">
        <f t="shared" si="35"/>
        <v>0</v>
      </c>
      <c r="N206" s="261"/>
      <c r="O206" s="27"/>
    </row>
    <row r="207" spans="2:15">
      <c r="B207" s="252"/>
      <c r="C207" s="255"/>
      <c r="D207" s="2"/>
      <c r="E207" s="2"/>
      <c r="F207" s="2"/>
      <c r="G207" s="25"/>
      <c r="H207" s="2"/>
      <c r="I207" s="20"/>
      <c r="J207" s="21">
        <f t="shared" si="34"/>
        <v>0</v>
      </c>
      <c r="K207" s="258"/>
      <c r="L207" s="22"/>
      <c r="M207" s="21">
        <f t="shared" si="35"/>
        <v>0</v>
      </c>
      <c r="N207" s="261"/>
      <c r="O207" s="27"/>
    </row>
    <row r="208" spans="2:15">
      <c r="B208" s="252"/>
      <c r="C208" s="255"/>
      <c r="D208" s="2"/>
      <c r="E208" s="2"/>
      <c r="F208" s="2"/>
      <c r="G208" s="25"/>
      <c r="H208" s="2"/>
      <c r="I208" s="20"/>
      <c r="J208" s="21">
        <f t="shared" si="34"/>
        <v>0</v>
      </c>
      <c r="K208" s="258"/>
      <c r="L208" s="22"/>
      <c r="M208" s="21">
        <f t="shared" si="35"/>
        <v>0</v>
      </c>
      <c r="N208" s="261"/>
      <c r="O208" s="27"/>
    </row>
    <row r="209" spans="2:15">
      <c r="B209" s="253"/>
      <c r="C209" s="256"/>
      <c r="D209" s="2"/>
      <c r="E209" s="2"/>
      <c r="F209" s="2"/>
      <c r="G209" s="25"/>
      <c r="H209" s="2"/>
      <c r="I209" s="20"/>
      <c r="J209" s="21">
        <f t="shared" si="34"/>
        <v>0</v>
      </c>
      <c r="K209" s="259"/>
      <c r="L209" s="22"/>
      <c r="M209" s="21">
        <f t="shared" si="35"/>
        <v>0</v>
      </c>
      <c r="N209" s="262"/>
      <c r="O209" s="27"/>
    </row>
    <row r="210" spans="2:15">
      <c r="B210" s="13" t="s">
        <v>20</v>
      </c>
      <c r="C210" s="18" t="e">
        <f>SUM(C200)</f>
        <v>#REF!</v>
      </c>
      <c r="D210" s="8"/>
      <c r="E210" s="8"/>
      <c r="F210" s="8"/>
      <c r="G210" s="18" t="e">
        <f>C210/I210*1000</f>
        <v>#REF!</v>
      </c>
      <c r="H210" s="8"/>
      <c r="I210" s="18">
        <f>SUM(I200:I209)</f>
        <v>0</v>
      </c>
      <c r="J210" s="18">
        <f>SUM(J200:J209)</f>
        <v>0</v>
      </c>
      <c r="K210" s="9" t="e">
        <f>(J210-C210)/C210</f>
        <v>#REF!</v>
      </c>
      <c r="L210" s="23" t="e">
        <f>M210/I210</f>
        <v>#DIV/0!</v>
      </c>
      <c r="M210" s="18">
        <f>SUM(M200:M209)</f>
        <v>0</v>
      </c>
      <c r="N210" s="18" t="e">
        <f>C210/M210</f>
        <v>#REF!</v>
      </c>
      <c r="O210" s="28"/>
    </row>
    <row r="211" spans="2:15">
      <c r="B211" s="251" t="e">
        <f>#REF!</f>
        <v>#REF!</v>
      </c>
      <c r="C211" s="254" t="e">
        <f>#REF!</f>
        <v>#REF!</v>
      </c>
      <c r="D211" s="2"/>
      <c r="E211" s="2"/>
      <c r="F211" s="2"/>
      <c r="G211" s="25"/>
      <c r="H211" s="2"/>
      <c r="I211" s="20"/>
      <c r="J211" s="21">
        <f>G211*I211/1000</f>
        <v>0</v>
      </c>
      <c r="K211" s="257" t="e">
        <f>K221</f>
        <v>#REF!</v>
      </c>
      <c r="L211" s="22"/>
      <c r="M211" s="21">
        <f>I211*L211</f>
        <v>0</v>
      </c>
      <c r="N211" s="260" t="e">
        <f>N221</f>
        <v>#REF!</v>
      </c>
      <c r="O211" s="27"/>
    </row>
    <row r="212" spans="2:15">
      <c r="B212" s="252"/>
      <c r="C212" s="255"/>
      <c r="D212" s="2"/>
      <c r="E212" s="2"/>
      <c r="F212" s="2"/>
      <c r="G212" s="25"/>
      <c r="H212" s="2"/>
      <c r="I212" s="20"/>
      <c r="J212" s="21">
        <f t="shared" ref="J212:J220" si="36">G212*I212/1000</f>
        <v>0</v>
      </c>
      <c r="K212" s="258"/>
      <c r="L212" s="22"/>
      <c r="M212" s="21">
        <f t="shared" ref="M212:M220" si="37">I212*L212</f>
        <v>0</v>
      </c>
      <c r="N212" s="261"/>
      <c r="O212" s="27"/>
    </row>
    <row r="213" spans="2:15">
      <c r="B213" s="252"/>
      <c r="C213" s="255"/>
      <c r="D213" s="2"/>
      <c r="E213" s="2"/>
      <c r="F213" s="2"/>
      <c r="G213" s="25"/>
      <c r="H213" s="2"/>
      <c r="I213" s="20"/>
      <c r="J213" s="21">
        <f t="shared" si="36"/>
        <v>0</v>
      </c>
      <c r="K213" s="258"/>
      <c r="L213" s="22"/>
      <c r="M213" s="21">
        <f t="shared" si="37"/>
        <v>0</v>
      </c>
      <c r="N213" s="261"/>
      <c r="O213" s="27"/>
    </row>
    <row r="214" spans="2:15">
      <c r="B214" s="252"/>
      <c r="C214" s="255"/>
      <c r="D214" s="2"/>
      <c r="E214" s="2"/>
      <c r="F214" s="2"/>
      <c r="G214" s="25"/>
      <c r="H214" s="2"/>
      <c r="I214" s="20"/>
      <c r="J214" s="21">
        <f t="shared" si="36"/>
        <v>0</v>
      </c>
      <c r="K214" s="258"/>
      <c r="L214" s="22"/>
      <c r="M214" s="21">
        <f t="shared" si="37"/>
        <v>0</v>
      </c>
      <c r="N214" s="261"/>
      <c r="O214" s="27"/>
    </row>
    <row r="215" spans="2:15">
      <c r="B215" s="252"/>
      <c r="C215" s="255"/>
      <c r="D215" s="2"/>
      <c r="E215" s="2"/>
      <c r="F215" s="2"/>
      <c r="G215" s="25"/>
      <c r="H215" s="2"/>
      <c r="I215" s="20"/>
      <c r="J215" s="21">
        <f t="shared" si="36"/>
        <v>0</v>
      </c>
      <c r="K215" s="258"/>
      <c r="L215" s="22"/>
      <c r="M215" s="21">
        <f t="shared" si="37"/>
        <v>0</v>
      </c>
      <c r="N215" s="261"/>
      <c r="O215" s="27"/>
    </row>
    <row r="216" spans="2:15">
      <c r="B216" s="252"/>
      <c r="C216" s="255"/>
      <c r="D216" s="2"/>
      <c r="E216" s="2"/>
      <c r="F216" s="2"/>
      <c r="G216" s="25"/>
      <c r="H216" s="2"/>
      <c r="I216" s="20"/>
      <c r="J216" s="21">
        <f t="shared" si="36"/>
        <v>0</v>
      </c>
      <c r="K216" s="258"/>
      <c r="L216" s="22"/>
      <c r="M216" s="21">
        <f t="shared" si="37"/>
        <v>0</v>
      </c>
      <c r="N216" s="261"/>
      <c r="O216" s="27"/>
    </row>
    <row r="217" spans="2:15">
      <c r="B217" s="252"/>
      <c r="C217" s="255"/>
      <c r="D217" s="2"/>
      <c r="E217" s="2"/>
      <c r="F217" s="2"/>
      <c r="G217" s="25"/>
      <c r="H217" s="2"/>
      <c r="I217" s="20"/>
      <c r="J217" s="21">
        <f t="shared" si="36"/>
        <v>0</v>
      </c>
      <c r="K217" s="258"/>
      <c r="L217" s="22"/>
      <c r="M217" s="21">
        <f t="shared" si="37"/>
        <v>0</v>
      </c>
      <c r="N217" s="261"/>
      <c r="O217" s="27"/>
    </row>
    <row r="218" spans="2:15">
      <c r="B218" s="252"/>
      <c r="C218" s="255"/>
      <c r="D218" s="2"/>
      <c r="E218" s="2"/>
      <c r="F218" s="2"/>
      <c r="G218" s="25"/>
      <c r="H218" s="2"/>
      <c r="I218" s="20"/>
      <c r="J218" s="21">
        <f t="shared" si="36"/>
        <v>0</v>
      </c>
      <c r="K218" s="258"/>
      <c r="L218" s="22"/>
      <c r="M218" s="21">
        <f t="shared" si="37"/>
        <v>0</v>
      </c>
      <c r="N218" s="261"/>
      <c r="O218" s="27"/>
    </row>
    <row r="219" spans="2:15">
      <c r="B219" s="252"/>
      <c r="C219" s="255"/>
      <c r="D219" s="2"/>
      <c r="E219" s="2"/>
      <c r="F219" s="2"/>
      <c r="G219" s="25"/>
      <c r="H219" s="2"/>
      <c r="I219" s="20"/>
      <c r="J219" s="21">
        <f t="shared" si="36"/>
        <v>0</v>
      </c>
      <c r="K219" s="258"/>
      <c r="L219" s="22"/>
      <c r="M219" s="21">
        <f t="shared" si="37"/>
        <v>0</v>
      </c>
      <c r="N219" s="261"/>
      <c r="O219" s="27"/>
    </row>
    <row r="220" spans="2:15">
      <c r="B220" s="253"/>
      <c r="C220" s="256"/>
      <c r="D220" s="2"/>
      <c r="E220" s="2"/>
      <c r="F220" s="2"/>
      <c r="G220" s="25"/>
      <c r="H220" s="2"/>
      <c r="I220" s="20"/>
      <c r="J220" s="21">
        <f t="shared" si="36"/>
        <v>0</v>
      </c>
      <c r="K220" s="259"/>
      <c r="L220" s="22"/>
      <c r="M220" s="21">
        <f t="shared" si="37"/>
        <v>0</v>
      </c>
      <c r="N220" s="262"/>
      <c r="O220" s="27"/>
    </row>
    <row r="221" spans="2:15">
      <c r="B221" s="13" t="s">
        <v>20</v>
      </c>
      <c r="C221" s="18" t="e">
        <f>SUM(C211)</f>
        <v>#REF!</v>
      </c>
      <c r="D221" s="8"/>
      <c r="E221" s="8"/>
      <c r="F221" s="8"/>
      <c r="G221" s="18" t="e">
        <f>C221/I221*1000</f>
        <v>#REF!</v>
      </c>
      <c r="H221" s="8"/>
      <c r="I221" s="18">
        <f>SUM(I211:I220)</f>
        <v>0</v>
      </c>
      <c r="J221" s="18">
        <f>SUM(J211:J220)</f>
        <v>0</v>
      </c>
      <c r="K221" s="9" t="e">
        <f>(J221-C221)/C221</f>
        <v>#REF!</v>
      </c>
      <c r="L221" s="23" t="e">
        <f>M221/I221</f>
        <v>#DIV/0!</v>
      </c>
      <c r="M221" s="18">
        <f>SUM(M211:M220)</f>
        <v>0</v>
      </c>
      <c r="N221" s="18" t="e">
        <f>C221/M221</f>
        <v>#REF!</v>
      </c>
      <c r="O221" s="28"/>
    </row>
    <row r="222" spans="2:15">
      <c r="B222" s="251" t="e">
        <f>#REF!</f>
        <v>#REF!</v>
      </c>
      <c r="C222" s="254" t="e">
        <f>#REF!</f>
        <v>#REF!</v>
      </c>
      <c r="D222" s="2"/>
      <c r="E222" s="2"/>
      <c r="F222" s="2"/>
      <c r="G222" s="25"/>
      <c r="H222" s="2"/>
      <c r="I222" s="20"/>
      <c r="J222" s="21">
        <f>G222*I222/1000</f>
        <v>0</v>
      </c>
      <c r="K222" s="257" t="e">
        <f>K232</f>
        <v>#REF!</v>
      </c>
      <c r="L222" s="22"/>
      <c r="M222" s="21">
        <f>I222*L222</f>
        <v>0</v>
      </c>
      <c r="N222" s="260" t="e">
        <f>N232</f>
        <v>#REF!</v>
      </c>
      <c r="O222" s="27"/>
    </row>
    <row r="223" spans="2:15">
      <c r="B223" s="252"/>
      <c r="C223" s="255"/>
      <c r="D223" s="2"/>
      <c r="E223" s="2"/>
      <c r="F223" s="2"/>
      <c r="G223" s="25"/>
      <c r="H223" s="2"/>
      <c r="I223" s="20"/>
      <c r="J223" s="21">
        <f t="shared" ref="J223:J231" si="38">G223*I223/1000</f>
        <v>0</v>
      </c>
      <c r="K223" s="258"/>
      <c r="L223" s="22"/>
      <c r="M223" s="21">
        <f t="shared" ref="M223:M231" si="39">I223*L223</f>
        <v>0</v>
      </c>
      <c r="N223" s="261"/>
      <c r="O223" s="27"/>
    </row>
    <row r="224" spans="2:15">
      <c r="B224" s="252"/>
      <c r="C224" s="255"/>
      <c r="D224" s="2"/>
      <c r="E224" s="2"/>
      <c r="F224" s="2"/>
      <c r="G224" s="25"/>
      <c r="H224" s="2"/>
      <c r="I224" s="20"/>
      <c r="J224" s="21">
        <f t="shared" si="38"/>
        <v>0</v>
      </c>
      <c r="K224" s="258"/>
      <c r="L224" s="22"/>
      <c r="M224" s="21">
        <f t="shared" si="39"/>
        <v>0</v>
      </c>
      <c r="N224" s="261"/>
      <c r="O224" s="27"/>
    </row>
    <row r="225" spans="2:15">
      <c r="B225" s="252"/>
      <c r="C225" s="255"/>
      <c r="D225" s="2"/>
      <c r="E225" s="2"/>
      <c r="F225" s="2"/>
      <c r="G225" s="25"/>
      <c r="H225" s="2"/>
      <c r="I225" s="20"/>
      <c r="J225" s="21">
        <f t="shared" si="38"/>
        <v>0</v>
      </c>
      <c r="K225" s="258"/>
      <c r="L225" s="22"/>
      <c r="M225" s="21">
        <f t="shared" si="39"/>
        <v>0</v>
      </c>
      <c r="N225" s="261"/>
      <c r="O225" s="27"/>
    </row>
    <row r="226" spans="2:15">
      <c r="B226" s="252"/>
      <c r="C226" s="255"/>
      <c r="D226" s="2"/>
      <c r="E226" s="2"/>
      <c r="F226" s="2"/>
      <c r="G226" s="25"/>
      <c r="H226" s="2"/>
      <c r="I226" s="20"/>
      <c r="J226" s="21">
        <f t="shared" si="38"/>
        <v>0</v>
      </c>
      <c r="K226" s="258"/>
      <c r="L226" s="22"/>
      <c r="M226" s="21">
        <f t="shared" si="39"/>
        <v>0</v>
      </c>
      <c r="N226" s="261"/>
      <c r="O226" s="27"/>
    </row>
    <row r="227" spans="2:15">
      <c r="B227" s="252"/>
      <c r="C227" s="255"/>
      <c r="D227" s="2"/>
      <c r="E227" s="2"/>
      <c r="F227" s="2"/>
      <c r="G227" s="25"/>
      <c r="H227" s="2"/>
      <c r="I227" s="20"/>
      <c r="J227" s="21">
        <f t="shared" si="38"/>
        <v>0</v>
      </c>
      <c r="K227" s="258"/>
      <c r="L227" s="22"/>
      <c r="M227" s="21">
        <f t="shared" si="39"/>
        <v>0</v>
      </c>
      <c r="N227" s="261"/>
      <c r="O227" s="27"/>
    </row>
    <row r="228" spans="2:15">
      <c r="B228" s="252"/>
      <c r="C228" s="255"/>
      <c r="D228" s="2"/>
      <c r="E228" s="2"/>
      <c r="F228" s="2"/>
      <c r="G228" s="25"/>
      <c r="H228" s="2"/>
      <c r="I228" s="20"/>
      <c r="J228" s="21">
        <f t="shared" si="38"/>
        <v>0</v>
      </c>
      <c r="K228" s="258"/>
      <c r="L228" s="22"/>
      <c r="M228" s="21">
        <f t="shared" si="39"/>
        <v>0</v>
      </c>
      <c r="N228" s="261"/>
      <c r="O228" s="27"/>
    </row>
    <row r="229" spans="2:15">
      <c r="B229" s="252"/>
      <c r="C229" s="255"/>
      <c r="D229" s="2"/>
      <c r="E229" s="2"/>
      <c r="F229" s="2"/>
      <c r="G229" s="25"/>
      <c r="H229" s="2"/>
      <c r="I229" s="20"/>
      <c r="J229" s="21">
        <f t="shared" si="38"/>
        <v>0</v>
      </c>
      <c r="K229" s="258"/>
      <c r="L229" s="22"/>
      <c r="M229" s="21">
        <f t="shared" si="39"/>
        <v>0</v>
      </c>
      <c r="N229" s="261"/>
      <c r="O229" s="27"/>
    </row>
    <row r="230" spans="2:15">
      <c r="B230" s="252"/>
      <c r="C230" s="255"/>
      <c r="D230" s="2"/>
      <c r="E230" s="2"/>
      <c r="F230" s="2"/>
      <c r="G230" s="25"/>
      <c r="H230" s="2"/>
      <c r="I230" s="20"/>
      <c r="J230" s="21">
        <f t="shared" si="38"/>
        <v>0</v>
      </c>
      <c r="K230" s="258"/>
      <c r="L230" s="22"/>
      <c r="M230" s="21">
        <f t="shared" si="39"/>
        <v>0</v>
      </c>
      <c r="N230" s="261"/>
      <c r="O230" s="27"/>
    </row>
    <row r="231" spans="2:15">
      <c r="B231" s="253"/>
      <c r="C231" s="256"/>
      <c r="D231" s="2"/>
      <c r="E231" s="2"/>
      <c r="F231" s="2"/>
      <c r="G231" s="25"/>
      <c r="H231" s="2"/>
      <c r="I231" s="20"/>
      <c r="J231" s="21">
        <f t="shared" si="38"/>
        <v>0</v>
      </c>
      <c r="K231" s="259"/>
      <c r="L231" s="22"/>
      <c r="M231" s="21">
        <f t="shared" si="39"/>
        <v>0</v>
      </c>
      <c r="N231" s="262"/>
      <c r="O231" s="27"/>
    </row>
    <row r="232" spans="2:15">
      <c r="B232" s="13" t="s">
        <v>20</v>
      </c>
      <c r="C232" s="18" t="e">
        <f>SUM(C222)</f>
        <v>#REF!</v>
      </c>
      <c r="D232" s="8"/>
      <c r="E232" s="8"/>
      <c r="F232" s="8"/>
      <c r="G232" s="18" t="e">
        <f>C232/I232*1000</f>
        <v>#REF!</v>
      </c>
      <c r="H232" s="8"/>
      <c r="I232" s="18">
        <f>SUM(I222:I231)</f>
        <v>0</v>
      </c>
      <c r="J232" s="18">
        <f>SUM(J222:J231)</f>
        <v>0</v>
      </c>
      <c r="K232" s="9" t="e">
        <f>(J232-C232)/C232</f>
        <v>#REF!</v>
      </c>
      <c r="L232" s="23" t="e">
        <f>M232/I232</f>
        <v>#DIV/0!</v>
      </c>
      <c r="M232" s="18">
        <f>SUM(M222:M231)</f>
        <v>0</v>
      </c>
      <c r="N232" s="18" t="e">
        <f>C232/M232</f>
        <v>#REF!</v>
      </c>
      <c r="O232" s="28"/>
    </row>
    <row r="233" spans="2:15" ht="17.25" thickBot="1">
      <c r="B233" s="11" t="s">
        <v>21</v>
      </c>
      <c r="C233" s="19" t="e">
        <f>SUM(C13:C232)/2</f>
        <v>#REF!</v>
      </c>
      <c r="D233" s="15"/>
      <c r="E233" s="15"/>
      <c r="F233" s="15"/>
      <c r="G233" s="19" t="e">
        <f>C233/I233*1000</f>
        <v>#REF!</v>
      </c>
      <c r="H233" s="15"/>
      <c r="I233" s="19">
        <f>SUM(I13:I232)/2</f>
        <v>0</v>
      </c>
      <c r="J233" s="19">
        <f>SUM(J13:J232)/2</f>
        <v>0</v>
      </c>
      <c r="K233" s="16" t="e">
        <f>(J233-C233)/C233</f>
        <v>#REF!</v>
      </c>
      <c r="L233" s="24" t="e">
        <f>M233/I233</f>
        <v>#DIV/0!</v>
      </c>
      <c r="M233" s="19">
        <f>SUM(M13:M232)/2</f>
        <v>0</v>
      </c>
      <c r="N233" s="19" t="e">
        <f>C233/M233</f>
        <v>#REF!</v>
      </c>
      <c r="O233" s="29"/>
    </row>
  </sheetData>
  <mergeCells count="91">
    <mergeCell ref="B13:B22"/>
    <mergeCell ref="C13:C22"/>
    <mergeCell ref="K13:K22"/>
    <mergeCell ref="N13:N22"/>
    <mergeCell ref="B2:O2"/>
    <mergeCell ref="C4:D4"/>
    <mergeCell ref="C5:D5"/>
    <mergeCell ref="C6:D6"/>
    <mergeCell ref="C7:D7"/>
    <mergeCell ref="B10:C10"/>
    <mergeCell ref="B11:C11"/>
    <mergeCell ref="D11:G11"/>
    <mergeCell ref="H11:K11"/>
    <mergeCell ref="L11:N11"/>
    <mergeCell ref="O11:O12"/>
    <mergeCell ref="B24:B33"/>
    <mergeCell ref="C24:C33"/>
    <mergeCell ref="K24:K33"/>
    <mergeCell ref="N24:N33"/>
    <mergeCell ref="B35:B44"/>
    <mergeCell ref="C35:C44"/>
    <mergeCell ref="K35:K44"/>
    <mergeCell ref="N35:N44"/>
    <mergeCell ref="B46:B55"/>
    <mergeCell ref="C46:C55"/>
    <mergeCell ref="K46:K55"/>
    <mergeCell ref="N46:N55"/>
    <mergeCell ref="B57:B66"/>
    <mergeCell ref="C57:C66"/>
    <mergeCell ref="K57:K66"/>
    <mergeCell ref="N57:N66"/>
    <mergeCell ref="B68:B77"/>
    <mergeCell ref="C68:C77"/>
    <mergeCell ref="K68:K77"/>
    <mergeCell ref="N68:N77"/>
    <mergeCell ref="B79:B88"/>
    <mergeCell ref="C79:C88"/>
    <mergeCell ref="K79:K88"/>
    <mergeCell ref="N79:N88"/>
    <mergeCell ref="B90:B99"/>
    <mergeCell ref="C90:C99"/>
    <mergeCell ref="K90:K99"/>
    <mergeCell ref="N90:N99"/>
    <mergeCell ref="B101:B110"/>
    <mergeCell ref="C101:C110"/>
    <mergeCell ref="K101:K110"/>
    <mergeCell ref="N101:N110"/>
    <mergeCell ref="B112:B121"/>
    <mergeCell ref="C112:C121"/>
    <mergeCell ref="K112:K121"/>
    <mergeCell ref="N112:N121"/>
    <mergeCell ref="B123:B132"/>
    <mergeCell ref="C123:C132"/>
    <mergeCell ref="K123:K132"/>
    <mergeCell ref="N123:N132"/>
    <mergeCell ref="B134:B143"/>
    <mergeCell ref="C134:C143"/>
    <mergeCell ref="K134:K143"/>
    <mergeCell ref="N134:N143"/>
    <mergeCell ref="B145:B154"/>
    <mergeCell ref="C145:C154"/>
    <mergeCell ref="K145:K154"/>
    <mergeCell ref="N145:N154"/>
    <mergeCell ref="B156:B165"/>
    <mergeCell ref="C156:C165"/>
    <mergeCell ref="K156:K165"/>
    <mergeCell ref="N156:N165"/>
    <mergeCell ref="B167:B176"/>
    <mergeCell ref="C167:C176"/>
    <mergeCell ref="K167:K176"/>
    <mergeCell ref="N167:N176"/>
    <mergeCell ref="B178:B187"/>
    <mergeCell ref="C178:C187"/>
    <mergeCell ref="K178:K187"/>
    <mergeCell ref="N178:N187"/>
    <mergeCell ref="B189:B198"/>
    <mergeCell ref="C189:C198"/>
    <mergeCell ref="K189:K198"/>
    <mergeCell ref="N189:N198"/>
    <mergeCell ref="B222:B231"/>
    <mergeCell ref="C222:C231"/>
    <mergeCell ref="K222:K231"/>
    <mergeCell ref="N222:N231"/>
    <mergeCell ref="B200:B209"/>
    <mergeCell ref="C200:C209"/>
    <mergeCell ref="K200:K209"/>
    <mergeCell ref="N200:N209"/>
    <mergeCell ref="B211:B220"/>
    <mergeCell ref="C211:C220"/>
    <mergeCell ref="K211:K220"/>
    <mergeCell ref="N211:N220"/>
  </mergeCells>
  <phoneticPr fontId="22" type="noConversion"/>
  <pageMargins left="0.75" right="0.75" top="1" bottom="1" header="0.5" footer="0.5"/>
  <pageSetup paperSize="9" scale="34" orientation="portrait" copies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232"/>
  <sheetViews>
    <sheetView showGridLines="0" zoomScale="70" zoomScaleNormal="70" workbookViewId="0">
      <pane ySplit="11" topLeftCell="A12" activePane="bottomLeft" state="frozen"/>
      <selection activeCell="A13" sqref="A13"/>
      <selection pane="bottomLeft" activeCell="A13" sqref="A13"/>
    </sheetView>
  </sheetViews>
  <sheetFormatPr defaultColWidth="8.88671875" defaultRowHeight="16.5"/>
  <cols>
    <col min="1" max="1" width="1.77734375" style="1" customWidth="1"/>
    <col min="2" max="2" width="12.6640625" style="1" customWidth="1"/>
    <col min="3" max="3" width="14.77734375" style="1" customWidth="1"/>
    <col min="4" max="4" width="30.77734375" style="1" customWidth="1"/>
    <col min="5" max="5" width="16.77734375" style="1" customWidth="1"/>
    <col min="6" max="6" width="10.77734375" style="1" customWidth="1"/>
    <col min="7" max="9" width="12.77734375" style="1" customWidth="1"/>
    <col min="10" max="10" width="12.6640625" style="1" customWidth="1"/>
    <col min="11" max="11" width="8.77734375" style="1" customWidth="1"/>
    <col min="12" max="12" width="8.6640625" style="1" customWidth="1"/>
    <col min="13" max="13" width="10.88671875" style="1" customWidth="1"/>
    <col min="14" max="14" width="8.77734375" style="1" customWidth="1"/>
    <col min="15" max="15" width="6.77734375" style="1" customWidth="1"/>
    <col min="16" max="16384" width="8.88671875" style="1"/>
  </cols>
  <sheetData>
    <row r="2" spans="2:15" ht="26.25">
      <c r="B2" s="272" t="s">
        <v>22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</row>
    <row r="3" spans="2:15" ht="17.25" thickBot="1"/>
    <row r="4" spans="2:15">
      <c r="B4" s="10" t="s">
        <v>0</v>
      </c>
      <c r="C4" s="274" t="e">
        <f>#REF!</f>
        <v>#REF!</v>
      </c>
      <c r="D4" s="275"/>
    </row>
    <row r="5" spans="2:15">
      <c r="B5" s="12" t="s">
        <v>23</v>
      </c>
      <c r="C5" s="276" t="e">
        <f>#REF!</f>
        <v>#REF!</v>
      </c>
      <c r="D5" s="277"/>
    </row>
    <row r="6" spans="2:15">
      <c r="B6" s="12" t="s">
        <v>1</v>
      </c>
      <c r="C6" s="278">
        <f>C232</f>
        <v>0</v>
      </c>
      <c r="D6" s="279"/>
    </row>
    <row r="7" spans="2:15" ht="17.25" thickBot="1">
      <c r="B7" s="11" t="s">
        <v>2</v>
      </c>
      <c r="C7" s="280" t="e">
        <f>#REF!</f>
        <v>#REF!</v>
      </c>
      <c r="D7" s="281"/>
    </row>
    <row r="8" spans="2:15">
      <c r="I8" s="83" t="s">
        <v>44</v>
      </c>
    </row>
    <row r="9" spans="2:15" ht="17.25" thickBot="1">
      <c r="B9" s="282" t="s">
        <v>29</v>
      </c>
      <c r="C9" s="282"/>
      <c r="I9" s="42" t="s">
        <v>19</v>
      </c>
    </row>
    <row r="10" spans="2:15">
      <c r="B10" s="283" t="s">
        <v>3</v>
      </c>
      <c r="C10" s="284"/>
      <c r="D10" s="284" t="s">
        <v>4</v>
      </c>
      <c r="E10" s="284"/>
      <c r="F10" s="284"/>
      <c r="G10" s="284"/>
      <c r="H10" s="284" t="s">
        <v>5</v>
      </c>
      <c r="I10" s="284"/>
      <c r="J10" s="284"/>
      <c r="K10" s="284"/>
      <c r="L10" s="284" t="s">
        <v>6</v>
      </c>
      <c r="M10" s="284"/>
      <c r="N10" s="284"/>
      <c r="O10" s="287" t="s">
        <v>7</v>
      </c>
    </row>
    <row r="11" spans="2:15">
      <c r="B11" s="12" t="s">
        <v>8</v>
      </c>
      <c r="C11" s="7" t="s">
        <v>24</v>
      </c>
      <c r="D11" s="7" t="s">
        <v>9</v>
      </c>
      <c r="E11" s="7" t="s">
        <v>10</v>
      </c>
      <c r="F11" s="7" t="s">
        <v>11</v>
      </c>
      <c r="G11" s="7" t="s">
        <v>12</v>
      </c>
      <c r="H11" s="7" t="s">
        <v>2</v>
      </c>
      <c r="I11" s="7" t="s">
        <v>13</v>
      </c>
      <c r="J11" s="7" t="s">
        <v>14</v>
      </c>
      <c r="K11" s="7" t="s">
        <v>15</v>
      </c>
      <c r="L11" s="7" t="s">
        <v>16</v>
      </c>
      <c r="M11" s="7" t="s">
        <v>17</v>
      </c>
      <c r="N11" s="7" t="s">
        <v>18</v>
      </c>
      <c r="O11" s="288"/>
    </row>
    <row r="12" spans="2:15">
      <c r="B12" s="251"/>
      <c r="C12" s="289"/>
      <c r="D12" s="2"/>
      <c r="E12" s="2"/>
      <c r="F12" s="2"/>
      <c r="G12" s="3"/>
      <c r="H12" s="2"/>
      <c r="I12" s="5"/>
      <c r="J12" s="6">
        <f t="shared" ref="J12:J21" si="0">G12*I12/1000</f>
        <v>0</v>
      </c>
      <c r="K12" s="257" t="e">
        <f>K22</f>
        <v>#DIV/0!</v>
      </c>
      <c r="L12" s="4"/>
      <c r="M12" s="6">
        <f t="shared" ref="M12:M21" si="1">I12*L12</f>
        <v>0</v>
      </c>
      <c r="N12" s="269" t="e">
        <f>N22</f>
        <v>#DIV/0!</v>
      </c>
      <c r="O12" s="30"/>
    </row>
    <row r="13" spans="2:15">
      <c r="B13" s="252"/>
      <c r="C13" s="290"/>
      <c r="D13" s="2"/>
      <c r="E13" s="2"/>
      <c r="F13" s="2"/>
      <c r="G13" s="3"/>
      <c r="H13" s="2"/>
      <c r="I13" s="5"/>
      <c r="J13" s="6">
        <f t="shared" si="0"/>
        <v>0</v>
      </c>
      <c r="K13" s="258"/>
      <c r="L13" s="4"/>
      <c r="M13" s="6">
        <f t="shared" si="1"/>
        <v>0</v>
      </c>
      <c r="N13" s="270"/>
      <c r="O13" s="30"/>
    </row>
    <row r="14" spans="2:15">
      <c r="B14" s="252"/>
      <c r="C14" s="290"/>
      <c r="D14" s="2"/>
      <c r="E14" s="2"/>
      <c r="F14" s="2"/>
      <c r="G14" s="3"/>
      <c r="H14" s="2"/>
      <c r="I14" s="5"/>
      <c r="J14" s="6">
        <f t="shared" si="0"/>
        <v>0</v>
      </c>
      <c r="K14" s="258"/>
      <c r="L14" s="4"/>
      <c r="M14" s="6">
        <f t="shared" si="1"/>
        <v>0</v>
      </c>
      <c r="N14" s="270"/>
      <c r="O14" s="30"/>
    </row>
    <row r="15" spans="2:15">
      <c r="B15" s="252"/>
      <c r="C15" s="290"/>
      <c r="D15" s="2"/>
      <c r="E15" s="2"/>
      <c r="F15" s="2"/>
      <c r="G15" s="3"/>
      <c r="H15" s="2"/>
      <c r="I15" s="5"/>
      <c r="J15" s="6">
        <f t="shared" si="0"/>
        <v>0</v>
      </c>
      <c r="K15" s="258"/>
      <c r="L15" s="4"/>
      <c r="M15" s="6">
        <f t="shared" si="1"/>
        <v>0</v>
      </c>
      <c r="N15" s="270"/>
      <c r="O15" s="30"/>
    </row>
    <row r="16" spans="2:15">
      <c r="B16" s="252"/>
      <c r="C16" s="290"/>
      <c r="D16" s="2"/>
      <c r="E16" s="2"/>
      <c r="F16" s="2"/>
      <c r="G16" s="3"/>
      <c r="H16" s="2"/>
      <c r="I16" s="5"/>
      <c r="J16" s="6">
        <f t="shared" si="0"/>
        <v>0</v>
      </c>
      <c r="K16" s="258"/>
      <c r="L16" s="4"/>
      <c r="M16" s="6">
        <f t="shared" si="1"/>
        <v>0</v>
      </c>
      <c r="N16" s="270"/>
      <c r="O16" s="30"/>
    </row>
    <row r="17" spans="2:15">
      <c r="B17" s="252"/>
      <c r="C17" s="290"/>
      <c r="D17" s="2"/>
      <c r="E17" s="2"/>
      <c r="F17" s="2"/>
      <c r="G17" s="3"/>
      <c r="H17" s="2"/>
      <c r="I17" s="5"/>
      <c r="J17" s="6">
        <f t="shared" si="0"/>
        <v>0</v>
      </c>
      <c r="K17" s="258"/>
      <c r="L17" s="4"/>
      <c r="M17" s="6">
        <f t="shared" si="1"/>
        <v>0</v>
      </c>
      <c r="N17" s="270"/>
      <c r="O17" s="30"/>
    </row>
    <row r="18" spans="2:15">
      <c r="B18" s="252"/>
      <c r="C18" s="290"/>
      <c r="D18" s="2"/>
      <c r="E18" s="2"/>
      <c r="F18" s="2"/>
      <c r="G18" s="3"/>
      <c r="H18" s="2"/>
      <c r="I18" s="5"/>
      <c r="J18" s="6">
        <f t="shared" si="0"/>
        <v>0</v>
      </c>
      <c r="K18" s="258"/>
      <c r="L18" s="4"/>
      <c r="M18" s="6">
        <f t="shared" si="1"/>
        <v>0</v>
      </c>
      <c r="N18" s="270"/>
      <c r="O18" s="30"/>
    </row>
    <row r="19" spans="2:15">
      <c r="B19" s="252"/>
      <c r="C19" s="290"/>
      <c r="D19" s="2"/>
      <c r="E19" s="2"/>
      <c r="F19" s="2"/>
      <c r="G19" s="3"/>
      <c r="H19" s="2"/>
      <c r="I19" s="5"/>
      <c r="J19" s="6">
        <f t="shared" si="0"/>
        <v>0</v>
      </c>
      <c r="K19" s="258"/>
      <c r="L19" s="4"/>
      <c r="M19" s="6">
        <f t="shared" si="1"/>
        <v>0</v>
      </c>
      <c r="N19" s="270"/>
      <c r="O19" s="30"/>
    </row>
    <row r="20" spans="2:15">
      <c r="B20" s="252"/>
      <c r="C20" s="290"/>
      <c r="D20" s="2"/>
      <c r="E20" s="2"/>
      <c r="F20" s="2"/>
      <c r="G20" s="3"/>
      <c r="H20" s="2"/>
      <c r="I20" s="5"/>
      <c r="J20" s="6">
        <f t="shared" si="0"/>
        <v>0</v>
      </c>
      <c r="K20" s="258"/>
      <c r="L20" s="4"/>
      <c r="M20" s="6">
        <f t="shared" si="1"/>
        <v>0</v>
      </c>
      <c r="N20" s="270"/>
      <c r="O20" s="30"/>
    </row>
    <row r="21" spans="2:15">
      <c r="B21" s="253"/>
      <c r="C21" s="291"/>
      <c r="D21" s="2"/>
      <c r="E21" s="2"/>
      <c r="F21" s="2"/>
      <c r="G21" s="3"/>
      <c r="H21" s="2"/>
      <c r="I21" s="5"/>
      <c r="J21" s="6">
        <f t="shared" si="0"/>
        <v>0</v>
      </c>
      <c r="K21" s="259"/>
      <c r="L21" s="4"/>
      <c r="M21" s="6">
        <f t="shared" si="1"/>
        <v>0</v>
      </c>
      <c r="N21" s="271"/>
      <c r="O21" s="30"/>
    </row>
    <row r="22" spans="2:15">
      <c r="B22" s="13" t="s">
        <v>30</v>
      </c>
      <c r="C22" s="43">
        <f>SUM(C12)</f>
        <v>0</v>
      </c>
      <c r="D22" s="8"/>
      <c r="E22" s="8"/>
      <c r="F22" s="8"/>
      <c r="G22" s="43" t="e">
        <f>C22/I22*1000</f>
        <v>#DIV/0!</v>
      </c>
      <c r="H22" s="8"/>
      <c r="I22" s="43">
        <f>SUM(I12:I21)</f>
        <v>0</v>
      </c>
      <c r="J22" s="43">
        <f>SUM(J12:J21)</f>
        <v>0</v>
      </c>
      <c r="K22" s="9" t="e">
        <f>(J22-C22)/C22</f>
        <v>#DIV/0!</v>
      </c>
      <c r="L22" s="44" t="e">
        <f>M22/I22</f>
        <v>#DIV/0!</v>
      </c>
      <c r="M22" s="43">
        <f>SUM(M12:M21)</f>
        <v>0</v>
      </c>
      <c r="N22" s="43" t="e">
        <f>C22/M22</f>
        <v>#DIV/0!</v>
      </c>
      <c r="O22" s="14"/>
    </row>
    <row r="23" spans="2:15">
      <c r="B23" s="251"/>
      <c r="C23" s="289"/>
      <c r="D23" s="2"/>
      <c r="E23" s="2"/>
      <c r="F23" s="2"/>
      <c r="G23" s="3"/>
      <c r="H23" s="2"/>
      <c r="I23" s="5"/>
      <c r="J23" s="6">
        <f t="shared" ref="J23:J32" si="2">G23*I23/1000</f>
        <v>0</v>
      </c>
      <c r="K23" s="257" t="e">
        <f>K33</f>
        <v>#DIV/0!</v>
      </c>
      <c r="L23" s="4"/>
      <c r="M23" s="6">
        <f t="shared" ref="M23:M32" si="3">I23*L23</f>
        <v>0</v>
      </c>
      <c r="N23" s="269" t="e">
        <f>N33</f>
        <v>#DIV/0!</v>
      </c>
      <c r="O23" s="30"/>
    </row>
    <row r="24" spans="2:15">
      <c r="B24" s="252"/>
      <c r="C24" s="290"/>
      <c r="D24" s="2"/>
      <c r="E24" s="2"/>
      <c r="F24" s="2"/>
      <c r="G24" s="3"/>
      <c r="H24" s="2"/>
      <c r="I24" s="5"/>
      <c r="J24" s="6">
        <f t="shared" si="2"/>
        <v>0</v>
      </c>
      <c r="K24" s="258"/>
      <c r="L24" s="4"/>
      <c r="M24" s="6">
        <f t="shared" si="3"/>
        <v>0</v>
      </c>
      <c r="N24" s="270"/>
      <c r="O24" s="30"/>
    </row>
    <row r="25" spans="2:15">
      <c r="B25" s="252"/>
      <c r="C25" s="290"/>
      <c r="D25" s="2"/>
      <c r="E25" s="2"/>
      <c r="F25" s="2"/>
      <c r="G25" s="3"/>
      <c r="H25" s="2"/>
      <c r="I25" s="5"/>
      <c r="J25" s="6">
        <f t="shared" si="2"/>
        <v>0</v>
      </c>
      <c r="K25" s="258"/>
      <c r="L25" s="4"/>
      <c r="M25" s="6">
        <f t="shared" si="3"/>
        <v>0</v>
      </c>
      <c r="N25" s="270"/>
      <c r="O25" s="30"/>
    </row>
    <row r="26" spans="2:15">
      <c r="B26" s="252"/>
      <c r="C26" s="290"/>
      <c r="D26" s="2"/>
      <c r="E26" s="2"/>
      <c r="F26" s="2"/>
      <c r="G26" s="3"/>
      <c r="H26" s="2"/>
      <c r="I26" s="5"/>
      <c r="J26" s="6">
        <f t="shared" si="2"/>
        <v>0</v>
      </c>
      <c r="K26" s="258"/>
      <c r="L26" s="4"/>
      <c r="M26" s="6">
        <f t="shared" si="3"/>
        <v>0</v>
      </c>
      <c r="N26" s="270"/>
      <c r="O26" s="30"/>
    </row>
    <row r="27" spans="2:15">
      <c r="B27" s="252"/>
      <c r="C27" s="290"/>
      <c r="D27" s="2"/>
      <c r="E27" s="2"/>
      <c r="F27" s="2"/>
      <c r="G27" s="3"/>
      <c r="H27" s="2"/>
      <c r="I27" s="5"/>
      <c r="J27" s="6">
        <f t="shared" si="2"/>
        <v>0</v>
      </c>
      <c r="K27" s="258"/>
      <c r="L27" s="4"/>
      <c r="M27" s="6">
        <f t="shared" si="3"/>
        <v>0</v>
      </c>
      <c r="N27" s="270"/>
      <c r="O27" s="30"/>
    </row>
    <row r="28" spans="2:15">
      <c r="B28" s="252"/>
      <c r="C28" s="290"/>
      <c r="D28" s="2"/>
      <c r="E28" s="2"/>
      <c r="F28" s="2"/>
      <c r="G28" s="3"/>
      <c r="H28" s="2"/>
      <c r="I28" s="5"/>
      <c r="J28" s="6">
        <f t="shared" si="2"/>
        <v>0</v>
      </c>
      <c r="K28" s="258"/>
      <c r="L28" s="4"/>
      <c r="M28" s="6">
        <f t="shared" si="3"/>
        <v>0</v>
      </c>
      <c r="N28" s="270"/>
      <c r="O28" s="30"/>
    </row>
    <row r="29" spans="2:15">
      <c r="B29" s="252"/>
      <c r="C29" s="290"/>
      <c r="D29" s="2"/>
      <c r="E29" s="2"/>
      <c r="F29" s="2"/>
      <c r="G29" s="3"/>
      <c r="H29" s="2"/>
      <c r="I29" s="5"/>
      <c r="J29" s="6">
        <f t="shared" si="2"/>
        <v>0</v>
      </c>
      <c r="K29" s="258"/>
      <c r="L29" s="4"/>
      <c r="M29" s="6">
        <f t="shared" si="3"/>
        <v>0</v>
      </c>
      <c r="N29" s="270"/>
      <c r="O29" s="30"/>
    </row>
    <row r="30" spans="2:15">
      <c r="B30" s="252"/>
      <c r="C30" s="290"/>
      <c r="D30" s="2"/>
      <c r="E30" s="2"/>
      <c r="F30" s="2"/>
      <c r="G30" s="3"/>
      <c r="H30" s="2"/>
      <c r="I30" s="5"/>
      <c r="J30" s="6">
        <f t="shared" si="2"/>
        <v>0</v>
      </c>
      <c r="K30" s="258"/>
      <c r="L30" s="4"/>
      <c r="M30" s="6">
        <f t="shared" si="3"/>
        <v>0</v>
      </c>
      <c r="N30" s="270"/>
      <c r="O30" s="30"/>
    </row>
    <row r="31" spans="2:15">
      <c r="B31" s="252"/>
      <c r="C31" s="290"/>
      <c r="D31" s="2"/>
      <c r="E31" s="2"/>
      <c r="F31" s="2"/>
      <c r="G31" s="3"/>
      <c r="H31" s="2"/>
      <c r="I31" s="5"/>
      <c r="J31" s="6">
        <f t="shared" si="2"/>
        <v>0</v>
      </c>
      <c r="K31" s="258"/>
      <c r="L31" s="4"/>
      <c r="M31" s="6">
        <f t="shared" si="3"/>
        <v>0</v>
      </c>
      <c r="N31" s="270"/>
      <c r="O31" s="30"/>
    </row>
    <row r="32" spans="2:15">
      <c r="B32" s="253"/>
      <c r="C32" s="291"/>
      <c r="D32" s="2"/>
      <c r="E32" s="2"/>
      <c r="F32" s="2"/>
      <c r="G32" s="3"/>
      <c r="H32" s="2"/>
      <c r="I32" s="5"/>
      <c r="J32" s="6">
        <f t="shared" si="2"/>
        <v>0</v>
      </c>
      <c r="K32" s="259"/>
      <c r="L32" s="4"/>
      <c r="M32" s="6">
        <f t="shared" si="3"/>
        <v>0</v>
      </c>
      <c r="N32" s="271"/>
      <c r="O32" s="30"/>
    </row>
    <row r="33" spans="2:15">
      <c r="B33" s="13" t="s">
        <v>30</v>
      </c>
      <c r="C33" s="43">
        <f>SUM(C23)</f>
        <v>0</v>
      </c>
      <c r="D33" s="8"/>
      <c r="E33" s="8"/>
      <c r="F33" s="8"/>
      <c r="G33" s="43" t="e">
        <f>C33/I33*1000</f>
        <v>#DIV/0!</v>
      </c>
      <c r="H33" s="8"/>
      <c r="I33" s="43">
        <f>SUM(I23:I32)</f>
        <v>0</v>
      </c>
      <c r="J33" s="43">
        <f>SUM(J23:J32)</f>
        <v>0</v>
      </c>
      <c r="K33" s="9" t="e">
        <f>(J33-C33)/C33</f>
        <v>#DIV/0!</v>
      </c>
      <c r="L33" s="44" t="e">
        <f>M33/I33</f>
        <v>#DIV/0!</v>
      </c>
      <c r="M33" s="43">
        <f>SUM(M23:M32)</f>
        <v>0</v>
      </c>
      <c r="N33" s="43" t="e">
        <f>C33/M33</f>
        <v>#DIV/0!</v>
      </c>
      <c r="O33" s="14"/>
    </row>
    <row r="34" spans="2:15">
      <c r="B34" s="251"/>
      <c r="C34" s="289"/>
      <c r="D34" s="2"/>
      <c r="E34" s="2"/>
      <c r="F34" s="2"/>
      <c r="G34" s="3"/>
      <c r="H34" s="2"/>
      <c r="I34" s="5"/>
      <c r="J34" s="6">
        <f t="shared" ref="J34:J43" si="4">G34*I34/1000</f>
        <v>0</v>
      </c>
      <c r="K34" s="257" t="e">
        <f>K44</f>
        <v>#DIV/0!</v>
      </c>
      <c r="L34" s="4"/>
      <c r="M34" s="6">
        <f t="shared" ref="M34:M43" si="5">I34*L34</f>
        <v>0</v>
      </c>
      <c r="N34" s="269" t="e">
        <f>N44</f>
        <v>#DIV/0!</v>
      </c>
      <c r="O34" s="30"/>
    </row>
    <row r="35" spans="2:15">
      <c r="B35" s="252"/>
      <c r="C35" s="290"/>
      <c r="D35" s="2"/>
      <c r="E35" s="2"/>
      <c r="F35" s="2"/>
      <c r="G35" s="3"/>
      <c r="H35" s="2"/>
      <c r="I35" s="5"/>
      <c r="J35" s="6">
        <f t="shared" si="4"/>
        <v>0</v>
      </c>
      <c r="K35" s="258"/>
      <c r="L35" s="4"/>
      <c r="M35" s="6">
        <f t="shared" si="5"/>
        <v>0</v>
      </c>
      <c r="N35" s="270"/>
      <c r="O35" s="30"/>
    </row>
    <row r="36" spans="2:15">
      <c r="B36" s="252"/>
      <c r="C36" s="290"/>
      <c r="D36" s="2"/>
      <c r="E36" s="2"/>
      <c r="F36" s="2"/>
      <c r="G36" s="3"/>
      <c r="H36" s="2"/>
      <c r="I36" s="5"/>
      <c r="J36" s="6">
        <f t="shared" si="4"/>
        <v>0</v>
      </c>
      <c r="K36" s="258"/>
      <c r="L36" s="4"/>
      <c r="M36" s="6">
        <f t="shared" si="5"/>
        <v>0</v>
      </c>
      <c r="N36" s="270"/>
      <c r="O36" s="30"/>
    </row>
    <row r="37" spans="2:15">
      <c r="B37" s="252"/>
      <c r="C37" s="290"/>
      <c r="D37" s="2"/>
      <c r="E37" s="2"/>
      <c r="F37" s="2"/>
      <c r="G37" s="3"/>
      <c r="H37" s="2"/>
      <c r="I37" s="5"/>
      <c r="J37" s="6">
        <f t="shared" si="4"/>
        <v>0</v>
      </c>
      <c r="K37" s="258"/>
      <c r="L37" s="4"/>
      <c r="M37" s="6">
        <f t="shared" si="5"/>
        <v>0</v>
      </c>
      <c r="N37" s="270"/>
      <c r="O37" s="30"/>
    </row>
    <row r="38" spans="2:15">
      <c r="B38" s="252"/>
      <c r="C38" s="290"/>
      <c r="D38" s="2"/>
      <c r="E38" s="2"/>
      <c r="F38" s="2"/>
      <c r="G38" s="3"/>
      <c r="H38" s="2"/>
      <c r="I38" s="5"/>
      <c r="J38" s="6">
        <f t="shared" si="4"/>
        <v>0</v>
      </c>
      <c r="K38" s="258"/>
      <c r="L38" s="4"/>
      <c r="M38" s="6">
        <f t="shared" si="5"/>
        <v>0</v>
      </c>
      <c r="N38" s="270"/>
      <c r="O38" s="30"/>
    </row>
    <row r="39" spans="2:15">
      <c r="B39" s="252"/>
      <c r="C39" s="290"/>
      <c r="D39" s="2"/>
      <c r="E39" s="2"/>
      <c r="F39" s="2"/>
      <c r="G39" s="3"/>
      <c r="H39" s="2"/>
      <c r="I39" s="5"/>
      <c r="J39" s="6">
        <f t="shared" si="4"/>
        <v>0</v>
      </c>
      <c r="K39" s="258"/>
      <c r="L39" s="4"/>
      <c r="M39" s="6">
        <f t="shared" si="5"/>
        <v>0</v>
      </c>
      <c r="N39" s="270"/>
      <c r="O39" s="30"/>
    </row>
    <row r="40" spans="2:15">
      <c r="B40" s="252"/>
      <c r="C40" s="290"/>
      <c r="D40" s="2"/>
      <c r="E40" s="2"/>
      <c r="F40" s="2"/>
      <c r="G40" s="3"/>
      <c r="H40" s="2"/>
      <c r="I40" s="5"/>
      <c r="J40" s="6">
        <f t="shared" si="4"/>
        <v>0</v>
      </c>
      <c r="K40" s="258"/>
      <c r="L40" s="4"/>
      <c r="M40" s="6">
        <f t="shared" si="5"/>
        <v>0</v>
      </c>
      <c r="N40" s="270"/>
      <c r="O40" s="30"/>
    </row>
    <row r="41" spans="2:15">
      <c r="B41" s="252"/>
      <c r="C41" s="290"/>
      <c r="D41" s="2"/>
      <c r="E41" s="2"/>
      <c r="F41" s="2"/>
      <c r="G41" s="3"/>
      <c r="H41" s="2"/>
      <c r="I41" s="5"/>
      <c r="J41" s="6">
        <f t="shared" si="4"/>
        <v>0</v>
      </c>
      <c r="K41" s="258"/>
      <c r="L41" s="4"/>
      <c r="M41" s="6">
        <f t="shared" si="5"/>
        <v>0</v>
      </c>
      <c r="N41" s="270"/>
      <c r="O41" s="30"/>
    </row>
    <row r="42" spans="2:15">
      <c r="B42" s="252"/>
      <c r="C42" s="290"/>
      <c r="D42" s="2"/>
      <c r="E42" s="2"/>
      <c r="F42" s="2"/>
      <c r="G42" s="3"/>
      <c r="H42" s="2"/>
      <c r="I42" s="5"/>
      <c r="J42" s="6">
        <f t="shared" si="4"/>
        <v>0</v>
      </c>
      <c r="K42" s="258"/>
      <c r="L42" s="4"/>
      <c r="M42" s="6">
        <f t="shared" si="5"/>
        <v>0</v>
      </c>
      <c r="N42" s="270"/>
      <c r="O42" s="30"/>
    </row>
    <row r="43" spans="2:15">
      <c r="B43" s="253"/>
      <c r="C43" s="291"/>
      <c r="D43" s="2"/>
      <c r="E43" s="2"/>
      <c r="F43" s="2"/>
      <c r="G43" s="3"/>
      <c r="H43" s="2"/>
      <c r="I43" s="5"/>
      <c r="J43" s="6">
        <f t="shared" si="4"/>
        <v>0</v>
      </c>
      <c r="K43" s="259"/>
      <c r="L43" s="4"/>
      <c r="M43" s="6">
        <f t="shared" si="5"/>
        <v>0</v>
      </c>
      <c r="N43" s="271"/>
      <c r="O43" s="30"/>
    </row>
    <row r="44" spans="2:15">
      <c r="B44" s="13" t="s">
        <v>30</v>
      </c>
      <c r="C44" s="43">
        <f>SUM(C34)</f>
        <v>0</v>
      </c>
      <c r="D44" s="8"/>
      <c r="E44" s="8"/>
      <c r="F44" s="8"/>
      <c r="G44" s="43" t="e">
        <f>C44/I44*1000</f>
        <v>#DIV/0!</v>
      </c>
      <c r="H44" s="8"/>
      <c r="I44" s="43">
        <f>SUM(I34:I43)</f>
        <v>0</v>
      </c>
      <c r="J44" s="43">
        <f>SUM(J34:J43)</f>
        <v>0</v>
      </c>
      <c r="K44" s="9" t="e">
        <f>(J44-C44)/C44</f>
        <v>#DIV/0!</v>
      </c>
      <c r="L44" s="44" t="e">
        <f>M44/I44</f>
        <v>#DIV/0!</v>
      </c>
      <c r="M44" s="43">
        <f>SUM(M34:M43)</f>
        <v>0</v>
      </c>
      <c r="N44" s="43" t="e">
        <f>C44/M44</f>
        <v>#DIV/0!</v>
      </c>
      <c r="O44" s="14"/>
    </row>
    <row r="45" spans="2:15">
      <c r="B45" s="251"/>
      <c r="C45" s="289"/>
      <c r="D45" s="2"/>
      <c r="E45" s="2"/>
      <c r="F45" s="2"/>
      <c r="G45" s="3"/>
      <c r="H45" s="2"/>
      <c r="I45" s="5"/>
      <c r="J45" s="6">
        <f t="shared" ref="J45:J54" si="6">G45*I45/1000</f>
        <v>0</v>
      </c>
      <c r="K45" s="257" t="e">
        <f>K55</f>
        <v>#DIV/0!</v>
      </c>
      <c r="L45" s="4"/>
      <c r="M45" s="6">
        <f t="shared" ref="M45:M54" si="7">I45*L45</f>
        <v>0</v>
      </c>
      <c r="N45" s="269" t="e">
        <f>N55</f>
        <v>#DIV/0!</v>
      </c>
      <c r="O45" s="30"/>
    </row>
    <row r="46" spans="2:15">
      <c r="B46" s="252"/>
      <c r="C46" s="290"/>
      <c r="D46" s="2"/>
      <c r="E46" s="2"/>
      <c r="F46" s="2"/>
      <c r="G46" s="3"/>
      <c r="H46" s="2"/>
      <c r="I46" s="5"/>
      <c r="J46" s="6">
        <f t="shared" si="6"/>
        <v>0</v>
      </c>
      <c r="K46" s="258"/>
      <c r="L46" s="4"/>
      <c r="M46" s="6">
        <f t="shared" si="7"/>
        <v>0</v>
      </c>
      <c r="N46" s="270"/>
      <c r="O46" s="30"/>
    </row>
    <row r="47" spans="2:15">
      <c r="B47" s="252"/>
      <c r="C47" s="290"/>
      <c r="D47" s="2"/>
      <c r="E47" s="2"/>
      <c r="F47" s="2"/>
      <c r="G47" s="3"/>
      <c r="H47" s="2"/>
      <c r="I47" s="5"/>
      <c r="J47" s="6">
        <f t="shared" si="6"/>
        <v>0</v>
      </c>
      <c r="K47" s="258"/>
      <c r="L47" s="4"/>
      <c r="M47" s="6">
        <f t="shared" si="7"/>
        <v>0</v>
      </c>
      <c r="N47" s="270"/>
      <c r="O47" s="30"/>
    </row>
    <row r="48" spans="2:15">
      <c r="B48" s="252"/>
      <c r="C48" s="290"/>
      <c r="D48" s="2"/>
      <c r="E48" s="2"/>
      <c r="F48" s="2"/>
      <c r="G48" s="3"/>
      <c r="H48" s="2"/>
      <c r="I48" s="5"/>
      <c r="J48" s="6">
        <f t="shared" si="6"/>
        <v>0</v>
      </c>
      <c r="K48" s="258"/>
      <c r="L48" s="4"/>
      <c r="M48" s="6">
        <f t="shared" si="7"/>
        <v>0</v>
      </c>
      <c r="N48" s="270"/>
      <c r="O48" s="30"/>
    </row>
    <row r="49" spans="2:15">
      <c r="B49" s="252"/>
      <c r="C49" s="290"/>
      <c r="D49" s="2"/>
      <c r="E49" s="2"/>
      <c r="F49" s="2"/>
      <c r="G49" s="3"/>
      <c r="H49" s="2"/>
      <c r="I49" s="5"/>
      <c r="J49" s="6">
        <f t="shared" si="6"/>
        <v>0</v>
      </c>
      <c r="K49" s="258"/>
      <c r="L49" s="4"/>
      <c r="M49" s="6">
        <f t="shared" si="7"/>
        <v>0</v>
      </c>
      <c r="N49" s="270"/>
      <c r="O49" s="30"/>
    </row>
    <row r="50" spans="2:15">
      <c r="B50" s="252"/>
      <c r="C50" s="290"/>
      <c r="D50" s="2"/>
      <c r="E50" s="2"/>
      <c r="F50" s="2"/>
      <c r="G50" s="3"/>
      <c r="H50" s="2"/>
      <c r="I50" s="5"/>
      <c r="J50" s="6">
        <f t="shared" si="6"/>
        <v>0</v>
      </c>
      <c r="K50" s="258"/>
      <c r="L50" s="4"/>
      <c r="M50" s="6">
        <f t="shared" si="7"/>
        <v>0</v>
      </c>
      <c r="N50" s="270"/>
      <c r="O50" s="30"/>
    </row>
    <row r="51" spans="2:15">
      <c r="B51" s="252"/>
      <c r="C51" s="290"/>
      <c r="D51" s="2"/>
      <c r="E51" s="2"/>
      <c r="F51" s="2"/>
      <c r="G51" s="3"/>
      <c r="H51" s="2"/>
      <c r="I51" s="5"/>
      <c r="J51" s="6">
        <f t="shared" si="6"/>
        <v>0</v>
      </c>
      <c r="K51" s="258"/>
      <c r="L51" s="4"/>
      <c r="M51" s="6">
        <f t="shared" si="7"/>
        <v>0</v>
      </c>
      <c r="N51" s="270"/>
      <c r="O51" s="30"/>
    </row>
    <row r="52" spans="2:15">
      <c r="B52" s="252"/>
      <c r="C52" s="290"/>
      <c r="D52" s="2"/>
      <c r="E52" s="2"/>
      <c r="F52" s="2"/>
      <c r="G52" s="3"/>
      <c r="H52" s="2"/>
      <c r="I52" s="5"/>
      <c r="J52" s="6">
        <f t="shared" si="6"/>
        <v>0</v>
      </c>
      <c r="K52" s="258"/>
      <c r="L52" s="4"/>
      <c r="M52" s="6">
        <f t="shared" si="7"/>
        <v>0</v>
      </c>
      <c r="N52" s="270"/>
      <c r="O52" s="30"/>
    </row>
    <row r="53" spans="2:15">
      <c r="B53" s="252"/>
      <c r="C53" s="290"/>
      <c r="D53" s="2"/>
      <c r="E53" s="2"/>
      <c r="F53" s="2"/>
      <c r="G53" s="3"/>
      <c r="H53" s="2"/>
      <c r="I53" s="5"/>
      <c r="J53" s="6">
        <f t="shared" si="6"/>
        <v>0</v>
      </c>
      <c r="K53" s="258"/>
      <c r="L53" s="4"/>
      <c r="M53" s="6">
        <f t="shared" si="7"/>
        <v>0</v>
      </c>
      <c r="N53" s="270"/>
      <c r="O53" s="30"/>
    </row>
    <row r="54" spans="2:15">
      <c r="B54" s="253"/>
      <c r="C54" s="291"/>
      <c r="D54" s="2"/>
      <c r="E54" s="2"/>
      <c r="F54" s="2"/>
      <c r="G54" s="3"/>
      <c r="H54" s="2"/>
      <c r="I54" s="5"/>
      <c r="J54" s="6">
        <f t="shared" si="6"/>
        <v>0</v>
      </c>
      <c r="K54" s="259"/>
      <c r="L54" s="4"/>
      <c r="M54" s="6">
        <f t="shared" si="7"/>
        <v>0</v>
      </c>
      <c r="N54" s="271"/>
      <c r="O54" s="30"/>
    </row>
    <row r="55" spans="2:15">
      <c r="B55" s="13" t="s">
        <v>30</v>
      </c>
      <c r="C55" s="43">
        <f>SUM(C45)</f>
        <v>0</v>
      </c>
      <c r="D55" s="8"/>
      <c r="E55" s="8"/>
      <c r="F55" s="8"/>
      <c r="G55" s="43" t="e">
        <f>C55/I55*1000</f>
        <v>#DIV/0!</v>
      </c>
      <c r="H55" s="8"/>
      <c r="I55" s="43">
        <f>SUM(I45:I54)</f>
        <v>0</v>
      </c>
      <c r="J55" s="43">
        <f>SUM(J45:J54)</f>
        <v>0</v>
      </c>
      <c r="K55" s="9" t="e">
        <f>(J55-C55)/C55</f>
        <v>#DIV/0!</v>
      </c>
      <c r="L55" s="44" t="e">
        <f>M55/I55</f>
        <v>#DIV/0!</v>
      </c>
      <c r="M55" s="43">
        <f>SUM(M45:M54)</f>
        <v>0</v>
      </c>
      <c r="N55" s="43" t="e">
        <f>C55/M55</f>
        <v>#DIV/0!</v>
      </c>
      <c r="O55" s="14"/>
    </row>
    <row r="56" spans="2:15">
      <c r="B56" s="251"/>
      <c r="C56" s="289"/>
      <c r="D56" s="2"/>
      <c r="E56" s="2"/>
      <c r="F56" s="2"/>
      <c r="G56" s="3"/>
      <c r="H56" s="2"/>
      <c r="I56" s="5"/>
      <c r="J56" s="6">
        <f t="shared" ref="J56:J65" si="8">G56*I56/1000</f>
        <v>0</v>
      </c>
      <c r="K56" s="257" t="e">
        <f>K66</f>
        <v>#DIV/0!</v>
      </c>
      <c r="L56" s="4"/>
      <c r="M56" s="6">
        <f t="shared" ref="M56:M65" si="9">I56*L56</f>
        <v>0</v>
      </c>
      <c r="N56" s="269" t="e">
        <f>N66</f>
        <v>#DIV/0!</v>
      </c>
      <c r="O56" s="30"/>
    </row>
    <row r="57" spans="2:15">
      <c r="B57" s="252"/>
      <c r="C57" s="290"/>
      <c r="D57" s="2"/>
      <c r="E57" s="2"/>
      <c r="F57" s="2"/>
      <c r="G57" s="3"/>
      <c r="H57" s="2"/>
      <c r="I57" s="5"/>
      <c r="J57" s="6">
        <f t="shared" si="8"/>
        <v>0</v>
      </c>
      <c r="K57" s="258"/>
      <c r="L57" s="4"/>
      <c r="M57" s="6">
        <f t="shared" si="9"/>
        <v>0</v>
      </c>
      <c r="N57" s="270"/>
      <c r="O57" s="30"/>
    </row>
    <row r="58" spans="2:15">
      <c r="B58" s="252"/>
      <c r="C58" s="290"/>
      <c r="D58" s="2"/>
      <c r="E58" s="2"/>
      <c r="F58" s="2"/>
      <c r="G58" s="3"/>
      <c r="H58" s="2"/>
      <c r="I58" s="5"/>
      <c r="J58" s="6">
        <f t="shared" si="8"/>
        <v>0</v>
      </c>
      <c r="K58" s="258"/>
      <c r="L58" s="4"/>
      <c r="M58" s="6">
        <f t="shared" si="9"/>
        <v>0</v>
      </c>
      <c r="N58" s="270"/>
      <c r="O58" s="30"/>
    </row>
    <row r="59" spans="2:15">
      <c r="B59" s="252"/>
      <c r="C59" s="290"/>
      <c r="D59" s="2"/>
      <c r="E59" s="2"/>
      <c r="F59" s="2"/>
      <c r="G59" s="3"/>
      <c r="H59" s="2"/>
      <c r="I59" s="5"/>
      <c r="J59" s="6">
        <f t="shared" si="8"/>
        <v>0</v>
      </c>
      <c r="K59" s="258"/>
      <c r="L59" s="4"/>
      <c r="M59" s="6">
        <f t="shared" si="9"/>
        <v>0</v>
      </c>
      <c r="N59" s="270"/>
      <c r="O59" s="30"/>
    </row>
    <row r="60" spans="2:15">
      <c r="B60" s="252"/>
      <c r="C60" s="290"/>
      <c r="D60" s="2"/>
      <c r="E60" s="2"/>
      <c r="F60" s="2"/>
      <c r="G60" s="3"/>
      <c r="H60" s="2"/>
      <c r="I60" s="5"/>
      <c r="J60" s="6">
        <f t="shared" si="8"/>
        <v>0</v>
      </c>
      <c r="K60" s="258"/>
      <c r="L60" s="4"/>
      <c r="M60" s="6">
        <f t="shared" si="9"/>
        <v>0</v>
      </c>
      <c r="N60" s="270"/>
      <c r="O60" s="30"/>
    </row>
    <row r="61" spans="2:15">
      <c r="B61" s="252"/>
      <c r="C61" s="290"/>
      <c r="D61" s="2"/>
      <c r="E61" s="2"/>
      <c r="F61" s="2"/>
      <c r="G61" s="3"/>
      <c r="H61" s="2"/>
      <c r="I61" s="5"/>
      <c r="J61" s="6">
        <f t="shared" si="8"/>
        <v>0</v>
      </c>
      <c r="K61" s="258"/>
      <c r="L61" s="4"/>
      <c r="M61" s="6">
        <f t="shared" si="9"/>
        <v>0</v>
      </c>
      <c r="N61" s="270"/>
      <c r="O61" s="30"/>
    </row>
    <row r="62" spans="2:15">
      <c r="B62" s="252"/>
      <c r="C62" s="290"/>
      <c r="D62" s="2"/>
      <c r="E62" s="2"/>
      <c r="F62" s="2"/>
      <c r="G62" s="3"/>
      <c r="H62" s="2"/>
      <c r="I62" s="5"/>
      <c r="J62" s="6">
        <f t="shared" si="8"/>
        <v>0</v>
      </c>
      <c r="K62" s="258"/>
      <c r="L62" s="4"/>
      <c r="M62" s="6">
        <f t="shared" si="9"/>
        <v>0</v>
      </c>
      <c r="N62" s="270"/>
      <c r="O62" s="30"/>
    </row>
    <row r="63" spans="2:15">
      <c r="B63" s="252"/>
      <c r="C63" s="290"/>
      <c r="D63" s="2"/>
      <c r="E63" s="2"/>
      <c r="F63" s="2"/>
      <c r="G63" s="3"/>
      <c r="H63" s="2"/>
      <c r="I63" s="5"/>
      <c r="J63" s="6">
        <f t="shared" si="8"/>
        <v>0</v>
      </c>
      <c r="K63" s="258"/>
      <c r="L63" s="4"/>
      <c r="M63" s="6">
        <f t="shared" si="9"/>
        <v>0</v>
      </c>
      <c r="N63" s="270"/>
      <c r="O63" s="30"/>
    </row>
    <row r="64" spans="2:15">
      <c r="B64" s="252"/>
      <c r="C64" s="290"/>
      <c r="D64" s="2"/>
      <c r="E64" s="2"/>
      <c r="F64" s="2"/>
      <c r="G64" s="3"/>
      <c r="H64" s="2"/>
      <c r="I64" s="5"/>
      <c r="J64" s="6">
        <f t="shared" si="8"/>
        <v>0</v>
      </c>
      <c r="K64" s="258"/>
      <c r="L64" s="4"/>
      <c r="M64" s="6">
        <f t="shared" si="9"/>
        <v>0</v>
      </c>
      <c r="N64" s="270"/>
      <c r="O64" s="30"/>
    </row>
    <row r="65" spans="2:15">
      <c r="B65" s="253"/>
      <c r="C65" s="291"/>
      <c r="D65" s="2"/>
      <c r="E65" s="2"/>
      <c r="F65" s="2"/>
      <c r="G65" s="3"/>
      <c r="H65" s="2"/>
      <c r="I65" s="5"/>
      <c r="J65" s="6">
        <f t="shared" si="8"/>
        <v>0</v>
      </c>
      <c r="K65" s="259"/>
      <c r="L65" s="4"/>
      <c r="M65" s="6">
        <f t="shared" si="9"/>
        <v>0</v>
      </c>
      <c r="N65" s="271"/>
      <c r="O65" s="30"/>
    </row>
    <row r="66" spans="2:15">
      <c r="B66" s="13" t="s">
        <v>30</v>
      </c>
      <c r="C66" s="43">
        <f>SUM(C56)</f>
        <v>0</v>
      </c>
      <c r="D66" s="8"/>
      <c r="E66" s="8"/>
      <c r="F66" s="8"/>
      <c r="G66" s="43" t="e">
        <f>C66/I66*1000</f>
        <v>#DIV/0!</v>
      </c>
      <c r="H66" s="8"/>
      <c r="I66" s="43">
        <f>SUM(I56:I65)</f>
        <v>0</v>
      </c>
      <c r="J66" s="43">
        <f>SUM(J56:J65)</f>
        <v>0</v>
      </c>
      <c r="K66" s="9" t="e">
        <f>(J66-C66)/C66</f>
        <v>#DIV/0!</v>
      </c>
      <c r="L66" s="44" t="e">
        <f>M66/I66</f>
        <v>#DIV/0!</v>
      </c>
      <c r="M66" s="43">
        <f>SUM(M56:M65)</f>
        <v>0</v>
      </c>
      <c r="N66" s="43" t="e">
        <f>C66/M66</f>
        <v>#DIV/0!</v>
      </c>
      <c r="O66" s="14"/>
    </row>
    <row r="67" spans="2:15">
      <c r="B67" s="251"/>
      <c r="C67" s="289"/>
      <c r="D67" s="2"/>
      <c r="E67" s="2"/>
      <c r="F67" s="2"/>
      <c r="G67" s="3"/>
      <c r="H67" s="2"/>
      <c r="I67" s="5"/>
      <c r="J67" s="6">
        <f t="shared" ref="J67:J76" si="10">G67*I67/1000</f>
        <v>0</v>
      </c>
      <c r="K67" s="257" t="e">
        <f>K77</f>
        <v>#DIV/0!</v>
      </c>
      <c r="L67" s="4"/>
      <c r="M67" s="6">
        <f t="shared" ref="M67:M76" si="11">I67*L67</f>
        <v>0</v>
      </c>
      <c r="N67" s="269" t="e">
        <f>N77</f>
        <v>#DIV/0!</v>
      </c>
      <c r="O67" s="30"/>
    </row>
    <row r="68" spans="2:15">
      <c r="B68" s="252"/>
      <c r="C68" s="290"/>
      <c r="D68" s="2"/>
      <c r="E68" s="2"/>
      <c r="F68" s="2"/>
      <c r="G68" s="3"/>
      <c r="H68" s="2"/>
      <c r="I68" s="5"/>
      <c r="J68" s="6">
        <f t="shared" si="10"/>
        <v>0</v>
      </c>
      <c r="K68" s="258"/>
      <c r="L68" s="4"/>
      <c r="M68" s="6">
        <f t="shared" si="11"/>
        <v>0</v>
      </c>
      <c r="N68" s="270"/>
      <c r="O68" s="30"/>
    </row>
    <row r="69" spans="2:15">
      <c r="B69" s="252"/>
      <c r="C69" s="290"/>
      <c r="D69" s="2"/>
      <c r="E69" s="2"/>
      <c r="F69" s="2"/>
      <c r="G69" s="3"/>
      <c r="H69" s="2"/>
      <c r="I69" s="5"/>
      <c r="J69" s="6">
        <f t="shared" si="10"/>
        <v>0</v>
      </c>
      <c r="K69" s="258"/>
      <c r="L69" s="4"/>
      <c r="M69" s="6">
        <f t="shared" si="11"/>
        <v>0</v>
      </c>
      <c r="N69" s="270"/>
      <c r="O69" s="30"/>
    </row>
    <row r="70" spans="2:15">
      <c r="B70" s="252"/>
      <c r="C70" s="290"/>
      <c r="D70" s="2"/>
      <c r="E70" s="2"/>
      <c r="F70" s="2"/>
      <c r="G70" s="3"/>
      <c r="H70" s="2"/>
      <c r="I70" s="5"/>
      <c r="J70" s="6">
        <f t="shared" si="10"/>
        <v>0</v>
      </c>
      <c r="K70" s="258"/>
      <c r="L70" s="4"/>
      <c r="M70" s="6">
        <f t="shared" si="11"/>
        <v>0</v>
      </c>
      <c r="N70" s="270"/>
      <c r="O70" s="30"/>
    </row>
    <row r="71" spans="2:15">
      <c r="B71" s="252"/>
      <c r="C71" s="290"/>
      <c r="D71" s="2"/>
      <c r="E71" s="2"/>
      <c r="F71" s="2"/>
      <c r="G71" s="3"/>
      <c r="H71" s="2"/>
      <c r="I71" s="5"/>
      <c r="J71" s="6">
        <f t="shared" si="10"/>
        <v>0</v>
      </c>
      <c r="K71" s="258"/>
      <c r="L71" s="4"/>
      <c r="M71" s="6">
        <f t="shared" si="11"/>
        <v>0</v>
      </c>
      <c r="N71" s="270"/>
      <c r="O71" s="30"/>
    </row>
    <row r="72" spans="2:15">
      <c r="B72" s="252"/>
      <c r="C72" s="290"/>
      <c r="D72" s="2"/>
      <c r="E72" s="2"/>
      <c r="F72" s="2"/>
      <c r="G72" s="3"/>
      <c r="H72" s="2"/>
      <c r="I72" s="5"/>
      <c r="J72" s="6">
        <f t="shared" si="10"/>
        <v>0</v>
      </c>
      <c r="K72" s="258"/>
      <c r="L72" s="4"/>
      <c r="M72" s="6">
        <f t="shared" si="11"/>
        <v>0</v>
      </c>
      <c r="N72" s="270"/>
      <c r="O72" s="30"/>
    </row>
    <row r="73" spans="2:15">
      <c r="B73" s="252"/>
      <c r="C73" s="290"/>
      <c r="D73" s="2"/>
      <c r="E73" s="2"/>
      <c r="F73" s="2"/>
      <c r="G73" s="3"/>
      <c r="H73" s="2"/>
      <c r="I73" s="5"/>
      <c r="J73" s="6">
        <f t="shared" si="10"/>
        <v>0</v>
      </c>
      <c r="K73" s="258"/>
      <c r="L73" s="4"/>
      <c r="M73" s="6">
        <f t="shared" si="11"/>
        <v>0</v>
      </c>
      <c r="N73" s="270"/>
      <c r="O73" s="30"/>
    </row>
    <row r="74" spans="2:15">
      <c r="B74" s="252"/>
      <c r="C74" s="290"/>
      <c r="D74" s="2"/>
      <c r="E74" s="2"/>
      <c r="F74" s="2"/>
      <c r="G74" s="3"/>
      <c r="H74" s="2"/>
      <c r="I74" s="5"/>
      <c r="J74" s="6">
        <f t="shared" si="10"/>
        <v>0</v>
      </c>
      <c r="K74" s="258"/>
      <c r="L74" s="4"/>
      <c r="M74" s="6">
        <f t="shared" si="11"/>
        <v>0</v>
      </c>
      <c r="N74" s="270"/>
      <c r="O74" s="30"/>
    </row>
    <row r="75" spans="2:15">
      <c r="B75" s="252"/>
      <c r="C75" s="290"/>
      <c r="D75" s="2"/>
      <c r="E75" s="2"/>
      <c r="F75" s="2"/>
      <c r="G75" s="3"/>
      <c r="H75" s="2"/>
      <c r="I75" s="5"/>
      <c r="J75" s="6">
        <f t="shared" si="10"/>
        <v>0</v>
      </c>
      <c r="K75" s="258"/>
      <c r="L75" s="4"/>
      <c r="M75" s="6">
        <f t="shared" si="11"/>
        <v>0</v>
      </c>
      <c r="N75" s="270"/>
      <c r="O75" s="30"/>
    </row>
    <row r="76" spans="2:15">
      <c r="B76" s="253"/>
      <c r="C76" s="291"/>
      <c r="D76" s="2"/>
      <c r="E76" s="2"/>
      <c r="F76" s="2"/>
      <c r="G76" s="3"/>
      <c r="H76" s="2"/>
      <c r="I76" s="5"/>
      <c r="J76" s="6">
        <f t="shared" si="10"/>
        <v>0</v>
      </c>
      <c r="K76" s="259"/>
      <c r="L76" s="4"/>
      <c r="M76" s="6">
        <f t="shared" si="11"/>
        <v>0</v>
      </c>
      <c r="N76" s="271"/>
      <c r="O76" s="30"/>
    </row>
    <row r="77" spans="2:15">
      <c r="B77" s="13" t="s">
        <v>30</v>
      </c>
      <c r="C77" s="43">
        <f>SUM(C67)</f>
        <v>0</v>
      </c>
      <c r="D77" s="8"/>
      <c r="E77" s="8"/>
      <c r="F77" s="8"/>
      <c r="G77" s="43" t="e">
        <f>C77/I77*1000</f>
        <v>#DIV/0!</v>
      </c>
      <c r="H77" s="8"/>
      <c r="I77" s="43">
        <f>SUM(I67:I76)</f>
        <v>0</v>
      </c>
      <c r="J77" s="43">
        <f>SUM(J67:J76)</f>
        <v>0</v>
      </c>
      <c r="K77" s="9" t="e">
        <f>(J77-C77)/C77</f>
        <v>#DIV/0!</v>
      </c>
      <c r="L77" s="44" t="e">
        <f>M77/I77</f>
        <v>#DIV/0!</v>
      </c>
      <c r="M77" s="43">
        <f>SUM(M67:M76)</f>
        <v>0</v>
      </c>
      <c r="N77" s="43" t="e">
        <f>C77/M77</f>
        <v>#DIV/0!</v>
      </c>
      <c r="O77" s="14"/>
    </row>
    <row r="78" spans="2:15">
      <c r="B78" s="251"/>
      <c r="C78" s="289"/>
      <c r="D78" s="2"/>
      <c r="E78" s="2"/>
      <c r="F78" s="2"/>
      <c r="G78" s="3"/>
      <c r="H78" s="2"/>
      <c r="I78" s="5"/>
      <c r="J78" s="6">
        <f t="shared" ref="J78:J87" si="12">G78*I78/1000</f>
        <v>0</v>
      </c>
      <c r="K78" s="257" t="e">
        <f>K88</f>
        <v>#DIV/0!</v>
      </c>
      <c r="L78" s="4"/>
      <c r="M78" s="6">
        <f t="shared" ref="M78:M87" si="13">I78*L78</f>
        <v>0</v>
      </c>
      <c r="N78" s="269" t="e">
        <f>N88</f>
        <v>#DIV/0!</v>
      </c>
      <c r="O78" s="30"/>
    </row>
    <row r="79" spans="2:15">
      <c r="B79" s="252"/>
      <c r="C79" s="290"/>
      <c r="D79" s="2"/>
      <c r="E79" s="2"/>
      <c r="F79" s="2"/>
      <c r="G79" s="3"/>
      <c r="H79" s="2"/>
      <c r="I79" s="5"/>
      <c r="J79" s="6">
        <f t="shared" si="12"/>
        <v>0</v>
      </c>
      <c r="K79" s="258"/>
      <c r="L79" s="4"/>
      <c r="M79" s="6">
        <f t="shared" si="13"/>
        <v>0</v>
      </c>
      <c r="N79" s="270"/>
      <c r="O79" s="30"/>
    </row>
    <row r="80" spans="2:15">
      <c r="B80" s="252"/>
      <c r="C80" s="290"/>
      <c r="D80" s="2"/>
      <c r="E80" s="2"/>
      <c r="F80" s="2"/>
      <c r="G80" s="3"/>
      <c r="H80" s="2"/>
      <c r="I80" s="5"/>
      <c r="J80" s="6">
        <f t="shared" si="12"/>
        <v>0</v>
      </c>
      <c r="K80" s="258"/>
      <c r="L80" s="4"/>
      <c r="M80" s="6">
        <f t="shared" si="13"/>
        <v>0</v>
      </c>
      <c r="N80" s="270"/>
      <c r="O80" s="30"/>
    </row>
    <row r="81" spans="2:15">
      <c r="B81" s="252"/>
      <c r="C81" s="290"/>
      <c r="D81" s="2"/>
      <c r="E81" s="2"/>
      <c r="F81" s="2"/>
      <c r="G81" s="3"/>
      <c r="H81" s="2"/>
      <c r="I81" s="5"/>
      <c r="J81" s="6">
        <f t="shared" si="12"/>
        <v>0</v>
      </c>
      <c r="K81" s="258"/>
      <c r="L81" s="4"/>
      <c r="M81" s="6">
        <f t="shared" si="13"/>
        <v>0</v>
      </c>
      <c r="N81" s="270"/>
      <c r="O81" s="30"/>
    </row>
    <row r="82" spans="2:15">
      <c r="B82" s="252"/>
      <c r="C82" s="290"/>
      <c r="D82" s="2"/>
      <c r="E82" s="2"/>
      <c r="F82" s="2"/>
      <c r="G82" s="3"/>
      <c r="H82" s="2"/>
      <c r="I82" s="5"/>
      <c r="J82" s="6">
        <f t="shared" si="12"/>
        <v>0</v>
      </c>
      <c r="K82" s="258"/>
      <c r="L82" s="4"/>
      <c r="M82" s="6">
        <f t="shared" si="13"/>
        <v>0</v>
      </c>
      <c r="N82" s="270"/>
      <c r="O82" s="30"/>
    </row>
    <row r="83" spans="2:15">
      <c r="B83" s="252"/>
      <c r="C83" s="290"/>
      <c r="D83" s="2"/>
      <c r="E83" s="2"/>
      <c r="F83" s="2"/>
      <c r="G83" s="3"/>
      <c r="H83" s="2"/>
      <c r="I83" s="5"/>
      <c r="J83" s="6">
        <f t="shared" si="12"/>
        <v>0</v>
      </c>
      <c r="K83" s="258"/>
      <c r="L83" s="4"/>
      <c r="M83" s="6">
        <f t="shared" si="13"/>
        <v>0</v>
      </c>
      <c r="N83" s="270"/>
      <c r="O83" s="30"/>
    </row>
    <row r="84" spans="2:15">
      <c r="B84" s="252"/>
      <c r="C84" s="290"/>
      <c r="D84" s="2"/>
      <c r="E84" s="2"/>
      <c r="F84" s="2"/>
      <c r="G84" s="3"/>
      <c r="H84" s="2"/>
      <c r="I84" s="5"/>
      <c r="J84" s="6">
        <f t="shared" si="12"/>
        <v>0</v>
      </c>
      <c r="K84" s="258"/>
      <c r="L84" s="4"/>
      <c r="M84" s="6">
        <f t="shared" si="13"/>
        <v>0</v>
      </c>
      <c r="N84" s="270"/>
      <c r="O84" s="30"/>
    </row>
    <row r="85" spans="2:15">
      <c r="B85" s="252"/>
      <c r="C85" s="290"/>
      <c r="D85" s="2"/>
      <c r="E85" s="2"/>
      <c r="F85" s="2"/>
      <c r="G85" s="3"/>
      <c r="H85" s="2"/>
      <c r="I85" s="5"/>
      <c r="J85" s="6">
        <f t="shared" si="12"/>
        <v>0</v>
      </c>
      <c r="K85" s="258"/>
      <c r="L85" s="4"/>
      <c r="M85" s="6">
        <f t="shared" si="13"/>
        <v>0</v>
      </c>
      <c r="N85" s="270"/>
      <c r="O85" s="30"/>
    </row>
    <row r="86" spans="2:15">
      <c r="B86" s="252"/>
      <c r="C86" s="290"/>
      <c r="D86" s="2"/>
      <c r="E86" s="2"/>
      <c r="F86" s="2"/>
      <c r="G86" s="3"/>
      <c r="H86" s="2"/>
      <c r="I86" s="5"/>
      <c r="J86" s="6">
        <f t="shared" si="12"/>
        <v>0</v>
      </c>
      <c r="K86" s="258"/>
      <c r="L86" s="4"/>
      <c r="M86" s="6">
        <f t="shared" si="13"/>
        <v>0</v>
      </c>
      <c r="N86" s="270"/>
      <c r="O86" s="30"/>
    </row>
    <row r="87" spans="2:15">
      <c r="B87" s="253"/>
      <c r="C87" s="291"/>
      <c r="D87" s="2"/>
      <c r="E87" s="2"/>
      <c r="F87" s="2"/>
      <c r="G87" s="3"/>
      <c r="H87" s="2"/>
      <c r="I87" s="5"/>
      <c r="J87" s="6">
        <f t="shared" si="12"/>
        <v>0</v>
      </c>
      <c r="K87" s="259"/>
      <c r="L87" s="4"/>
      <c r="M87" s="6">
        <f t="shared" si="13"/>
        <v>0</v>
      </c>
      <c r="N87" s="271"/>
      <c r="O87" s="30"/>
    </row>
    <row r="88" spans="2:15">
      <c r="B88" s="13" t="s">
        <v>30</v>
      </c>
      <c r="C88" s="43">
        <f>SUM(C78)</f>
        <v>0</v>
      </c>
      <c r="D88" s="8"/>
      <c r="E88" s="8"/>
      <c r="F88" s="8"/>
      <c r="G88" s="43" t="e">
        <f>C88/I88*1000</f>
        <v>#DIV/0!</v>
      </c>
      <c r="H88" s="8"/>
      <c r="I88" s="43">
        <f>SUM(I78:I87)</f>
        <v>0</v>
      </c>
      <c r="J88" s="43">
        <f>SUM(J78:J87)</f>
        <v>0</v>
      </c>
      <c r="K88" s="9" t="e">
        <f>(J88-C88)/C88</f>
        <v>#DIV/0!</v>
      </c>
      <c r="L88" s="44" t="e">
        <f>M88/I88</f>
        <v>#DIV/0!</v>
      </c>
      <c r="M88" s="43">
        <f>SUM(M78:M87)</f>
        <v>0</v>
      </c>
      <c r="N88" s="43" t="e">
        <f>C88/M88</f>
        <v>#DIV/0!</v>
      </c>
      <c r="O88" s="14"/>
    </row>
    <row r="89" spans="2:15">
      <c r="B89" s="251"/>
      <c r="C89" s="289"/>
      <c r="D89" s="2"/>
      <c r="E89" s="2"/>
      <c r="F89" s="2"/>
      <c r="G89" s="3"/>
      <c r="H89" s="2"/>
      <c r="I89" s="5"/>
      <c r="J89" s="6">
        <f t="shared" ref="J89:J98" si="14">G89*I89/1000</f>
        <v>0</v>
      </c>
      <c r="K89" s="257" t="e">
        <f>K99</f>
        <v>#DIV/0!</v>
      </c>
      <c r="L89" s="4"/>
      <c r="M89" s="6">
        <f t="shared" ref="M89:M98" si="15">I89*L89</f>
        <v>0</v>
      </c>
      <c r="N89" s="269" t="e">
        <f>N99</f>
        <v>#DIV/0!</v>
      </c>
      <c r="O89" s="30"/>
    </row>
    <row r="90" spans="2:15">
      <c r="B90" s="252"/>
      <c r="C90" s="290"/>
      <c r="D90" s="2"/>
      <c r="E90" s="2"/>
      <c r="F90" s="2"/>
      <c r="G90" s="3"/>
      <c r="H90" s="2"/>
      <c r="I90" s="5"/>
      <c r="J90" s="6">
        <f t="shared" si="14"/>
        <v>0</v>
      </c>
      <c r="K90" s="258"/>
      <c r="L90" s="4"/>
      <c r="M90" s="6">
        <f t="shared" si="15"/>
        <v>0</v>
      </c>
      <c r="N90" s="270"/>
      <c r="O90" s="30"/>
    </row>
    <row r="91" spans="2:15">
      <c r="B91" s="252"/>
      <c r="C91" s="290"/>
      <c r="D91" s="2"/>
      <c r="E91" s="2"/>
      <c r="F91" s="2"/>
      <c r="G91" s="3"/>
      <c r="H91" s="2"/>
      <c r="I91" s="5"/>
      <c r="J91" s="6">
        <f t="shared" si="14"/>
        <v>0</v>
      </c>
      <c r="K91" s="258"/>
      <c r="L91" s="4"/>
      <c r="M91" s="6">
        <f t="shared" si="15"/>
        <v>0</v>
      </c>
      <c r="N91" s="270"/>
      <c r="O91" s="30"/>
    </row>
    <row r="92" spans="2:15">
      <c r="B92" s="252"/>
      <c r="C92" s="290"/>
      <c r="D92" s="2"/>
      <c r="E92" s="2"/>
      <c r="F92" s="2"/>
      <c r="G92" s="3"/>
      <c r="H92" s="2"/>
      <c r="I92" s="5"/>
      <c r="J92" s="6">
        <f t="shared" si="14"/>
        <v>0</v>
      </c>
      <c r="K92" s="258"/>
      <c r="L92" s="4"/>
      <c r="M92" s="6">
        <f t="shared" si="15"/>
        <v>0</v>
      </c>
      <c r="N92" s="270"/>
      <c r="O92" s="30"/>
    </row>
    <row r="93" spans="2:15">
      <c r="B93" s="252"/>
      <c r="C93" s="290"/>
      <c r="D93" s="2"/>
      <c r="E93" s="2"/>
      <c r="F93" s="2"/>
      <c r="G93" s="3"/>
      <c r="H93" s="2"/>
      <c r="I93" s="5"/>
      <c r="J93" s="6">
        <f t="shared" si="14"/>
        <v>0</v>
      </c>
      <c r="K93" s="258"/>
      <c r="L93" s="4"/>
      <c r="M93" s="6">
        <f t="shared" si="15"/>
        <v>0</v>
      </c>
      <c r="N93" s="270"/>
      <c r="O93" s="30"/>
    </row>
    <row r="94" spans="2:15">
      <c r="B94" s="252"/>
      <c r="C94" s="290"/>
      <c r="D94" s="2"/>
      <c r="E94" s="2"/>
      <c r="F94" s="2"/>
      <c r="G94" s="3"/>
      <c r="H94" s="2"/>
      <c r="I94" s="5"/>
      <c r="J94" s="6">
        <f t="shared" si="14"/>
        <v>0</v>
      </c>
      <c r="K94" s="258"/>
      <c r="L94" s="4"/>
      <c r="M94" s="6">
        <f t="shared" si="15"/>
        <v>0</v>
      </c>
      <c r="N94" s="270"/>
      <c r="O94" s="30"/>
    </row>
    <row r="95" spans="2:15">
      <c r="B95" s="252"/>
      <c r="C95" s="290"/>
      <c r="D95" s="2"/>
      <c r="E95" s="2"/>
      <c r="F95" s="2"/>
      <c r="G95" s="3"/>
      <c r="H95" s="2"/>
      <c r="I95" s="5"/>
      <c r="J95" s="6">
        <f t="shared" si="14"/>
        <v>0</v>
      </c>
      <c r="K95" s="258"/>
      <c r="L95" s="4"/>
      <c r="M95" s="6">
        <f t="shared" si="15"/>
        <v>0</v>
      </c>
      <c r="N95" s="270"/>
      <c r="O95" s="30"/>
    </row>
    <row r="96" spans="2:15">
      <c r="B96" s="252"/>
      <c r="C96" s="290"/>
      <c r="D96" s="2"/>
      <c r="E96" s="2"/>
      <c r="F96" s="2"/>
      <c r="G96" s="3"/>
      <c r="H96" s="2"/>
      <c r="I96" s="5"/>
      <c r="J96" s="6">
        <f t="shared" si="14"/>
        <v>0</v>
      </c>
      <c r="K96" s="258"/>
      <c r="L96" s="4"/>
      <c r="M96" s="6">
        <f t="shared" si="15"/>
        <v>0</v>
      </c>
      <c r="N96" s="270"/>
      <c r="O96" s="30"/>
    </row>
    <row r="97" spans="2:15">
      <c r="B97" s="252"/>
      <c r="C97" s="290"/>
      <c r="D97" s="2"/>
      <c r="E97" s="2"/>
      <c r="F97" s="2"/>
      <c r="G97" s="3"/>
      <c r="H97" s="2"/>
      <c r="I97" s="5"/>
      <c r="J97" s="6">
        <f t="shared" si="14"/>
        <v>0</v>
      </c>
      <c r="K97" s="258"/>
      <c r="L97" s="4"/>
      <c r="M97" s="6">
        <f t="shared" si="15"/>
        <v>0</v>
      </c>
      <c r="N97" s="270"/>
      <c r="O97" s="30"/>
    </row>
    <row r="98" spans="2:15">
      <c r="B98" s="253"/>
      <c r="C98" s="291"/>
      <c r="D98" s="2"/>
      <c r="E98" s="2"/>
      <c r="F98" s="2"/>
      <c r="G98" s="3"/>
      <c r="H98" s="2"/>
      <c r="I98" s="5"/>
      <c r="J98" s="6">
        <f t="shared" si="14"/>
        <v>0</v>
      </c>
      <c r="K98" s="259"/>
      <c r="L98" s="4"/>
      <c r="M98" s="6">
        <f t="shared" si="15"/>
        <v>0</v>
      </c>
      <c r="N98" s="271"/>
      <c r="O98" s="30"/>
    </row>
    <row r="99" spans="2:15">
      <c r="B99" s="13" t="s">
        <v>30</v>
      </c>
      <c r="C99" s="43">
        <f>SUM(C89)</f>
        <v>0</v>
      </c>
      <c r="D99" s="8"/>
      <c r="E99" s="8"/>
      <c r="F99" s="8"/>
      <c r="G99" s="43" t="e">
        <f>C99/I99*1000</f>
        <v>#DIV/0!</v>
      </c>
      <c r="H99" s="8"/>
      <c r="I99" s="43">
        <f>SUM(I89:I98)</f>
        <v>0</v>
      </c>
      <c r="J99" s="43">
        <f>SUM(J89:J98)</f>
        <v>0</v>
      </c>
      <c r="K99" s="9" t="e">
        <f>(J99-C99)/C99</f>
        <v>#DIV/0!</v>
      </c>
      <c r="L99" s="44" t="e">
        <f>M99/I99</f>
        <v>#DIV/0!</v>
      </c>
      <c r="M99" s="43">
        <f>SUM(M89:M98)</f>
        <v>0</v>
      </c>
      <c r="N99" s="43" t="e">
        <f>C99/M99</f>
        <v>#DIV/0!</v>
      </c>
      <c r="O99" s="14"/>
    </row>
    <row r="100" spans="2:15">
      <c r="B100" s="251"/>
      <c r="C100" s="289"/>
      <c r="D100" s="2"/>
      <c r="E100" s="2"/>
      <c r="F100" s="2"/>
      <c r="G100" s="3"/>
      <c r="H100" s="2"/>
      <c r="I100" s="5"/>
      <c r="J100" s="6">
        <f t="shared" ref="J100:J109" si="16">G100*I100/1000</f>
        <v>0</v>
      </c>
      <c r="K100" s="257" t="e">
        <f>K110</f>
        <v>#DIV/0!</v>
      </c>
      <c r="L100" s="4"/>
      <c r="M100" s="6">
        <f t="shared" ref="M100:M109" si="17">I100*L100</f>
        <v>0</v>
      </c>
      <c r="N100" s="269" t="e">
        <f>N110</f>
        <v>#DIV/0!</v>
      </c>
      <c r="O100" s="30"/>
    </row>
    <row r="101" spans="2:15">
      <c r="B101" s="252"/>
      <c r="C101" s="290"/>
      <c r="D101" s="2"/>
      <c r="E101" s="2"/>
      <c r="F101" s="2"/>
      <c r="G101" s="3"/>
      <c r="H101" s="2"/>
      <c r="I101" s="5"/>
      <c r="J101" s="6">
        <f t="shared" si="16"/>
        <v>0</v>
      </c>
      <c r="K101" s="258"/>
      <c r="L101" s="4"/>
      <c r="M101" s="6">
        <f t="shared" si="17"/>
        <v>0</v>
      </c>
      <c r="N101" s="270"/>
      <c r="O101" s="30"/>
    </row>
    <row r="102" spans="2:15">
      <c r="B102" s="252"/>
      <c r="C102" s="290"/>
      <c r="D102" s="2"/>
      <c r="E102" s="2"/>
      <c r="F102" s="2"/>
      <c r="G102" s="3"/>
      <c r="H102" s="2"/>
      <c r="I102" s="5"/>
      <c r="J102" s="6">
        <f t="shared" si="16"/>
        <v>0</v>
      </c>
      <c r="K102" s="258"/>
      <c r="L102" s="4"/>
      <c r="M102" s="6">
        <f t="shared" si="17"/>
        <v>0</v>
      </c>
      <c r="N102" s="270"/>
      <c r="O102" s="30"/>
    </row>
    <row r="103" spans="2:15">
      <c r="B103" s="252"/>
      <c r="C103" s="290"/>
      <c r="D103" s="2"/>
      <c r="E103" s="2"/>
      <c r="F103" s="2"/>
      <c r="G103" s="3"/>
      <c r="H103" s="2"/>
      <c r="I103" s="5"/>
      <c r="J103" s="6">
        <f t="shared" si="16"/>
        <v>0</v>
      </c>
      <c r="K103" s="258"/>
      <c r="L103" s="4"/>
      <c r="M103" s="6">
        <f t="shared" si="17"/>
        <v>0</v>
      </c>
      <c r="N103" s="270"/>
      <c r="O103" s="30"/>
    </row>
    <row r="104" spans="2:15">
      <c r="B104" s="252"/>
      <c r="C104" s="290"/>
      <c r="D104" s="2"/>
      <c r="E104" s="2"/>
      <c r="F104" s="2"/>
      <c r="G104" s="3"/>
      <c r="H104" s="2"/>
      <c r="I104" s="5"/>
      <c r="J104" s="6">
        <f t="shared" si="16"/>
        <v>0</v>
      </c>
      <c r="K104" s="258"/>
      <c r="L104" s="4"/>
      <c r="M104" s="6">
        <f t="shared" si="17"/>
        <v>0</v>
      </c>
      <c r="N104" s="270"/>
      <c r="O104" s="30"/>
    </row>
    <row r="105" spans="2:15">
      <c r="B105" s="252"/>
      <c r="C105" s="290"/>
      <c r="D105" s="2"/>
      <c r="E105" s="2"/>
      <c r="F105" s="2"/>
      <c r="G105" s="3"/>
      <c r="H105" s="2"/>
      <c r="I105" s="5"/>
      <c r="J105" s="6">
        <f t="shared" si="16"/>
        <v>0</v>
      </c>
      <c r="K105" s="258"/>
      <c r="L105" s="4"/>
      <c r="M105" s="6">
        <f t="shared" si="17"/>
        <v>0</v>
      </c>
      <c r="N105" s="270"/>
      <c r="O105" s="30"/>
    </row>
    <row r="106" spans="2:15">
      <c r="B106" s="252"/>
      <c r="C106" s="290"/>
      <c r="D106" s="2"/>
      <c r="E106" s="2"/>
      <c r="F106" s="2"/>
      <c r="G106" s="3"/>
      <c r="H106" s="2"/>
      <c r="I106" s="5"/>
      <c r="J106" s="6">
        <f t="shared" si="16"/>
        <v>0</v>
      </c>
      <c r="K106" s="258"/>
      <c r="L106" s="4"/>
      <c r="M106" s="6">
        <f t="shared" si="17"/>
        <v>0</v>
      </c>
      <c r="N106" s="270"/>
      <c r="O106" s="30"/>
    </row>
    <row r="107" spans="2:15">
      <c r="B107" s="252"/>
      <c r="C107" s="290"/>
      <c r="D107" s="2"/>
      <c r="E107" s="2"/>
      <c r="F107" s="2"/>
      <c r="G107" s="3"/>
      <c r="H107" s="2"/>
      <c r="I107" s="5"/>
      <c r="J107" s="6">
        <f t="shared" si="16"/>
        <v>0</v>
      </c>
      <c r="K107" s="258"/>
      <c r="L107" s="4"/>
      <c r="M107" s="6">
        <f t="shared" si="17"/>
        <v>0</v>
      </c>
      <c r="N107" s="270"/>
      <c r="O107" s="30"/>
    </row>
    <row r="108" spans="2:15">
      <c r="B108" s="252"/>
      <c r="C108" s="290"/>
      <c r="D108" s="2"/>
      <c r="E108" s="2"/>
      <c r="F108" s="2"/>
      <c r="G108" s="3"/>
      <c r="H108" s="2"/>
      <c r="I108" s="5"/>
      <c r="J108" s="6">
        <f t="shared" si="16"/>
        <v>0</v>
      </c>
      <c r="K108" s="258"/>
      <c r="L108" s="4"/>
      <c r="M108" s="6">
        <f t="shared" si="17"/>
        <v>0</v>
      </c>
      <c r="N108" s="270"/>
      <c r="O108" s="30"/>
    </row>
    <row r="109" spans="2:15">
      <c r="B109" s="253"/>
      <c r="C109" s="291"/>
      <c r="D109" s="2"/>
      <c r="E109" s="2"/>
      <c r="F109" s="2"/>
      <c r="G109" s="3"/>
      <c r="H109" s="2"/>
      <c r="I109" s="5"/>
      <c r="J109" s="6">
        <f t="shared" si="16"/>
        <v>0</v>
      </c>
      <c r="K109" s="259"/>
      <c r="L109" s="4"/>
      <c r="M109" s="6">
        <f t="shared" si="17"/>
        <v>0</v>
      </c>
      <c r="N109" s="271"/>
      <c r="O109" s="30"/>
    </row>
    <row r="110" spans="2:15">
      <c r="B110" s="13" t="s">
        <v>30</v>
      </c>
      <c r="C110" s="43">
        <f>SUM(C100)</f>
        <v>0</v>
      </c>
      <c r="D110" s="8"/>
      <c r="E110" s="8"/>
      <c r="F110" s="8"/>
      <c r="G110" s="43" t="e">
        <f>C110/I110*1000</f>
        <v>#DIV/0!</v>
      </c>
      <c r="H110" s="8"/>
      <c r="I110" s="43">
        <f>SUM(I100:I109)</f>
        <v>0</v>
      </c>
      <c r="J110" s="43">
        <f>SUM(J100:J109)</f>
        <v>0</v>
      </c>
      <c r="K110" s="9" t="e">
        <f>(J110-C110)/C110</f>
        <v>#DIV/0!</v>
      </c>
      <c r="L110" s="44" t="e">
        <f>M110/I110</f>
        <v>#DIV/0!</v>
      </c>
      <c r="M110" s="43">
        <f>SUM(M100:M109)</f>
        <v>0</v>
      </c>
      <c r="N110" s="43" t="e">
        <f>C110/M110</f>
        <v>#DIV/0!</v>
      </c>
      <c r="O110" s="14"/>
    </row>
    <row r="111" spans="2:15">
      <c r="B111" s="251"/>
      <c r="C111" s="289"/>
      <c r="D111" s="2"/>
      <c r="E111" s="2"/>
      <c r="F111" s="2"/>
      <c r="G111" s="3"/>
      <c r="H111" s="2"/>
      <c r="I111" s="5"/>
      <c r="J111" s="6">
        <f t="shared" ref="J111:J120" si="18">G111*I111/1000</f>
        <v>0</v>
      </c>
      <c r="K111" s="257" t="e">
        <f>K121</f>
        <v>#DIV/0!</v>
      </c>
      <c r="L111" s="4"/>
      <c r="M111" s="6">
        <f t="shared" ref="M111:M120" si="19">I111*L111</f>
        <v>0</v>
      </c>
      <c r="N111" s="269" t="e">
        <f>N121</f>
        <v>#DIV/0!</v>
      </c>
      <c r="O111" s="30"/>
    </row>
    <row r="112" spans="2:15">
      <c r="B112" s="252"/>
      <c r="C112" s="290"/>
      <c r="D112" s="2"/>
      <c r="E112" s="2"/>
      <c r="F112" s="2"/>
      <c r="G112" s="3"/>
      <c r="H112" s="2"/>
      <c r="I112" s="5"/>
      <c r="J112" s="6">
        <f t="shared" si="18"/>
        <v>0</v>
      </c>
      <c r="K112" s="258"/>
      <c r="L112" s="4"/>
      <c r="M112" s="6">
        <f t="shared" si="19"/>
        <v>0</v>
      </c>
      <c r="N112" s="270"/>
      <c r="O112" s="30"/>
    </row>
    <row r="113" spans="2:15">
      <c r="B113" s="252"/>
      <c r="C113" s="290"/>
      <c r="D113" s="2"/>
      <c r="E113" s="2"/>
      <c r="F113" s="2"/>
      <c r="G113" s="3"/>
      <c r="H113" s="2"/>
      <c r="I113" s="5"/>
      <c r="J113" s="6">
        <f t="shared" si="18"/>
        <v>0</v>
      </c>
      <c r="K113" s="258"/>
      <c r="L113" s="4"/>
      <c r="M113" s="6">
        <f t="shared" si="19"/>
        <v>0</v>
      </c>
      <c r="N113" s="270"/>
      <c r="O113" s="30"/>
    </row>
    <row r="114" spans="2:15">
      <c r="B114" s="252"/>
      <c r="C114" s="290"/>
      <c r="D114" s="2"/>
      <c r="E114" s="2"/>
      <c r="F114" s="2"/>
      <c r="G114" s="3"/>
      <c r="H114" s="2"/>
      <c r="I114" s="5"/>
      <c r="J114" s="6">
        <f t="shared" si="18"/>
        <v>0</v>
      </c>
      <c r="K114" s="258"/>
      <c r="L114" s="4"/>
      <c r="M114" s="6">
        <f t="shared" si="19"/>
        <v>0</v>
      </c>
      <c r="N114" s="270"/>
      <c r="O114" s="30"/>
    </row>
    <row r="115" spans="2:15">
      <c r="B115" s="252"/>
      <c r="C115" s="290"/>
      <c r="D115" s="2"/>
      <c r="E115" s="2"/>
      <c r="F115" s="2"/>
      <c r="G115" s="3"/>
      <c r="H115" s="2"/>
      <c r="I115" s="5"/>
      <c r="J115" s="6">
        <f t="shared" si="18"/>
        <v>0</v>
      </c>
      <c r="K115" s="258"/>
      <c r="L115" s="4"/>
      <c r="M115" s="6">
        <f t="shared" si="19"/>
        <v>0</v>
      </c>
      <c r="N115" s="270"/>
      <c r="O115" s="30"/>
    </row>
    <row r="116" spans="2:15">
      <c r="B116" s="252"/>
      <c r="C116" s="290"/>
      <c r="D116" s="2"/>
      <c r="E116" s="2"/>
      <c r="F116" s="2"/>
      <c r="G116" s="3"/>
      <c r="H116" s="2"/>
      <c r="I116" s="5"/>
      <c r="J116" s="6">
        <f t="shared" si="18"/>
        <v>0</v>
      </c>
      <c r="K116" s="258"/>
      <c r="L116" s="4"/>
      <c r="M116" s="6">
        <f t="shared" si="19"/>
        <v>0</v>
      </c>
      <c r="N116" s="270"/>
      <c r="O116" s="30"/>
    </row>
    <row r="117" spans="2:15">
      <c r="B117" s="252"/>
      <c r="C117" s="290"/>
      <c r="D117" s="2"/>
      <c r="E117" s="2"/>
      <c r="F117" s="2"/>
      <c r="G117" s="3"/>
      <c r="H117" s="2"/>
      <c r="I117" s="5"/>
      <c r="J117" s="6">
        <f t="shared" si="18"/>
        <v>0</v>
      </c>
      <c r="K117" s="258"/>
      <c r="L117" s="4"/>
      <c r="M117" s="6">
        <f t="shared" si="19"/>
        <v>0</v>
      </c>
      <c r="N117" s="270"/>
      <c r="O117" s="30"/>
    </row>
    <row r="118" spans="2:15">
      <c r="B118" s="252"/>
      <c r="C118" s="290"/>
      <c r="D118" s="2"/>
      <c r="E118" s="2"/>
      <c r="F118" s="2"/>
      <c r="G118" s="3"/>
      <c r="H118" s="2"/>
      <c r="I118" s="5"/>
      <c r="J118" s="6">
        <f t="shared" si="18"/>
        <v>0</v>
      </c>
      <c r="K118" s="258"/>
      <c r="L118" s="4"/>
      <c r="M118" s="6">
        <f t="shared" si="19"/>
        <v>0</v>
      </c>
      <c r="N118" s="270"/>
      <c r="O118" s="30"/>
    </row>
    <row r="119" spans="2:15">
      <c r="B119" s="252"/>
      <c r="C119" s="290"/>
      <c r="D119" s="2"/>
      <c r="E119" s="2"/>
      <c r="F119" s="2"/>
      <c r="G119" s="3"/>
      <c r="H119" s="2"/>
      <c r="I119" s="5"/>
      <c r="J119" s="6">
        <f t="shared" si="18"/>
        <v>0</v>
      </c>
      <c r="K119" s="258"/>
      <c r="L119" s="4"/>
      <c r="M119" s="6">
        <f t="shared" si="19"/>
        <v>0</v>
      </c>
      <c r="N119" s="270"/>
      <c r="O119" s="30"/>
    </row>
    <row r="120" spans="2:15">
      <c r="B120" s="253"/>
      <c r="C120" s="291"/>
      <c r="D120" s="2"/>
      <c r="E120" s="2"/>
      <c r="F120" s="2"/>
      <c r="G120" s="3"/>
      <c r="H120" s="2"/>
      <c r="I120" s="5"/>
      <c r="J120" s="6">
        <f t="shared" si="18"/>
        <v>0</v>
      </c>
      <c r="K120" s="259"/>
      <c r="L120" s="4"/>
      <c r="M120" s="6">
        <f t="shared" si="19"/>
        <v>0</v>
      </c>
      <c r="N120" s="271"/>
      <c r="O120" s="30"/>
    </row>
    <row r="121" spans="2:15">
      <c r="B121" s="13" t="s">
        <v>30</v>
      </c>
      <c r="C121" s="43">
        <f>SUM(C111)</f>
        <v>0</v>
      </c>
      <c r="D121" s="8"/>
      <c r="E121" s="8"/>
      <c r="F121" s="8"/>
      <c r="G121" s="43" t="e">
        <f>C121/I121*1000</f>
        <v>#DIV/0!</v>
      </c>
      <c r="H121" s="8"/>
      <c r="I121" s="43">
        <f>SUM(I111:I120)</f>
        <v>0</v>
      </c>
      <c r="J121" s="43">
        <f>SUM(J111:J120)</f>
        <v>0</v>
      </c>
      <c r="K121" s="9" t="e">
        <f>(J121-C121)/C121</f>
        <v>#DIV/0!</v>
      </c>
      <c r="L121" s="44" t="e">
        <f>M121/I121</f>
        <v>#DIV/0!</v>
      </c>
      <c r="M121" s="43">
        <f>SUM(M111:M120)</f>
        <v>0</v>
      </c>
      <c r="N121" s="43" t="e">
        <f>C121/M121</f>
        <v>#DIV/0!</v>
      </c>
      <c r="O121" s="14"/>
    </row>
    <row r="122" spans="2:15">
      <c r="B122" s="251"/>
      <c r="C122" s="289"/>
      <c r="D122" s="2"/>
      <c r="E122" s="2"/>
      <c r="F122" s="2"/>
      <c r="G122" s="3"/>
      <c r="H122" s="2"/>
      <c r="I122" s="5"/>
      <c r="J122" s="6">
        <f t="shared" ref="J122:J131" si="20">G122*I122/1000</f>
        <v>0</v>
      </c>
      <c r="K122" s="257" t="e">
        <f>K132</f>
        <v>#DIV/0!</v>
      </c>
      <c r="L122" s="4"/>
      <c r="M122" s="6">
        <f t="shared" ref="M122:M131" si="21">I122*L122</f>
        <v>0</v>
      </c>
      <c r="N122" s="269" t="e">
        <f>N132</f>
        <v>#DIV/0!</v>
      </c>
      <c r="O122" s="30"/>
    </row>
    <row r="123" spans="2:15">
      <c r="B123" s="252"/>
      <c r="C123" s="290"/>
      <c r="D123" s="2"/>
      <c r="E123" s="2"/>
      <c r="F123" s="2"/>
      <c r="G123" s="3"/>
      <c r="H123" s="2"/>
      <c r="I123" s="5"/>
      <c r="J123" s="6">
        <f t="shared" si="20"/>
        <v>0</v>
      </c>
      <c r="K123" s="258"/>
      <c r="L123" s="4"/>
      <c r="M123" s="6">
        <f t="shared" si="21"/>
        <v>0</v>
      </c>
      <c r="N123" s="270"/>
      <c r="O123" s="30"/>
    </row>
    <row r="124" spans="2:15">
      <c r="B124" s="252"/>
      <c r="C124" s="290"/>
      <c r="D124" s="2"/>
      <c r="E124" s="2"/>
      <c r="F124" s="2"/>
      <c r="G124" s="3"/>
      <c r="H124" s="2"/>
      <c r="I124" s="5"/>
      <c r="J124" s="6">
        <f t="shared" si="20"/>
        <v>0</v>
      </c>
      <c r="K124" s="258"/>
      <c r="L124" s="4"/>
      <c r="M124" s="6">
        <f t="shared" si="21"/>
        <v>0</v>
      </c>
      <c r="N124" s="270"/>
      <c r="O124" s="30"/>
    </row>
    <row r="125" spans="2:15">
      <c r="B125" s="252"/>
      <c r="C125" s="290"/>
      <c r="D125" s="2"/>
      <c r="E125" s="2"/>
      <c r="F125" s="2"/>
      <c r="G125" s="3"/>
      <c r="H125" s="2"/>
      <c r="I125" s="5"/>
      <c r="J125" s="6">
        <f t="shared" si="20"/>
        <v>0</v>
      </c>
      <c r="K125" s="258"/>
      <c r="L125" s="4"/>
      <c r="M125" s="6">
        <f t="shared" si="21"/>
        <v>0</v>
      </c>
      <c r="N125" s="270"/>
      <c r="O125" s="30"/>
    </row>
    <row r="126" spans="2:15">
      <c r="B126" s="252"/>
      <c r="C126" s="290"/>
      <c r="D126" s="2"/>
      <c r="E126" s="2"/>
      <c r="F126" s="2"/>
      <c r="G126" s="3"/>
      <c r="H126" s="2"/>
      <c r="I126" s="5"/>
      <c r="J126" s="6">
        <f t="shared" si="20"/>
        <v>0</v>
      </c>
      <c r="K126" s="258"/>
      <c r="L126" s="4"/>
      <c r="M126" s="6">
        <f t="shared" si="21"/>
        <v>0</v>
      </c>
      <c r="N126" s="270"/>
      <c r="O126" s="30"/>
    </row>
    <row r="127" spans="2:15">
      <c r="B127" s="252"/>
      <c r="C127" s="290"/>
      <c r="D127" s="2"/>
      <c r="E127" s="2"/>
      <c r="F127" s="2"/>
      <c r="G127" s="3"/>
      <c r="H127" s="2"/>
      <c r="I127" s="5"/>
      <c r="J127" s="6">
        <f t="shared" si="20"/>
        <v>0</v>
      </c>
      <c r="K127" s="258"/>
      <c r="L127" s="4"/>
      <c r="M127" s="6">
        <f t="shared" si="21"/>
        <v>0</v>
      </c>
      <c r="N127" s="270"/>
      <c r="O127" s="30"/>
    </row>
    <row r="128" spans="2:15">
      <c r="B128" s="252"/>
      <c r="C128" s="290"/>
      <c r="D128" s="2"/>
      <c r="E128" s="2"/>
      <c r="F128" s="2"/>
      <c r="G128" s="3"/>
      <c r="H128" s="2"/>
      <c r="I128" s="5"/>
      <c r="J128" s="6">
        <f t="shared" si="20"/>
        <v>0</v>
      </c>
      <c r="K128" s="258"/>
      <c r="L128" s="4"/>
      <c r="M128" s="6">
        <f t="shared" si="21"/>
        <v>0</v>
      </c>
      <c r="N128" s="270"/>
      <c r="O128" s="30"/>
    </row>
    <row r="129" spans="2:15">
      <c r="B129" s="252"/>
      <c r="C129" s="290"/>
      <c r="D129" s="2"/>
      <c r="E129" s="2"/>
      <c r="F129" s="2"/>
      <c r="G129" s="3"/>
      <c r="H129" s="2"/>
      <c r="I129" s="5"/>
      <c r="J129" s="6">
        <f t="shared" si="20"/>
        <v>0</v>
      </c>
      <c r="K129" s="258"/>
      <c r="L129" s="4"/>
      <c r="M129" s="6">
        <f t="shared" si="21"/>
        <v>0</v>
      </c>
      <c r="N129" s="270"/>
      <c r="O129" s="30"/>
    </row>
    <row r="130" spans="2:15">
      <c r="B130" s="252"/>
      <c r="C130" s="290"/>
      <c r="D130" s="2"/>
      <c r="E130" s="2"/>
      <c r="F130" s="2"/>
      <c r="G130" s="3"/>
      <c r="H130" s="2"/>
      <c r="I130" s="5"/>
      <c r="J130" s="6">
        <f t="shared" si="20"/>
        <v>0</v>
      </c>
      <c r="K130" s="258"/>
      <c r="L130" s="4"/>
      <c r="M130" s="6">
        <f t="shared" si="21"/>
        <v>0</v>
      </c>
      <c r="N130" s="270"/>
      <c r="O130" s="30"/>
    </row>
    <row r="131" spans="2:15">
      <c r="B131" s="253"/>
      <c r="C131" s="291"/>
      <c r="D131" s="2"/>
      <c r="E131" s="2"/>
      <c r="F131" s="2"/>
      <c r="G131" s="3"/>
      <c r="H131" s="2"/>
      <c r="I131" s="5"/>
      <c r="J131" s="6">
        <f t="shared" si="20"/>
        <v>0</v>
      </c>
      <c r="K131" s="259"/>
      <c r="L131" s="4"/>
      <c r="M131" s="6">
        <f t="shared" si="21"/>
        <v>0</v>
      </c>
      <c r="N131" s="271"/>
      <c r="O131" s="30"/>
    </row>
    <row r="132" spans="2:15">
      <c r="B132" s="13" t="s">
        <v>30</v>
      </c>
      <c r="C132" s="43">
        <f>SUM(C122)</f>
        <v>0</v>
      </c>
      <c r="D132" s="8"/>
      <c r="E132" s="8"/>
      <c r="F132" s="8"/>
      <c r="G132" s="43" t="e">
        <f>C132/I132*1000</f>
        <v>#DIV/0!</v>
      </c>
      <c r="H132" s="8"/>
      <c r="I132" s="43">
        <f>SUM(I122:I131)</f>
        <v>0</v>
      </c>
      <c r="J132" s="43">
        <f>SUM(J122:J131)</f>
        <v>0</v>
      </c>
      <c r="K132" s="9" t="e">
        <f>(J132-C132)/C132</f>
        <v>#DIV/0!</v>
      </c>
      <c r="L132" s="44" t="e">
        <f>M132/I132</f>
        <v>#DIV/0!</v>
      </c>
      <c r="M132" s="43">
        <f>SUM(M122:M131)</f>
        <v>0</v>
      </c>
      <c r="N132" s="43" t="e">
        <f>C132/M132</f>
        <v>#DIV/0!</v>
      </c>
      <c r="O132" s="14"/>
    </row>
    <row r="133" spans="2:15">
      <c r="B133" s="251"/>
      <c r="C133" s="289"/>
      <c r="D133" s="2"/>
      <c r="E133" s="2"/>
      <c r="F133" s="2"/>
      <c r="G133" s="3"/>
      <c r="H133" s="2"/>
      <c r="I133" s="5"/>
      <c r="J133" s="6">
        <f t="shared" ref="J133:J142" si="22">G133*I133/1000</f>
        <v>0</v>
      </c>
      <c r="K133" s="257" t="e">
        <f>K143</f>
        <v>#DIV/0!</v>
      </c>
      <c r="L133" s="4"/>
      <c r="M133" s="6">
        <f t="shared" ref="M133:M142" si="23">I133*L133</f>
        <v>0</v>
      </c>
      <c r="N133" s="269" t="e">
        <f>N143</f>
        <v>#DIV/0!</v>
      </c>
      <c r="O133" s="30"/>
    </row>
    <row r="134" spans="2:15">
      <c r="B134" s="252"/>
      <c r="C134" s="290"/>
      <c r="D134" s="2"/>
      <c r="E134" s="2"/>
      <c r="F134" s="2"/>
      <c r="G134" s="3"/>
      <c r="H134" s="2"/>
      <c r="I134" s="5"/>
      <c r="J134" s="6">
        <f t="shared" si="22"/>
        <v>0</v>
      </c>
      <c r="K134" s="258"/>
      <c r="L134" s="4"/>
      <c r="M134" s="6">
        <f t="shared" si="23"/>
        <v>0</v>
      </c>
      <c r="N134" s="270"/>
      <c r="O134" s="30"/>
    </row>
    <row r="135" spans="2:15">
      <c r="B135" s="252"/>
      <c r="C135" s="290"/>
      <c r="D135" s="2"/>
      <c r="E135" s="2"/>
      <c r="F135" s="2"/>
      <c r="G135" s="3"/>
      <c r="H135" s="2"/>
      <c r="I135" s="5"/>
      <c r="J135" s="6">
        <f t="shared" si="22"/>
        <v>0</v>
      </c>
      <c r="K135" s="258"/>
      <c r="L135" s="4"/>
      <c r="M135" s="6">
        <f t="shared" si="23"/>
        <v>0</v>
      </c>
      <c r="N135" s="270"/>
      <c r="O135" s="30"/>
    </row>
    <row r="136" spans="2:15">
      <c r="B136" s="252"/>
      <c r="C136" s="290"/>
      <c r="D136" s="2"/>
      <c r="E136" s="2"/>
      <c r="F136" s="2"/>
      <c r="G136" s="3"/>
      <c r="H136" s="2"/>
      <c r="I136" s="5"/>
      <c r="J136" s="6">
        <f t="shared" si="22"/>
        <v>0</v>
      </c>
      <c r="K136" s="258"/>
      <c r="L136" s="4"/>
      <c r="M136" s="6">
        <f t="shared" si="23"/>
        <v>0</v>
      </c>
      <c r="N136" s="270"/>
      <c r="O136" s="30"/>
    </row>
    <row r="137" spans="2:15">
      <c r="B137" s="252"/>
      <c r="C137" s="290"/>
      <c r="D137" s="2"/>
      <c r="E137" s="2"/>
      <c r="F137" s="2"/>
      <c r="G137" s="3"/>
      <c r="H137" s="2"/>
      <c r="I137" s="5"/>
      <c r="J137" s="6">
        <f t="shared" si="22"/>
        <v>0</v>
      </c>
      <c r="K137" s="258"/>
      <c r="L137" s="4"/>
      <c r="M137" s="6">
        <f t="shared" si="23"/>
        <v>0</v>
      </c>
      <c r="N137" s="270"/>
      <c r="O137" s="30"/>
    </row>
    <row r="138" spans="2:15">
      <c r="B138" s="252"/>
      <c r="C138" s="290"/>
      <c r="D138" s="2"/>
      <c r="E138" s="2"/>
      <c r="F138" s="2"/>
      <c r="G138" s="3"/>
      <c r="H138" s="2"/>
      <c r="I138" s="5"/>
      <c r="J138" s="6">
        <f t="shared" si="22"/>
        <v>0</v>
      </c>
      <c r="K138" s="258"/>
      <c r="L138" s="4"/>
      <c r="M138" s="6">
        <f t="shared" si="23"/>
        <v>0</v>
      </c>
      <c r="N138" s="270"/>
      <c r="O138" s="30"/>
    </row>
    <row r="139" spans="2:15">
      <c r="B139" s="252"/>
      <c r="C139" s="290"/>
      <c r="D139" s="2"/>
      <c r="E139" s="2"/>
      <c r="F139" s="2"/>
      <c r="G139" s="3"/>
      <c r="H139" s="2"/>
      <c r="I139" s="5"/>
      <c r="J139" s="6">
        <f t="shared" si="22"/>
        <v>0</v>
      </c>
      <c r="K139" s="258"/>
      <c r="L139" s="4"/>
      <c r="M139" s="6">
        <f t="shared" si="23"/>
        <v>0</v>
      </c>
      <c r="N139" s="270"/>
      <c r="O139" s="30"/>
    </row>
    <row r="140" spans="2:15">
      <c r="B140" s="252"/>
      <c r="C140" s="290"/>
      <c r="D140" s="2"/>
      <c r="E140" s="2"/>
      <c r="F140" s="2"/>
      <c r="G140" s="3"/>
      <c r="H140" s="2"/>
      <c r="I140" s="5"/>
      <c r="J140" s="6">
        <f t="shared" si="22"/>
        <v>0</v>
      </c>
      <c r="K140" s="258"/>
      <c r="L140" s="4"/>
      <c r="M140" s="6">
        <f t="shared" si="23"/>
        <v>0</v>
      </c>
      <c r="N140" s="270"/>
      <c r="O140" s="30"/>
    </row>
    <row r="141" spans="2:15">
      <c r="B141" s="252"/>
      <c r="C141" s="290"/>
      <c r="D141" s="2"/>
      <c r="E141" s="2"/>
      <c r="F141" s="2"/>
      <c r="G141" s="3"/>
      <c r="H141" s="2"/>
      <c r="I141" s="5"/>
      <c r="J141" s="6">
        <f t="shared" si="22"/>
        <v>0</v>
      </c>
      <c r="K141" s="258"/>
      <c r="L141" s="4"/>
      <c r="M141" s="6">
        <f t="shared" si="23"/>
        <v>0</v>
      </c>
      <c r="N141" s="270"/>
      <c r="O141" s="30"/>
    </row>
    <row r="142" spans="2:15">
      <c r="B142" s="253"/>
      <c r="C142" s="291"/>
      <c r="D142" s="2"/>
      <c r="E142" s="2"/>
      <c r="F142" s="2"/>
      <c r="G142" s="3"/>
      <c r="H142" s="2"/>
      <c r="I142" s="5"/>
      <c r="J142" s="6">
        <f t="shared" si="22"/>
        <v>0</v>
      </c>
      <c r="K142" s="259"/>
      <c r="L142" s="4"/>
      <c r="M142" s="6">
        <f t="shared" si="23"/>
        <v>0</v>
      </c>
      <c r="N142" s="271"/>
      <c r="O142" s="30"/>
    </row>
    <row r="143" spans="2:15">
      <c r="B143" s="13" t="s">
        <v>30</v>
      </c>
      <c r="C143" s="43">
        <f>SUM(C133)</f>
        <v>0</v>
      </c>
      <c r="D143" s="8"/>
      <c r="E143" s="8"/>
      <c r="F143" s="8"/>
      <c r="G143" s="43" t="e">
        <f>C143/I143*1000</f>
        <v>#DIV/0!</v>
      </c>
      <c r="H143" s="8"/>
      <c r="I143" s="43">
        <f>SUM(I133:I142)</f>
        <v>0</v>
      </c>
      <c r="J143" s="43">
        <f>SUM(J133:J142)</f>
        <v>0</v>
      </c>
      <c r="K143" s="9" t="e">
        <f>(J143-C143)/C143</f>
        <v>#DIV/0!</v>
      </c>
      <c r="L143" s="44" t="e">
        <f>M143/I143</f>
        <v>#DIV/0!</v>
      </c>
      <c r="M143" s="43">
        <f>SUM(M133:M142)</f>
        <v>0</v>
      </c>
      <c r="N143" s="43" t="e">
        <f>C143/M143</f>
        <v>#DIV/0!</v>
      </c>
      <c r="O143" s="14"/>
    </row>
    <row r="144" spans="2:15">
      <c r="B144" s="251"/>
      <c r="C144" s="289"/>
      <c r="D144" s="2"/>
      <c r="E144" s="2"/>
      <c r="F144" s="2"/>
      <c r="G144" s="3"/>
      <c r="H144" s="2"/>
      <c r="I144" s="5"/>
      <c r="J144" s="6">
        <f t="shared" ref="J144:J153" si="24">G144*I144/1000</f>
        <v>0</v>
      </c>
      <c r="K144" s="257" t="e">
        <f>K154</f>
        <v>#DIV/0!</v>
      </c>
      <c r="L144" s="4"/>
      <c r="M144" s="6">
        <f t="shared" ref="M144:M153" si="25">I144*L144</f>
        <v>0</v>
      </c>
      <c r="N144" s="269" t="e">
        <f>N154</f>
        <v>#DIV/0!</v>
      </c>
      <c r="O144" s="30"/>
    </row>
    <row r="145" spans="2:15">
      <c r="B145" s="252"/>
      <c r="C145" s="290"/>
      <c r="D145" s="2"/>
      <c r="E145" s="2"/>
      <c r="F145" s="2"/>
      <c r="G145" s="3"/>
      <c r="H145" s="2"/>
      <c r="I145" s="5"/>
      <c r="J145" s="6">
        <f t="shared" si="24"/>
        <v>0</v>
      </c>
      <c r="K145" s="258"/>
      <c r="L145" s="4"/>
      <c r="M145" s="6">
        <f t="shared" si="25"/>
        <v>0</v>
      </c>
      <c r="N145" s="270"/>
      <c r="O145" s="30"/>
    </row>
    <row r="146" spans="2:15">
      <c r="B146" s="252"/>
      <c r="C146" s="290"/>
      <c r="D146" s="2"/>
      <c r="E146" s="2"/>
      <c r="F146" s="2"/>
      <c r="G146" s="3"/>
      <c r="H146" s="2"/>
      <c r="I146" s="5"/>
      <c r="J146" s="6">
        <f t="shared" si="24"/>
        <v>0</v>
      </c>
      <c r="K146" s="258"/>
      <c r="L146" s="4"/>
      <c r="M146" s="6">
        <f t="shared" si="25"/>
        <v>0</v>
      </c>
      <c r="N146" s="270"/>
      <c r="O146" s="30"/>
    </row>
    <row r="147" spans="2:15">
      <c r="B147" s="252"/>
      <c r="C147" s="290"/>
      <c r="D147" s="2"/>
      <c r="E147" s="2"/>
      <c r="F147" s="2"/>
      <c r="G147" s="3"/>
      <c r="H147" s="2"/>
      <c r="I147" s="5"/>
      <c r="J147" s="6">
        <f t="shared" si="24"/>
        <v>0</v>
      </c>
      <c r="K147" s="258"/>
      <c r="L147" s="4"/>
      <c r="M147" s="6">
        <f t="shared" si="25"/>
        <v>0</v>
      </c>
      <c r="N147" s="270"/>
      <c r="O147" s="30"/>
    </row>
    <row r="148" spans="2:15">
      <c r="B148" s="252"/>
      <c r="C148" s="290"/>
      <c r="D148" s="2"/>
      <c r="E148" s="2"/>
      <c r="F148" s="2"/>
      <c r="G148" s="3"/>
      <c r="H148" s="2"/>
      <c r="I148" s="5"/>
      <c r="J148" s="6">
        <f t="shared" si="24"/>
        <v>0</v>
      </c>
      <c r="K148" s="258"/>
      <c r="L148" s="4"/>
      <c r="M148" s="6">
        <f t="shared" si="25"/>
        <v>0</v>
      </c>
      <c r="N148" s="270"/>
      <c r="O148" s="30"/>
    </row>
    <row r="149" spans="2:15">
      <c r="B149" s="252"/>
      <c r="C149" s="290"/>
      <c r="D149" s="2"/>
      <c r="E149" s="2"/>
      <c r="F149" s="2"/>
      <c r="G149" s="3"/>
      <c r="H149" s="2"/>
      <c r="I149" s="5"/>
      <c r="J149" s="6">
        <f t="shared" si="24"/>
        <v>0</v>
      </c>
      <c r="K149" s="258"/>
      <c r="L149" s="4"/>
      <c r="M149" s="6">
        <f t="shared" si="25"/>
        <v>0</v>
      </c>
      <c r="N149" s="270"/>
      <c r="O149" s="30"/>
    </row>
    <row r="150" spans="2:15">
      <c r="B150" s="252"/>
      <c r="C150" s="290"/>
      <c r="D150" s="2"/>
      <c r="E150" s="2"/>
      <c r="F150" s="2"/>
      <c r="G150" s="3"/>
      <c r="H150" s="2"/>
      <c r="I150" s="5"/>
      <c r="J150" s="6">
        <f t="shared" si="24"/>
        <v>0</v>
      </c>
      <c r="K150" s="258"/>
      <c r="L150" s="4"/>
      <c r="M150" s="6">
        <f t="shared" si="25"/>
        <v>0</v>
      </c>
      <c r="N150" s="270"/>
      <c r="O150" s="30"/>
    </row>
    <row r="151" spans="2:15">
      <c r="B151" s="252"/>
      <c r="C151" s="290"/>
      <c r="D151" s="2"/>
      <c r="E151" s="2"/>
      <c r="F151" s="2"/>
      <c r="G151" s="3"/>
      <c r="H151" s="2"/>
      <c r="I151" s="5"/>
      <c r="J151" s="6">
        <f t="shared" si="24"/>
        <v>0</v>
      </c>
      <c r="K151" s="258"/>
      <c r="L151" s="4"/>
      <c r="M151" s="6">
        <f t="shared" si="25"/>
        <v>0</v>
      </c>
      <c r="N151" s="270"/>
      <c r="O151" s="30"/>
    </row>
    <row r="152" spans="2:15">
      <c r="B152" s="252"/>
      <c r="C152" s="290"/>
      <c r="D152" s="2"/>
      <c r="E152" s="2"/>
      <c r="F152" s="2"/>
      <c r="G152" s="3"/>
      <c r="H152" s="2"/>
      <c r="I152" s="5"/>
      <c r="J152" s="6">
        <f t="shared" si="24"/>
        <v>0</v>
      </c>
      <c r="K152" s="258"/>
      <c r="L152" s="4"/>
      <c r="M152" s="6">
        <f t="shared" si="25"/>
        <v>0</v>
      </c>
      <c r="N152" s="270"/>
      <c r="O152" s="30"/>
    </row>
    <row r="153" spans="2:15">
      <c r="B153" s="253"/>
      <c r="C153" s="291"/>
      <c r="D153" s="2"/>
      <c r="E153" s="2"/>
      <c r="F153" s="2"/>
      <c r="G153" s="3"/>
      <c r="H153" s="2"/>
      <c r="I153" s="5"/>
      <c r="J153" s="6">
        <f t="shared" si="24"/>
        <v>0</v>
      </c>
      <c r="K153" s="259"/>
      <c r="L153" s="4"/>
      <c r="M153" s="6">
        <f t="shared" si="25"/>
        <v>0</v>
      </c>
      <c r="N153" s="271"/>
      <c r="O153" s="30"/>
    </row>
    <row r="154" spans="2:15">
      <c r="B154" s="13" t="s">
        <v>30</v>
      </c>
      <c r="C154" s="43">
        <f>SUM(C144)</f>
        <v>0</v>
      </c>
      <c r="D154" s="8"/>
      <c r="E154" s="8"/>
      <c r="F154" s="8"/>
      <c r="G154" s="43" t="e">
        <f>C154/I154*1000</f>
        <v>#DIV/0!</v>
      </c>
      <c r="H154" s="8"/>
      <c r="I154" s="43">
        <f>SUM(I144:I153)</f>
        <v>0</v>
      </c>
      <c r="J154" s="43">
        <f>SUM(J144:J153)</f>
        <v>0</v>
      </c>
      <c r="K154" s="9" t="e">
        <f>(J154-C154)/C154</f>
        <v>#DIV/0!</v>
      </c>
      <c r="L154" s="44" t="e">
        <f>M154/I154</f>
        <v>#DIV/0!</v>
      </c>
      <c r="M154" s="43">
        <f>SUM(M144:M153)</f>
        <v>0</v>
      </c>
      <c r="N154" s="43" t="e">
        <f>C154/M154</f>
        <v>#DIV/0!</v>
      </c>
      <c r="O154" s="14"/>
    </row>
    <row r="155" spans="2:15">
      <c r="B155" s="251"/>
      <c r="C155" s="289"/>
      <c r="D155" s="2"/>
      <c r="E155" s="2"/>
      <c r="F155" s="2"/>
      <c r="G155" s="3"/>
      <c r="H155" s="2"/>
      <c r="I155" s="5"/>
      <c r="J155" s="6">
        <f t="shared" ref="J155:J164" si="26">G155*I155/1000</f>
        <v>0</v>
      </c>
      <c r="K155" s="257" t="e">
        <f>K165</f>
        <v>#DIV/0!</v>
      </c>
      <c r="L155" s="4"/>
      <c r="M155" s="6">
        <f t="shared" ref="M155:M164" si="27">I155*L155</f>
        <v>0</v>
      </c>
      <c r="N155" s="269" t="e">
        <f>N165</f>
        <v>#DIV/0!</v>
      </c>
      <c r="O155" s="30"/>
    </row>
    <row r="156" spans="2:15">
      <c r="B156" s="252"/>
      <c r="C156" s="290"/>
      <c r="D156" s="2"/>
      <c r="E156" s="2"/>
      <c r="F156" s="2"/>
      <c r="G156" s="3"/>
      <c r="H156" s="2"/>
      <c r="I156" s="5"/>
      <c r="J156" s="6">
        <f t="shared" si="26"/>
        <v>0</v>
      </c>
      <c r="K156" s="258"/>
      <c r="L156" s="4"/>
      <c r="M156" s="6">
        <f t="shared" si="27"/>
        <v>0</v>
      </c>
      <c r="N156" s="270"/>
      <c r="O156" s="30"/>
    </row>
    <row r="157" spans="2:15">
      <c r="B157" s="252"/>
      <c r="C157" s="290"/>
      <c r="D157" s="2"/>
      <c r="E157" s="2"/>
      <c r="F157" s="2"/>
      <c r="G157" s="3"/>
      <c r="H157" s="2"/>
      <c r="I157" s="5"/>
      <c r="J157" s="6">
        <f t="shared" si="26"/>
        <v>0</v>
      </c>
      <c r="K157" s="258"/>
      <c r="L157" s="4"/>
      <c r="M157" s="6">
        <f t="shared" si="27"/>
        <v>0</v>
      </c>
      <c r="N157" s="270"/>
      <c r="O157" s="30"/>
    </row>
    <row r="158" spans="2:15">
      <c r="B158" s="252"/>
      <c r="C158" s="290"/>
      <c r="D158" s="2"/>
      <c r="E158" s="2"/>
      <c r="F158" s="2"/>
      <c r="G158" s="3"/>
      <c r="H158" s="2"/>
      <c r="I158" s="5"/>
      <c r="J158" s="6">
        <f t="shared" si="26"/>
        <v>0</v>
      </c>
      <c r="K158" s="258"/>
      <c r="L158" s="4"/>
      <c r="M158" s="6">
        <f t="shared" si="27"/>
        <v>0</v>
      </c>
      <c r="N158" s="270"/>
      <c r="O158" s="30"/>
    </row>
    <row r="159" spans="2:15">
      <c r="B159" s="252"/>
      <c r="C159" s="290"/>
      <c r="D159" s="2"/>
      <c r="E159" s="2"/>
      <c r="F159" s="2"/>
      <c r="G159" s="3"/>
      <c r="H159" s="2"/>
      <c r="I159" s="5"/>
      <c r="J159" s="6">
        <f t="shared" si="26"/>
        <v>0</v>
      </c>
      <c r="K159" s="258"/>
      <c r="L159" s="4"/>
      <c r="M159" s="6">
        <f t="shared" si="27"/>
        <v>0</v>
      </c>
      <c r="N159" s="270"/>
      <c r="O159" s="30"/>
    </row>
    <row r="160" spans="2:15">
      <c r="B160" s="252"/>
      <c r="C160" s="290"/>
      <c r="D160" s="2"/>
      <c r="E160" s="2"/>
      <c r="F160" s="2"/>
      <c r="G160" s="3"/>
      <c r="H160" s="2"/>
      <c r="I160" s="5"/>
      <c r="J160" s="6">
        <f t="shared" si="26"/>
        <v>0</v>
      </c>
      <c r="K160" s="258"/>
      <c r="L160" s="4"/>
      <c r="M160" s="6">
        <f t="shared" si="27"/>
        <v>0</v>
      </c>
      <c r="N160" s="270"/>
      <c r="O160" s="30"/>
    </row>
    <row r="161" spans="2:15">
      <c r="B161" s="252"/>
      <c r="C161" s="290"/>
      <c r="D161" s="2"/>
      <c r="E161" s="2"/>
      <c r="F161" s="2"/>
      <c r="G161" s="3"/>
      <c r="H161" s="2"/>
      <c r="I161" s="5"/>
      <c r="J161" s="6">
        <f t="shared" si="26"/>
        <v>0</v>
      </c>
      <c r="K161" s="258"/>
      <c r="L161" s="4"/>
      <c r="M161" s="6">
        <f t="shared" si="27"/>
        <v>0</v>
      </c>
      <c r="N161" s="270"/>
      <c r="O161" s="30"/>
    </row>
    <row r="162" spans="2:15">
      <c r="B162" s="252"/>
      <c r="C162" s="290"/>
      <c r="D162" s="2"/>
      <c r="E162" s="2"/>
      <c r="F162" s="2"/>
      <c r="G162" s="3"/>
      <c r="H162" s="2"/>
      <c r="I162" s="5"/>
      <c r="J162" s="6">
        <f t="shared" si="26"/>
        <v>0</v>
      </c>
      <c r="K162" s="258"/>
      <c r="L162" s="4"/>
      <c r="M162" s="6">
        <f t="shared" si="27"/>
        <v>0</v>
      </c>
      <c r="N162" s="270"/>
      <c r="O162" s="30"/>
    </row>
    <row r="163" spans="2:15">
      <c r="B163" s="252"/>
      <c r="C163" s="290"/>
      <c r="D163" s="2"/>
      <c r="E163" s="2"/>
      <c r="F163" s="2"/>
      <c r="G163" s="3"/>
      <c r="H163" s="2"/>
      <c r="I163" s="5"/>
      <c r="J163" s="6">
        <f t="shared" si="26"/>
        <v>0</v>
      </c>
      <c r="K163" s="258"/>
      <c r="L163" s="4"/>
      <c r="M163" s="6">
        <f t="shared" si="27"/>
        <v>0</v>
      </c>
      <c r="N163" s="270"/>
      <c r="O163" s="30"/>
    </row>
    <row r="164" spans="2:15">
      <c r="B164" s="253"/>
      <c r="C164" s="291"/>
      <c r="D164" s="2"/>
      <c r="E164" s="2"/>
      <c r="F164" s="2"/>
      <c r="G164" s="3"/>
      <c r="H164" s="2"/>
      <c r="I164" s="5"/>
      <c r="J164" s="6">
        <f t="shared" si="26"/>
        <v>0</v>
      </c>
      <c r="K164" s="259"/>
      <c r="L164" s="4"/>
      <c r="M164" s="6">
        <f t="shared" si="27"/>
        <v>0</v>
      </c>
      <c r="N164" s="271"/>
      <c r="O164" s="30"/>
    </row>
    <row r="165" spans="2:15">
      <c r="B165" s="13" t="s">
        <v>30</v>
      </c>
      <c r="C165" s="43">
        <f>SUM(C155)</f>
        <v>0</v>
      </c>
      <c r="D165" s="8"/>
      <c r="E165" s="8"/>
      <c r="F165" s="8"/>
      <c r="G165" s="43" t="e">
        <f>C165/I165*1000</f>
        <v>#DIV/0!</v>
      </c>
      <c r="H165" s="8"/>
      <c r="I165" s="43">
        <f>SUM(I155:I164)</f>
        <v>0</v>
      </c>
      <c r="J165" s="43">
        <f>SUM(J155:J164)</f>
        <v>0</v>
      </c>
      <c r="K165" s="9" t="e">
        <f>(J165-C165)/C165</f>
        <v>#DIV/0!</v>
      </c>
      <c r="L165" s="44" t="e">
        <f>M165/I165</f>
        <v>#DIV/0!</v>
      </c>
      <c r="M165" s="43">
        <f>SUM(M155:M164)</f>
        <v>0</v>
      </c>
      <c r="N165" s="43" t="e">
        <f>C165/M165</f>
        <v>#DIV/0!</v>
      </c>
      <c r="O165" s="14"/>
    </row>
    <row r="166" spans="2:15">
      <c r="B166" s="251"/>
      <c r="C166" s="289"/>
      <c r="D166" s="2"/>
      <c r="E166" s="2"/>
      <c r="F166" s="2"/>
      <c r="G166" s="3"/>
      <c r="H166" s="2"/>
      <c r="I166" s="5"/>
      <c r="J166" s="6">
        <f t="shared" ref="J166:J175" si="28">G166*I166/1000</f>
        <v>0</v>
      </c>
      <c r="K166" s="257" t="e">
        <f>K176</f>
        <v>#DIV/0!</v>
      </c>
      <c r="L166" s="4"/>
      <c r="M166" s="6">
        <f t="shared" ref="M166:M175" si="29">I166*L166</f>
        <v>0</v>
      </c>
      <c r="N166" s="269" t="e">
        <f>N176</f>
        <v>#DIV/0!</v>
      </c>
      <c r="O166" s="30"/>
    </row>
    <row r="167" spans="2:15">
      <c r="B167" s="252"/>
      <c r="C167" s="290"/>
      <c r="D167" s="2"/>
      <c r="E167" s="2"/>
      <c r="F167" s="2"/>
      <c r="G167" s="3"/>
      <c r="H167" s="2"/>
      <c r="I167" s="5"/>
      <c r="J167" s="6">
        <f t="shared" si="28"/>
        <v>0</v>
      </c>
      <c r="K167" s="258"/>
      <c r="L167" s="4"/>
      <c r="M167" s="6">
        <f t="shared" si="29"/>
        <v>0</v>
      </c>
      <c r="N167" s="270"/>
      <c r="O167" s="30"/>
    </row>
    <row r="168" spans="2:15">
      <c r="B168" s="252"/>
      <c r="C168" s="290"/>
      <c r="D168" s="2"/>
      <c r="E168" s="2"/>
      <c r="F168" s="2"/>
      <c r="G168" s="3"/>
      <c r="H168" s="2"/>
      <c r="I168" s="5"/>
      <c r="J168" s="6">
        <f t="shared" si="28"/>
        <v>0</v>
      </c>
      <c r="K168" s="258"/>
      <c r="L168" s="4"/>
      <c r="M168" s="6">
        <f t="shared" si="29"/>
        <v>0</v>
      </c>
      <c r="N168" s="270"/>
      <c r="O168" s="30"/>
    </row>
    <row r="169" spans="2:15">
      <c r="B169" s="252"/>
      <c r="C169" s="290"/>
      <c r="D169" s="2"/>
      <c r="E169" s="2"/>
      <c r="F169" s="2"/>
      <c r="G169" s="3"/>
      <c r="H169" s="2"/>
      <c r="I169" s="5"/>
      <c r="J169" s="6">
        <f t="shared" si="28"/>
        <v>0</v>
      </c>
      <c r="K169" s="258"/>
      <c r="L169" s="4"/>
      <c r="M169" s="6">
        <f t="shared" si="29"/>
        <v>0</v>
      </c>
      <c r="N169" s="270"/>
      <c r="O169" s="30"/>
    </row>
    <row r="170" spans="2:15">
      <c r="B170" s="252"/>
      <c r="C170" s="290"/>
      <c r="D170" s="2"/>
      <c r="E170" s="2"/>
      <c r="F170" s="2"/>
      <c r="G170" s="3"/>
      <c r="H170" s="2"/>
      <c r="I170" s="5"/>
      <c r="J170" s="6">
        <f t="shared" si="28"/>
        <v>0</v>
      </c>
      <c r="K170" s="258"/>
      <c r="L170" s="4"/>
      <c r="M170" s="6">
        <f t="shared" si="29"/>
        <v>0</v>
      </c>
      <c r="N170" s="270"/>
      <c r="O170" s="30"/>
    </row>
    <row r="171" spans="2:15">
      <c r="B171" s="252"/>
      <c r="C171" s="290"/>
      <c r="D171" s="2"/>
      <c r="E171" s="2"/>
      <c r="F171" s="2"/>
      <c r="G171" s="3"/>
      <c r="H171" s="2"/>
      <c r="I171" s="5"/>
      <c r="J171" s="6">
        <f t="shared" si="28"/>
        <v>0</v>
      </c>
      <c r="K171" s="258"/>
      <c r="L171" s="4"/>
      <c r="M171" s="6">
        <f t="shared" si="29"/>
        <v>0</v>
      </c>
      <c r="N171" s="270"/>
      <c r="O171" s="30"/>
    </row>
    <row r="172" spans="2:15">
      <c r="B172" s="252"/>
      <c r="C172" s="290"/>
      <c r="D172" s="2"/>
      <c r="E172" s="2"/>
      <c r="F172" s="2"/>
      <c r="G172" s="3"/>
      <c r="H172" s="2"/>
      <c r="I172" s="5"/>
      <c r="J172" s="6">
        <f t="shared" si="28"/>
        <v>0</v>
      </c>
      <c r="K172" s="258"/>
      <c r="L172" s="4"/>
      <c r="M172" s="6">
        <f t="shared" si="29"/>
        <v>0</v>
      </c>
      <c r="N172" s="270"/>
      <c r="O172" s="30"/>
    </row>
    <row r="173" spans="2:15">
      <c r="B173" s="252"/>
      <c r="C173" s="290"/>
      <c r="D173" s="2"/>
      <c r="E173" s="2"/>
      <c r="F173" s="2"/>
      <c r="G173" s="3"/>
      <c r="H173" s="2"/>
      <c r="I173" s="5"/>
      <c r="J173" s="6">
        <f t="shared" si="28"/>
        <v>0</v>
      </c>
      <c r="K173" s="258"/>
      <c r="L173" s="4"/>
      <c r="M173" s="6">
        <f t="shared" si="29"/>
        <v>0</v>
      </c>
      <c r="N173" s="270"/>
      <c r="O173" s="30"/>
    </row>
    <row r="174" spans="2:15">
      <c r="B174" s="252"/>
      <c r="C174" s="290"/>
      <c r="D174" s="2"/>
      <c r="E174" s="2"/>
      <c r="F174" s="2"/>
      <c r="G174" s="3"/>
      <c r="H174" s="2"/>
      <c r="I174" s="5"/>
      <c r="J174" s="6">
        <f t="shared" si="28"/>
        <v>0</v>
      </c>
      <c r="K174" s="258"/>
      <c r="L174" s="4"/>
      <c r="M174" s="6">
        <f t="shared" si="29"/>
        <v>0</v>
      </c>
      <c r="N174" s="270"/>
      <c r="O174" s="30"/>
    </row>
    <row r="175" spans="2:15">
      <c r="B175" s="253"/>
      <c r="C175" s="291"/>
      <c r="D175" s="2"/>
      <c r="E175" s="2"/>
      <c r="F175" s="2"/>
      <c r="G175" s="3"/>
      <c r="H175" s="2"/>
      <c r="I175" s="5"/>
      <c r="J175" s="6">
        <f t="shared" si="28"/>
        <v>0</v>
      </c>
      <c r="K175" s="259"/>
      <c r="L175" s="4"/>
      <c r="M175" s="6">
        <f t="shared" si="29"/>
        <v>0</v>
      </c>
      <c r="N175" s="271"/>
      <c r="O175" s="30"/>
    </row>
    <row r="176" spans="2:15">
      <c r="B176" s="13" t="s">
        <v>30</v>
      </c>
      <c r="C176" s="43">
        <f>SUM(C166)</f>
        <v>0</v>
      </c>
      <c r="D176" s="8"/>
      <c r="E176" s="8"/>
      <c r="F176" s="8"/>
      <c r="G176" s="43" t="e">
        <f>C176/I176*1000</f>
        <v>#DIV/0!</v>
      </c>
      <c r="H176" s="8"/>
      <c r="I176" s="43">
        <f>SUM(I166:I175)</f>
        <v>0</v>
      </c>
      <c r="J176" s="43">
        <f>SUM(J166:J175)</f>
        <v>0</v>
      </c>
      <c r="K176" s="9" t="e">
        <f>(J176-C176)/C176</f>
        <v>#DIV/0!</v>
      </c>
      <c r="L176" s="44" t="e">
        <f>M176/I176</f>
        <v>#DIV/0!</v>
      </c>
      <c r="M176" s="43">
        <f>SUM(M166:M175)</f>
        <v>0</v>
      </c>
      <c r="N176" s="43" t="e">
        <f>C176/M176</f>
        <v>#DIV/0!</v>
      </c>
      <c r="O176" s="14"/>
    </row>
    <row r="177" spans="2:15">
      <c r="B177" s="251"/>
      <c r="C177" s="289"/>
      <c r="D177" s="2"/>
      <c r="E177" s="2"/>
      <c r="F177" s="2"/>
      <c r="G177" s="3"/>
      <c r="H177" s="2"/>
      <c r="I177" s="5"/>
      <c r="J177" s="6">
        <f t="shared" ref="J177:J186" si="30">G177*I177/1000</f>
        <v>0</v>
      </c>
      <c r="K177" s="257" t="e">
        <f>K187</f>
        <v>#DIV/0!</v>
      </c>
      <c r="L177" s="4"/>
      <c r="M177" s="6">
        <f t="shared" ref="M177:M186" si="31">I177*L177</f>
        <v>0</v>
      </c>
      <c r="N177" s="269" t="e">
        <f>N187</f>
        <v>#DIV/0!</v>
      </c>
      <c r="O177" s="30"/>
    </row>
    <row r="178" spans="2:15">
      <c r="B178" s="252"/>
      <c r="C178" s="290"/>
      <c r="D178" s="2"/>
      <c r="E178" s="2"/>
      <c r="F178" s="2"/>
      <c r="G178" s="3"/>
      <c r="H178" s="2"/>
      <c r="I178" s="5"/>
      <c r="J178" s="6">
        <f t="shared" si="30"/>
        <v>0</v>
      </c>
      <c r="K178" s="258"/>
      <c r="L178" s="4"/>
      <c r="M178" s="6">
        <f t="shared" si="31"/>
        <v>0</v>
      </c>
      <c r="N178" s="270"/>
      <c r="O178" s="30"/>
    </row>
    <row r="179" spans="2:15">
      <c r="B179" s="252"/>
      <c r="C179" s="290"/>
      <c r="D179" s="2"/>
      <c r="E179" s="2"/>
      <c r="F179" s="2"/>
      <c r="G179" s="3"/>
      <c r="H179" s="2"/>
      <c r="I179" s="5"/>
      <c r="J179" s="6">
        <f t="shared" si="30"/>
        <v>0</v>
      </c>
      <c r="K179" s="258"/>
      <c r="L179" s="4"/>
      <c r="M179" s="6">
        <f t="shared" si="31"/>
        <v>0</v>
      </c>
      <c r="N179" s="270"/>
      <c r="O179" s="30"/>
    </row>
    <row r="180" spans="2:15">
      <c r="B180" s="252"/>
      <c r="C180" s="290"/>
      <c r="D180" s="2"/>
      <c r="E180" s="2"/>
      <c r="F180" s="2"/>
      <c r="G180" s="3"/>
      <c r="H180" s="2"/>
      <c r="I180" s="5"/>
      <c r="J180" s="6">
        <f t="shared" si="30"/>
        <v>0</v>
      </c>
      <c r="K180" s="258"/>
      <c r="L180" s="4"/>
      <c r="M180" s="6">
        <f t="shared" si="31"/>
        <v>0</v>
      </c>
      <c r="N180" s="270"/>
      <c r="O180" s="30"/>
    </row>
    <row r="181" spans="2:15">
      <c r="B181" s="252"/>
      <c r="C181" s="290"/>
      <c r="D181" s="2"/>
      <c r="E181" s="2"/>
      <c r="F181" s="2"/>
      <c r="G181" s="3"/>
      <c r="H181" s="2"/>
      <c r="I181" s="5"/>
      <c r="J181" s="6">
        <f t="shared" si="30"/>
        <v>0</v>
      </c>
      <c r="K181" s="258"/>
      <c r="L181" s="4"/>
      <c r="M181" s="6">
        <f t="shared" si="31"/>
        <v>0</v>
      </c>
      <c r="N181" s="270"/>
      <c r="O181" s="30"/>
    </row>
    <row r="182" spans="2:15">
      <c r="B182" s="252"/>
      <c r="C182" s="290"/>
      <c r="D182" s="2"/>
      <c r="E182" s="2"/>
      <c r="F182" s="2"/>
      <c r="G182" s="3"/>
      <c r="H182" s="2"/>
      <c r="I182" s="5"/>
      <c r="J182" s="6">
        <f t="shared" si="30"/>
        <v>0</v>
      </c>
      <c r="K182" s="258"/>
      <c r="L182" s="4"/>
      <c r="M182" s="6">
        <f t="shared" si="31"/>
        <v>0</v>
      </c>
      <c r="N182" s="270"/>
      <c r="O182" s="30"/>
    </row>
    <row r="183" spans="2:15">
      <c r="B183" s="252"/>
      <c r="C183" s="290"/>
      <c r="D183" s="2"/>
      <c r="E183" s="2"/>
      <c r="F183" s="2"/>
      <c r="G183" s="3"/>
      <c r="H183" s="2"/>
      <c r="I183" s="5"/>
      <c r="J183" s="6">
        <f t="shared" si="30"/>
        <v>0</v>
      </c>
      <c r="K183" s="258"/>
      <c r="L183" s="4"/>
      <c r="M183" s="6">
        <f t="shared" si="31"/>
        <v>0</v>
      </c>
      <c r="N183" s="270"/>
      <c r="O183" s="30"/>
    </row>
    <row r="184" spans="2:15">
      <c r="B184" s="252"/>
      <c r="C184" s="290"/>
      <c r="D184" s="2"/>
      <c r="E184" s="2"/>
      <c r="F184" s="2"/>
      <c r="G184" s="3"/>
      <c r="H184" s="2"/>
      <c r="I184" s="5"/>
      <c r="J184" s="6">
        <f t="shared" si="30"/>
        <v>0</v>
      </c>
      <c r="K184" s="258"/>
      <c r="L184" s="4"/>
      <c r="M184" s="6">
        <f t="shared" si="31"/>
        <v>0</v>
      </c>
      <c r="N184" s="270"/>
      <c r="O184" s="30"/>
    </row>
    <row r="185" spans="2:15">
      <c r="B185" s="252"/>
      <c r="C185" s="290"/>
      <c r="D185" s="2"/>
      <c r="E185" s="2"/>
      <c r="F185" s="2"/>
      <c r="G185" s="3"/>
      <c r="H185" s="2"/>
      <c r="I185" s="5"/>
      <c r="J185" s="6">
        <f t="shared" si="30"/>
        <v>0</v>
      </c>
      <c r="K185" s="258"/>
      <c r="L185" s="4"/>
      <c r="M185" s="6">
        <f t="shared" si="31"/>
        <v>0</v>
      </c>
      <c r="N185" s="270"/>
      <c r="O185" s="30"/>
    </row>
    <row r="186" spans="2:15">
      <c r="B186" s="253"/>
      <c r="C186" s="291"/>
      <c r="D186" s="2"/>
      <c r="E186" s="2"/>
      <c r="F186" s="2"/>
      <c r="G186" s="3"/>
      <c r="H186" s="2"/>
      <c r="I186" s="5"/>
      <c r="J186" s="6">
        <f t="shared" si="30"/>
        <v>0</v>
      </c>
      <c r="K186" s="259"/>
      <c r="L186" s="4"/>
      <c r="M186" s="6">
        <f t="shared" si="31"/>
        <v>0</v>
      </c>
      <c r="N186" s="271"/>
      <c r="O186" s="30"/>
    </row>
    <row r="187" spans="2:15">
      <c r="B187" s="13" t="s">
        <v>30</v>
      </c>
      <c r="C187" s="43">
        <f>SUM(C177)</f>
        <v>0</v>
      </c>
      <c r="D187" s="8"/>
      <c r="E187" s="8"/>
      <c r="F187" s="8"/>
      <c r="G187" s="43" t="e">
        <f>C187/I187*1000</f>
        <v>#DIV/0!</v>
      </c>
      <c r="H187" s="8"/>
      <c r="I187" s="43">
        <f>SUM(I177:I186)</f>
        <v>0</v>
      </c>
      <c r="J187" s="43">
        <f>SUM(J177:J186)</f>
        <v>0</v>
      </c>
      <c r="K187" s="9" t="e">
        <f>(J187-C187)/C187</f>
        <v>#DIV/0!</v>
      </c>
      <c r="L187" s="44" t="e">
        <f>M187/I187</f>
        <v>#DIV/0!</v>
      </c>
      <c r="M187" s="43">
        <f>SUM(M177:M186)</f>
        <v>0</v>
      </c>
      <c r="N187" s="43" t="e">
        <f>C187/M187</f>
        <v>#DIV/0!</v>
      </c>
      <c r="O187" s="14"/>
    </row>
    <row r="188" spans="2:15">
      <c r="B188" s="251"/>
      <c r="C188" s="289"/>
      <c r="D188" s="2"/>
      <c r="E188" s="2"/>
      <c r="F188" s="2"/>
      <c r="G188" s="3"/>
      <c r="H188" s="2"/>
      <c r="I188" s="5"/>
      <c r="J188" s="6">
        <f t="shared" ref="J188:J197" si="32">G188*I188/1000</f>
        <v>0</v>
      </c>
      <c r="K188" s="257" t="e">
        <f>K198</f>
        <v>#DIV/0!</v>
      </c>
      <c r="L188" s="4"/>
      <c r="M188" s="6">
        <f t="shared" ref="M188:M197" si="33">I188*L188</f>
        <v>0</v>
      </c>
      <c r="N188" s="269" t="e">
        <f>N198</f>
        <v>#DIV/0!</v>
      </c>
      <c r="O188" s="30"/>
    </row>
    <row r="189" spans="2:15">
      <c r="B189" s="252"/>
      <c r="C189" s="290"/>
      <c r="D189" s="2"/>
      <c r="E189" s="2"/>
      <c r="F189" s="2"/>
      <c r="G189" s="3"/>
      <c r="H189" s="2"/>
      <c r="I189" s="5"/>
      <c r="J189" s="6">
        <f t="shared" si="32"/>
        <v>0</v>
      </c>
      <c r="K189" s="258"/>
      <c r="L189" s="4"/>
      <c r="M189" s="6">
        <f t="shared" si="33"/>
        <v>0</v>
      </c>
      <c r="N189" s="270"/>
      <c r="O189" s="30"/>
    </row>
    <row r="190" spans="2:15">
      <c r="B190" s="252"/>
      <c r="C190" s="290"/>
      <c r="D190" s="2"/>
      <c r="E190" s="2"/>
      <c r="F190" s="2"/>
      <c r="G190" s="3"/>
      <c r="H190" s="2"/>
      <c r="I190" s="5"/>
      <c r="J190" s="6">
        <f t="shared" si="32"/>
        <v>0</v>
      </c>
      <c r="K190" s="258"/>
      <c r="L190" s="4"/>
      <c r="M190" s="6">
        <f t="shared" si="33"/>
        <v>0</v>
      </c>
      <c r="N190" s="270"/>
      <c r="O190" s="30"/>
    </row>
    <row r="191" spans="2:15">
      <c r="B191" s="252"/>
      <c r="C191" s="290"/>
      <c r="D191" s="2"/>
      <c r="E191" s="2"/>
      <c r="F191" s="2"/>
      <c r="G191" s="3"/>
      <c r="H191" s="2"/>
      <c r="I191" s="5"/>
      <c r="J191" s="6">
        <f t="shared" si="32"/>
        <v>0</v>
      </c>
      <c r="K191" s="258"/>
      <c r="L191" s="4"/>
      <c r="M191" s="6">
        <f t="shared" si="33"/>
        <v>0</v>
      </c>
      <c r="N191" s="270"/>
      <c r="O191" s="30"/>
    </row>
    <row r="192" spans="2:15">
      <c r="B192" s="252"/>
      <c r="C192" s="290"/>
      <c r="D192" s="2"/>
      <c r="E192" s="2"/>
      <c r="F192" s="2"/>
      <c r="G192" s="3"/>
      <c r="H192" s="2"/>
      <c r="I192" s="5"/>
      <c r="J192" s="6">
        <f t="shared" si="32"/>
        <v>0</v>
      </c>
      <c r="K192" s="258"/>
      <c r="L192" s="4"/>
      <c r="M192" s="6">
        <f t="shared" si="33"/>
        <v>0</v>
      </c>
      <c r="N192" s="270"/>
      <c r="O192" s="30"/>
    </row>
    <row r="193" spans="2:15">
      <c r="B193" s="252"/>
      <c r="C193" s="290"/>
      <c r="D193" s="2"/>
      <c r="E193" s="2"/>
      <c r="F193" s="2"/>
      <c r="G193" s="3"/>
      <c r="H193" s="2"/>
      <c r="I193" s="5"/>
      <c r="J193" s="6">
        <f t="shared" si="32"/>
        <v>0</v>
      </c>
      <c r="K193" s="258"/>
      <c r="L193" s="4"/>
      <c r="M193" s="6">
        <f t="shared" si="33"/>
        <v>0</v>
      </c>
      <c r="N193" s="270"/>
      <c r="O193" s="30"/>
    </row>
    <row r="194" spans="2:15">
      <c r="B194" s="252"/>
      <c r="C194" s="290"/>
      <c r="D194" s="2"/>
      <c r="E194" s="2"/>
      <c r="F194" s="2"/>
      <c r="G194" s="3"/>
      <c r="H194" s="2"/>
      <c r="I194" s="5"/>
      <c r="J194" s="6">
        <f t="shared" si="32"/>
        <v>0</v>
      </c>
      <c r="K194" s="258"/>
      <c r="L194" s="4"/>
      <c r="M194" s="6">
        <f t="shared" si="33"/>
        <v>0</v>
      </c>
      <c r="N194" s="270"/>
      <c r="O194" s="30"/>
    </row>
    <row r="195" spans="2:15">
      <c r="B195" s="252"/>
      <c r="C195" s="290"/>
      <c r="D195" s="2"/>
      <c r="E195" s="2"/>
      <c r="F195" s="2"/>
      <c r="G195" s="3"/>
      <c r="H195" s="2"/>
      <c r="I195" s="5"/>
      <c r="J195" s="6">
        <f t="shared" si="32"/>
        <v>0</v>
      </c>
      <c r="K195" s="258"/>
      <c r="L195" s="4"/>
      <c r="M195" s="6">
        <f t="shared" si="33"/>
        <v>0</v>
      </c>
      <c r="N195" s="270"/>
      <c r="O195" s="30"/>
    </row>
    <row r="196" spans="2:15">
      <c r="B196" s="252"/>
      <c r="C196" s="290"/>
      <c r="D196" s="2"/>
      <c r="E196" s="2"/>
      <c r="F196" s="2"/>
      <c r="G196" s="3"/>
      <c r="H196" s="2"/>
      <c r="I196" s="5"/>
      <c r="J196" s="6">
        <f t="shared" si="32"/>
        <v>0</v>
      </c>
      <c r="K196" s="258"/>
      <c r="L196" s="4"/>
      <c r="M196" s="6">
        <f t="shared" si="33"/>
        <v>0</v>
      </c>
      <c r="N196" s="270"/>
      <c r="O196" s="30"/>
    </row>
    <row r="197" spans="2:15">
      <c r="B197" s="253"/>
      <c r="C197" s="291"/>
      <c r="D197" s="2"/>
      <c r="E197" s="2"/>
      <c r="F197" s="2"/>
      <c r="G197" s="3"/>
      <c r="H197" s="2"/>
      <c r="I197" s="5"/>
      <c r="J197" s="6">
        <f t="shared" si="32"/>
        <v>0</v>
      </c>
      <c r="K197" s="259"/>
      <c r="L197" s="4"/>
      <c r="M197" s="6">
        <f t="shared" si="33"/>
        <v>0</v>
      </c>
      <c r="N197" s="271"/>
      <c r="O197" s="30"/>
    </row>
    <row r="198" spans="2:15">
      <c r="B198" s="13" t="s">
        <v>30</v>
      </c>
      <c r="C198" s="43">
        <f>SUM(C188)</f>
        <v>0</v>
      </c>
      <c r="D198" s="8"/>
      <c r="E198" s="8"/>
      <c r="F198" s="8"/>
      <c r="G198" s="43" t="e">
        <f>C198/I198*1000</f>
        <v>#DIV/0!</v>
      </c>
      <c r="H198" s="8"/>
      <c r="I198" s="43">
        <f>SUM(I188:I197)</f>
        <v>0</v>
      </c>
      <c r="J198" s="43">
        <f>SUM(J188:J197)</f>
        <v>0</v>
      </c>
      <c r="K198" s="9" t="e">
        <f>(J198-C198)/C198</f>
        <v>#DIV/0!</v>
      </c>
      <c r="L198" s="44" t="e">
        <f>M198/I198</f>
        <v>#DIV/0!</v>
      </c>
      <c r="M198" s="43">
        <f>SUM(M188:M197)</f>
        <v>0</v>
      </c>
      <c r="N198" s="43" t="e">
        <f>C198/M198</f>
        <v>#DIV/0!</v>
      </c>
      <c r="O198" s="14"/>
    </row>
    <row r="199" spans="2:15">
      <c r="B199" s="251"/>
      <c r="C199" s="289"/>
      <c r="D199" s="2"/>
      <c r="E199" s="2"/>
      <c r="F199" s="2"/>
      <c r="G199" s="3"/>
      <c r="H199" s="2"/>
      <c r="I199" s="5"/>
      <c r="J199" s="6">
        <f t="shared" ref="J199:J208" si="34">G199*I199/1000</f>
        <v>0</v>
      </c>
      <c r="K199" s="257" t="e">
        <f>K209</f>
        <v>#DIV/0!</v>
      </c>
      <c r="L199" s="4"/>
      <c r="M199" s="6">
        <f t="shared" ref="M199:M208" si="35">I199*L199</f>
        <v>0</v>
      </c>
      <c r="N199" s="269" t="e">
        <f>N209</f>
        <v>#DIV/0!</v>
      </c>
      <c r="O199" s="30"/>
    </row>
    <row r="200" spans="2:15">
      <c r="B200" s="252"/>
      <c r="C200" s="290"/>
      <c r="D200" s="2"/>
      <c r="E200" s="2"/>
      <c r="F200" s="2"/>
      <c r="G200" s="3"/>
      <c r="H200" s="2"/>
      <c r="I200" s="5"/>
      <c r="J200" s="6">
        <f t="shared" si="34"/>
        <v>0</v>
      </c>
      <c r="K200" s="258"/>
      <c r="L200" s="4"/>
      <c r="M200" s="6">
        <f t="shared" si="35"/>
        <v>0</v>
      </c>
      <c r="N200" s="270"/>
      <c r="O200" s="30"/>
    </row>
    <row r="201" spans="2:15">
      <c r="B201" s="252"/>
      <c r="C201" s="290"/>
      <c r="D201" s="2"/>
      <c r="E201" s="2"/>
      <c r="F201" s="2"/>
      <c r="G201" s="3"/>
      <c r="H201" s="2"/>
      <c r="I201" s="5"/>
      <c r="J201" s="6">
        <f t="shared" si="34"/>
        <v>0</v>
      </c>
      <c r="K201" s="258"/>
      <c r="L201" s="4"/>
      <c r="M201" s="6">
        <f t="shared" si="35"/>
        <v>0</v>
      </c>
      <c r="N201" s="270"/>
      <c r="O201" s="30"/>
    </row>
    <row r="202" spans="2:15">
      <c r="B202" s="252"/>
      <c r="C202" s="290"/>
      <c r="D202" s="2"/>
      <c r="E202" s="2"/>
      <c r="F202" s="2"/>
      <c r="G202" s="3"/>
      <c r="H202" s="2"/>
      <c r="I202" s="5"/>
      <c r="J202" s="6">
        <f t="shared" si="34"/>
        <v>0</v>
      </c>
      <c r="K202" s="258"/>
      <c r="L202" s="4"/>
      <c r="M202" s="6">
        <f t="shared" si="35"/>
        <v>0</v>
      </c>
      <c r="N202" s="270"/>
      <c r="O202" s="30"/>
    </row>
    <row r="203" spans="2:15">
      <c r="B203" s="252"/>
      <c r="C203" s="290"/>
      <c r="D203" s="2"/>
      <c r="E203" s="2"/>
      <c r="F203" s="2"/>
      <c r="G203" s="3"/>
      <c r="H203" s="2"/>
      <c r="I203" s="5"/>
      <c r="J203" s="6">
        <f t="shared" si="34"/>
        <v>0</v>
      </c>
      <c r="K203" s="258"/>
      <c r="L203" s="4"/>
      <c r="M203" s="6">
        <f t="shared" si="35"/>
        <v>0</v>
      </c>
      <c r="N203" s="270"/>
      <c r="O203" s="30"/>
    </row>
    <row r="204" spans="2:15">
      <c r="B204" s="252"/>
      <c r="C204" s="290"/>
      <c r="D204" s="2"/>
      <c r="E204" s="2"/>
      <c r="F204" s="2"/>
      <c r="G204" s="3"/>
      <c r="H204" s="2"/>
      <c r="I204" s="5"/>
      <c r="J204" s="6">
        <f t="shared" si="34"/>
        <v>0</v>
      </c>
      <c r="K204" s="258"/>
      <c r="L204" s="4"/>
      <c r="M204" s="6">
        <f t="shared" si="35"/>
        <v>0</v>
      </c>
      <c r="N204" s="270"/>
      <c r="O204" s="30"/>
    </row>
    <row r="205" spans="2:15">
      <c r="B205" s="252"/>
      <c r="C205" s="290"/>
      <c r="D205" s="2"/>
      <c r="E205" s="2"/>
      <c r="F205" s="2"/>
      <c r="G205" s="3"/>
      <c r="H205" s="2"/>
      <c r="I205" s="5"/>
      <c r="J205" s="6">
        <f t="shared" si="34"/>
        <v>0</v>
      </c>
      <c r="K205" s="258"/>
      <c r="L205" s="4"/>
      <c r="M205" s="6">
        <f t="shared" si="35"/>
        <v>0</v>
      </c>
      <c r="N205" s="270"/>
      <c r="O205" s="30"/>
    </row>
    <row r="206" spans="2:15">
      <c r="B206" s="252"/>
      <c r="C206" s="290"/>
      <c r="D206" s="2"/>
      <c r="E206" s="2"/>
      <c r="F206" s="2"/>
      <c r="G206" s="3"/>
      <c r="H206" s="2"/>
      <c r="I206" s="5"/>
      <c r="J206" s="6">
        <f t="shared" si="34"/>
        <v>0</v>
      </c>
      <c r="K206" s="258"/>
      <c r="L206" s="4"/>
      <c r="M206" s="6">
        <f t="shared" si="35"/>
        <v>0</v>
      </c>
      <c r="N206" s="270"/>
      <c r="O206" s="30"/>
    </row>
    <row r="207" spans="2:15">
      <c r="B207" s="252"/>
      <c r="C207" s="290"/>
      <c r="D207" s="2"/>
      <c r="E207" s="2"/>
      <c r="F207" s="2"/>
      <c r="G207" s="3"/>
      <c r="H207" s="2"/>
      <c r="I207" s="5"/>
      <c r="J207" s="6">
        <f t="shared" si="34"/>
        <v>0</v>
      </c>
      <c r="K207" s="258"/>
      <c r="L207" s="4"/>
      <c r="M207" s="6">
        <f t="shared" si="35"/>
        <v>0</v>
      </c>
      <c r="N207" s="270"/>
      <c r="O207" s="30"/>
    </row>
    <row r="208" spans="2:15">
      <c r="B208" s="253"/>
      <c r="C208" s="291"/>
      <c r="D208" s="2"/>
      <c r="E208" s="2"/>
      <c r="F208" s="2"/>
      <c r="G208" s="3"/>
      <c r="H208" s="2"/>
      <c r="I208" s="5"/>
      <c r="J208" s="6">
        <f t="shared" si="34"/>
        <v>0</v>
      </c>
      <c r="K208" s="259"/>
      <c r="L208" s="4"/>
      <c r="M208" s="6">
        <f t="shared" si="35"/>
        <v>0</v>
      </c>
      <c r="N208" s="271"/>
      <c r="O208" s="30"/>
    </row>
    <row r="209" spans="2:15">
      <c r="B209" s="13" t="s">
        <v>30</v>
      </c>
      <c r="C209" s="43">
        <f>SUM(C199)</f>
        <v>0</v>
      </c>
      <c r="D209" s="8"/>
      <c r="E209" s="8"/>
      <c r="F209" s="8"/>
      <c r="G209" s="43" t="e">
        <f>C209/I209*1000</f>
        <v>#DIV/0!</v>
      </c>
      <c r="H209" s="8"/>
      <c r="I209" s="43">
        <f>SUM(I199:I208)</f>
        <v>0</v>
      </c>
      <c r="J209" s="43">
        <f>SUM(J199:J208)</f>
        <v>0</v>
      </c>
      <c r="K209" s="9" t="e">
        <f>(J209-C209)/C209</f>
        <v>#DIV/0!</v>
      </c>
      <c r="L209" s="44" t="e">
        <f>M209/I209</f>
        <v>#DIV/0!</v>
      </c>
      <c r="M209" s="43">
        <f>SUM(M199:M208)</f>
        <v>0</v>
      </c>
      <c r="N209" s="43" t="e">
        <f>C209/M209</f>
        <v>#DIV/0!</v>
      </c>
      <c r="O209" s="14"/>
    </row>
    <row r="210" spans="2:15">
      <c r="B210" s="251"/>
      <c r="C210" s="289"/>
      <c r="D210" s="2"/>
      <c r="E210" s="2"/>
      <c r="F210" s="2"/>
      <c r="G210" s="3"/>
      <c r="H210" s="2"/>
      <c r="I210" s="5"/>
      <c r="J210" s="6">
        <f t="shared" ref="J210:J219" si="36">G210*I210/1000</f>
        <v>0</v>
      </c>
      <c r="K210" s="257" t="e">
        <f>K220</f>
        <v>#DIV/0!</v>
      </c>
      <c r="L210" s="4"/>
      <c r="M210" s="6">
        <f t="shared" ref="M210:M219" si="37">I210*L210</f>
        <v>0</v>
      </c>
      <c r="N210" s="269" t="e">
        <f>N220</f>
        <v>#DIV/0!</v>
      </c>
      <c r="O210" s="30"/>
    </row>
    <row r="211" spans="2:15">
      <c r="B211" s="252"/>
      <c r="C211" s="290"/>
      <c r="D211" s="2"/>
      <c r="E211" s="2"/>
      <c r="F211" s="2"/>
      <c r="G211" s="3"/>
      <c r="H211" s="2"/>
      <c r="I211" s="5"/>
      <c r="J211" s="6">
        <f t="shared" si="36"/>
        <v>0</v>
      </c>
      <c r="K211" s="258"/>
      <c r="L211" s="4"/>
      <c r="M211" s="6">
        <f t="shared" si="37"/>
        <v>0</v>
      </c>
      <c r="N211" s="270"/>
      <c r="O211" s="30"/>
    </row>
    <row r="212" spans="2:15">
      <c r="B212" s="252"/>
      <c r="C212" s="290"/>
      <c r="D212" s="2"/>
      <c r="E212" s="2"/>
      <c r="F212" s="2"/>
      <c r="G212" s="3"/>
      <c r="H212" s="2"/>
      <c r="I212" s="5"/>
      <c r="J212" s="6">
        <f t="shared" si="36"/>
        <v>0</v>
      </c>
      <c r="K212" s="258"/>
      <c r="L212" s="4"/>
      <c r="M212" s="6">
        <f t="shared" si="37"/>
        <v>0</v>
      </c>
      <c r="N212" s="270"/>
      <c r="O212" s="30"/>
    </row>
    <row r="213" spans="2:15">
      <c r="B213" s="252"/>
      <c r="C213" s="290"/>
      <c r="D213" s="2"/>
      <c r="E213" s="2"/>
      <c r="F213" s="2"/>
      <c r="G213" s="3"/>
      <c r="H213" s="2"/>
      <c r="I213" s="5"/>
      <c r="J213" s="6">
        <f t="shared" si="36"/>
        <v>0</v>
      </c>
      <c r="K213" s="258"/>
      <c r="L213" s="4"/>
      <c r="M213" s="6">
        <f t="shared" si="37"/>
        <v>0</v>
      </c>
      <c r="N213" s="270"/>
      <c r="O213" s="30"/>
    </row>
    <row r="214" spans="2:15">
      <c r="B214" s="252"/>
      <c r="C214" s="290"/>
      <c r="D214" s="2"/>
      <c r="E214" s="2"/>
      <c r="F214" s="2"/>
      <c r="G214" s="3"/>
      <c r="H214" s="2"/>
      <c r="I214" s="5"/>
      <c r="J214" s="6">
        <f t="shared" si="36"/>
        <v>0</v>
      </c>
      <c r="K214" s="258"/>
      <c r="L214" s="4"/>
      <c r="M214" s="6">
        <f t="shared" si="37"/>
        <v>0</v>
      </c>
      <c r="N214" s="270"/>
      <c r="O214" s="30"/>
    </row>
    <row r="215" spans="2:15">
      <c r="B215" s="252"/>
      <c r="C215" s="290"/>
      <c r="D215" s="2"/>
      <c r="E215" s="2"/>
      <c r="F215" s="2"/>
      <c r="G215" s="3"/>
      <c r="H215" s="2"/>
      <c r="I215" s="5"/>
      <c r="J215" s="6">
        <f t="shared" si="36"/>
        <v>0</v>
      </c>
      <c r="K215" s="258"/>
      <c r="L215" s="4"/>
      <c r="M215" s="6">
        <f t="shared" si="37"/>
        <v>0</v>
      </c>
      <c r="N215" s="270"/>
      <c r="O215" s="30"/>
    </row>
    <row r="216" spans="2:15">
      <c r="B216" s="252"/>
      <c r="C216" s="290"/>
      <c r="D216" s="2"/>
      <c r="E216" s="2"/>
      <c r="F216" s="2"/>
      <c r="G216" s="3"/>
      <c r="H216" s="2"/>
      <c r="I216" s="5"/>
      <c r="J216" s="6">
        <f t="shared" si="36"/>
        <v>0</v>
      </c>
      <c r="K216" s="258"/>
      <c r="L216" s="4"/>
      <c r="M216" s="6">
        <f t="shared" si="37"/>
        <v>0</v>
      </c>
      <c r="N216" s="270"/>
      <c r="O216" s="30"/>
    </row>
    <row r="217" spans="2:15">
      <c r="B217" s="252"/>
      <c r="C217" s="290"/>
      <c r="D217" s="2"/>
      <c r="E217" s="2"/>
      <c r="F217" s="2"/>
      <c r="G217" s="3"/>
      <c r="H217" s="2"/>
      <c r="I217" s="5"/>
      <c r="J217" s="6">
        <f t="shared" si="36"/>
        <v>0</v>
      </c>
      <c r="K217" s="258"/>
      <c r="L217" s="4"/>
      <c r="M217" s="6">
        <f t="shared" si="37"/>
        <v>0</v>
      </c>
      <c r="N217" s="270"/>
      <c r="O217" s="30"/>
    </row>
    <row r="218" spans="2:15">
      <c r="B218" s="252"/>
      <c r="C218" s="290"/>
      <c r="D218" s="2"/>
      <c r="E218" s="2"/>
      <c r="F218" s="2"/>
      <c r="G218" s="3"/>
      <c r="H218" s="2"/>
      <c r="I218" s="5"/>
      <c r="J218" s="6">
        <f t="shared" si="36"/>
        <v>0</v>
      </c>
      <c r="K218" s="258"/>
      <c r="L218" s="4"/>
      <c r="M218" s="6">
        <f t="shared" si="37"/>
        <v>0</v>
      </c>
      <c r="N218" s="270"/>
      <c r="O218" s="30"/>
    </row>
    <row r="219" spans="2:15">
      <c r="B219" s="253"/>
      <c r="C219" s="291"/>
      <c r="D219" s="2"/>
      <c r="E219" s="2"/>
      <c r="F219" s="2"/>
      <c r="G219" s="3"/>
      <c r="H219" s="2"/>
      <c r="I219" s="5"/>
      <c r="J219" s="6">
        <f t="shared" si="36"/>
        <v>0</v>
      </c>
      <c r="K219" s="259"/>
      <c r="L219" s="4"/>
      <c r="M219" s="6">
        <f t="shared" si="37"/>
        <v>0</v>
      </c>
      <c r="N219" s="271"/>
      <c r="O219" s="30"/>
    </row>
    <row r="220" spans="2:15">
      <c r="B220" s="13" t="s">
        <v>30</v>
      </c>
      <c r="C220" s="43">
        <f>SUM(C210)</f>
        <v>0</v>
      </c>
      <c r="D220" s="8"/>
      <c r="E220" s="8"/>
      <c r="F220" s="8"/>
      <c r="G220" s="43" t="e">
        <f>C220/I220*1000</f>
        <v>#DIV/0!</v>
      </c>
      <c r="H220" s="8"/>
      <c r="I220" s="43">
        <f>SUM(I210:I219)</f>
        <v>0</v>
      </c>
      <c r="J220" s="43">
        <f>SUM(J210:J219)</f>
        <v>0</v>
      </c>
      <c r="K220" s="9" t="e">
        <f>(J220-C220)/C220</f>
        <v>#DIV/0!</v>
      </c>
      <c r="L220" s="44" t="e">
        <f>M220/I220</f>
        <v>#DIV/0!</v>
      </c>
      <c r="M220" s="43">
        <f>SUM(M210:M219)</f>
        <v>0</v>
      </c>
      <c r="N220" s="43" t="e">
        <f>C220/M220</f>
        <v>#DIV/0!</v>
      </c>
      <c r="O220" s="14"/>
    </row>
    <row r="221" spans="2:15">
      <c r="B221" s="251"/>
      <c r="C221" s="289"/>
      <c r="D221" s="2"/>
      <c r="E221" s="2"/>
      <c r="F221" s="2"/>
      <c r="G221" s="3"/>
      <c r="H221" s="2"/>
      <c r="I221" s="5"/>
      <c r="J221" s="6">
        <f t="shared" ref="J221:J230" si="38">G221*I221/1000</f>
        <v>0</v>
      </c>
      <c r="K221" s="257" t="e">
        <f>K231</f>
        <v>#DIV/0!</v>
      </c>
      <c r="L221" s="4"/>
      <c r="M221" s="6">
        <f t="shared" ref="M221:M230" si="39">I221*L221</f>
        <v>0</v>
      </c>
      <c r="N221" s="269" t="e">
        <f>N231</f>
        <v>#DIV/0!</v>
      </c>
      <c r="O221" s="30"/>
    </row>
    <row r="222" spans="2:15">
      <c r="B222" s="252"/>
      <c r="C222" s="290"/>
      <c r="D222" s="2"/>
      <c r="E222" s="2"/>
      <c r="F222" s="2"/>
      <c r="G222" s="3"/>
      <c r="H222" s="2"/>
      <c r="I222" s="5"/>
      <c r="J222" s="6">
        <f t="shared" si="38"/>
        <v>0</v>
      </c>
      <c r="K222" s="258"/>
      <c r="L222" s="4"/>
      <c r="M222" s="6">
        <f t="shared" si="39"/>
        <v>0</v>
      </c>
      <c r="N222" s="270"/>
      <c r="O222" s="30"/>
    </row>
    <row r="223" spans="2:15">
      <c r="B223" s="252"/>
      <c r="C223" s="290"/>
      <c r="D223" s="2"/>
      <c r="E223" s="2"/>
      <c r="F223" s="2"/>
      <c r="G223" s="3"/>
      <c r="H223" s="2"/>
      <c r="I223" s="5"/>
      <c r="J223" s="6">
        <f t="shared" si="38"/>
        <v>0</v>
      </c>
      <c r="K223" s="258"/>
      <c r="L223" s="4"/>
      <c r="M223" s="6">
        <f t="shared" si="39"/>
        <v>0</v>
      </c>
      <c r="N223" s="270"/>
      <c r="O223" s="30"/>
    </row>
    <row r="224" spans="2:15">
      <c r="B224" s="252"/>
      <c r="C224" s="290"/>
      <c r="D224" s="2"/>
      <c r="E224" s="2"/>
      <c r="F224" s="2"/>
      <c r="G224" s="3"/>
      <c r="H224" s="2"/>
      <c r="I224" s="5"/>
      <c r="J224" s="6">
        <f t="shared" si="38"/>
        <v>0</v>
      </c>
      <c r="K224" s="258"/>
      <c r="L224" s="4"/>
      <c r="M224" s="6">
        <f t="shared" si="39"/>
        <v>0</v>
      </c>
      <c r="N224" s="270"/>
      <c r="O224" s="30"/>
    </row>
    <row r="225" spans="2:15">
      <c r="B225" s="252"/>
      <c r="C225" s="290"/>
      <c r="D225" s="2"/>
      <c r="E225" s="2"/>
      <c r="F225" s="2"/>
      <c r="G225" s="3"/>
      <c r="H225" s="2"/>
      <c r="I225" s="5"/>
      <c r="J225" s="6">
        <f t="shared" si="38"/>
        <v>0</v>
      </c>
      <c r="K225" s="258"/>
      <c r="L225" s="4"/>
      <c r="M225" s="6">
        <f t="shared" si="39"/>
        <v>0</v>
      </c>
      <c r="N225" s="270"/>
      <c r="O225" s="30"/>
    </row>
    <row r="226" spans="2:15">
      <c r="B226" s="252"/>
      <c r="C226" s="290"/>
      <c r="D226" s="2"/>
      <c r="E226" s="2"/>
      <c r="F226" s="2"/>
      <c r="G226" s="3"/>
      <c r="H226" s="2"/>
      <c r="I226" s="5"/>
      <c r="J226" s="6">
        <f t="shared" si="38"/>
        <v>0</v>
      </c>
      <c r="K226" s="258"/>
      <c r="L226" s="4"/>
      <c r="M226" s="6">
        <f t="shared" si="39"/>
        <v>0</v>
      </c>
      <c r="N226" s="270"/>
      <c r="O226" s="30"/>
    </row>
    <row r="227" spans="2:15">
      <c r="B227" s="252"/>
      <c r="C227" s="290"/>
      <c r="D227" s="2"/>
      <c r="E227" s="2"/>
      <c r="F227" s="2"/>
      <c r="G227" s="3"/>
      <c r="H227" s="2"/>
      <c r="I227" s="5"/>
      <c r="J227" s="6">
        <f t="shared" si="38"/>
        <v>0</v>
      </c>
      <c r="K227" s="258"/>
      <c r="L227" s="4"/>
      <c r="M227" s="6">
        <f t="shared" si="39"/>
        <v>0</v>
      </c>
      <c r="N227" s="270"/>
      <c r="O227" s="30"/>
    </row>
    <row r="228" spans="2:15">
      <c r="B228" s="252"/>
      <c r="C228" s="290"/>
      <c r="D228" s="2"/>
      <c r="E228" s="2"/>
      <c r="F228" s="2"/>
      <c r="G228" s="3"/>
      <c r="H228" s="2"/>
      <c r="I228" s="5"/>
      <c r="J228" s="6">
        <f t="shared" si="38"/>
        <v>0</v>
      </c>
      <c r="K228" s="258"/>
      <c r="L228" s="4"/>
      <c r="M228" s="6">
        <f t="shared" si="39"/>
        <v>0</v>
      </c>
      <c r="N228" s="270"/>
      <c r="O228" s="30"/>
    </row>
    <row r="229" spans="2:15">
      <c r="B229" s="252"/>
      <c r="C229" s="290"/>
      <c r="D229" s="2"/>
      <c r="E229" s="2"/>
      <c r="F229" s="2"/>
      <c r="G229" s="3"/>
      <c r="H229" s="2"/>
      <c r="I229" s="5"/>
      <c r="J229" s="6">
        <f t="shared" si="38"/>
        <v>0</v>
      </c>
      <c r="K229" s="258"/>
      <c r="L229" s="4"/>
      <c r="M229" s="6">
        <f t="shared" si="39"/>
        <v>0</v>
      </c>
      <c r="N229" s="270"/>
      <c r="O229" s="30"/>
    </row>
    <row r="230" spans="2:15">
      <c r="B230" s="253"/>
      <c r="C230" s="291"/>
      <c r="D230" s="2"/>
      <c r="E230" s="2"/>
      <c r="F230" s="2"/>
      <c r="G230" s="3"/>
      <c r="H230" s="2"/>
      <c r="I230" s="5"/>
      <c r="J230" s="6">
        <f t="shared" si="38"/>
        <v>0</v>
      </c>
      <c r="K230" s="259"/>
      <c r="L230" s="4"/>
      <c r="M230" s="6">
        <f t="shared" si="39"/>
        <v>0</v>
      </c>
      <c r="N230" s="271"/>
      <c r="O230" s="30"/>
    </row>
    <row r="231" spans="2:15">
      <c r="B231" s="13" t="s">
        <v>30</v>
      </c>
      <c r="C231" s="43">
        <f>SUM(C221)</f>
        <v>0</v>
      </c>
      <c r="D231" s="8"/>
      <c r="E231" s="8"/>
      <c r="F231" s="8"/>
      <c r="G231" s="43" t="e">
        <f>C231/I231*1000</f>
        <v>#DIV/0!</v>
      </c>
      <c r="H231" s="8"/>
      <c r="I231" s="43">
        <f>SUM(I221:I230)</f>
        <v>0</v>
      </c>
      <c r="J231" s="43">
        <f>SUM(J221:J230)</f>
        <v>0</v>
      </c>
      <c r="K231" s="9" t="e">
        <f>(J231-C231)/C231</f>
        <v>#DIV/0!</v>
      </c>
      <c r="L231" s="44" t="e">
        <f>M231/I231</f>
        <v>#DIV/0!</v>
      </c>
      <c r="M231" s="43">
        <f>SUM(M221:M230)</f>
        <v>0</v>
      </c>
      <c r="N231" s="43" t="e">
        <f>C231/M231</f>
        <v>#DIV/0!</v>
      </c>
      <c r="O231" s="14"/>
    </row>
    <row r="232" spans="2:15" ht="17.25" thickBot="1">
      <c r="B232" s="11" t="s">
        <v>31</v>
      </c>
      <c r="C232" s="45">
        <f>SUM(C12:C231)/2</f>
        <v>0</v>
      </c>
      <c r="D232" s="15"/>
      <c r="E232" s="15"/>
      <c r="F232" s="15"/>
      <c r="G232" s="45" t="e">
        <f>C232/I232*1000</f>
        <v>#DIV/0!</v>
      </c>
      <c r="H232" s="15"/>
      <c r="I232" s="45">
        <f>SUM(I12:I231)/2</f>
        <v>0</v>
      </c>
      <c r="J232" s="45">
        <f>SUM(J12:J231)/2</f>
        <v>0</v>
      </c>
      <c r="K232" s="16" t="e">
        <f>(J232-C232)/C232</f>
        <v>#DIV/0!</v>
      </c>
      <c r="L232" s="46" t="e">
        <f>M232/I232</f>
        <v>#DIV/0!</v>
      </c>
      <c r="M232" s="45">
        <f>SUM(M12:M231)/2</f>
        <v>0</v>
      </c>
      <c r="N232" s="45" t="e">
        <f>C232/M232</f>
        <v>#DIV/0!</v>
      </c>
      <c r="O232" s="17"/>
    </row>
  </sheetData>
  <mergeCells count="91">
    <mergeCell ref="B221:B230"/>
    <mergeCell ref="C221:C230"/>
    <mergeCell ref="K221:K230"/>
    <mergeCell ref="N221:N230"/>
    <mergeCell ref="B199:B208"/>
    <mergeCell ref="C199:C208"/>
    <mergeCell ref="K199:K208"/>
    <mergeCell ref="N199:N208"/>
    <mergeCell ref="B210:B219"/>
    <mergeCell ref="C210:C219"/>
    <mergeCell ref="K210:K219"/>
    <mergeCell ref="N210:N219"/>
    <mergeCell ref="B177:B186"/>
    <mergeCell ref="C177:C186"/>
    <mergeCell ref="K177:K186"/>
    <mergeCell ref="N177:N186"/>
    <mergeCell ref="B188:B197"/>
    <mergeCell ref="C188:C197"/>
    <mergeCell ref="K188:K197"/>
    <mergeCell ref="N188:N197"/>
    <mergeCell ref="B155:B164"/>
    <mergeCell ref="C155:C164"/>
    <mergeCell ref="K155:K164"/>
    <mergeCell ref="N155:N164"/>
    <mergeCell ref="B166:B175"/>
    <mergeCell ref="C166:C175"/>
    <mergeCell ref="K166:K175"/>
    <mergeCell ref="N166:N175"/>
    <mergeCell ref="B133:B142"/>
    <mergeCell ref="C133:C142"/>
    <mergeCell ref="K133:K142"/>
    <mergeCell ref="N133:N142"/>
    <mergeCell ref="B144:B153"/>
    <mergeCell ref="C144:C153"/>
    <mergeCell ref="K144:K153"/>
    <mergeCell ref="N144:N153"/>
    <mergeCell ref="B111:B120"/>
    <mergeCell ref="C111:C120"/>
    <mergeCell ref="K111:K120"/>
    <mergeCell ref="N111:N120"/>
    <mergeCell ref="B122:B131"/>
    <mergeCell ref="C122:C131"/>
    <mergeCell ref="K122:K131"/>
    <mergeCell ref="N122:N131"/>
    <mergeCell ref="B89:B98"/>
    <mergeCell ref="C89:C98"/>
    <mergeCell ref="K89:K98"/>
    <mergeCell ref="N89:N98"/>
    <mergeCell ref="B100:B109"/>
    <mergeCell ref="C100:C109"/>
    <mergeCell ref="K100:K109"/>
    <mergeCell ref="N100:N109"/>
    <mergeCell ref="B67:B76"/>
    <mergeCell ref="C67:C76"/>
    <mergeCell ref="K67:K76"/>
    <mergeCell ref="N67:N76"/>
    <mergeCell ref="B78:B87"/>
    <mergeCell ref="C78:C87"/>
    <mergeCell ref="K78:K87"/>
    <mergeCell ref="N78:N87"/>
    <mergeCell ref="B45:B54"/>
    <mergeCell ref="C45:C54"/>
    <mergeCell ref="K45:K54"/>
    <mergeCell ref="N45:N54"/>
    <mergeCell ref="B56:B65"/>
    <mergeCell ref="C56:C65"/>
    <mergeCell ref="K56:K65"/>
    <mergeCell ref="N56:N65"/>
    <mergeCell ref="B23:B32"/>
    <mergeCell ref="C23:C32"/>
    <mergeCell ref="K23:K32"/>
    <mergeCell ref="N23:N32"/>
    <mergeCell ref="B34:B43"/>
    <mergeCell ref="C34:C43"/>
    <mergeCell ref="K34:K43"/>
    <mergeCell ref="N34:N43"/>
    <mergeCell ref="O10:O11"/>
    <mergeCell ref="B12:B21"/>
    <mergeCell ref="C12:C21"/>
    <mergeCell ref="K12:K21"/>
    <mergeCell ref="N12:N21"/>
    <mergeCell ref="B9:C9"/>
    <mergeCell ref="B10:C10"/>
    <mergeCell ref="D10:G10"/>
    <mergeCell ref="H10:K10"/>
    <mergeCell ref="L10:N10"/>
    <mergeCell ref="B2:O2"/>
    <mergeCell ref="C4:D4"/>
    <mergeCell ref="C5:D5"/>
    <mergeCell ref="C6:D6"/>
    <mergeCell ref="C7:D7"/>
  </mergeCells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L122"/>
  <sheetViews>
    <sheetView showGridLines="0" zoomScale="70" zoomScaleNormal="70" workbookViewId="0">
      <pane ySplit="11" topLeftCell="A12" activePane="bottomLeft" state="frozen"/>
      <selection activeCell="A13" sqref="A13"/>
      <selection pane="bottomLeft" activeCell="A13" sqref="A13"/>
    </sheetView>
  </sheetViews>
  <sheetFormatPr defaultColWidth="8.88671875" defaultRowHeight="16.5"/>
  <cols>
    <col min="1" max="1" width="1.77734375" style="1" customWidth="1"/>
    <col min="2" max="2" width="12.6640625" style="1" customWidth="1"/>
    <col min="3" max="3" width="14.77734375" style="1" customWidth="1"/>
    <col min="4" max="4" width="30.77734375" style="1" customWidth="1"/>
    <col min="5" max="5" width="16.77734375" style="1" customWidth="1"/>
    <col min="6" max="6" width="12.77734375" style="1" customWidth="1"/>
    <col min="7" max="7" width="2.77734375" style="47" customWidth="1"/>
    <col min="8" max="8" width="12.44140625" style="1" bestFit="1" customWidth="1"/>
    <col min="9" max="38" width="5.77734375" style="50" customWidth="1"/>
    <col min="39" max="16384" width="8.88671875" style="1"/>
  </cols>
  <sheetData>
    <row r="2" spans="2:38" ht="26.25">
      <c r="B2" s="292" t="s">
        <v>22</v>
      </c>
      <c r="C2" s="293"/>
      <c r="D2" s="293"/>
      <c r="E2" s="293"/>
      <c r="F2" s="293"/>
      <c r="G2" s="49"/>
    </row>
    <row r="3" spans="2:38" ht="17.25" thickBot="1"/>
    <row r="4" spans="2:38">
      <c r="B4" s="51" t="s">
        <v>0</v>
      </c>
      <c r="C4" s="274" t="e">
        <f>#REF!</f>
        <v>#REF!</v>
      </c>
      <c r="D4" s="275"/>
    </row>
    <row r="5" spans="2:38">
      <c r="B5" s="52" t="s">
        <v>23</v>
      </c>
      <c r="C5" s="276" t="e">
        <f>#REF!</f>
        <v>#REF!</v>
      </c>
      <c r="D5" s="277"/>
    </row>
    <row r="6" spans="2:38">
      <c r="B6" s="52" t="s">
        <v>1</v>
      </c>
      <c r="C6" s="278" t="e">
        <f>#REF!</f>
        <v>#REF!</v>
      </c>
      <c r="D6" s="279"/>
    </row>
    <row r="7" spans="2:38" ht="17.25" thickBot="1">
      <c r="B7" s="53" t="s">
        <v>2</v>
      </c>
      <c r="C7" s="280" t="e">
        <f>#REF!</f>
        <v>#REF!</v>
      </c>
      <c r="D7" s="281"/>
    </row>
    <row r="9" spans="2:38" ht="17.25" thickBot="1">
      <c r="B9" s="282" t="s">
        <v>29</v>
      </c>
      <c r="C9" s="282"/>
    </row>
    <row r="10" spans="2:38">
      <c r="B10" s="294" t="s">
        <v>3</v>
      </c>
      <c r="C10" s="295"/>
      <c r="D10" s="295" t="s">
        <v>4</v>
      </c>
      <c r="E10" s="295"/>
      <c r="F10" s="54" t="s">
        <v>5</v>
      </c>
      <c r="G10" s="55"/>
    </row>
    <row r="11" spans="2:38">
      <c r="B11" s="52" t="s">
        <v>8</v>
      </c>
      <c r="C11" s="56" t="s">
        <v>24</v>
      </c>
      <c r="D11" s="56" t="s">
        <v>9</v>
      </c>
      <c r="E11" s="56" t="s">
        <v>10</v>
      </c>
      <c r="F11" s="57" t="s">
        <v>2</v>
      </c>
      <c r="G11" s="55"/>
      <c r="H11" s="58" t="s">
        <v>32</v>
      </c>
      <c r="I11" s="59">
        <v>40087</v>
      </c>
      <c r="J11" s="59">
        <v>40088</v>
      </c>
      <c r="K11" s="59">
        <v>40089</v>
      </c>
      <c r="L11" s="59">
        <v>40090</v>
      </c>
      <c r="M11" s="59">
        <v>40091</v>
      </c>
      <c r="N11" s="59">
        <v>40092</v>
      </c>
      <c r="O11" s="59">
        <v>40093</v>
      </c>
      <c r="P11" s="59">
        <v>40094</v>
      </c>
      <c r="Q11" s="59">
        <v>40095</v>
      </c>
      <c r="R11" s="59">
        <v>40096</v>
      </c>
      <c r="S11" s="59">
        <v>40097</v>
      </c>
      <c r="T11" s="59">
        <v>40098</v>
      </c>
      <c r="U11" s="59">
        <v>40099</v>
      </c>
      <c r="V11" s="59">
        <v>40100</v>
      </c>
      <c r="W11" s="59">
        <v>40101</v>
      </c>
      <c r="X11" s="59">
        <v>40102</v>
      </c>
      <c r="Y11" s="59">
        <v>40103</v>
      </c>
      <c r="Z11" s="59">
        <v>40104</v>
      </c>
      <c r="AA11" s="59">
        <v>40105</v>
      </c>
      <c r="AB11" s="59">
        <v>40106</v>
      </c>
      <c r="AC11" s="59">
        <v>40107</v>
      </c>
      <c r="AD11" s="59">
        <v>40108</v>
      </c>
      <c r="AE11" s="59">
        <v>40109</v>
      </c>
      <c r="AF11" s="59">
        <v>40110</v>
      </c>
      <c r="AG11" s="59">
        <v>40111</v>
      </c>
      <c r="AH11" s="59">
        <v>40112</v>
      </c>
      <c r="AI11" s="59">
        <v>40113</v>
      </c>
      <c r="AJ11" s="59">
        <v>40114</v>
      </c>
      <c r="AK11" s="59">
        <v>40115</v>
      </c>
      <c r="AL11" s="60">
        <v>40116</v>
      </c>
    </row>
    <row r="12" spans="2:38">
      <c r="B12" s="251" t="s">
        <v>33</v>
      </c>
      <c r="C12" s="289"/>
      <c r="D12" s="2"/>
      <c r="E12" s="2"/>
      <c r="F12" s="30"/>
      <c r="G12" s="61"/>
      <c r="H12" s="62" t="s">
        <v>34</v>
      </c>
      <c r="I12" s="63"/>
      <c r="J12" s="63"/>
      <c r="K12" s="63"/>
      <c r="L12" s="63"/>
      <c r="M12" s="63"/>
      <c r="N12" s="64"/>
      <c r="O12" s="65"/>
      <c r="P12" s="63"/>
      <c r="Q12" s="63"/>
      <c r="R12" s="63"/>
      <c r="S12" s="63"/>
      <c r="T12" s="63"/>
      <c r="U12" s="64"/>
      <c r="V12" s="65"/>
      <c r="W12" s="63"/>
      <c r="X12" s="63"/>
      <c r="Y12" s="63"/>
      <c r="Z12" s="63"/>
      <c r="AA12" s="63"/>
      <c r="AB12" s="64"/>
      <c r="AC12" s="65"/>
      <c r="AD12" s="65"/>
      <c r="AE12" s="65"/>
      <c r="AF12" s="65"/>
      <c r="AG12" s="65"/>
      <c r="AH12" s="65"/>
      <c r="AI12" s="65"/>
      <c r="AJ12" s="65"/>
      <c r="AK12" s="65"/>
      <c r="AL12" s="66"/>
    </row>
    <row r="13" spans="2:38">
      <c r="B13" s="252"/>
      <c r="C13" s="290"/>
      <c r="D13" s="2"/>
      <c r="E13" s="2"/>
      <c r="F13" s="30"/>
      <c r="G13" s="61"/>
      <c r="H13" s="62"/>
      <c r="I13" s="63"/>
      <c r="J13" s="63"/>
      <c r="K13" s="63"/>
      <c r="L13" s="63"/>
      <c r="M13" s="63"/>
      <c r="N13" s="64"/>
      <c r="O13" s="65"/>
      <c r="P13" s="63"/>
      <c r="Q13" s="63"/>
      <c r="R13" s="63"/>
      <c r="S13" s="63"/>
      <c r="T13" s="63"/>
      <c r="U13" s="64"/>
      <c r="V13" s="65"/>
      <c r="W13" s="63"/>
      <c r="X13" s="63"/>
      <c r="Y13" s="63"/>
      <c r="Z13" s="63"/>
      <c r="AA13" s="63"/>
      <c r="AB13" s="64"/>
      <c r="AC13" s="65"/>
      <c r="AD13" s="65"/>
      <c r="AE13" s="65"/>
      <c r="AF13" s="65"/>
      <c r="AG13" s="65"/>
      <c r="AH13" s="65"/>
      <c r="AI13" s="65"/>
      <c r="AJ13" s="65"/>
      <c r="AK13" s="65"/>
      <c r="AL13" s="66"/>
    </row>
    <row r="14" spans="2:38">
      <c r="B14" s="252"/>
      <c r="C14" s="290"/>
      <c r="D14" s="2"/>
      <c r="E14" s="2"/>
      <c r="F14" s="30"/>
      <c r="G14" s="61"/>
      <c r="H14" s="62"/>
      <c r="I14" s="63"/>
      <c r="J14" s="63"/>
      <c r="K14" s="63"/>
      <c r="L14" s="63"/>
      <c r="M14" s="65"/>
      <c r="N14" s="65"/>
      <c r="O14" s="63"/>
      <c r="P14" s="63"/>
      <c r="Q14" s="63"/>
      <c r="R14" s="63"/>
      <c r="S14" s="63"/>
      <c r="T14" s="63"/>
      <c r="U14" s="64"/>
      <c r="V14" s="65"/>
      <c r="W14" s="63"/>
      <c r="X14" s="63"/>
      <c r="Y14" s="63"/>
      <c r="Z14" s="63"/>
      <c r="AA14" s="63"/>
      <c r="AB14" s="64"/>
      <c r="AC14" s="65"/>
      <c r="AD14" s="65"/>
      <c r="AE14" s="65"/>
      <c r="AF14" s="65"/>
      <c r="AG14" s="65"/>
      <c r="AH14" s="65"/>
      <c r="AI14" s="65"/>
      <c r="AJ14" s="65"/>
      <c r="AK14" s="65"/>
      <c r="AL14" s="66"/>
    </row>
    <row r="15" spans="2:38">
      <c r="B15" s="252"/>
      <c r="C15" s="290"/>
      <c r="D15" s="2"/>
      <c r="E15" s="2"/>
      <c r="F15" s="30"/>
      <c r="G15" s="61"/>
      <c r="H15" s="62"/>
      <c r="I15" s="63"/>
      <c r="J15" s="63"/>
      <c r="K15" s="63"/>
      <c r="L15" s="63"/>
      <c r="M15" s="63"/>
      <c r="N15" s="64"/>
      <c r="O15" s="65"/>
      <c r="P15" s="63"/>
      <c r="Q15" s="63"/>
      <c r="R15" s="63"/>
      <c r="S15" s="63"/>
      <c r="T15" s="63"/>
      <c r="U15" s="64"/>
      <c r="V15" s="65"/>
      <c r="W15" s="63"/>
      <c r="X15" s="63"/>
      <c r="Y15" s="63"/>
      <c r="Z15" s="63"/>
      <c r="AA15" s="63"/>
      <c r="AB15" s="64"/>
      <c r="AC15" s="65"/>
      <c r="AD15" s="65"/>
      <c r="AE15" s="65"/>
      <c r="AF15" s="65"/>
      <c r="AG15" s="65"/>
      <c r="AH15" s="65"/>
      <c r="AI15" s="65"/>
      <c r="AJ15" s="65"/>
      <c r="AK15" s="65"/>
      <c r="AL15" s="66"/>
    </row>
    <row r="16" spans="2:38">
      <c r="B16" s="252"/>
      <c r="C16" s="290"/>
      <c r="D16" s="2"/>
      <c r="E16" s="2"/>
      <c r="F16" s="30"/>
      <c r="G16" s="61"/>
      <c r="H16" s="62"/>
      <c r="I16" s="63"/>
      <c r="J16" s="63"/>
      <c r="K16" s="63"/>
      <c r="L16" s="63"/>
      <c r="M16" s="63"/>
      <c r="N16" s="64"/>
      <c r="O16" s="65"/>
      <c r="P16" s="63"/>
      <c r="Q16" s="63"/>
      <c r="R16" s="63"/>
      <c r="S16" s="63"/>
      <c r="T16" s="63"/>
      <c r="U16" s="64"/>
      <c r="V16" s="65"/>
      <c r="W16" s="63"/>
      <c r="X16" s="63"/>
      <c r="Y16" s="63"/>
      <c r="Z16" s="63"/>
      <c r="AA16" s="63"/>
      <c r="AB16" s="64"/>
      <c r="AC16" s="65"/>
      <c r="AD16" s="65"/>
      <c r="AE16" s="65"/>
      <c r="AF16" s="65"/>
      <c r="AG16" s="65"/>
      <c r="AH16" s="65"/>
      <c r="AI16" s="65"/>
      <c r="AJ16" s="65"/>
      <c r="AK16" s="65"/>
      <c r="AL16" s="66"/>
    </row>
    <row r="17" spans="2:38">
      <c r="B17" s="252"/>
      <c r="C17" s="290"/>
      <c r="D17" s="2"/>
      <c r="E17" s="2"/>
      <c r="F17" s="30"/>
      <c r="G17" s="61"/>
      <c r="H17" s="62"/>
      <c r="I17" s="63"/>
      <c r="J17" s="63"/>
      <c r="K17" s="63"/>
      <c r="L17" s="63"/>
      <c r="M17" s="63"/>
      <c r="N17" s="64"/>
      <c r="O17" s="65"/>
      <c r="P17" s="63"/>
      <c r="Q17" s="63"/>
      <c r="R17" s="63"/>
      <c r="S17" s="63"/>
      <c r="T17" s="63"/>
      <c r="U17" s="64"/>
      <c r="V17" s="65"/>
      <c r="W17" s="63"/>
      <c r="X17" s="63"/>
      <c r="Y17" s="63"/>
      <c r="Z17" s="63"/>
      <c r="AA17" s="63"/>
      <c r="AB17" s="64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2:38">
      <c r="B18" s="252"/>
      <c r="C18" s="290"/>
      <c r="D18" s="2"/>
      <c r="E18" s="2"/>
      <c r="F18" s="30"/>
      <c r="G18" s="61"/>
      <c r="H18" s="62"/>
      <c r="I18" s="63"/>
      <c r="J18" s="63"/>
      <c r="K18" s="63"/>
      <c r="L18" s="63"/>
      <c r="M18" s="63"/>
      <c r="N18" s="64"/>
      <c r="O18" s="65"/>
      <c r="P18" s="63"/>
      <c r="Q18" s="63"/>
      <c r="R18" s="63"/>
      <c r="S18" s="63"/>
      <c r="T18" s="63"/>
      <c r="U18" s="64"/>
      <c r="V18" s="65"/>
      <c r="W18" s="63"/>
      <c r="X18" s="63"/>
      <c r="Y18" s="63"/>
      <c r="Z18" s="63"/>
      <c r="AA18" s="63"/>
      <c r="AB18" s="64"/>
      <c r="AC18" s="65"/>
      <c r="AD18" s="65"/>
      <c r="AE18" s="65"/>
      <c r="AF18" s="65"/>
      <c r="AG18" s="65"/>
      <c r="AH18" s="65"/>
      <c r="AI18" s="65"/>
      <c r="AJ18" s="65"/>
      <c r="AK18" s="65"/>
      <c r="AL18" s="66"/>
    </row>
    <row r="19" spans="2:38">
      <c r="B19" s="252"/>
      <c r="C19" s="290"/>
      <c r="D19" s="2"/>
      <c r="E19" s="2"/>
      <c r="F19" s="30"/>
      <c r="G19" s="61"/>
      <c r="H19" s="62"/>
      <c r="I19" s="63"/>
      <c r="J19" s="63"/>
      <c r="K19" s="63"/>
      <c r="L19" s="63"/>
      <c r="M19" s="63"/>
      <c r="N19" s="64"/>
      <c r="O19" s="65"/>
      <c r="P19" s="63"/>
      <c r="Q19" s="63"/>
      <c r="R19" s="63"/>
      <c r="S19" s="63"/>
      <c r="T19" s="63"/>
      <c r="U19" s="64"/>
      <c r="V19" s="65"/>
      <c r="W19" s="63"/>
      <c r="X19" s="63"/>
      <c r="Y19" s="63"/>
      <c r="Z19" s="63"/>
      <c r="AA19" s="63"/>
      <c r="AB19" s="64"/>
      <c r="AC19" s="65"/>
      <c r="AD19" s="65"/>
      <c r="AE19" s="65"/>
      <c r="AF19" s="65"/>
      <c r="AG19" s="65"/>
      <c r="AH19" s="65"/>
      <c r="AI19" s="65"/>
      <c r="AJ19" s="65"/>
      <c r="AK19" s="65"/>
      <c r="AL19" s="66"/>
    </row>
    <row r="20" spans="2:38">
      <c r="B20" s="252"/>
      <c r="C20" s="290"/>
      <c r="D20" s="2"/>
      <c r="E20" s="2"/>
      <c r="F20" s="30"/>
      <c r="G20" s="61"/>
      <c r="H20" s="62"/>
      <c r="I20" s="63"/>
      <c r="J20" s="63"/>
      <c r="K20" s="63"/>
      <c r="L20" s="63"/>
      <c r="M20" s="63"/>
      <c r="N20" s="64"/>
      <c r="O20" s="65"/>
      <c r="P20" s="63"/>
      <c r="Q20" s="63"/>
      <c r="R20" s="63"/>
      <c r="S20" s="63"/>
      <c r="T20" s="63"/>
      <c r="U20" s="64"/>
      <c r="V20" s="65"/>
      <c r="W20" s="63"/>
      <c r="X20" s="63"/>
      <c r="Y20" s="63"/>
      <c r="Z20" s="63"/>
      <c r="AA20" s="63"/>
      <c r="AB20" s="64"/>
      <c r="AC20" s="65"/>
      <c r="AD20" s="65"/>
      <c r="AE20" s="65"/>
      <c r="AF20" s="65"/>
      <c r="AG20" s="65"/>
      <c r="AH20" s="65"/>
      <c r="AI20" s="65"/>
      <c r="AJ20" s="65"/>
      <c r="AK20" s="65"/>
      <c r="AL20" s="66"/>
    </row>
    <row r="21" spans="2:38">
      <c r="B21" s="253"/>
      <c r="C21" s="291"/>
      <c r="D21" s="2"/>
      <c r="E21" s="2"/>
      <c r="F21" s="30"/>
      <c r="G21" s="61"/>
      <c r="H21" s="67"/>
      <c r="I21" s="68"/>
      <c r="J21" s="68"/>
      <c r="K21" s="68"/>
      <c r="L21" s="68"/>
      <c r="M21" s="68"/>
      <c r="N21" s="69"/>
      <c r="O21" s="70"/>
      <c r="P21" s="68"/>
      <c r="Q21" s="68"/>
      <c r="R21" s="68"/>
      <c r="S21" s="68"/>
      <c r="T21" s="68"/>
      <c r="U21" s="69"/>
      <c r="V21" s="70"/>
      <c r="W21" s="68"/>
      <c r="X21" s="68"/>
      <c r="Y21" s="68"/>
      <c r="Z21" s="68"/>
      <c r="AA21" s="68"/>
      <c r="AB21" s="69"/>
      <c r="AC21" s="70"/>
      <c r="AD21" s="70"/>
      <c r="AE21" s="70"/>
      <c r="AF21" s="70"/>
      <c r="AG21" s="70"/>
      <c r="AH21" s="70"/>
      <c r="AI21" s="70"/>
      <c r="AJ21" s="70"/>
      <c r="AK21" s="70"/>
      <c r="AL21" s="71"/>
    </row>
    <row r="22" spans="2:38">
      <c r="B22" s="72" t="s">
        <v>20</v>
      </c>
      <c r="C22" s="73">
        <f>SUM(C12)</f>
        <v>0</v>
      </c>
      <c r="D22" s="74"/>
      <c r="E22" s="74"/>
      <c r="F22" s="75"/>
      <c r="G22" s="76"/>
      <c r="H22" s="77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9"/>
    </row>
    <row r="23" spans="2:38">
      <c r="B23" s="251" t="s">
        <v>35</v>
      </c>
      <c r="C23" s="289"/>
      <c r="D23" s="2"/>
      <c r="E23" s="2"/>
      <c r="F23" s="30"/>
      <c r="G23" s="61"/>
      <c r="H23" s="62"/>
      <c r="I23" s="63"/>
      <c r="J23" s="63"/>
      <c r="K23" s="63"/>
      <c r="L23" s="63"/>
      <c r="M23" s="63"/>
      <c r="N23" s="64"/>
      <c r="O23" s="65"/>
      <c r="P23" s="63"/>
      <c r="Q23" s="63"/>
      <c r="R23" s="63"/>
      <c r="S23" s="63"/>
      <c r="T23" s="63"/>
      <c r="U23" s="64"/>
      <c r="V23" s="65"/>
      <c r="W23" s="63"/>
      <c r="X23" s="63"/>
      <c r="Y23" s="63"/>
      <c r="Z23" s="63"/>
      <c r="AA23" s="63"/>
      <c r="AB23" s="64"/>
      <c r="AC23" s="65"/>
      <c r="AD23" s="65"/>
      <c r="AE23" s="65"/>
      <c r="AF23" s="65"/>
      <c r="AG23" s="65"/>
      <c r="AH23" s="65"/>
      <c r="AI23" s="65"/>
      <c r="AJ23" s="65"/>
      <c r="AK23" s="65"/>
      <c r="AL23" s="66"/>
    </row>
    <row r="24" spans="2:38">
      <c r="B24" s="252"/>
      <c r="C24" s="290"/>
      <c r="D24" s="2"/>
      <c r="E24" s="2"/>
      <c r="F24" s="30"/>
      <c r="G24" s="61"/>
      <c r="H24" s="62"/>
      <c r="I24" s="63"/>
      <c r="J24" s="63"/>
      <c r="K24" s="63"/>
      <c r="L24" s="63"/>
      <c r="M24" s="63"/>
      <c r="N24" s="64"/>
      <c r="O24" s="65"/>
      <c r="P24" s="63"/>
      <c r="Q24" s="63"/>
      <c r="R24" s="63"/>
      <c r="S24" s="63"/>
      <c r="T24" s="63"/>
      <c r="U24" s="64"/>
      <c r="V24" s="65"/>
      <c r="W24" s="63"/>
      <c r="X24" s="63"/>
      <c r="Y24" s="63"/>
      <c r="Z24" s="63"/>
      <c r="AA24" s="63"/>
      <c r="AB24" s="64"/>
      <c r="AC24" s="65"/>
      <c r="AD24" s="65"/>
      <c r="AE24" s="65"/>
      <c r="AF24" s="65"/>
      <c r="AG24" s="65"/>
      <c r="AH24" s="65"/>
      <c r="AI24" s="65"/>
      <c r="AJ24" s="65"/>
      <c r="AK24" s="65"/>
      <c r="AL24" s="66"/>
    </row>
    <row r="25" spans="2:38">
      <c r="B25" s="252"/>
      <c r="C25" s="290"/>
      <c r="D25" s="2"/>
      <c r="E25" s="2"/>
      <c r="F25" s="30"/>
      <c r="G25" s="61"/>
      <c r="H25" s="62"/>
      <c r="I25" s="63"/>
      <c r="J25" s="63"/>
      <c r="K25" s="63"/>
      <c r="L25" s="63"/>
      <c r="M25" s="65"/>
      <c r="N25" s="65"/>
      <c r="O25" s="63"/>
      <c r="P25" s="63"/>
      <c r="Q25" s="63"/>
      <c r="R25" s="63"/>
      <c r="S25" s="63"/>
      <c r="T25" s="63"/>
      <c r="U25" s="64"/>
      <c r="V25" s="65"/>
      <c r="W25" s="63"/>
      <c r="X25" s="63"/>
      <c r="Y25" s="63"/>
      <c r="Z25" s="63"/>
      <c r="AA25" s="63"/>
      <c r="AB25" s="64"/>
      <c r="AC25" s="65"/>
      <c r="AD25" s="65"/>
      <c r="AE25" s="65"/>
      <c r="AF25" s="65"/>
      <c r="AG25" s="65"/>
      <c r="AH25" s="65"/>
      <c r="AI25" s="65"/>
      <c r="AJ25" s="65"/>
      <c r="AK25" s="65"/>
      <c r="AL25" s="66"/>
    </row>
    <row r="26" spans="2:38">
      <c r="B26" s="252"/>
      <c r="C26" s="290"/>
      <c r="D26" s="2"/>
      <c r="E26" s="2"/>
      <c r="F26" s="30"/>
      <c r="G26" s="61"/>
      <c r="H26" s="62"/>
      <c r="I26" s="63"/>
      <c r="J26" s="63"/>
      <c r="K26" s="63"/>
      <c r="L26" s="63"/>
      <c r="M26" s="63"/>
      <c r="N26" s="64"/>
      <c r="O26" s="65"/>
      <c r="P26" s="63"/>
      <c r="Q26" s="63"/>
      <c r="R26" s="63"/>
      <c r="S26" s="63"/>
      <c r="T26" s="63"/>
      <c r="U26" s="64"/>
      <c r="V26" s="65"/>
      <c r="W26" s="63"/>
      <c r="X26" s="63"/>
      <c r="Y26" s="63"/>
      <c r="Z26" s="63"/>
      <c r="AA26" s="63"/>
      <c r="AB26" s="64"/>
      <c r="AC26" s="65"/>
      <c r="AD26" s="65"/>
      <c r="AE26" s="65"/>
      <c r="AF26" s="65"/>
      <c r="AG26" s="65"/>
      <c r="AH26" s="65"/>
      <c r="AI26" s="65"/>
      <c r="AJ26" s="65"/>
      <c r="AK26" s="65"/>
      <c r="AL26" s="66"/>
    </row>
    <row r="27" spans="2:38">
      <c r="B27" s="252"/>
      <c r="C27" s="290"/>
      <c r="D27" s="2"/>
      <c r="E27" s="2"/>
      <c r="F27" s="30"/>
      <c r="G27" s="61"/>
      <c r="H27" s="62"/>
      <c r="I27" s="63"/>
      <c r="J27" s="63"/>
      <c r="K27" s="63"/>
      <c r="L27" s="63"/>
      <c r="M27" s="63"/>
      <c r="N27" s="64"/>
      <c r="O27" s="65"/>
      <c r="P27" s="63"/>
      <c r="Q27" s="63"/>
      <c r="R27" s="63"/>
      <c r="S27" s="63"/>
      <c r="T27" s="63"/>
      <c r="U27" s="64"/>
      <c r="V27" s="65"/>
      <c r="W27" s="63"/>
      <c r="X27" s="63"/>
      <c r="Y27" s="63"/>
      <c r="Z27" s="63"/>
      <c r="AA27" s="63"/>
      <c r="AB27" s="64"/>
      <c r="AC27" s="65"/>
      <c r="AD27" s="65"/>
      <c r="AE27" s="65"/>
      <c r="AF27" s="65"/>
      <c r="AG27" s="65"/>
      <c r="AH27" s="65"/>
      <c r="AI27" s="65"/>
      <c r="AJ27" s="65"/>
      <c r="AK27" s="65"/>
      <c r="AL27" s="66"/>
    </row>
    <row r="28" spans="2:38">
      <c r="B28" s="252"/>
      <c r="C28" s="290"/>
      <c r="D28" s="2"/>
      <c r="E28" s="2"/>
      <c r="F28" s="30"/>
      <c r="G28" s="61"/>
      <c r="H28" s="62"/>
      <c r="I28" s="63"/>
      <c r="J28" s="63"/>
      <c r="K28" s="63"/>
      <c r="L28" s="63"/>
      <c r="M28" s="63"/>
      <c r="N28" s="64"/>
      <c r="O28" s="65"/>
      <c r="P28" s="63"/>
      <c r="Q28" s="63"/>
      <c r="R28" s="63"/>
      <c r="S28" s="63"/>
      <c r="T28" s="63"/>
      <c r="U28" s="64"/>
      <c r="V28" s="65"/>
      <c r="W28" s="63"/>
      <c r="X28" s="63"/>
      <c r="Y28" s="63"/>
      <c r="Z28" s="63"/>
      <c r="AA28" s="63"/>
      <c r="AB28" s="64"/>
      <c r="AC28" s="65"/>
      <c r="AD28" s="65"/>
      <c r="AE28" s="65"/>
      <c r="AF28" s="65"/>
      <c r="AG28" s="65"/>
      <c r="AH28" s="65"/>
      <c r="AI28" s="65"/>
      <c r="AJ28" s="65"/>
      <c r="AK28" s="65"/>
      <c r="AL28" s="66"/>
    </row>
    <row r="29" spans="2:38">
      <c r="B29" s="252"/>
      <c r="C29" s="290"/>
      <c r="D29" s="2"/>
      <c r="E29" s="2"/>
      <c r="F29" s="30"/>
      <c r="G29" s="61"/>
      <c r="H29" s="62"/>
      <c r="I29" s="63"/>
      <c r="J29" s="63"/>
      <c r="K29" s="63"/>
      <c r="L29" s="63"/>
      <c r="M29" s="63"/>
      <c r="N29" s="64"/>
      <c r="O29" s="65"/>
      <c r="P29" s="63"/>
      <c r="Q29" s="63"/>
      <c r="R29" s="63"/>
      <c r="S29" s="63"/>
      <c r="T29" s="63"/>
      <c r="U29" s="64"/>
      <c r="V29" s="65"/>
      <c r="W29" s="63"/>
      <c r="X29" s="63"/>
      <c r="Y29" s="63"/>
      <c r="Z29" s="63"/>
      <c r="AA29" s="63"/>
      <c r="AB29" s="64"/>
      <c r="AC29" s="65"/>
      <c r="AD29" s="65"/>
      <c r="AE29" s="65"/>
      <c r="AF29" s="65"/>
      <c r="AG29" s="65"/>
      <c r="AH29" s="65"/>
      <c r="AI29" s="65"/>
      <c r="AJ29" s="65"/>
      <c r="AK29" s="65"/>
      <c r="AL29" s="66"/>
    </row>
    <row r="30" spans="2:38">
      <c r="B30" s="252"/>
      <c r="C30" s="290"/>
      <c r="D30" s="2"/>
      <c r="E30" s="2"/>
      <c r="F30" s="30"/>
      <c r="G30" s="61"/>
      <c r="H30" s="62"/>
      <c r="I30" s="63"/>
      <c r="J30" s="63"/>
      <c r="K30" s="63"/>
      <c r="L30" s="63"/>
      <c r="M30" s="63"/>
      <c r="N30" s="64"/>
      <c r="O30" s="65"/>
      <c r="P30" s="63"/>
      <c r="Q30" s="63"/>
      <c r="R30" s="63"/>
      <c r="S30" s="63"/>
      <c r="T30" s="63"/>
      <c r="U30" s="64"/>
      <c r="V30" s="65"/>
      <c r="W30" s="63"/>
      <c r="X30" s="63"/>
      <c r="Y30" s="63"/>
      <c r="Z30" s="63"/>
      <c r="AA30" s="63"/>
      <c r="AB30" s="64"/>
      <c r="AC30" s="65"/>
      <c r="AD30" s="65"/>
      <c r="AE30" s="65"/>
      <c r="AF30" s="65"/>
      <c r="AG30" s="65"/>
      <c r="AH30" s="65"/>
      <c r="AI30" s="65"/>
      <c r="AJ30" s="65"/>
      <c r="AK30" s="65"/>
      <c r="AL30" s="66"/>
    </row>
    <row r="31" spans="2:38">
      <c r="B31" s="252"/>
      <c r="C31" s="290"/>
      <c r="D31" s="2"/>
      <c r="E31" s="2"/>
      <c r="F31" s="30"/>
      <c r="G31" s="61"/>
      <c r="H31" s="62"/>
      <c r="I31" s="63"/>
      <c r="J31" s="63"/>
      <c r="K31" s="63"/>
      <c r="L31" s="63"/>
      <c r="M31" s="63"/>
      <c r="N31" s="64"/>
      <c r="O31" s="65"/>
      <c r="P31" s="63"/>
      <c r="Q31" s="63"/>
      <c r="R31" s="63"/>
      <c r="S31" s="63"/>
      <c r="T31" s="63"/>
      <c r="U31" s="64"/>
      <c r="V31" s="65"/>
      <c r="W31" s="63"/>
      <c r="X31" s="63"/>
      <c r="Y31" s="63"/>
      <c r="Z31" s="63"/>
      <c r="AA31" s="63"/>
      <c r="AB31" s="64"/>
      <c r="AC31" s="65"/>
      <c r="AD31" s="65"/>
      <c r="AE31" s="65"/>
      <c r="AF31" s="65"/>
      <c r="AG31" s="65"/>
      <c r="AH31" s="65"/>
      <c r="AI31" s="65"/>
      <c r="AJ31" s="65"/>
      <c r="AK31" s="65"/>
      <c r="AL31" s="66"/>
    </row>
    <row r="32" spans="2:38">
      <c r="B32" s="253"/>
      <c r="C32" s="291"/>
      <c r="D32" s="2"/>
      <c r="E32" s="2"/>
      <c r="F32" s="30"/>
      <c r="G32" s="61"/>
      <c r="H32" s="67"/>
      <c r="I32" s="68"/>
      <c r="J32" s="68"/>
      <c r="K32" s="68"/>
      <c r="L32" s="68"/>
      <c r="M32" s="68"/>
      <c r="N32" s="69"/>
      <c r="O32" s="70"/>
      <c r="P32" s="68"/>
      <c r="Q32" s="68"/>
      <c r="R32" s="68"/>
      <c r="S32" s="68"/>
      <c r="T32" s="68"/>
      <c r="U32" s="69"/>
      <c r="V32" s="70"/>
      <c r="W32" s="68"/>
      <c r="X32" s="68"/>
      <c r="Y32" s="68"/>
      <c r="Z32" s="68"/>
      <c r="AA32" s="68"/>
      <c r="AB32" s="69"/>
      <c r="AC32" s="70"/>
      <c r="AD32" s="70"/>
      <c r="AE32" s="70"/>
      <c r="AF32" s="70"/>
      <c r="AG32" s="70"/>
      <c r="AH32" s="70"/>
      <c r="AI32" s="70"/>
      <c r="AJ32" s="70"/>
      <c r="AK32" s="70"/>
      <c r="AL32" s="71"/>
    </row>
    <row r="33" spans="2:38">
      <c r="B33" s="72" t="s">
        <v>20</v>
      </c>
      <c r="C33" s="73">
        <f>SUM(C23)</f>
        <v>0</v>
      </c>
      <c r="D33" s="74"/>
      <c r="E33" s="74"/>
      <c r="F33" s="75"/>
      <c r="G33" s="76"/>
      <c r="H33" s="77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9"/>
    </row>
    <row r="34" spans="2:38">
      <c r="B34" s="251" t="s">
        <v>36</v>
      </c>
      <c r="C34" s="289"/>
      <c r="D34" s="2"/>
      <c r="E34" s="2"/>
      <c r="F34" s="30"/>
      <c r="G34" s="61"/>
      <c r="H34" s="62"/>
      <c r="I34" s="63"/>
      <c r="J34" s="63"/>
      <c r="K34" s="63"/>
      <c r="L34" s="63"/>
      <c r="M34" s="63"/>
      <c r="N34" s="64"/>
      <c r="O34" s="65"/>
      <c r="P34" s="63"/>
      <c r="Q34" s="63"/>
      <c r="R34" s="63"/>
      <c r="S34" s="63"/>
      <c r="T34" s="63"/>
      <c r="U34" s="64"/>
      <c r="V34" s="65"/>
      <c r="W34" s="63"/>
      <c r="X34" s="63"/>
      <c r="Y34" s="63"/>
      <c r="Z34" s="63"/>
      <c r="AA34" s="63"/>
      <c r="AB34" s="64"/>
      <c r="AC34" s="65"/>
      <c r="AD34" s="65"/>
      <c r="AE34" s="65"/>
      <c r="AF34" s="65"/>
      <c r="AG34" s="65"/>
      <c r="AH34" s="65"/>
      <c r="AI34" s="65"/>
      <c r="AJ34" s="65"/>
      <c r="AK34" s="65"/>
      <c r="AL34" s="66"/>
    </row>
    <row r="35" spans="2:38">
      <c r="B35" s="252"/>
      <c r="C35" s="290"/>
      <c r="D35" s="2"/>
      <c r="E35" s="2"/>
      <c r="F35" s="30"/>
      <c r="G35" s="61"/>
      <c r="H35" s="62"/>
      <c r="I35" s="63"/>
      <c r="J35" s="63"/>
      <c r="K35" s="63"/>
      <c r="L35" s="63"/>
      <c r="M35" s="63"/>
      <c r="N35" s="64"/>
      <c r="O35" s="65"/>
      <c r="P35" s="63"/>
      <c r="Q35" s="63"/>
      <c r="R35" s="63"/>
      <c r="S35" s="63"/>
      <c r="T35" s="63"/>
      <c r="U35" s="64"/>
      <c r="V35" s="65"/>
      <c r="W35" s="63"/>
      <c r="X35" s="63"/>
      <c r="Y35" s="63"/>
      <c r="Z35" s="63"/>
      <c r="AA35" s="63"/>
      <c r="AB35" s="64"/>
      <c r="AC35" s="65"/>
      <c r="AD35" s="65"/>
      <c r="AE35" s="65"/>
      <c r="AF35" s="65"/>
      <c r="AG35" s="65"/>
      <c r="AH35" s="65"/>
      <c r="AI35" s="65"/>
      <c r="AJ35" s="65"/>
      <c r="AK35" s="65"/>
      <c r="AL35" s="66"/>
    </row>
    <row r="36" spans="2:38">
      <c r="B36" s="252"/>
      <c r="C36" s="290"/>
      <c r="D36" s="2"/>
      <c r="E36" s="2"/>
      <c r="F36" s="30"/>
      <c r="G36" s="61"/>
      <c r="H36" s="62"/>
      <c r="I36" s="63"/>
      <c r="J36" s="63"/>
      <c r="K36" s="63"/>
      <c r="L36" s="63"/>
      <c r="M36" s="65"/>
      <c r="N36" s="65"/>
      <c r="O36" s="63"/>
      <c r="P36" s="63"/>
      <c r="Q36" s="63"/>
      <c r="R36" s="63"/>
      <c r="S36" s="63"/>
      <c r="T36" s="63"/>
      <c r="U36" s="64"/>
      <c r="V36" s="65"/>
      <c r="W36" s="63"/>
      <c r="X36" s="63"/>
      <c r="Y36" s="63"/>
      <c r="Z36" s="63"/>
      <c r="AA36" s="63"/>
      <c r="AB36" s="64"/>
      <c r="AC36" s="65"/>
      <c r="AD36" s="65"/>
      <c r="AE36" s="65"/>
      <c r="AF36" s="65"/>
      <c r="AG36" s="65"/>
      <c r="AH36" s="65"/>
      <c r="AI36" s="65"/>
      <c r="AJ36" s="65"/>
      <c r="AK36" s="65"/>
      <c r="AL36" s="66"/>
    </row>
    <row r="37" spans="2:38">
      <c r="B37" s="252"/>
      <c r="C37" s="290"/>
      <c r="D37" s="2"/>
      <c r="E37" s="2"/>
      <c r="F37" s="30"/>
      <c r="G37" s="61"/>
      <c r="H37" s="62"/>
      <c r="I37" s="63"/>
      <c r="J37" s="63"/>
      <c r="K37" s="63"/>
      <c r="L37" s="63"/>
      <c r="M37" s="63"/>
      <c r="N37" s="64"/>
      <c r="O37" s="65"/>
      <c r="P37" s="63"/>
      <c r="Q37" s="63"/>
      <c r="R37" s="63"/>
      <c r="S37" s="63"/>
      <c r="T37" s="63"/>
      <c r="U37" s="64"/>
      <c r="V37" s="65"/>
      <c r="W37" s="63"/>
      <c r="X37" s="63"/>
      <c r="Y37" s="63"/>
      <c r="Z37" s="63"/>
      <c r="AA37" s="63"/>
      <c r="AB37" s="64"/>
      <c r="AC37" s="65"/>
      <c r="AD37" s="65"/>
      <c r="AE37" s="65"/>
      <c r="AF37" s="65"/>
      <c r="AG37" s="65"/>
      <c r="AH37" s="65"/>
      <c r="AI37" s="65"/>
      <c r="AJ37" s="65"/>
      <c r="AK37" s="65"/>
      <c r="AL37" s="66"/>
    </row>
    <row r="38" spans="2:38">
      <c r="B38" s="252"/>
      <c r="C38" s="290"/>
      <c r="D38" s="2"/>
      <c r="E38" s="2"/>
      <c r="F38" s="30"/>
      <c r="G38" s="61"/>
      <c r="H38" s="62"/>
      <c r="I38" s="63"/>
      <c r="J38" s="63"/>
      <c r="K38" s="63"/>
      <c r="L38" s="63"/>
      <c r="M38" s="63"/>
      <c r="N38" s="64"/>
      <c r="O38" s="65"/>
      <c r="P38" s="63"/>
      <c r="Q38" s="63"/>
      <c r="R38" s="63"/>
      <c r="S38" s="63"/>
      <c r="T38" s="63"/>
      <c r="U38" s="64"/>
      <c r="V38" s="65"/>
      <c r="W38" s="63"/>
      <c r="X38" s="63"/>
      <c r="Y38" s="63"/>
      <c r="Z38" s="63"/>
      <c r="AA38" s="63"/>
      <c r="AB38" s="64"/>
      <c r="AC38" s="65"/>
      <c r="AD38" s="65"/>
      <c r="AE38" s="65"/>
      <c r="AF38" s="65"/>
      <c r="AG38" s="65"/>
      <c r="AH38" s="65"/>
      <c r="AI38" s="65"/>
      <c r="AJ38" s="65"/>
      <c r="AK38" s="65"/>
      <c r="AL38" s="66"/>
    </row>
    <row r="39" spans="2:38">
      <c r="B39" s="252"/>
      <c r="C39" s="290"/>
      <c r="D39" s="2"/>
      <c r="E39" s="2"/>
      <c r="F39" s="30"/>
      <c r="G39" s="61"/>
      <c r="H39" s="62"/>
      <c r="I39" s="63"/>
      <c r="J39" s="63"/>
      <c r="K39" s="63"/>
      <c r="L39" s="63"/>
      <c r="M39" s="63"/>
      <c r="N39" s="64"/>
      <c r="O39" s="65"/>
      <c r="P39" s="63"/>
      <c r="Q39" s="63"/>
      <c r="R39" s="63"/>
      <c r="S39" s="63"/>
      <c r="T39" s="63"/>
      <c r="U39" s="64"/>
      <c r="V39" s="65"/>
      <c r="W39" s="63"/>
      <c r="X39" s="63"/>
      <c r="Y39" s="63"/>
      <c r="Z39" s="63"/>
      <c r="AA39" s="63"/>
      <c r="AB39" s="64"/>
      <c r="AC39" s="65"/>
      <c r="AD39" s="65"/>
      <c r="AE39" s="65"/>
      <c r="AF39" s="65"/>
      <c r="AG39" s="65"/>
      <c r="AH39" s="65"/>
      <c r="AI39" s="65"/>
      <c r="AJ39" s="65"/>
      <c r="AK39" s="65"/>
      <c r="AL39" s="66"/>
    </row>
    <row r="40" spans="2:38">
      <c r="B40" s="252"/>
      <c r="C40" s="290"/>
      <c r="D40" s="2"/>
      <c r="E40" s="2"/>
      <c r="F40" s="30"/>
      <c r="G40" s="61"/>
      <c r="H40" s="62"/>
      <c r="I40" s="63"/>
      <c r="J40" s="63"/>
      <c r="K40" s="63"/>
      <c r="L40" s="63"/>
      <c r="M40" s="63"/>
      <c r="N40" s="64"/>
      <c r="O40" s="65"/>
      <c r="P40" s="63"/>
      <c r="Q40" s="63"/>
      <c r="R40" s="63"/>
      <c r="S40" s="63"/>
      <c r="T40" s="63"/>
      <c r="U40" s="64"/>
      <c r="V40" s="65"/>
      <c r="W40" s="63"/>
      <c r="X40" s="63"/>
      <c r="Y40" s="63"/>
      <c r="Z40" s="63"/>
      <c r="AA40" s="63"/>
      <c r="AB40" s="64"/>
      <c r="AC40" s="65"/>
      <c r="AD40" s="65"/>
      <c r="AE40" s="65"/>
      <c r="AF40" s="65"/>
      <c r="AG40" s="65"/>
      <c r="AH40" s="65"/>
      <c r="AI40" s="65"/>
      <c r="AJ40" s="65"/>
      <c r="AK40" s="65"/>
      <c r="AL40" s="66"/>
    </row>
    <row r="41" spans="2:38">
      <c r="B41" s="252"/>
      <c r="C41" s="290"/>
      <c r="D41" s="2"/>
      <c r="E41" s="2"/>
      <c r="F41" s="30"/>
      <c r="G41" s="61"/>
      <c r="H41" s="62"/>
      <c r="I41" s="63"/>
      <c r="J41" s="63"/>
      <c r="K41" s="63"/>
      <c r="L41" s="63"/>
      <c r="M41" s="63"/>
      <c r="N41" s="64"/>
      <c r="O41" s="65"/>
      <c r="P41" s="63"/>
      <c r="Q41" s="63"/>
      <c r="R41" s="63"/>
      <c r="S41" s="63"/>
      <c r="T41" s="63"/>
      <c r="U41" s="64"/>
      <c r="V41" s="65"/>
      <c r="W41" s="63"/>
      <c r="X41" s="63"/>
      <c r="Y41" s="63"/>
      <c r="Z41" s="63"/>
      <c r="AA41" s="63"/>
      <c r="AB41" s="64"/>
      <c r="AC41" s="65"/>
      <c r="AD41" s="65"/>
      <c r="AE41" s="65"/>
      <c r="AF41" s="65"/>
      <c r="AG41" s="65"/>
      <c r="AH41" s="65"/>
      <c r="AI41" s="65"/>
      <c r="AJ41" s="65"/>
      <c r="AK41" s="65"/>
      <c r="AL41" s="66"/>
    </row>
    <row r="42" spans="2:38">
      <c r="B42" s="252"/>
      <c r="C42" s="290"/>
      <c r="D42" s="2"/>
      <c r="E42" s="2"/>
      <c r="F42" s="30"/>
      <c r="G42" s="61"/>
      <c r="H42" s="62"/>
      <c r="I42" s="63"/>
      <c r="J42" s="63"/>
      <c r="K42" s="63"/>
      <c r="L42" s="63"/>
      <c r="M42" s="63"/>
      <c r="N42" s="64"/>
      <c r="O42" s="65"/>
      <c r="P42" s="63"/>
      <c r="Q42" s="63"/>
      <c r="R42" s="63"/>
      <c r="S42" s="63"/>
      <c r="T42" s="63"/>
      <c r="U42" s="64"/>
      <c r="V42" s="65"/>
      <c r="W42" s="63"/>
      <c r="X42" s="63"/>
      <c r="Y42" s="63"/>
      <c r="Z42" s="63"/>
      <c r="AA42" s="63"/>
      <c r="AB42" s="64"/>
      <c r="AC42" s="65"/>
      <c r="AD42" s="65"/>
      <c r="AE42" s="65"/>
      <c r="AF42" s="65"/>
      <c r="AG42" s="65"/>
      <c r="AH42" s="65"/>
      <c r="AI42" s="65"/>
      <c r="AJ42" s="65"/>
      <c r="AK42" s="65"/>
      <c r="AL42" s="66"/>
    </row>
    <row r="43" spans="2:38">
      <c r="B43" s="253"/>
      <c r="C43" s="291"/>
      <c r="D43" s="2"/>
      <c r="E43" s="2"/>
      <c r="F43" s="30"/>
      <c r="G43" s="61"/>
      <c r="H43" s="67"/>
      <c r="I43" s="68"/>
      <c r="J43" s="68"/>
      <c r="K43" s="68"/>
      <c r="L43" s="68"/>
      <c r="M43" s="68"/>
      <c r="N43" s="69"/>
      <c r="O43" s="70"/>
      <c r="P43" s="68"/>
      <c r="Q43" s="68"/>
      <c r="R43" s="68"/>
      <c r="S43" s="68"/>
      <c r="T43" s="68"/>
      <c r="U43" s="69"/>
      <c r="V43" s="70"/>
      <c r="W43" s="68"/>
      <c r="X43" s="68"/>
      <c r="Y43" s="68"/>
      <c r="Z43" s="68"/>
      <c r="AA43" s="68"/>
      <c r="AB43" s="69"/>
      <c r="AC43" s="70"/>
      <c r="AD43" s="70"/>
      <c r="AE43" s="70"/>
      <c r="AF43" s="70"/>
      <c r="AG43" s="70"/>
      <c r="AH43" s="70"/>
      <c r="AI43" s="70"/>
      <c r="AJ43" s="70"/>
      <c r="AK43" s="70"/>
      <c r="AL43" s="71"/>
    </row>
    <row r="44" spans="2:38">
      <c r="B44" s="72" t="s">
        <v>20</v>
      </c>
      <c r="C44" s="73">
        <f>SUM(C34)</f>
        <v>0</v>
      </c>
      <c r="D44" s="74"/>
      <c r="E44" s="74"/>
      <c r="F44" s="75"/>
      <c r="G44" s="76"/>
      <c r="H44" s="77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9"/>
    </row>
    <row r="45" spans="2:38">
      <c r="B45" s="251" t="s">
        <v>37</v>
      </c>
      <c r="C45" s="289"/>
      <c r="D45" s="2"/>
      <c r="E45" s="2"/>
      <c r="F45" s="30"/>
      <c r="G45" s="61"/>
      <c r="H45" s="62"/>
      <c r="I45" s="63"/>
      <c r="J45" s="63"/>
      <c r="K45" s="63"/>
      <c r="L45" s="63"/>
      <c r="M45" s="63"/>
      <c r="N45" s="64"/>
      <c r="O45" s="65"/>
      <c r="P45" s="63"/>
      <c r="Q45" s="63"/>
      <c r="R45" s="63"/>
      <c r="S45" s="63"/>
      <c r="T45" s="63"/>
      <c r="U45" s="64"/>
      <c r="V45" s="65"/>
      <c r="W45" s="63"/>
      <c r="X45" s="63"/>
      <c r="Y45" s="63"/>
      <c r="Z45" s="63"/>
      <c r="AA45" s="63"/>
      <c r="AB45" s="64"/>
      <c r="AC45" s="65"/>
      <c r="AD45" s="65"/>
      <c r="AE45" s="65"/>
      <c r="AF45" s="65"/>
      <c r="AG45" s="65"/>
      <c r="AH45" s="65"/>
      <c r="AI45" s="65"/>
      <c r="AJ45" s="65"/>
      <c r="AK45" s="65"/>
      <c r="AL45" s="66"/>
    </row>
    <row r="46" spans="2:38">
      <c r="B46" s="252"/>
      <c r="C46" s="290"/>
      <c r="D46" s="2"/>
      <c r="E46" s="2"/>
      <c r="F46" s="30"/>
      <c r="G46" s="61"/>
      <c r="H46" s="62"/>
      <c r="I46" s="63"/>
      <c r="J46" s="63"/>
      <c r="K46" s="63"/>
      <c r="L46" s="63"/>
      <c r="M46" s="63"/>
      <c r="N46" s="64"/>
      <c r="O46" s="65"/>
      <c r="P46" s="63"/>
      <c r="Q46" s="63"/>
      <c r="R46" s="63"/>
      <c r="S46" s="63"/>
      <c r="T46" s="63"/>
      <c r="U46" s="64"/>
      <c r="V46" s="65"/>
      <c r="W46" s="63"/>
      <c r="X46" s="63"/>
      <c r="Y46" s="63"/>
      <c r="Z46" s="63"/>
      <c r="AA46" s="63"/>
      <c r="AB46" s="64"/>
      <c r="AC46" s="65"/>
      <c r="AD46" s="65"/>
      <c r="AE46" s="65"/>
      <c r="AF46" s="65"/>
      <c r="AG46" s="65"/>
      <c r="AH46" s="65"/>
      <c r="AI46" s="65"/>
      <c r="AJ46" s="65"/>
      <c r="AK46" s="65"/>
      <c r="AL46" s="66"/>
    </row>
    <row r="47" spans="2:38">
      <c r="B47" s="252"/>
      <c r="C47" s="290"/>
      <c r="D47" s="2"/>
      <c r="E47" s="2"/>
      <c r="F47" s="30"/>
      <c r="G47" s="61"/>
      <c r="H47" s="62"/>
      <c r="I47" s="63"/>
      <c r="J47" s="63"/>
      <c r="K47" s="63"/>
      <c r="L47" s="63"/>
      <c r="M47" s="65"/>
      <c r="N47" s="65"/>
      <c r="O47" s="63"/>
      <c r="P47" s="63"/>
      <c r="Q47" s="63"/>
      <c r="R47" s="63"/>
      <c r="S47" s="63"/>
      <c r="T47" s="63"/>
      <c r="U47" s="64"/>
      <c r="V47" s="65"/>
      <c r="W47" s="63"/>
      <c r="X47" s="63"/>
      <c r="Y47" s="63"/>
      <c r="Z47" s="63"/>
      <c r="AA47" s="63"/>
      <c r="AB47" s="64"/>
      <c r="AC47" s="65"/>
      <c r="AD47" s="65"/>
      <c r="AE47" s="65"/>
      <c r="AF47" s="65"/>
      <c r="AG47" s="65"/>
      <c r="AH47" s="65"/>
      <c r="AI47" s="65"/>
      <c r="AJ47" s="65"/>
      <c r="AK47" s="65"/>
      <c r="AL47" s="66"/>
    </row>
    <row r="48" spans="2:38">
      <c r="B48" s="252"/>
      <c r="C48" s="290"/>
      <c r="D48" s="2"/>
      <c r="E48" s="2"/>
      <c r="F48" s="30"/>
      <c r="G48" s="61"/>
      <c r="H48" s="62"/>
      <c r="I48" s="63"/>
      <c r="J48" s="63"/>
      <c r="K48" s="63"/>
      <c r="L48" s="63"/>
      <c r="M48" s="63"/>
      <c r="N48" s="64"/>
      <c r="O48" s="65"/>
      <c r="P48" s="63"/>
      <c r="Q48" s="63"/>
      <c r="R48" s="63"/>
      <c r="S48" s="63"/>
      <c r="T48" s="63"/>
      <c r="U48" s="64"/>
      <c r="V48" s="65"/>
      <c r="W48" s="63"/>
      <c r="X48" s="63"/>
      <c r="Y48" s="63"/>
      <c r="Z48" s="63"/>
      <c r="AA48" s="63"/>
      <c r="AB48" s="64"/>
      <c r="AC48" s="65"/>
      <c r="AD48" s="65"/>
      <c r="AE48" s="65"/>
      <c r="AF48" s="65"/>
      <c r="AG48" s="65"/>
      <c r="AH48" s="65"/>
      <c r="AI48" s="65"/>
      <c r="AJ48" s="65"/>
      <c r="AK48" s="65"/>
      <c r="AL48" s="66"/>
    </row>
    <row r="49" spans="2:38">
      <c r="B49" s="252"/>
      <c r="C49" s="290"/>
      <c r="D49" s="2"/>
      <c r="E49" s="2"/>
      <c r="F49" s="30"/>
      <c r="G49" s="61"/>
      <c r="H49" s="62"/>
      <c r="I49" s="63"/>
      <c r="J49" s="63"/>
      <c r="K49" s="63"/>
      <c r="L49" s="63"/>
      <c r="M49" s="63"/>
      <c r="N49" s="64"/>
      <c r="O49" s="65"/>
      <c r="P49" s="63"/>
      <c r="Q49" s="63"/>
      <c r="R49" s="63"/>
      <c r="S49" s="63"/>
      <c r="T49" s="63"/>
      <c r="U49" s="64"/>
      <c r="V49" s="65"/>
      <c r="W49" s="63"/>
      <c r="X49" s="63"/>
      <c r="Y49" s="63"/>
      <c r="Z49" s="63"/>
      <c r="AA49" s="63"/>
      <c r="AB49" s="64"/>
      <c r="AC49" s="65"/>
      <c r="AD49" s="65"/>
      <c r="AE49" s="65"/>
      <c r="AF49" s="65"/>
      <c r="AG49" s="65"/>
      <c r="AH49" s="65"/>
      <c r="AI49" s="65"/>
      <c r="AJ49" s="65"/>
      <c r="AK49" s="65"/>
      <c r="AL49" s="66"/>
    </row>
    <row r="50" spans="2:38">
      <c r="B50" s="252"/>
      <c r="C50" s="290"/>
      <c r="D50" s="2"/>
      <c r="E50" s="2"/>
      <c r="F50" s="30"/>
      <c r="G50" s="61"/>
      <c r="H50" s="62"/>
      <c r="I50" s="63"/>
      <c r="J50" s="63"/>
      <c r="K50" s="63"/>
      <c r="L50" s="63"/>
      <c r="M50" s="63"/>
      <c r="N50" s="64"/>
      <c r="O50" s="65"/>
      <c r="P50" s="63"/>
      <c r="Q50" s="63"/>
      <c r="R50" s="63"/>
      <c r="S50" s="63"/>
      <c r="T50" s="63"/>
      <c r="U50" s="64"/>
      <c r="V50" s="65"/>
      <c r="W50" s="63"/>
      <c r="X50" s="63"/>
      <c r="Y50" s="63"/>
      <c r="Z50" s="63"/>
      <c r="AA50" s="63"/>
      <c r="AB50" s="64"/>
      <c r="AC50" s="65"/>
      <c r="AD50" s="65"/>
      <c r="AE50" s="65"/>
      <c r="AF50" s="65"/>
      <c r="AG50" s="65"/>
      <c r="AH50" s="65"/>
      <c r="AI50" s="65"/>
      <c r="AJ50" s="65"/>
      <c r="AK50" s="65"/>
      <c r="AL50" s="66"/>
    </row>
    <row r="51" spans="2:38">
      <c r="B51" s="252"/>
      <c r="C51" s="290"/>
      <c r="D51" s="2"/>
      <c r="E51" s="2"/>
      <c r="F51" s="30"/>
      <c r="G51" s="61"/>
      <c r="H51" s="62"/>
      <c r="I51" s="63"/>
      <c r="J51" s="63"/>
      <c r="K51" s="63"/>
      <c r="L51" s="63"/>
      <c r="M51" s="63"/>
      <c r="N51" s="64"/>
      <c r="O51" s="65"/>
      <c r="P51" s="63"/>
      <c r="Q51" s="63"/>
      <c r="R51" s="63"/>
      <c r="S51" s="63"/>
      <c r="T51" s="63"/>
      <c r="U51" s="64"/>
      <c r="V51" s="65"/>
      <c r="W51" s="63"/>
      <c r="X51" s="63"/>
      <c r="Y51" s="63"/>
      <c r="Z51" s="63"/>
      <c r="AA51" s="63"/>
      <c r="AB51" s="64"/>
      <c r="AC51" s="65"/>
      <c r="AD51" s="65"/>
      <c r="AE51" s="65"/>
      <c r="AF51" s="65"/>
      <c r="AG51" s="65"/>
      <c r="AH51" s="65"/>
      <c r="AI51" s="65"/>
      <c r="AJ51" s="65"/>
      <c r="AK51" s="65"/>
      <c r="AL51" s="66"/>
    </row>
    <row r="52" spans="2:38">
      <c r="B52" s="252"/>
      <c r="C52" s="290"/>
      <c r="D52" s="2"/>
      <c r="E52" s="2"/>
      <c r="F52" s="30"/>
      <c r="G52" s="61"/>
      <c r="H52" s="62"/>
      <c r="I52" s="63"/>
      <c r="J52" s="63"/>
      <c r="K52" s="63"/>
      <c r="L52" s="63"/>
      <c r="M52" s="63"/>
      <c r="N52" s="64"/>
      <c r="O52" s="65"/>
      <c r="P52" s="63"/>
      <c r="Q52" s="63"/>
      <c r="R52" s="63"/>
      <c r="S52" s="63"/>
      <c r="T52" s="63"/>
      <c r="U52" s="64"/>
      <c r="V52" s="65"/>
      <c r="W52" s="63"/>
      <c r="X52" s="63"/>
      <c r="Y52" s="63"/>
      <c r="Z52" s="63"/>
      <c r="AA52" s="63"/>
      <c r="AB52" s="64"/>
      <c r="AC52" s="65"/>
      <c r="AD52" s="65"/>
      <c r="AE52" s="65"/>
      <c r="AF52" s="65"/>
      <c r="AG52" s="65"/>
      <c r="AH52" s="65"/>
      <c r="AI52" s="65"/>
      <c r="AJ52" s="65"/>
      <c r="AK52" s="65"/>
      <c r="AL52" s="66"/>
    </row>
    <row r="53" spans="2:38">
      <c r="B53" s="252"/>
      <c r="C53" s="290"/>
      <c r="D53" s="2"/>
      <c r="E53" s="2"/>
      <c r="F53" s="30"/>
      <c r="G53" s="61"/>
      <c r="H53" s="62"/>
      <c r="I53" s="63"/>
      <c r="J53" s="63"/>
      <c r="K53" s="63"/>
      <c r="L53" s="63"/>
      <c r="M53" s="63"/>
      <c r="N53" s="64"/>
      <c r="O53" s="65"/>
      <c r="P53" s="63"/>
      <c r="Q53" s="63"/>
      <c r="R53" s="63"/>
      <c r="S53" s="63"/>
      <c r="T53" s="63"/>
      <c r="U53" s="64"/>
      <c r="V53" s="65"/>
      <c r="W53" s="63"/>
      <c r="X53" s="63"/>
      <c r="Y53" s="63"/>
      <c r="Z53" s="63"/>
      <c r="AA53" s="63"/>
      <c r="AB53" s="64"/>
      <c r="AC53" s="65"/>
      <c r="AD53" s="65"/>
      <c r="AE53" s="65"/>
      <c r="AF53" s="65"/>
      <c r="AG53" s="65"/>
      <c r="AH53" s="65"/>
      <c r="AI53" s="65"/>
      <c r="AJ53" s="65"/>
      <c r="AK53" s="65"/>
      <c r="AL53" s="66"/>
    </row>
    <row r="54" spans="2:38">
      <c r="B54" s="253"/>
      <c r="C54" s="291"/>
      <c r="D54" s="2"/>
      <c r="E54" s="2"/>
      <c r="F54" s="30"/>
      <c r="G54" s="61"/>
      <c r="H54" s="67"/>
      <c r="I54" s="68"/>
      <c r="J54" s="68"/>
      <c r="K54" s="68"/>
      <c r="L54" s="68"/>
      <c r="M54" s="68"/>
      <c r="N54" s="69"/>
      <c r="O54" s="70"/>
      <c r="P54" s="68"/>
      <c r="Q54" s="68"/>
      <c r="R54" s="68"/>
      <c r="S54" s="68"/>
      <c r="T54" s="68"/>
      <c r="U54" s="69"/>
      <c r="V54" s="70"/>
      <c r="W54" s="68"/>
      <c r="X54" s="68"/>
      <c r="Y54" s="68"/>
      <c r="Z54" s="68"/>
      <c r="AA54" s="68"/>
      <c r="AB54" s="69"/>
      <c r="AC54" s="70"/>
      <c r="AD54" s="70"/>
      <c r="AE54" s="70"/>
      <c r="AF54" s="70"/>
      <c r="AG54" s="70"/>
      <c r="AH54" s="70"/>
      <c r="AI54" s="70"/>
      <c r="AJ54" s="70"/>
      <c r="AK54" s="70"/>
      <c r="AL54" s="71"/>
    </row>
    <row r="55" spans="2:38">
      <c r="B55" s="72" t="s">
        <v>20</v>
      </c>
      <c r="C55" s="73">
        <f>SUM(C45)</f>
        <v>0</v>
      </c>
      <c r="D55" s="74"/>
      <c r="E55" s="74"/>
      <c r="F55" s="75"/>
      <c r="G55" s="76"/>
      <c r="H55" s="77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9"/>
    </row>
    <row r="56" spans="2:38">
      <c r="B56" s="251" t="s">
        <v>38</v>
      </c>
      <c r="C56" s="289"/>
      <c r="D56" s="2"/>
      <c r="E56" s="2"/>
      <c r="F56" s="30"/>
      <c r="G56" s="61"/>
      <c r="H56" s="62"/>
      <c r="I56" s="63"/>
      <c r="J56" s="63"/>
      <c r="K56" s="63"/>
      <c r="L56" s="63"/>
      <c r="M56" s="63"/>
      <c r="N56" s="64"/>
      <c r="O56" s="65"/>
      <c r="P56" s="63"/>
      <c r="Q56" s="63"/>
      <c r="R56" s="63"/>
      <c r="S56" s="63"/>
      <c r="T56" s="63"/>
      <c r="U56" s="64"/>
      <c r="V56" s="65"/>
      <c r="W56" s="63"/>
      <c r="X56" s="63"/>
      <c r="Y56" s="63"/>
      <c r="Z56" s="63"/>
      <c r="AA56" s="63"/>
      <c r="AB56" s="64"/>
      <c r="AC56" s="65"/>
      <c r="AD56" s="65"/>
      <c r="AE56" s="65"/>
      <c r="AF56" s="65"/>
      <c r="AG56" s="65"/>
      <c r="AH56" s="65"/>
      <c r="AI56" s="65"/>
      <c r="AJ56" s="65"/>
      <c r="AK56" s="65"/>
      <c r="AL56" s="66"/>
    </row>
    <row r="57" spans="2:38">
      <c r="B57" s="252"/>
      <c r="C57" s="290"/>
      <c r="D57" s="2"/>
      <c r="E57" s="2"/>
      <c r="F57" s="30"/>
      <c r="G57" s="61"/>
      <c r="H57" s="62"/>
      <c r="I57" s="63"/>
      <c r="J57" s="63"/>
      <c r="K57" s="63"/>
      <c r="L57" s="63"/>
      <c r="M57" s="63"/>
      <c r="N57" s="64"/>
      <c r="O57" s="65"/>
      <c r="P57" s="63"/>
      <c r="Q57" s="63"/>
      <c r="R57" s="63"/>
      <c r="S57" s="63"/>
      <c r="T57" s="63"/>
      <c r="U57" s="64"/>
      <c r="V57" s="65"/>
      <c r="W57" s="63"/>
      <c r="X57" s="63"/>
      <c r="Y57" s="63"/>
      <c r="Z57" s="63"/>
      <c r="AA57" s="63"/>
      <c r="AB57" s="64"/>
      <c r="AC57" s="65"/>
      <c r="AD57" s="65"/>
      <c r="AE57" s="65"/>
      <c r="AF57" s="65"/>
      <c r="AG57" s="65"/>
      <c r="AH57" s="65"/>
      <c r="AI57" s="65"/>
      <c r="AJ57" s="65"/>
      <c r="AK57" s="65"/>
      <c r="AL57" s="66"/>
    </row>
    <row r="58" spans="2:38">
      <c r="B58" s="252"/>
      <c r="C58" s="290"/>
      <c r="D58" s="2"/>
      <c r="E58" s="2"/>
      <c r="F58" s="30"/>
      <c r="G58" s="61"/>
      <c r="H58" s="62"/>
      <c r="I58" s="63"/>
      <c r="J58" s="63"/>
      <c r="K58" s="63"/>
      <c r="L58" s="63"/>
      <c r="M58" s="65"/>
      <c r="N58" s="65"/>
      <c r="O58" s="63"/>
      <c r="P58" s="63"/>
      <c r="Q58" s="63"/>
      <c r="R58" s="63"/>
      <c r="S58" s="63"/>
      <c r="T58" s="63"/>
      <c r="U58" s="64"/>
      <c r="V58" s="65"/>
      <c r="W58" s="63"/>
      <c r="X58" s="63"/>
      <c r="Y58" s="63"/>
      <c r="Z58" s="63"/>
      <c r="AA58" s="63"/>
      <c r="AB58" s="64"/>
      <c r="AC58" s="65"/>
      <c r="AD58" s="65"/>
      <c r="AE58" s="65"/>
      <c r="AF58" s="65"/>
      <c r="AG58" s="65"/>
      <c r="AH58" s="65"/>
      <c r="AI58" s="65"/>
      <c r="AJ58" s="65"/>
      <c r="AK58" s="65"/>
      <c r="AL58" s="66"/>
    </row>
    <row r="59" spans="2:38">
      <c r="B59" s="252"/>
      <c r="C59" s="290"/>
      <c r="D59" s="2"/>
      <c r="E59" s="2"/>
      <c r="F59" s="30"/>
      <c r="G59" s="61"/>
      <c r="H59" s="62"/>
      <c r="I59" s="63"/>
      <c r="J59" s="63"/>
      <c r="K59" s="63"/>
      <c r="L59" s="63"/>
      <c r="M59" s="63"/>
      <c r="N59" s="64"/>
      <c r="O59" s="65"/>
      <c r="P59" s="63"/>
      <c r="Q59" s="63"/>
      <c r="R59" s="63"/>
      <c r="S59" s="63"/>
      <c r="T59" s="63"/>
      <c r="U59" s="64"/>
      <c r="V59" s="65"/>
      <c r="W59" s="63"/>
      <c r="X59" s="63"/>
      <c r="Y59" s="63"/>
      <c r="Z59" s="63"/>
      <c r="AA59" s="63"/>
      <c r="AB59" s="64"/>
      <c r="AC59" s="65"/>
      <c r="AD59" s="65"/>
      <c r="AE59" s="65"/>
      <c r="AF59" s="65"/>
      <c r="AG59" s="65"/>
      <c r="AH59" s="65"/>
      <c r="AI59" s="65"/>
      <c r="AJ59" s="65"/>
      <c r="AK59" s="65"/>
      <c r="AL59" s="66"/>
    </row>
    <row r="60" spans="2:38">
      <c r="B60" s="252"/>
      <c r="C60" s="290"/>
      <c r="D60" s="2"/>
      <c r="E60" s="2"/>
      <c r="F60" s="30"/>
      <c r="G60" s="61"/>
      <c r="H60" s="62"/>
      <c r="I60" s="63"/>
      <c r="J60" s="63"/>
      <c r="K60" s="63"/>
      <c r="L60" s="63"/>
      <c r="M60" s="63"/>
      <c r="N60" s="64"/>
      <c r="O60" s="65"/>
      <c r="P60" s="63"/>
      <c r="Q60" s="63"/>
      <c r="R60" s="63"/>
      <c r="S60" s="63"/>
      <c r="T60" s="63"/>
      <c r="U60" s="64"/>
      <c r="V60" s="65"/>
      <c r="W60" s="63"/>
      <c r="X60" s="63"/>
      <c r="Y60" s="63"/>
      <c r="Z60" s="63"/>
      <c r="AA60" s="63"/>
      <c r="AB60" s="64"/>
      <c r="AC60" s="65"/>
      <c r="AD60" s="65"/>
      <c r="AE60" s="65"/>
      <c r="AF60" s="65"/>
      <c r="AG60" s="65"/>
      <c r="AH60" s="65"/>
      <c r="AI60" s="65"/>
      <c r="AJ60" s="65"/>
      <c r="AK60" s="65"/>
      <c r="AL60" s="66"/>
    </row>
    <row r="61" spans="2:38">
      <c r="B61" s="252"/>
      <c r="C61" s="290"/>
      <c r="D61" s="2"/>
      <c r="E61" s="2"/>
      <c r="F61" s="30"/>
      <c r="G61" s="61"/>
      <c r="H61" s="62"/>
      <c r="I61" s="63"/>
      <c r="J61" s="63"/>
      <c r="K61" s="63"/>
      <c r="L61" s="63"/>
      <c r="M61" s="63"/>
      <c r="N61" s="64"/>
      <c r="O61" s="65"/>
      <c r="P61" s="63"/>
      <c r="Q61" s="63"/>
      <c r="R61" s="63"/>
      <c r="S61" s="63"/>
      <c r="T61" s="63"/>
      <c r="U61" s="64"/>
      <c r="V61" s="65"/>
      <c r="W61" s="63"/>
      <c r="X61" s="63"/>
      <c r="Y61" s="63"/>
      <c r="Z61" s="63"/>
      <c r="AA61" s="63"/>
      <c r="AB61" s="64"/>
      <c r="AC61" s="65"/>
      <c r="AD61" s="65"/>
      <c r="AE61" s="65"/>
      <c r="AF61" s="65"/>
      <c r="AG61" s="65"/>
      <c r="AH61" s="65"/>
      <c r="AI61" s="65"/>
      <c r="AJ61" s="65"/>
      <c r="AK61" s="65"/>
      <c r="AL61" s="66"/>
    </row>
    <row r="62" spans="2:38">
      <c r="B62" s="252"/>
      <c r="C62" s="290"/>
      <c r="D62" s="2"/>
      <c r="E62" s="2"/>
      <c r="F62" s="30"/>
      <c r="G62" s="61"/>
      <c r="H62" s="62"/>
      <c r="I62" s="63"/>
      <c r="J62" s="63"/>
      <c r="K62" s="63"/>
      <c r="L62" s="63"/>
      <c r="M62" s="63"/>
      <c r="N62" s="64"/>
      <c r="O62" s="65"/>
      <c r="P62" s="63"/>
      <c r="Q62" s="63"/>
      <c r="R62" s="63"/>
      <c r="S62" s="63"/>
      <c r="T62" s="63"/>
      <c r="U62" s="64"/>
      <c r="V62" s="65"/>
      <c r="W62" s="63"/>
      <c r="X62" s="63"/>
      <c r="Y62" s="63"/>
      <c r="Z62" s="63"/>
      <c r="AA62" s="63"/>
      <c r="AB62" s="64"/>
      <c r="AC62" s="65"/>
      <c r="AD62" s="65"/>
      <c r="AE62" s="65"/>
      <c r="AF62" s="65"/>
      <c r="AG62" s="65"/>
      <c r="AH62" s="65"/>
      <c r="AI62" s="65"/>
      <c r="AJ62" s="65"/>
      <c r="AK62" s="65"/>
      <c r="AL62" s="66"/>
    </row>
    <row r="63" spans="2:38">
      <c r="B63" s="252"/>
      <c r="C63" s="290"/>
      <c r="D63" s="2"/>
      <c r="E63" s="2"/>
      <c r="F63" s="30"/>
      <c r="G63" s="61"/>
      <c r="H63" s="62"/>
      <c r="I63" s="63"/>
      <c r="J63" s="63"/>
      <c r="K63" s="63"/>
      <c r="L63" s="63"/>
      <c r="M63" s="63"/>
      <c r="N63" s="64"/>
      <c r="O63" s="65"/>
      <c r="P63" s="63"/>
      <c r="Q63" s="63"/>
      <c r="R63" s="63"/>
      <c r="S63" s="63"/>
      <c r="T63" s="63"/>
      <c r="U63" s="64"/>
      <c r="V63" s="65"/>
      <c r="W63" s="63"/>
      <c r="X63" s="63"/>
      <c r="Y63" s="63"/>
      <c r="Z63" s="63"/>
      <c r="AA63" s="63"/>
      <c r="AB63" s="64"/>
      <c r="AC63" s="65"/>
      <c r="AD63" s="65"/>
      <c r="AE63" s="65"/>
      <c r="AF63" s="65"/>
      <c r="AG63" s="65"/>
      <c r="AH63" s="65"/>
      <c r="AI63" s="65"/>
      <c r="AJ63" s="65"/>
      <c r="AK63" s="65"/>
      <c r="AL63" s="66"/>
    </row>
    <row r="64" spans="2:38">
      <c r="B64" s="252"/>
      <c r="C64" s="290"/>
      <c r="D64" s="2"/>
      <c r="E64" s="2"/>
      <c r="F64" s="30"/>
      <c r="G64" s="61"/>
      <c r="H64" s="62"/>
      <c r="I64" s="63"/>
      <c r="J64" s="63"/>
      <c r="K64" s="63"/>
      <c r="L64" s="63"/>
      <c r="M64" s="63"/>
      <c r="N64" s="64"/>
      <c r="O64" s="65"/>
      <c r="P64" s="63"/>
      <c r="Q64" s="63"/>
      <c r="R64" s="63"/>
      <c r="S64" s="63"/>
      <c r="T64" s="63"/>
      <c r="U64" s="64"/>
      <c r="V64" s="65"/>
      <c r="W64" s="63"/>
      <c r="X64" s="63"/>
      <c r="Y64" s="63"/>
      <c r="Z64" s="63"/>
      <c r="AA64" s="63"/>
      <c r="AB64" s="64"/>
      <c r="AC64" s="65"/>
      <c r="AD64" s="65"/>
      <c r="AE64" s="65"/>
      <c r="AF64" s="65"/>
      <c r="AG64" s="65"/>
      <c r="AH64" s="65"/>
      <c r="AI64" s="65"/>
      <c r="AJ64" s="65"/>
      <c r="AK64" s="65"/>
      <c r="AL64" s="66"/>
    </row>
    <row r="65" spans="2:38">
      <c r="B65" s="253"/>
      <c r="C65" s="291"/>
      <c r="D65" s="2"/>
      <c r="E65" s="2"/>
      <c r="F65" s="30"/>
      <c r="G65" s="61"/>
      <c r="H65" s="67"/>
      <c r="I65" s="68"/>
      <c r="J65" s="68"/>
      <c r="K65" s="68"/>
      <c r="L65" s="68"/>
      <c r="M65" s="68"/>
      <c r="N65" s="69"/>
      <c r="O65" s="70"/>
      <c r="P65" s="68"/>
      <c r="Q65" s="68"/>
      <c r="R65" s="68"/>
      <c r="S65" s="68"/>
      <c r="T65" s="68"/>
      <c r="U65" s="69"/>
      <c r="V65" s="70"/>
      <c r="W65" s="68"/>
      <c r="X65" s="68"/>
      <c r="Y65" s="68"/>
      <c r="Z65" s="68"/>
      <c r="AA65" s="68"/>
      <c r="AB65" s="69"/>
      <c r="AC65" s="70"/>
      <c r="AD65" s="70"/>
      <c r="AE65" s="70"/>
      <c r="AF65" s="70"/>
      <c r="AG65" s="70"/>
      <c r="AH65" s="70"/>
      <c r="AI65" s="70"/>
      <c r="AJ65" s="70"/>
      <c r="AK65" s="70"/>
      <c r="AL65" s="71"/>
    </row>
    <row r="66" spans="2:38">
      <c r="B66" s="72" t="s">
        <v>20</v>
      </c>
      <c r="C66" s="73">
        <f>SUM(C56)</f>
        <v>0</v>
      </c>
      <c r="D66" s="74"/>
      <c r="E66" s="74"/>
      <c r="F66" s="75"/>
      <c r="G66" s="76"/>
      <c r="H66" s="77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9"/>
    </row>
    <row r="67" spans="2:38">
      <c r="B67" s="251" t="s">
        <v>39</v>
      </c>
      <c r="C67" s="289"/>
      <c r="D67" s="2"/>
      <c r="E67" s="2"/>
      <c r="F67" s="30"/>
      <c r="G67" s="61"/>
      <c r="H67" s="62"/>
      <c r="I67" s="63"/>
      <c r="J67" s="63"/>
      <c r="K67" s="63"/>
      <c r="L67" s="63"/>
      <c r="M67" s="63"/>
      <c r="N67" s="64"/>
      <c r="O67" s="65"/>
      <c r="P67" s="63"/>
      <c r="Q67" s="63"/>
      <c r="R67" s="63"/>
      <c r="S67" s="63"/>
      <c r="T67" s="63"/>
      <c r="U67" s="64"/>
      <c r="V67" s="65"/>
      <c r="W67" s="63"/>
      <c r="X67" s="63"/>
      <c r="Y67" s="63"/>
      <c r="Z67" s="63"/>
      <c r="AA67" s="63"/>
      <c r="AB67" s="64"/>
      <c r="AC67" s="65"/>
      <c r="AD67" s="65"/>
      <c r="AE67" s="65"/>
      <c r="AF67" s="65"/>
      <c r="AG67" s="65"/>
      <c r="AH67" s="65"/>
      <c r="AI67" s="65"/>
      <c r="AJ67" s="65"/>
      <c r="AK67" s="65"/>
      <c r="AL67" s="66"/>
    </row>
    <row r="68" spans="2:38">
      <c r="B68" s="252"/>
      <c r="C68" s="290"/>
      <c r="D68" s="2"/>
      <c r="E68" s="2"/>
      <c r="F68" s="30"/>
      <c r="G68" s="61"/>
      <c r="H68" s="62"/>
      <c r="I68" s="63"/>
      <c r="J68" s="63"/>
      <c r="K68" s="63"/>
      <c r="L68" s="63"/>
      <c r="M68" s="63"/>
      <c r="N68" s="64"/>
      <c r="O68" s="65"/>
      <c r="P68" s="63"/>
      <c r="Q68" s="63"/>
      <c r="R68" s="63"/>
      <c r="S68" s="63"/>
      <c r="T68" s="63"/>
      <c r="U68" s="64"/>
      <c r="V68" s="65"/>
      <c r="W68" s="63"/>
      <c r="X68" s="63"/>
      <c r="Y68" s="63"/>
      <c r="Z68" s="63"/>
      <c r="AA68" s="63"/>
      <c r="AB68" s="64"/>
      <c r="AC68" s="65"/>
      <c r="AD68" s="65"/>
      <c r="AE68" s="65"/>
      <c r="AF68" s="65"/>
      <c r="AG68" s="65"/>
      <c r="AH68" s="65"/>
      <c r="AI68" s="65"/>
      <c r="AJ68" s="65"/>
      <c r="AK68" s="65"/>
      <c r="AL68" s="66"/>
    </row>
    <row r="69" spans="2:38">
      <c r="B69" s="252"/>
      <c r="C69" s="290"/>
      <c r="D69" s="2"/>
      <c r="E69" s="2"/>
      <c r="F69" s="30"/>
      <c r="G69" s="61"/>
      <c r="H69" s="62"/>
      <c r="I69" s="63"/>
      <c r="J69" s="63"/>
      <c r="K69" s="63"/>
      <c r="L69" s="63"/>
      <c r="M69" s="65"/>
      <c r="N69" s="65"/>
      <c r="O69" s="63"/>
      <c r="P69" s="63"/>
      <c r="Q69" s="63"/>
      <c r="R69" s="63"/>
      <c r="S69" s="63"/>
      <c r="T69" s="63"/>
      <c r="U69" s="64"/>
      <c r="V69" s="65"/>
      <c r="W69" s="63"/>
      <c r="X69" s="63"/>
      <c r="Y69" s="63"/>
      <c r="Z69" s="63"/>
      <c r="AA69" s="63"/>
      <c r="AB69" s="64"/>
      <c r="AC69" s="65"/>
      <c r="AD69" s="65"/>
      <c r="AE69" s="65"/>
      <c r="AF69" s="65"/>
      <c r="AG69" s="65"/>
      <c r="AH69" s="65"/>
      <c r="AI69" s="65"/>
      <c r="AJ69" s="65"/>
      <c r="AK69" s="65"/>
      <c r="AL69" s="66"/>
    </row>
    <row r="70" spans="2:38">
      <c r="B70" s="252"/>
      <c r="C70" s="290"/>
      <c r="D70" s="2"/>
      <c r="E70" s="2"/>
      <c r="F70" s="30"/>
      <c r="G70" s="61"/>
      <c r="H70" s="62"/>
      <c r="I70" s="63"/>
      <c r="J70" s="63"/>
      <c r="K70" s="63"/>
      <c r="L70" s="63"/>
      <c r="M70" s="63"/>
      <c r="N70" s="64"/>
      <c r="O70" s="65"/>
      <c r="P70" s="63"/>
      <c r="Q70" s="63"/>
      <c r="R70" s="63"/>
      <c r="S70" s="63"/>
      <c r="T70" s="63"/>
      <c r="U70" s="64"/>
      <c r="V70" s="65"/>
      <c r="W70" s="63"/>
      <c r="X70" s="63"/>
      <c r="Y70" s="63"/>
      <c r="Z70" s="63"/>
      <c r="AA70" s="63"/>
      <c r="AB70" s="64"/>
      <c r="AC70" s="65"/>
      <c r="AD70" s="65"/>
      <c r="AE70" s="65"/>
      <c r="AF70" s="65"/>
      <c r="AG70" s="65"/>
      <c r="AH70" s="65"/>
      <c r="AI70" s="65"/>
      <c r="AJ70" s="65"/>
      <c r="AK70" s="65"/>
      <c r="AL70" s="66"/>
    </row>
    <row r="71" spans="2:38">
      <c r="B71" s="252"/>
      <c r="C71" s="290"/>
      <c r="D71" s="2"/>
      <c r="E71" s="2"/>
      <c r="F71" s="30"/>
      <c r="G71" s="61"/>
      <c r="H71" s="62"/>
      <c r="I71" s="63"/>
      <c r="J71" s="63"/>
      <c r="K71" s="63"/>
      <c r="L71" s="63"/>
      <c r="M71" s="63"/>
      <c r="N71" s="64"/>
      <c r="O71" s="65"/>
      <c r="P71" s="63"/>
      <c r="Q71" s="63"/>
      <c r="R71" s="63"/>
      <c r="S71" s="63"/>
      <c r="T71" s="63"/>
      <c r="U71" s="64"/>
      <c r="V71" s="65"/>
      <c r="W71" s="63"/>
      <c r="X71" s="63"/>
      <c r="Y71" s="63"/>
      <c r="Z71" s="63"/>
      <c r="AA71" s="63"/>
      <c r="AB71" s="64"/>
      <c r="AC71" s="65"/>
      <c r="AD71" s="65"/>
      <c r="AE71" s="65"/>
      <c r="AF71" s="65"/>
      <c r="AG71" s="65"/>
      <c r="AH71" s="65"/>
      <c r="AI71" s="65"/>
      <c r="AJ71" s="65"/>
      <c r="AK71" s="65"/>
      <c r="AL71" s="66"/>
    </row>
    <row r="72" spans="2:38">
      <c r="B72" s="252"/>
      <c r="C72" s="290"/>
      <c r="D72" s="2"/>
      <c r="E72" s="2"/>
      <c r="F72" s="30"/>
      <c r="G72" s="61"/>
      <c r="H72" s="62"/>
      <c r="I72" s="63"/>
      <c r="J72" s="63"/>
      <c r="K72" s="63"/>
      <c r="L72" s="63"/>
      <c r="M72" s="63"/>
      <c r="N72" s="64"/>
      <c r="O72" s="65"/>
      <c r="P72" s="63"/>
      <c r="Q72" s="63"/>
      <c r="R72" s="63"/>
      <c r="S72" s="63"/>
      <c r="T72" s="63"/>
      <c r="U72" s="64"/>
      <c r="V72" s="65"/>
      <c r="W72" s="63"/>
      <c r="X72" s="63"/>
      <c r="Y72" s="63"/>
      <c r="Z72" s="63"/>
      <c r="AA72" s="63"/>
      <c r="AB72" s="64"/>
      <c r="AC72" s="65"/>
      <c r="AD72" s="65"/>
      <c r="AE72" s="65"/>
      <c r="AF72" s="65"/>
      <c r="AG72" s="65"/>
      <c r="AH72" s="65"/>
      <c r="AI72" s="65"/>
      <c r="AJ72" s="65"/>
      <c r="AK72" s="65"/>
      <c r="AL72" s="66"/>
    </row>
    <row r="73" spans="2:38">
      <c r="B73" s="252"/>
      <c r="C73" s="290"/>
      <c r="D73" s="2"/>
      <c r="E73" s="2"/>
      <c r="F73" s="30"/>
      <c r="G73" s="61"/>
      <c r="H73" s="62"/>
      <c r="I73" s="63"/>
      <c r="J73" s="63"/>
      <c r="K73" s="63"/>
      <c r="L73" s="63"/>
      <c r="M73" s="63"/>
      <c r="N73" s="64"/>
      <c r="O73" s="65"/>
      <c r="P73" s="63"/>
      <c r="Q73" s="63"/>
      <c r="R73" s="63"/>
      <c r="S73" s="63"/>
      <c r="T73" s="63"/>
      <c r="U73" s="64"/>
      <c r="V73" s="65"/>
      <c r="W73" s="63"/>
      <c r="X73" s="63"/>
      <c r="Y73" s="63"/>
      <c r="Z73" s="63"/>
      <c r="AA73" s="63"/>
      <c r="AB73" s="64"/>
      <c r="AC73" s="65"/>
      <c r="AD73" s="65"/>
      <c r="AE73" s="65"/>
      <c r="AF73" s="65"/>
      <c r="AG73" s="65"/>
      <c r="AH73" s="65"/>
      <c r="AI73" s="65"/>
      <c r="AJ73" s="65"/>
      <c r="AK73" s="65"/>
      <c r="AL73" s="66"/>
    </row>
    <row r="74" spans="2:38">
      <c r="B74" s="252"/>
      <c r="C74" s="290"/>
      <c r="D74" s="2"/>
      <c r="E74" s="2"/>
      <c r="F74" s="30"/>
      <c r="G74" s="61"/>
      <c r="H74" s="62"/>
      <c r="I74" s="63"/>
      <c r="J74" s="63"/>
      <c r="K74" s="63"/>
      <c r="L74" s="63"/>
      <c r="M74" s="63"/>
      <c r="N74" s="64"/>
      <c r="O74" s="65"/>
      <c r="P74" s="63"/>
      <c r="Q74" s="63"/>
      <c r="R74" s="63"/>
      <c r="S74" s="63"/>
      <c r="T74" s="63"/>
      <c r="U74" s="64"/>
      <c r="V74" s="65"/>
      <c r="W74" s="63"/>
      <c r="X74" s="63"/>
      <c r="Y74" s="63"/>
      <c r="Z74" s="63"/>
      <c r="AA74" s="63"/>
      <c r="AB74" s="64"/>
      <c r="AC74" s="65"/>
      <c r="AD74" s="65"/>
      <c r="AE74" s="65"/>
      <c r="AF74" s="65"/>
      <c r="AG74" s="65"/>
      <c r="AH74" s="65"/>
      <c r="AI74" s="65"/>
      <c r="AJ74" s="65"/>
      <c r="AK74" s="65"/>
      <c r="AL74" s="66"/>
    </row>
    <row r="75" spans="2:38">
      <c r="B75" s="252"/>
      <c r="C75" s="290"/>
      <c r="D75" s="2"/>
      <c r="E75" s="2"/>
      <c r="F75" s="30"/>
      <c r="G75" s="61"/>
      <c r="H75" s="62"/>
      <c r="I75" s="63"/>
      <c r="J75" s="63"/>
      <c r="K75" s="63"/>
      <c r="L75" s="63"/>
      <c r="M75" s="63"/>
      <c r="N75" s="64"/>
      <c r="O75" s="65"/>
      <c r="P75" s="63"/>
      <c r="Q75" s="63"/>
      <c r="R75" s="63"/>
      <c r="S75" s="63"/>
      <c r="T75" s="63"/>
      <c r="U75" s="64"/>
      <c r="V75" s="65"/>
      <c r="W75" s="63"/>
      <c r="X75" s="63"/>
      <c r="Y75" s="63"/>
      <c r="Z75" s="63"/>
      <c r="AA75" s="63"/>
      <c r="AB75" s="64"/>
      <c r="AC75" s="65"/>
      <c r="AD75" s="65"/>
      <c r="AE75" s="65"/>
      <c r="AF75" s="65"/>
      <c r="AG75" s="65"/>
      <c r="AH75" s="65"/>
      <c r="AI75" s="65"/>
      <c r="AJ75" s="65"/>
      <c r="AK75" s="65"/>
      <c r="AL75" s="66"/>
    </row>
    <row r="76" spans="2:38">
      <c r="B76" s="253"/>
      <c r="C76" s="291"/>
      <c r="D76" s="2"/>
      <c r="E76" s="2"/>
      <c r="F76" s="30"/>
      <c r="G76" s="61"/>
      <c r="H76" s="67"/>
      <c r="I76" s="68"/>
      <c r="J76" s="68"/>
      <c r="K76" s="68"/>
      <c r="L76" s="68"/>
      <c r="M76" s="68"/>
      <c r="N76" s="69"/>
      <c r="O76" s="70"/>
      <c r="P76" s="68"/>
      <c r="Q76" s="68"/>
      <c r="R76" s="68"/>
      <c r="S76" s="68"/>
      <c r="T76" s="68"/>
      <c r="U76" s="69"/>
      <c r="V76" s="70"/>
      <c r="W76" s="68"/>
      <c r="X76" s="68"/>
      <c r="Y76" s="68"/>
      <c r="Z76" s="68"/>
      <c r="AA76" s="68"/>
      <c r="AB76" s="69"/>
      <c r="AC76" s="70"/>
      <c r="AD76" s="70"/>
      <c r="AE76" s="70"/>
      <c r="AF76" s="70"/>
      <c r="AG76" s="70"/>
      <c r="AH76" s="70"/>
      <c r="AI76" s="70"/>
      <c r="AJ76" s="70"/>
      <c r="AK76" s="70"/>
      <c r="AL76" s="71"/>
    </row>
    <row r="77" spans="2:38">
      <c r="B77" s="72" t="s">
        <v>20</v>
      </c>
      <c r="C77" s="73">
        <f>SUM(C67)</f>
        <v>0</v>
      </c>
      <c r="D77" s="74"/>
      <c r="E77" s="74"/>
      <c r="F77" s="75"/>
      <c r="G77" s="76"/>
      <c r="H77" s="77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9"/>
    </row>
    <row r="78" spans="2:38">
      <c r="B78" s="251" t="s">
        <v>40</v>
      </c>
      <c r="C78" s="289"/>
      <c r="D78" s="2"/>
      <c r="E78" s="2"/>
      <c r="F78" s="30"/>
      <c r="G78" s="61"/>
      <c r="H78" s="62"/>
      <c r="I78" s="63"/>
      <c r="J78" s="63"/>
      <c r="K78" s="63"/>
      <c r="L78" s="63"/>
      <c r="M78" s="63"/>
      <c r="N78" s="64"/>
      <c r="O78" s="65"/>
      <c r="P78" s="63"/>
      <c r="Q78" s="63"/>
      <c r="R78" s="63"/>
      <c r="S78" s="63"/>
      <c r="T78" s="63"/>
      <c r="U78" s="64"/>
      <c r="V78" s="65"/>
      <c r="W78" s="63"/>
      <c r="X78" s="63"/>
      <c r="Y78" s="63"/>
      <c r="Z78" s="63"/>
      <c r="AA78" s="63"/>
      <c r="AB78" s="64"/>
      <c r="AC78" s="65"/>
      <c r="AD78" s="65"/>
      <c r="AE78" s="65"/>
      <c r="AF78" s="65"/>
      <c r="AG78" s="65"/>
      <c r="AH78" s="65"/>
      <c r="AI78" s="65"/>
      <c r="AJ78" s="65"/>
      <c r="AK78" s="65"/>
      <c r="AL78" s="66"/>
    </row>
    <row r="79" spans="2:38">
      <c r="B79" s="252"/>
      <c r="C79" s="290"/>
      <c r="D79" s="2"/>
      <c r="E79" s="2"/>
      <c r="F79" s="30"/>
      <c r="G79" s="61"/>
      <c r="H79" s="62"/>
      <c r="I79" s="63"/>
      <c r="J79" s="63"/>
      <c r="K79" s="63"/>
      <c r="L79" s="63"/>
      <c r="M79" s="63"/>
      <c r="N79" s="64"/>
      <c r="O79" s="65"/>
      <c r="P79" s="63"/>
      <c r="Q79" s="63"/>
      <c r="R79" s="63"/>
      <c r="S79" s="63"/>
      <c r="T79" s="63"/>
      <c r="U79" s="64"/>
      <c r="V79" s="65"/>
      <c r="W79" s="63"/>
      <c r="X79" s="63"/>
      <c r="Y79" s="63"/>
      <c r="Z79" s="63"/>
      <c r="AA79" s="63"/>
      <c r="AB79" s="64"/>
      <c r="AC79" s="65"/>
      <c r="AD79" s="65"/>
      <c r="AE79" s="65"/>
      <c r="AF79" s="65"/>
      <c r="AG79" s="65"/>
      <c r="AH79" s="65"/>
      <c r="AI79" s="65"/>
      <c r="AJ79" s="65"/>
      <c r="AK79" s="65"/>
      <c r="AL79" s="66"/>
    </row>
    <row r="80" spans="2:38">
      <c r="B80" s="252"/>
      <c r="C80" s="290"/>
      <c r="D80" s="2"/>
      <c r="E80" s="2"/>
      <c r="F80" s="30"/>
      <c r="G80" s="61"/>
      <c r="H80" s="62"/>
      <c r="I80" s="63"/>
      <c r="J80" s="63"/>
      <c r="K80" s="63"/>
      <c r="L80" s="63"/>
      <c r="M80" s="65"/>
      <c r="N80" s="65"/>
      <c r="O80" s="63"/>
      <c r="P80" s="63"/>
      <c r="Q80" s="63"/>
      <c r="R80" s="63"/>
      <c r="S80" s="63"/>
      <c r="T80" s="63"/>
      <c r="U80" s="64"/>
      <c r="V80" s="65"/>
      <c r="W80" s="63"/>
      <c r="X80" s="63"/>
      <c r="Y80" s="63"/>
      <c r="Z80" s="63"/>
      <c r="AA80" s="63"/>
      <c r="AB80" s="64"/>
      <c r="AC80" s="65"/>
      <c r="AD80" s="65"/>
      <c r="AE80" s="65"/>
      <c r="AF80" s="65"/>
      <c r="AG80" s="65"/>
      <c r="AH80" s="65"/>
      <c r="AI80" s="65"/>
      <c r="AJ80" s="65"/>
      <c r="AK80" s="65"/>
      <c r="AL80" s="66"/>
    </row>
    <row r="81" spans="2:38">
      <c r="B81" s="252"/>
      <c r="C81" s="290"/>
      <c r="D81" s="2"/>
      <c r="E81" s="2"/>
      <c r="F81" s="30"/>
      <c r="G81" s="61"/>
      <c r="H81" s="62"/>
      <c r="I81" s="63"/>
      <c r="J81" s="63"/>
      <c r="K81" s="63"/>
      <c r="L81" s="63"/>
      <c r="M81" s="63"/>
      <c r="N81" s="64"/>
      <c r="O81" s="65"/>
      <c r="P81" s="63"/>
      <c r="Q81" s="63"/>
      <c r="R81" s="63"/>
      <c r="S81" s="63"/>
      <c r="T81" s="63"/>
      <c r="U81" s="64"/>
      <c r="V81" s="65"/>
      <c r="W81" s="63"/>
      <c r="X81" s="63"/>
      <c r="Y81" s="63"/>
      <c r="Z81" s="63"/>
      <c r="AA81" s="63"/>
      <c r="AB81" s="64"/>
      <c r="AC81" s="65"/>
      <c r="AD81" s="65"/>
      <c r="AE81" s="65"/>
      <c r="AF81" s="65"/>
      <c r="AG81" s="65"/>
      <c r="AH81" s="65"/>
      <c r="AI81" s="65"/>
      <c r="AJ81" s="65"/>
      <c r="AK81" s="65"/>
      <c r="AL81" s="66"/>
    </row>
    <row r="82" spans="2:38">
      <c r="B82" s="252"/>
      <c r="C82" s="290"/>
      <c r="D82" s="2"/>
      <c r="E82" s="2"/>
      <c r="F82" s="30"/>
      <c r="G82" s="61"/>
      <c r="H82" s="62"/>
      <c r="I82" s="63"/>
      <c r="J82" s="63"/>
      <c r="K82" s="63"/>
      <c r="L82" s="63"/>
      <c r="M82" s="63"/>
      <c r="N82" s="64"/>
      <c r="O82" s="65"/>
      <c r="P82" s="63"/>
      <c r="Q82" s="63"/>
      <c r="R82" s="63"/>
      <c r="S82" s="63"/>
      <c r="T82" s="63"/>
      <c r="U82" s="64"/>
      <c r="V82" s="65"/>
      <c r="W82" s="63"/>
      <c r="X82" s="63"/>
      <c r="Y82" s="63"/>
      <c r="Z82" s="63"/>
      <c r="AA82" s="63"/>
      <c r="AB82" s="64"/>
      <c r="AC82" s="65"/>
      <c r="AD82" s="65"/>
      <c r="AE82" s="65"/>
      <c r="AF82" s="65"/>
      <c r="AG82" s="65"/>
      <c r="AH82" s="65"/>
      <c r="AI82" s="65"/>
      <c r="AJ82" s="65"/>
      <c r="AK82" s="65"/>
      <c r="AL82" s="66"/>
    </row>
    <row r="83" spans="2:38">
      <c r="B83" s="252"/>
      <c r="C83" s="290"/>
      <c r="D83" s="2"/>
      <c r="E83" s="2"/>
      <c r="F83" s="30"/>
      <c r="G83" s="61"/>
      <c r="H83" s="62"/>
      <c r="I83" s="63"/>
      <c r="J83" s="63"/>
      <c r="K83" s="63"/>
      <c r="L83" s="63"/>
      <c r="M83" s="63"/>
      <c r="N83" s="64"/>
      <c r="O83" s="65"/>
      <c r="P83" s="63"/>
      <c r="Q83" s="63"/>
      <c r="R83" s="63"/>
      <c r="S83" s="63"/>
      <c r="T83" s="63"/>
      <c r="U83" s="64"/>
      <c r="V83" s="65"/>
      <c r="W83" s="63"/>
      <c r="X83" s="63"/>
      <c r="Y83" s="63"/>
      <c r="Z83" s="63"/>
      <c r="AA83" s="63"/>
      <c r="AB83" s="64"/>
      <c r="AC83" s="65"/>
      <c r="AD83" s="65"/>
      <c r="AE83" s="65"/>
      <c r="AF83" s="65"/>
      <c r="AG83" s="65"/>
      <c r="AH83" s="65"/>
      <c r="AI83" s="65"/>
      <c r="AJ83" s="65"/>
      <c r="AK83" s="65"/>
      <c r="AL83" s="66"/>
    </row>
    <row r="84" spans="2:38">
      <c r="B84" s="252"/>
      <c r="C84" s="290"/>
      <c r="D84" s="2"/>
      <c r="E84" s="2"/>
      <c r="F84" s="30"/>
      <c r="G84" s="61"/>
      <c r="H84" s="62"/>
      <c r="I84" s="63"/>
      <c r="J84" s="63"/>
      <c r="K84" s="63"/>
      <c r="L84" s="63"/>
      <c r="M84" s="63"/>
      <c r="N84" s="64"/>
      <c r="O84" s="65"/>
      <c r="P84" s="63"/>
      <c r="Q84" s="63"/>
      <c r="R84" s="63"/>
      <c r="S84" s="63"/>
      <c r="T84" s="63"/>
      <c r="U84" s="64"/>
      <c r="V84" s="65"/>
      <c r="W84" s="63"/>
      <c r="X84" s="63"/>
      <c r="Y84" s="63"/>
      <c r="Z84" s="63"/>
      <c r="AA84" s="63"/>
      <c r="AB84" s="64"/>
      <c r="AC84" s="65"/>
      <c r="AD84" s="65"/>
      <c r="AE84" s="65"/>
      <c r="AF84" s="65"/>
      <c r="AG84" s="65"/>
      <c r="AH84" s="65"/>
      <c r="AI84" s="65"/>
      <c r="AJ84" s="65"/>
      <c r="AK84" s="65"/>
      <c r="AL84" s="66"/>
    </row>
    <row r="85" spans="2:38">
      <c r="B85" s="252"/>
      <c r="C85" s="290"/>
      <c r="D85" s="2"/>
      <c r="E85" s="2"/>
      <c r="F85" s="30"/>
      <c r="G85" s="61"/>
      <c r="H85" s="62"/>
      <c r="I85" s="63"/>
      <c r="J85" s="63"/>
      <c r="K85" s="63"/>
      <c r="L85" s="63"/>
      <c r="M85" s="63"/>
      <c r="N85" s="64"/>
      <c r="O85" s="65"/>
      <c r="P85" s="63"/>
      <c r="Q85" s="63"/>
      <c r="R85" s="63"/>
      <c r="S85" s="63"/>
      <c r="T85" s="63"/>
      <c r="U85" s="64"/>
      <c r="V85" s="65"/>
      <c r="W85" s="63"/>
      <c r="X85" s="63"/>
      <c r="Y85" s="63"/>
      <c r="Z85" s="63"/>
      <c r="AA85" s="63"/>
      <c r="AB85" s="64"/>
      <c r="AC85" s="65"/>
      <c r="AD85" s="65"/>
      <c r="AE85" s="65"/>
      <c r="AF85" s="65"/>
      <c r="AG85" s="65"/>
      <c r="AH85" s="65"/>
      <c r="AI85" s="65"/>
      <c r="AJ85" s="65"/>
      <c r="AK85" s="65"/>
      <c r="AL85" s="66"/>
    </row>
    <row r="86" spans="2:38">
      <c r="B86" s="252"/>
      <c r="C86" s="290"/>
      <c r="D86" s="2"/>
      <c r="E86" s="2"/>
      <c r="F86" s="30"/>
      <c r="G86" s="61"/>
      <c r="H86" s="62"/>
      <c r="I86" s="63"/>
      <c r="J86" s="63"/>
      <c r="K86" s="63"/>
      <c r="L86" s="63"/>
      <c r="M86" s="63"/>
      <c r="N86" s="64"/>
      <c r="O86" s="65"/>
      <c r="P86" s="63"/>
      <c r="Q86" s="63"/>
      <c r="R86" s="63"/>
      <c r="S86" s="63"/>
      <c r="T86" s="63"/>
      <c r="U86" s="64"/>
      <c r="V86" s="65"/>
      <c r="W86" s="63"/>
      <c r="X86" s="63"/>
      <c r="Y86" s="63"/>
      <c r="Z86" s="63"/>
      <c r="AA86" s="63"/>
      <c r="AB86" s="64"/>
      <c r="AC86" s="65"/>
      <c r="AD86" s="65"/>
      <c r="AE86" s="65"/>
      <c r="AF86" s="65"/>
      <c r="AG86" s="65"/>
      <c r="AH86" s="65"/>
      <c r="AI86" s="65"/>
      <c r="AJ86" s="65"/>
      <c r="AK86" s="65"/>
      <c r="AL86" s="66"/>
    </row>
    <row r="87" spans="2:38">
      <c r="B87" s="253"/>
      <c r="C87" s="291"/>
      <c r="D87" s="2"/>
      <c r="E87" s="2"/>
      <c r="F87" s="30"/>
      <c r="G87" s="61"/>
      <c r="H87" s="67"/>
      <c r="I87" s="68"/>
      <c r="J87" s="68"/>
      <c r="K87" s="68"/>
      <c r="L87" s="68"/>
      <c r="M87" s="68"/>
      <c r="N87" s="69"/>
      <c r="O87" s="70"/>
      <c r="P87" s="68"/>
      <c r="Q87" s="68"/>
      <c r="R87" s="68"/>
      <c r="S87" s="68"/>
      <c r="T87" s="68"/>
      <c r="U87" s="69"/>
      <c r="V87" s="70"/>
      <c r="W87" s="68"/>
      <c r="X87" s="68"/>
      <c r="Y87" s="68"/>
      <c r="Z87" s="68"/>
      <c r="AA87" s="68"/>
      <c r="AB87" s="69"/>
      <c r="AC87" s="70"/>
      <c r="AD87" s="70"/>
      <c r="AE87" s="70"/>
      <c r="AF87" s="70"/>
      <c r="AG87" s="70"/>
      <c r="AH87" s="70"/>
      <c r="AI87" s="70"/>
      <c r="AJ87" s="70"/>
      <c r="AK87" s="70"/>
      <c r="AL87" s="71"/>
    </row>
    <row r="88" spans="2:38">
      <c r="B88" s="72" t="s">
        <v>20</v>
      </c>
      <c r="C88" s="73">
        <f>SUM(C78)</f>
        <v>0</v>
      </c>
      <c r="D88" s="74"/>
      <c r="E88" s="74"/>
      <c r="F88" s="75"/>
      <c r="G88" s="76"/>
      <c r="H88" s="77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9"/>
    </row>
    <row r="89" spans="2:38">
      <c r="B89" s="251" t="s">
        <v>41</v>
      </c>
      <c r="C89" s="289"/>
      <c r="D89" s="2"/>
      <c r="E89" s="2"/>
      <c r="F89" s="30"/>
      <c r="G89" s="61"/>
      <c r="H89" s="62"/>
      <c r="I89" s="63"/>
      <c r="J89" s="63"/>
      <c r="K89" s="63"/>
      <c r="L89" s="63"/>
      <c r="M89" s="63"/>
      <c r="N89" s="64"/>
      <c r="O89" s="65"/>
      <c r="P89" s="63"/>
      <c r="Q89" s="63"/>
      <c r="R89" s="63"/>
      <c r="S89" s="63"/>
      <c r="T89" s="63"/>
      <c r="U89" s="64"/>
      <c r="V89" s="65"/>
      <c r="W89" s="63"/>
      <c r="X89" s="63"/>
      <c r="Y89" s="63"/>
      <c r="Z89" s="63"/>
      <c r="AA89" s="63"/>
      <c r="AB89" s="64"/>
      <c r="AC89" s="65"/>
      <c r="AD89" s="65"/>
      <c r="AE89" s="65"/>
      <c r="AF89" s="65"/>
      <c r="AG89" s="65"/>
      <c r="AH89" s="65"/>
      <c r="AI89" s="65"/>
      <c r="AJ89" s="65"/>
      <c r="AK89" s="65"/>
      <c r="AL89" s="66"/>
    </row>
    <row r="90" spans="2:38">
      <c r="B90" s="252"/>
      <c r="C90" s="290"/>
      <c r="D90" s="2"/>
      <c r="E90" s="2"/>
      <c r="F90" s="30"/>
      <c r="G90" s="61"/>
      <c r="H90" s="62"/>
      <c r="I90" s="63"/>
      <c r="J90" s="63"/>
      <c r="K90" s="63"/>
      <c r="L90" s="63"/>
      <c r="M90" s="63"/>
      <c r="N90" s="64"/>
      <c r="O90" s="65"/>
      <c r="P90" s="63"/>
      <c r="Q90" s="63"/>
      <c r="R90" s="63"/>
      <c r="S90" s="63"/>
      <c r="T90" s="63"/>
      <c r="U90" s="64"/>
      <c r="V90" s="65"/>
      <c r="W90" s="63"/>
      <c r="X90" s="63"/>
      <c r="Y90" s="63"/>
      <c r="Z90" s="63"/>
      <c r="AA90" s="63"/>
      <c r="AB90" s="64"/>
      <c r="AC90" s="65"/>
      <c r="AD90" s="65"/>
      <c r="AE90" s="65"/>
      <c r="AF90" s="65"/>
      <c r="AG90" s="65"/>
      <c r="AH90" s="65"/>
      <c r="AI90" s="65"/>
      <c r="AJ90" s="65"/>
      <c r="AK90" s="65"/>
      <c r="AL90" s="66"/>
    </row>
    <row r="91" spans="2:38">
      <c r="B91" s="252"/>
      <c r="C91" s="290"/>
      <c r="D91" s="2"/>
      <c r="E91" s="2"/>
      <c r="F91" s="30"/>
      <c r="G91" s="61"/>
      <c r="H91" s="62"/>
      <c r="I91" s="63"/>
      <c r="J91" s="63"/>
      <c r="K91" s="63"/>
      <c r="L91" s="63"/>
      <c r="M91" s="65"/>
      <c r="N91" s="65"/>
      <c r="O91" s="63"/>
      <c r="P91" s="63"/>
      <c r="Q91" s="63"/>
      <c r="R91" s="63"/>
      <c r="S91" s="63"/>
      <c r="T91" s="63"/>
      <c r="U91" s="64"/>
      <c r="V91" s="65"/>
      <c r="W91" s="63"/>
      <c r="X91" s="63"/>
      <c r="Y91" s="63"/>
      <c r="Z91" s="63"/>
      <c r="AA91" s="63"/>
      <c r="AB91" s="64"/>
      <c r="AC91" s="65"/>
      <c r="AD91" s="65"/>
      <c r="AE91" s="65"/>
      <c r="AF91" s="65"/>
      <c r="AG91" s="65"/>
      <c r="AH91" s="65"/>
      <c r="AI91" s="65"/>
      <c r="AJ91" s="65"/>
      <c r="AK91" s="65"/>
      <c r="AL91" s="66"/>
    </row>
    <row r="92" spans="2:38">
      <c r="B92" s="252"/>
      <c r="C92" s="290"/>
      <c r="D92" s="2"/>
      <c r="E92" s="2"/>
      <c r="F92" s="30"/>
      <c r="G92" s="61"/>
      <c r="H92" s="62"/>
      <c r="I92" s="63"/>
      <c r="J92" s="63"/>
      <c r="K92" s="63"/>
      <c r="L92" s="63"/>
      <c r="M92" s="63"/>
      <c r="N92" s="64"/>
      <c r="O92" s="65"/>
      <c r="P92" s="63"/>
      <c r="Q92" s="63"/>
      <c r="R92" s="63"/>
      <c r="S92" s="63"/>
      <c r="T92" s="63"/>
      <c r="U92" s="64"/>
      <c r="V92" s="65"/>
      <c r="W92" s="63"/>
      <c r="X92" s="63"/>
      <c r="Y92" s="63"/>
      <c r="Z92" s="63"/>
      <c r="AA92" s="63"/>
      <c r="AB92" s="64"/>
      <c r="AC92" s="65"/>
      <c r="AD92" s="65"/>
      <c r="AE92" s="65"/>
      <c r="AF92" s="65"/>
      <c r="AG92" s="65"/>
      <c r="AH92" s="65"/>
      <c r="AI92" s="65"/>
      <c r="AJ92" s="65"/>
      <c r="AK92" s="65"/>
      <c r="AL92" s="66"/>
    </row>
    <row r="93" spans="2:38">
      <c r="B93" s="252"/>
      <c r="C93" s="290"/>
      <c r="D93" s="2"/>
      <c r="E93" s="2"/>
      <c r="F93" s="30"/>
      <c r="G93" s="61"/>
      <c r="H93" s="62"/>
      <c r="I93" s="63"/>
      <c r="J93" s="63"/>
      <c r="K93" s="63"/>
      <c r="L93" s="63"/>
      <c r="M93" s="63"/>
      <c r="N93" s="64"/>
      <c r="O93" s="65"/>
      <c r="P93" s="63"/>
      <c r="Q93" s="63"/>
      <c r="R93" s="63"/>
      <c r="S93" s="63"/>
      <c r="T93" s="63"/>
      <c r="U93" s="64"/>
      <c r="V93" s="65"/>
      <c r="W93" s="63"/>
      <c r="X93" s="63"/>
      <c r="Y93" s="63"/>
      <c r="Z93" s="63"/>
      <c r="AA93" s="63"/>
      <c r="AB93" s="64"/>
      <c r="AC93" s="65"/>
      <c r="AD93" s="65"/>
      <c r="AE93" s="65"/>
      <c r="AF93" s="65"/>
      <c r="AG93" s="65"/>
      <c r="AH93" s="65"/>
      <c r="AI93" s="65"/>
      <c r="AJ93" s="65"/>
      <c r="AK93" s="65"/>
      <c r="AL93" s="66"/>
    </row>
    <row r="94" spans="2:38">
      <c r="B94" s="252"/>
      <c r="C94" s="290"/>
      <c r="D94" s="2"/>
      <c r="E94" s="2"/>
      <c r="F94" s="30"/>
      <c r="G94" s="61"/>
      <c r="H94" s="62"/>
      <c r="I94" s="63"/>
      <c r="J94" s="63"/>
      <c r="K94" s="63"/>
      <c r="L94" s="63"/>
      <c r="M94" s="63"/>
      <c r="N94" s="64"/>
      <c r="O94" s="65"/>
      <c r="P94" s="63"/>
      <c r="Q94" s="63"/>
      <c r="R94" s="63"/>
      <c r="S94" s="63"/>
      <c r="T94" s="63"/>
      <c r="U94" s="64"/>
      <c r="V94" s="65"/>
      <c r="W94" s="63"/>
      <c r="X94" s="63"/>
      <c r="Y94" s="63"/>
      <c r="Z94" s="63"/>
      <c r="AA94" s="63"/>
      <c r="AB94" s="64"/>
      <c r="AC94" s="65"/>
      <c r="AD94" s="65"/>
      <c r="AE94" s="65"/>
      <c r="AF94" s="65"/>
      <c r="AG94" s="65"/>
      <c r="AH94" s="65"/>
      <c r="AI94" s="65"/>
      <c r="AJ94" s="65"/>
      <c r="AK94" s="65"/>
      <c r="AL94" s="66"/>
    </row>
    <row r="95" spans="2:38">
      <c r="B95" s="252"/>
      <c r="C95" s="290"/>
      <c r="D95" s="2"/>
      <c r="E95" s="2"/>
      <c r="F95" s="30"/>
      <c r="G95" s="61"/>
      <c r="H95" s="62"/>
      <c r="I95" s="63"/>
      <c r="J95" s="63"/>
      <c r="K95" s="63"/>
      <c r="L95" s="63"/>
      <c r="M95" s="63"/>
      <c r="N95" s="64"/>
      <c r="O95" s="65"/>
      <c r="P95" s="63"/>
      <c r="Q95" s="63"/>
      <c r="R95" s="63"/>
      <c r="S95" s="63"/>
      <c r="T95" s="63"/>
      <c r="U95" s="64"/>
      <c r="V95" s="65"/>
      <c r="W95" s="63"/>
      <c r="X95" s="63"/>
      <c r="Y95" s="63"/>
      <c r="Z95" s="63"/>
      <c r="AA95" s="63"/>
      <c r="AB95" s="64"/>
      <c r="AC95" s="65"/>
      <c r="AD95" s="65"/>
      <c r="AE95" s="65"/>
      <c r="AF95" s="65"/>
      <c r="AG95" s="65"/>
      <c r="AH95" s="65"/>
      <c r="AI95" s="65"/>
      <c r="AJ95" s="65"/>
      <c r="AK95" s="65"/>
      <c r="AL95" s="66"/>
    </row>
    <row r="96" spans="2:38">
      <c r="B96" s="252"/>
      <c r="C96" s="290"/>
      <c r="D96" s="2"/>
      <c r="E96" s="2"/>
      <c r="F96" s="30"/>
      <c r="G96" s="61"/>
      <c r="H96" s="62"/>
      <c r="I96" s="63"/>
      <c r="J96" s="63"/>
      <c r="K96" s="63"/>
      <c r="L96" s="63"/>
      <c r="M96" s="63"/>
      <c r="N96" s="64"/>
      <c r="O96" s="65"/>
      <c r="P96" s="63"/>
      <c r="Q96" s="63"/>
      <c r="R96" s="63"/>
      <c r="S96" s="63"/>
      <c r="T96" s="63"/>
      <c r="U96" s="64"/>
      <c r="V96" s="65"/>
      <c r="W96" s="63"/>
      <c r="X96" s="63"/>
      <c r="Y96" s="63"/>
      <c r="Z96" s="63"/>
      <c r="AA96" s="63"/>
      <c r="AB96" s="64"/>
      <c r="AC96" s="65"/>
      <c r="AD96" s="65"/>
      <c r="AE96" s="65"/>
      <c r="AF96" s="65"/>
      <c r="AG96" s="65"/>
      <c r="AH96" s="65"/>
      <c r="AI96" s="65"/>
      <c r="AJ96" s="65"/>
      <c r="AK96" s="65"/>
      <c r="AL96" s="66"/>
    </row>
    <row r="97" spans="2:38">
      <c r="B97" s="252"/>
      <c r="C97" s="290"/>
      <c r="D97" s="2"/>
      <c r="E97" s="2"/>
      <c r="F97" s="30"/>
      <c r="G97" s="61"/>
      <c r="H97" s="62"/>
      <c r="I97" s="63"/>
      <c r="J97" s="63"/>
      <c r="K97" s="63"/>
      <c r="L97" s="63"/>
      <c r="M97" s="63"/>
      <c r="N97" s="64"/>
      <c r="O97" s="65"/>
      <c r="P97" s="63"/>
      <c r="Q97" s="63"/>
      <c r="R97" s="63"/>
      <c r="S97" s="63"/>
      <c r="T97" s="63"/>
      <c r="U97" s="64"/>
      <c r="V97" s="65"/>
      <c r="W97" s="63"/>
      <c r="X97" s="63"/>
      <c r="Y97" s="63"/>
      <c r="Z97" s="63"/>
      <c r="AA97" s="63"/>
      <c r="AB97" s="64"/>
      <c r="AC97" s="65"/>
      <c r="AD97" s="65"/>
      <c r="AE97" s="65"/>
      <c r="AF97" s="65"/>
      <c r="AG97" s="65"/>
      <c r="AH97" s="65"/>
      <c r="AI97" s="65"/>
      <c r="AJ97" s="65"/>
      <c r="AK97" s="65"/>
      <c r="AL97" s="66"/>
    </row>
    <row r="98" spans="2:38">
      <c r="B98" s="253"/>
      <c r="C98" s="291"/>
      <c r="D98" s="2"/>
      <c r="E98" s="2"/>
      <c r="F98" s="30"/>
      <c r="G98" s="61"/>
      <c r="H98" s="67"/>
      <c r="I98" s="68"/>
      <c r="J98" s="68"/>
      <c r="K98" s="68"/>
      <c r="L98" s="68"/>
      <c r="M98" s="68"/>
      <c r="N98" s="69"/>
      <c r="O98" s="70"/>
      <c r="P98" s="68"/>
      <c r="Q98" s="68"/>
      <c r="R98" s="68"/>
      <c r="S98" s="68"/>
      <c r="T98" s="68"/>
      <c r="U98" s="69"/>
      <c r="V98" s="70"/>
      <c r="W98" s="68"/>
      <c r="X98" s="68"/>
      <c r="Y98" s="68"/>
      <c r="Z98" s="68"/>
      <c r="AA98" s="68"/>
      <c r="AB98" s="69"/>
      <c r="AC98" s="70"/>
      <c r="AD98" s="70"/>
      <c r="AE98" s="70"/>
      <c r="AF98" s="70"/>
      <c r="AG98" s="70"/>
      <c r="AH98" s="70"/>
      <c r="AI98" s="70"/>
      <c r="AJ98" s="70"/>
      <c r="AK98" s="70"/>
      <c r="AL98" s="71"/>
    </row>
    <row r="99" spans="2:38">
      <c r="B99" s="72" t="s">
        <v>20</v>
      </c>
      <c r="C99" s="73">
        <f>SUM(C89)</f>
        <v>0</v>
      </c>
      <c r="D99" s="74"/>
      <c r="E99" s="74"/>
      <c r="F99" s="75"/>
      <c r="G99" s="76"/>
      <c r="H99" s="77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9"/>
    </row>
    <row r="100" spans="2:38">
      <c r="B100" s="251" t="s">
        <v>42</v>
      </c>
      <c r="C100" s="289"/>
      <c r="D100" s="2"/>
      <c r="E100" s="2"/>
      <c r="F100" s="30"/>
      <c r="G100" s="61"/>
      <c r="H100" s="62"/>
      <c r="I100" s="63"/>
      <c r="J100" s="63"/>
      <c r="K100" s="63"/>
      <c r="L100" s="63"/>
      <c r="M100" s="63"/>
      <c r="N100" s="64"/>
      <c r="O100" s="65"/>
      <c r="P100" s="63"/>
      <c r="Q100" s="63"/>
      <c r="R100" s="63"/>
      <c r="S100" s="63"/>
      <c r="T100" s="63"/>
      <c r="U100" s="64"/>
      <c r="V100" s="65"/>
      <c r="W100" s="63"/>
      <c r="X100" s="63"/>
      <c r="Y100" s="63"/>
      <c r="Z100" s="63"/>
      <c r="AA100" s="63"/>
      <c r="AB100" s="64"/>
      <c r="AC100" s="65"/>
      <c r="AD100" s="65"/>
      <c r="AE100" s="65"/>
      <c r="AF100" s="65"/>
      <c r="AG100" s="65"/>
      <c r="AH100" s="65"/>
      <c r="AI100" s="65"/>
      <c r="AJ100" s="65"/>
      <c r="AK100" s="65"/>
      <c r="AL100" s="66"/>
    </row>
    <row r="101" spans="2:38">
      <c r="B101" s="252"/>
      <c r="C101" s="290"/>
      <c r="D101" s="2"/>
      <c r="E101" s="2"/>
      <c r="F101" s="30"/>
      <c r="G101" s="61"/>
      <c r="H101" s="62"/>
      <c r="I101" s="63"/>
      <c r="J101" s="63"/>
      <c r="K101" s="63"/>
      <c r="L101" s="63"/>
      <c r="M101" s="63"/>
      <c r="N101" s="64"/>
      <c r="O101" s="65"/>
      <c r="P101" s="63"/>
      <c r="Q101" s="63"/>
      <c r="R101" s="63"/>
      <c r="S101" s="63"/>
      <c r="T101" s="63"/>
      <c r="U101" s="64"/>
      <c r="V101" s="65"/>
      <c r="W101" s="63"/>
      <c r="X101" s="63"/>
      <c r="Y101" s="63"/>
      <c r="Z101" s="63"/>
      <c r="AA101" s="63"/>
      <c r="AB101" s="64"/>
      <c r="AC101" s="65"/>
      <c r="AD101" s="65"/>
      <c r="AE101" s="65"/>
      <c r="AF101" s="65"/>
      <c r="AG101" s="65"/>
      <c r="AH101" s="65"/>
      <c r="AI101" s="65"/>
      <c r="AJ101" s="65"/>
      <c r="AK101" s="65"/>
      <c r="AL101" s="66"/>
    </row>
    <row r="102" spans="2:38">
      <c r="B102" s="252"/>
      <c r="C102" s="290"/>
      <c r="D102" s="2"/>
      <c r="E102" s="2"/>
      <c r="F102" s="30"/>
      <c r="G102" s="61"/>
      <c r="H102" s="62"/>
      <c r="I102" s="63"/>
      <c r="J102" s="63"/>
      <c r="K102" s="63"/>
      <c r="L102" s="63"/>
      <c r="M102" s="65"/>
      <c r="N102" s="65"/>
      <c r="O102" s="63"/>
      <c r="P102" s="63"/>
      <c r="Q102" s="63"/>
      <c r="R102" s="63"/>
      <c r="S102" s="63"/>
      <c r="T102" s="63"/>
      <c r="U102" s="64"/>
      <c r="V102" s="65"/>
      <c r="W102" s="63"/>
      <c r="X102" s="63"/>
      <c r="Y102" s="63"/>
      <c r="Z102" s="63"/>
      <c r="AA102" s="63"/>
      <c r="AB102" s="64"/>
      <c r="AC102" s="65"/>
      <c r="AD102" s="65"/>
      <c r="AE102" s="65"/>
      <c r="AF102" s="65"/>
      <c r="AG102" s="65"/>
      <c r="AH102" s="65"/>
      <c r="AI102" s="65"/>
      <c r="AJ102" s="65"/>
      <c r="AK102" s="65"/>
      <c r="AL102" s="66"/>
    </row>
    <row r="103" spans="2:38">
      <c r="B103" s="252"/>
      <c r="C103" s="290"/>
      <c r="D103" s="2"/>
      <c r="E103" s="2"/>
      <c r="F103" s="30"/>
      <c r="G103" s="61"/>
      <c r="H103" s="62"/>
      <c r="I103" s="63"/>
      <c r="J103" s="63"/>
      <c r="K103" s="63"/>
      <c r="L103" s="63"/>
      <c r="M103" s="63"/>
      <c r="N103" s="64"/>
      <c r="O103" s="65"/>
      <c r="P103" s="63"/>
      <c r="Q103" s="63"/>
      <c r="R103" s="63"/>
      <c r="S103" s="63"/>
      <c r="T103" s="63"/>
      <c r="U103" s="64"/>
      <c r="V103" s="65"/>
      <c r="W103" s="63"/>
      <c r="X103" s="63"/>
      <c r="Y103" s="63"/>
      <c r="Z103" s="63"/>
      <c r="AA103" s="63"/>
      <c r="AB103" s="64"/>
      <c r="AC103" s="65"/>
      <c r="AD103" s="65"/>
      <c r="AE103" s="65"/>
      <c r="AF103" s="65"/>
      <c r="AG103" s="65"/>
      <c r="AH103" s="65"/>
      <c r="AI103" s="65"/>
      <c r="AJ103" s="65"/>
      <c r="AK103" s="65"/>
      <c r="AL103" s="66"/>
    </row>
    <row r="104" spans="2:38">
      <c r="B104" s="252"/>
      <c r="C104" s="290"/>
      <c r="D104" s="2"/>
      <c r="E104" s="2"/>
      <c r="F104" s="30"/>
      <c r="G104" s="61"/>
      <c r="H104" s="62"/>
      <c r="I104" s="63"/>
      <c r="J104" s="63"/>
      <c r="K104" s="63"/>
      <c r="L104" s="63"/>
      <c r="M104" s="63"/>
      <c r="N104" s="64"/>
      <c r="O104" s="65"/>
      <c r="P104" s="63"/>
      <c r="Q104" s="63"/>
      <c r="R104" s="63"/>
      <c r="S104" s="63"/>
      <c r="T104" s="63"/>
      <c r="U104" s="64"/>
      <c r="V104" s="65"/>
      <c r="W104" s="63"/>
      <c r="X104" s="63"/>
      <c r="Y104" s="63"/>
      <c r="Z104" s="63"/>
      <c r="AA104" s="63"/>
      <c r="AB104" s="64"/>
      <c r="AC104" s="65"/>
      <c r="AD104" s="65"/>
      <c r="AE104" s="65"/>
      <c r="AF104" s="65"/>
      <c r="AG104" s="65"/>
      <c r="AH104" s="65"/>
      <c r="AI104" s="65"/>
      <c r="AJ104" s="65"/>
      <c r="AK104" s="65"/>
      <c r="AL104" s="66"/>
    </row>
    <row r="105" spans="2:38">
      <c r="B105" s="252"/>
      <c r="C105" s="290"/>
      <c r="D105" s="2"/>
      <c r="E105" s="2"/>
      <c r="F105" s="30"/>
      <c r="G105" s="61"/>
      <c r="H105" s="62"/>
      <c r="I105" s="63"/>
      <c r="J105" s="63"/>
      <c r="K105" s="63"/>
      <c r="L105" s="63"/>
      <c r="M105" s="63"/>
      <c r="N105" s="64"/>
      <c r="O105" s="65"/>
      <c r="P105" s="63"/>
      <c r="Q105" s="63"/>
      <c r="R105" s="63"/>
      <c r="S105" s="63"/>
      <c r="T105" s="63"/>
      <c r="U105" s="64"/>
      <c r="V105" s="65"/>
      <c r="W105" s="63"/>
      <c r="X105" s="63"/>
      <c r="Y105" s="63"/>
      <c r="Z105" s="63"/>
      <c r="AA105" s="63"/>
      <c r="AB105" s="64"/>
      <c r="AC105" s="65"/>
      <c r="AD105" s="65"/>
      <c r="AE105" s="65"/>
      <c r="AF105" s="65"/>
      <c r="AG105" s="65"/>
      <c r="AH105" s="65"/>
      <c r="AI105" s="65"/>
      <c r="AJ105" s="65"/>
      <c r="AK105" s="65"/>
      <c r="AL105" s="66"/>
    </row>
    <row r="106" spans="2:38">
      <c r="B106" s="252"/>
      <c r="C106" s="290"/>
      <c r="D106" s="2"/>
      <c r="E106" s="2"/>
      <c r="F106" s="30"/>
      <c r="G106" s="61"/>
      <c r="H106" s="62"/>
      <c r="I106" s="63"/>
      <c r="J106" s="63"/>
      <c r="K106" s="63"/>
      <c r="L106" s="63"/>
      <c r="M106" s="63"/>
      <c r="N106" s="64"/>
      <c r="O106" s="65"/>
      <c r="P106" s="63"/>
      <c r="Q106" s="63"/>
      <c r="R106" s="63"/>
      <c r="S106" s="63"/>
      <c r="T106" s="63"/>
      <c r="U106" s="64"/>
      <c r="V106" s="65"/>
      <c r="W106" s="63"/>
      <c r="X106" s="63"/>
      <c r="Y106" s="63"/>
      <c r="Z106" s="63"/>
      <c r="AA106" s="63"/>
      <c r="AB106" s="64"/>
      <c r="AC106" s="65"/>
      <c r="AD106" s="65"/>
      <c r="AE106" s="65"/>
      <c r="AF106" s="65"/>
      <c r="AG106" s="65"/>
      <c r="AH106" s="65"/>
      <c r="AI106" s="65"/>
      <c r="AJ106" s="65"/>
      <c r="AK106" s="65"/>
      <c r="AL106" s="66"/>
    </row>
    <row r="107" spans="2:38">
      <c r="B107" s="252"/>
      <c r="C107" s="290"/>
      <c r="D107" s="2"/>
      <c r="E107" s="2"/>
      <c r="F107" s="30"/>
      <c r="G107" s="61"/>
      <c r="H107" s="62"/>
      <c r="I107" s="63"/>
      <c r="J107" s="63"/>
      <c r="K107" s="63"/>
      <c r="L107" s="63"/>
      <c r="M107" s="63"/>
      <c r="N107" s="64"/>
      <c r="O107" s="65"/>
      <c r="P107" s="63"/>
      <c r="Q107" s="63"/>
      <c r="R107" s="63"/>
      <c r="S107" s="63"/>
      <c r="T107" s="63"/>
      <c r="U107" s="64"/>
      <c r="V107" s="65"/>
      <c r="W107" s="63"/>
      <c r="X107" s="63"/>
      <c r="Y107" s="63"/>
      <c r="Z107" s="63"/>
      <c r="AA107" s="63"/>
      <c r="AB107" s="64"/>
      <c r="AC107" s="65"/>
      <c r="AD107" s="65"/>
      <c r="AE107" s="65"/>
      <c r="AF107" s="65"/>
      <c r="AG107" s="65"/>
      <c r="AH107" s="65"/>
      <c r="AI107" s="65"/>
      <c r="AJ107" s="65"/>
      <c r="AK107" s="65"/>
      <c r="AL107" s="66"/>
    </row>
    <row r="108" spans="2:38">
      <c r="B108" s="252"/>
      <c r="C108" s="290"/>
      <c r="D108" s="2"/>
      <c r="E108" s="2"/>
      <c r="F108" s="30"/>
      <c r="G108" s="61"/>
      <c r="H108" s="62"/>
      <c r="I108" s="63"/>
      <c r="J108" s="63"/>
      <c r="K108" s="63"/>
      <c r="L108" s="63"/>
      <c r="M108" s="63"/>
      <c r="N108" s="64"/>
      <c r="O108" s="65"/>
      <c r="P108" s="63"/>
      <c r="Q108" s="63"/>
      <c r="R108" s="63"/>
      <c r="S108" s="63"/>
      <c r="T108" s="63"/>
      <c r="U108" s="64"/>
      <c r="V108" s="65"/>
      <c r="W108" s="63"/>
      <c r="X108" s="63"/>
      <c r="Y108" s="63"/>
      <c r="Z108" s="63"/>
      <c r="AA108" s="63"/>
      <c r="AB108" s="64"/>
      <c r="AC108" s="65"/>
      <c r="AD108" s="65"/>
      <c r="AE108" s="65"/>
      <c r="AF108" s="65"/>
      <c r="AG108" s="65"/>
      <c r="AH108" s="65"/>
      <c r="AI108" s="65"/>
      <c r="AJ108" s="65"/>
      <c r="AK108" s="65"/>
      <c r="AL108" s="66"/>
    </row>
    <row r="109" spans="2:38">
      <c r="B109" s="253"/>
      <c r="C109" s="291"/>
      <c r="D109" s="2"/>
      <c r="E109" s="2"/>
      <c r="F109" s="30"/>
      <c r="G109" s="61"/>
      <c r="H109" s="67"/>
      <c r="I109" s="68"/>
      <c r="J109" s="68"/>
      <c r="K109" s="68"/>
      <c r="L109" s="68"/>
      <c r="M109" s="68"/>
      <c r="N109" s="69"/>
      <c r="O109" s="70"/>
      <c r="P109" s="68"/>
      <c r="Q109" s="68"/>
      <c r="R109" s="68"/>
      <c r="S109" s="68"/>
      <c r="T109" s="68"/>
      <c r="U109" s="69"/>
      <c r="V109" s="70"/>
      <c r="W109" s="68"/>
      <c r="X109" s="68"/>
      <c r="Y109" s="68"/>
      <c r="Z109" s="68"/>
      <c r="AA109" s="68"/>
      <c r="AB109" s="69"/>
      <c r="AC109" s="70"/>
      <c r="AD109" s="70"/>
      <c r="AE109" s="70"/>
      <c r="AF109" s="70"/>
      <c r="AG109" s="70"/>
      <c r="AH109" s="70"/>
      <c r="AI109" s="70"/>
      <c r="AJ109" s="70"/>
      <c r="AK109" s="70"/>
      <c r="AL109" s="71"/>
    </row>
    <row r="110" spans="2:38">
      <c r="B110" s="72" t="s">
        <v>20</v>
      </c>
      <c r="C110" s="73">
        <f>SUM(C100)</f>
        <v>0</v>
      </c>
      <c r="D110" s="74"/>
      <c r="E110" s="74"/>
      <c r="F110" s="75"/>
      <c r="G110" s="76"/>
      <c r="H110" s="77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9"/>
    </row>
    <row r="111" spans="2:38">
      <c r="B111" s="251" t="s">
        <v>43</v>
      </c>
      <c r="C111" s="289"/>
      <c r="D111" s="2"/>
      <c r="E111" s="2"/>
      <c r="F111" s="30"/>
      <c r="G111" s="61"/>
      <c r="H111" s="62"/>
      <c r="I111" s="63"/>
      <c r="J111" s="63"/>
      <c r="K111" s="63"/>
      <c r="L111" s="63"/>
      <c r="M111" s="63"/>
      <c r="N111" s="64"/>
      <c r="O111" s="65"/>
      <c r="P111" s="63"/>
      <c r="Q111" s="63"/>
      <c r="R111" s="63"/>
      <c r="S111" s="63"/>
      <c r="T111" s="63"/>
      <c r="U111" s="64"/>
      <c r="V111" s="65"/>
      <c r="W111" s="63"/>
      <c r="X111" s="63"/>
      <c r="Y111" s="63"/>
      <c r="Z111" s="63"/>
      <c r="AA111" s="63"/>
      <c r="AB111" s="64"/>
      <c r="AC111" s="65"/>
      <c r="AD111" s="65"/>
      <c r="AE111" s="65"/>
      <c r="AF111" s="65"/>
      <c r="AG111" s="65"/>
      <c r="AH111" s="65"/>
      <c r="AI111" s="65"/>
      <c r="AJ111" s="65"/>
      <c r="AK111" s="65"/>
      <c r="AL111" s="66"/>
    </row>
    <row r="112" spans="2:38">
      <c r="B112" s="252"/>
      <c r="C112" s="290"/>
      <c r="D112" s="2"/>
      <c r="E112" s="2"/>
      <c r="F112" s="30"/>
      <c r="G112" s="61"/>
      <c r="H112" s="62"/>
      <c r="I112" s="63"/>
      <c r="J112" s="63"/>
      <c r="K112" s="63"/>
      <c r="L112" s="63"/>
      <c r="M112" s="63"/>
      <c r="N112" s="64"/>
      <c r="O112" s="65"/>
      <c r="P112" s="63"/>
      <c r="Q112" s="63"/>
      <c r="R112" s="63"/>
      <c r="S112" s="63"/>
      <c r="T112" s="63"/>
      <c r="U112" s="64"/>
      <c r="V112" s="65"/>
      <c r="W112" s="63"/>
      <c r="X112" s="63"/>
      <c r="Y112" s="63"/>
      <c r="Z112" s="63"/>
      <c r="AA112" s="63"/>
      <c r="AB112" s="64"/>
      <c r="AC112" s="65"/>
      <c r="AD112" s="65"/>
      <c r="AE112" s="65"/>
      <c r="AF112" s="65"/>
      <c r="AG112" s="65"/>
      <c r="AH112" s="65"/>
      <c r="AI112" s="65"/>
      <c r="AJ112" s="65"/>
      <c r="AK112" s="65"/>
      <c r="AL112" s="66"/>
    </row>
    <row r="113" spans="2:38">
      <c r="B113" s="252"/>
      <c r="C113" s="290"/>
      <c r="D113" s="2"/>
      <c r="E113" s="2"/>
      <c r="F113" s="30"/>
      <c r="G113" s="61"/>
      <c r="H113" s="62"/>
      <c r="I113" s="63"/>
      <c r="J113" s="63"/>
      <c r="K113" s="63"/>
      <c r="L113" s="63"/>
      <c r="M113" s="65"/>
      <c r="N113" s="65"/>
      <c r="O113" s="63"/>
      <c r="P113" s="63"/>
      <c r="Q113" s="63"/>
      <c r="R113" s="63"/>
      <c r="S113" s="63"/>
      <c r="T113" s="63"/>
      <c r="U113" s="64"/>
      <c r="V113" s="65"/>
      <c r="W113" s="63"/>
      <c r="X113" s="63"/>
      <c r="Y113" s="63"/>
      <c r="Z113" s="63"/>
      <c r="AA113" s="63"/>
      <c r="AB113" s="64"/>
      <c r="AC113" s="65"/>
      <c r="AD113" s="65"/>
      <c r="AE113" s="65"/>
      <c r="AF113" s="65"/>
      <c r="AG113" s="65"/>
      <c r="AH113" s="65"/>
      <c r="AI113" s="65"/>
      <c r="AJ113" s="65"/>
      <c r="AK113" s="65"/>
      <c r="AL113" s="66"/>
    </row>
    <row r="114" spans="2:38">
      <c r="B114" s="252"/>
      <c r="C114" s="290"/>
      <c r="D114" s="2"/>
      <c r="E114" s="2"/>
      <c r="F114" s="30"/>
      <c r="G114" s="61"/>
      <c r="H114" s="62"/>
      <c r="I114" s="63"/>
      <c r="J114" s="63"/>
      <c r="K114" s="63"/>
      <c r="L114" s="63"/>
      <c r="M114" s="63"/>
      <c r="N114" s="64"/>
      <c r="O114" s="65"/>
      <c r="P114" s="63"/>
      <c r="Q114" s="63"/>
      <c r="R114" s="63"/>
      <c r="S114" s="63"/>
      <c r="T114" s="63"/>
      <c r="U114" s="64"/>
      <c r="V114" s="65"/>
      <c r="W114" s="63"/>
      <c r="X114" s="63"/>
      <c r="Y114" s="63"/>
      <c r="Z114" s="63"/>
      <c r="AA114" s="63"/>
      <c r="AB114" s="64"/>
      <c r="AC114" s="65"/>
      <c r="AD114" s="65"/>
      <c r="AE114" s="65"/>
      <c r="AF114" s="65"/>
      <c r="AG114" s="65"/>
      <c r="AH114" s="65"/>
      <c r="AI114" s="65"/>
      <c r="AJ114" s="65"/>
      <c r="AK114" s="65"/>
      <c r="AL114" s="66"/>
    </row>
    <row r="115" spans="2:38">
      <c r="B115" s="252"/>
      <c r="C115" s="290"/>
      <c r="D115" s="2"/>
      <c r="E115" s="2"/>
      <c r="F115" s="30"/>
      <c r="G115" s="61"/>
      <c r="H115" s="62"/>
      <c r="I115" s="63"/>
      <c r="J115" s="63"/>
      <c r="K115" s="63"/>
      <c r="L115" s="63"/>
      <c r="M115" s="63"/>
      <c r="N115" s="64"/>
      <c r="O115" s="65"/>
      <c r="P115" s="63"/>
      <c r="Q115" s="63"/>
      <c r="R115" s="63"/>
      <c r="S115" s="63"/>
      <c r="T115" s="63"/>
      <c r="U115" s="64"/>
      <c r="V115" s="65"/>
      <c r="W115" s="63"/>
      <c r="X115" s="63"/>
      <c r="Y115" s="63"/>
      <c r="Z115" s="63"/>
      <c r="AA115" s="63"/>
      <c r="AB115" s="64"/>
      <c r="AC115" s="65"/>
      <c r="AD115" s="65"/>
      <c r="AE115" s="65"/>
      <c r="AF115" s="65"/>
      <c r="AG115" s="65"/>
      <c r="AH115" s="65"/>
      <c r="AI115" s="65"/>
      <c r="AJ115" s="65"/>
      <c r="AK115" s="65"/>
      <c r="AL115" s="66"/>
    </row>
    <row r="116" spans="2:38">
      <c r="B116" s="252"/>
      <c r="C116" s="290"/>
      <c r="D116" s="2"/>
      <c r="E116" s="2"/>
      <c r="F116" s="30"/>
      <c r="G116" s="61"/>
      <c r="H116" s="62"/>
      <c r="I116" s="63"/>
      <c r="J116" s="63"/>
      <c r="K116" s="63"/>
      <c r="L116" s="63"/>
      <c r="M116" s="63"/>
      <c r="N116" s="64"/>
      <c r="O116" s="65"/>
      <c r="P116" s="63"/>
      <c r="Q116" s="63"/>
      <c r="R116" s="63"/>
      <c r="S116" s="63"/>
      <c r="T116" s="63"/>
      <c r="U116" s="64"/>
      <c r="V116" s="65"/>
      <c r="W116" s="63"/>
      <c r="X116" s="63"/>
      <c r="Y116" s="63"/>
      <c r="Z116" s="63"/>
      <c r="AA116" s="63"/>
      <c r="AB116" s="64"/>
      <c r="AC116" s="65"/>
      <c r="AD116" s="65"/>
      <c r="AE116" s="65"/>
      <c r="AF116" s="65"/>
      <c r="AG116" s="65"/>
      <c r="AH116" s="65"/>
      <c r="AI116" s="65"/>
      <c r="AJ116" s="65"/>
      <c r="AK116" s="65"/>
      <c r="AL116" s="66"/>
    </row>
    <row r="117" spans="2:38">
      <c r="B117" s="252"/>
      <c r="C117" s="290"/>
      <c r="D117" s="2"/>
      <c r="E117" s="2"/>
      <c r="F117" s="30"/>
      <c r="G117" s="61"/>
      <c r="H117" s="62"/>
      <c r="I117" s="63"/>
      <c r="J117" s="63"/>
      <c r="K117" s="63"/>
      <c r="L117" s="63"/>
      <c r="M117" s="63"/>
      <c r="N117" s="64"/>
      <c r="O117" s="65"/>
      <c r="P117" s="63"/>
      <c r="Q117" s="63"/>
      <c r="R117" s="63"/>
      <c r="S117" s="63"/>
      <c r="T117" s="63"/>
      <c r="U117" s="64"/>
      <c r="V117" s="65"/>
      <c r="W117" s="63"/>
      <c r="X117" s="63"/>
      <c r="Y117" s="63"/>
      <c r="Z117" s="63"/>
      <c r="AA117" s="63"/>
      <c r="AB117" s="64"/>
      <c r="AC117" s="65"/>
      <c r="AD117" s="65"/>
      <c r="AE117" s="65"/>
      <c r="AF117" s="65"/>
      <c r="AG117" s="65"/>
      <c r="AH117" s="65"/>
      <c r="AI117" s="65"/>
      <c r="AJ117" s="65"/>
      <c r="AK117" s="65"/>
      <c r="AL117" s="66"/>
    </row>
    <row r="118" spans="2:38">
      <c r="B118" s="252"/>
      <c r="C118" s="290"/>
      <c r="D118" s="2"/>
      <c r="E118" s="2"/>
      <c r="F118" s="30"/>
      <c r="G118" s="61"/>
      <c r="H118" s="62"/>
      <c r="I118" s="63"/>
      <c r="J118" s="63"/>
      <c r="K118" s="63"/>
      <c r="L118" s="63"/>
      <c r="M118" s="63"/>
      <c r="N118" s="64"/>
      <c r="O118" s="65"/>
      <c r="P118" s="63"/>
      <c r="Q118" s="63"/>
      <c r="R118" s="63"/>
      <c r="S118" s="63"/>
      <c r="T118" s="63"/>
      <c r="U118" s="64"/>
      <c r="V118" s="65"/>
      <c r="W118" s="63"/>
      <c r="X118" s="63"/>
      <c r="Y118" s="63"/>
      <c r="Z118" s="63"/>
      <c r="AA118" s="63"/>
      <c r="AB118" s="64"/>
      <c r="AC118" s="65"/>
      <c r="AD118" s="65"/>
      <c r="AE118" s="65"/>
      <c r="AF118" s="65"/>
      <c r="AG118" s="65"/>
      <c r="AH118" s="65"/>
      <c r="AI118" s="65"/>
      <c r="AJ118" s="65"/>
      <c r="AK118" s="65"/>
      <c r="AL118" s="66"/>
    </row>
    <row r="119" spans="2:38">
      <c r="B119" s="252"/>
      <c r="C119" s="290"/>
      <c r="D119" s="2"/>
      <c r="E119" s="2"/>
      <c r="F119" s="30"/>
      <c r="G119" s="61"/>
      <c r="H119" s="62"/>
      <c r="I119" s="63"/>
      <c r="J119" s="63"/>
      <c r="K119" s="63"/>
      <c r="L119" s="63"/>
      <c r="M119" s="63"/>
      <c r="N119" s="64"/>
      <c r="O119" s="65"/>
      <c r="P119" s="63"/>
      <c r="Q119" s="63"/>
      <c r="R119" s="63"/>
      <c r="S119" s="63"/>
      <c r="T119" s="63"/>
      <c r="U119" s="64"/>
      <c r="V119" s="65"/>
      <c r="W119" s="63"/>
      <c r="X119" s="63"/>
      <c r="Y119" s="63"/>
      <c r="Z119" s="63"/>
      <c r="AA119" s="63"/>
      <c r="AB119" s="64"/>
      <c r="AC119" s="65"/>
      <c r="AD119" s="65"/>
      <c r="AE119" s="65"/>
      <c r="AF119" s="65"/>
      <c r="AG119" s="65"/>
      <c r="AH119" s="65"/>
      <c r="AI119" s="65"/>
      <c r="AJ119" s="65"/>
      <c r="AK119" s="65"/>
      <c r="AL119" s="66"/>
    </row>
    <row r="120" spans="2:38">
      <c r="B120" s="253"/>
      <c r="C120" s="291"/>
      <c r="D120" s="2"/>
      <c r="E120" s="2"/>
      <c r="F120" s="30"/>
      <c r="G120" s="61"/>
      <c r="H120" s="67"/>
      <c r="I120" s="68"/>
      <c r="J120" s="68"/>
      <c r="K120" s="68"/>
      <c r="L120" s="68"/>
      <c r="M120" s="68"/>
      <c r="N120" s="69"/>
      <c r="O120" s="70"/>
      <c r="P120" s="68"/>
      <c r="Q120" s="68"/>
      <c r="R120" s="68"/>
      <c r="S120" s="68"/>
      <c r="T120" s="68"/>
      <c r="U120" s="69"/>
      <c r="V120" s="70"/>
      <c r="W120" s="68"/>
      <c r="X120" s="68"/>
      <c r="Y120" s="68"/>
      <c r="Z120" s="68"/>
      <c r="AA120" s="68"/>
      <c r="AB120" s="69"/>
      <c r="AC120" s="70"/>
      <c r="AD120" s="70"/>
      <c r="AE120" s="70"/>
      <c r="AF120" s="70"/>
      <c r="AG120" s="70"/>
      <c r="AH120" s="70"/>
      <c r="AI120" s="70"/>
      <c r="AJ120" s="70"/>
      <c r="AK120" s="70"/>
      <c r="AL120" s="71"/>
    </row>
    <row r="121" spans="2:38">
      <c r="B121" s="72" t="s">
        <v>20</v>
      </c>
      <c r="C121" s="73">
        <f>SUM(C111)</f>
        <v>0</v>
      </c>
      <c r="D121" s="74"/>
      <c r="E121" s="74"/>
      <c r="F121" s="75"/>
      <c r="G121" s="76"/>
      <c r="H121" s="77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9"/>
    </row>
    <row r="122" spans="2:38" ht="17.25" thickBot="1">
      <c r="B122" s="53" t="s">
        <v>21</v>
      </c>
      <c r="C122" s="80">
        <f>SUM(C12:C121)/2</f>
        <v>0</v>
      </c>
      <c r="D122" s="81"/>
      <c r="E122" s="81"/>
      <c r="F122" s="82"/>
      <c r="G122" s="55"/>
    </row>
  </sheetData>
  <mergeCells count="28">
    <mergeCell ref="B56:B65"/>
    <mergeCell ref="C56:C65"/>
    <mergeCell ref="B100:B109"/>
    <mergeCell ref="C100:C109"/>
    <mergeCell ref="B111:B120"/>
    <mergeCell ref="C111:C120"/>
    <mergeCell ref="B67:B76"/>
    <mergeCell ref="C67:C76"/>
    <mergeCell ref="B78:B87"/>
    <mergeCell ref="C78:C87"/>
    <mergeCell ref="B89:B98"/>
    <mergeCell ref="C89:C98"/>
    <mergeCell ref="B23:B32"/>
    <mergeCell ref="C23:C32"/>
    <mergeCell ref="B34:B43"/>
    <mergeCell ref="C34:C43"/>
    <mergeCell ref="B45:B54"/>
    <mergeCell ref="C45:C54"/>
    <mergeCell ref="B9:C9"/>
    <mergeCell ref="B10:C10"/>
    <mergeCell ref="D10:E10"/>
    <mergeCell ref="B12:B21"/>
    <mergeCell ref="C12:C21"/>
    <mergeCell ref="B2:F2"/>
    <mergeCell ref="C4:D4"/>
    <mergeCell ref="C5:D5"/>
    <mergeCell ref="C6:D6"/>
    <mergeCell ref="C7:D7"/>
  </mergeCells>
  <phoneticPr fontId="2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Media mix</vt:lpstr>
      <vt:lpstr>검색광고키워드 리스트</vt:lpstr>
      <vt:lpstr>카페배포리스트</vt:lpstr>
      <vt:lpstr>인터웍스 타겟팅</vt:lpstr>
      <vt:lpstr>Mediamix_2안</vt:lpstr>
      <vt:lpstr>Mediamix_5</vt:lpstr>
      <vt:lpstr>Mediamix_6</vt:lpstr>
      <vt:lpstr>Mediamix Total</vt:lpstr>
      <vt:lpstr>Schedule</vt:lpstr>
    </vt:vector>
  </TitlesOfParts>
  <Company>MezzoMedia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Feelcap</dc:creator>
  <cp:lastModifiedBy>ampm</cp:lastModifiedBy>
  <cp:lastPrinted>2009-10-20T14:47:16Z</cp:lastPrinted>
  <dcterms:created xsi:type="dcterms:W3CDTF">2009-07-20T01:26:10Z</dcterms:created>
  <dcterms:modified xsi:type="dcterms:W3CDTF">2021-08-04T09:53:05Z</dcterms:modified>
</cp:coreProperties>
</file>