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7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1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8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Ex9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1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Ex10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2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2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Ex11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2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2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Ex12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24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2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Ex13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26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27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Ex14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2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2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Ex15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30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31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Ex16.xml" ContentType="application/vnd.ms-office.chartex+xml"/>
  <Override PartName="/xl/charts/style47.xml" ContentType="application/vnd.ms-office.chartstyle+xml"/>
  <Override PartName="/xl/charts/colors47.xml" ContentType="application/vnd.ms-office.chartcolorstyle+xml"/>
  <Override PartName="/xl/charts/chart3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3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Ex17.xml" ContentType="application/vnd.ms-office.chartex+xml"/>
  <Override PartName="/xl/charts/style50.xml" ContentType="application/vnd.ms-office.chartstyle+xml"/>
  <Override PartName="/xl/charts/colors50.xml" ContentType="application/vnd.ms-office.chartcolorstyle+xml"/>
  <Override PartName="/xl/charts/chart34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charts/chart35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Ex18.xml" ContentType="application/vnd.ms-office.chartex+xml"/>
  <Override PartName="/xl/charts/style53.xml" ContentType="application/vnd.ms-office.chartstyle+xml"/>
  <Override PartName="/xl/charts/colors53.xml" ContentType="application/vnd.ms-office.chartcolorstyle+xml"/>
  <Override PartName="/xl/charts/chart3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wamp64\www\SID\dataset-5\question-1\Graphique\"/>
    </mc:Choice>
  </mc:AlternateContent>
  <xr:revisionPtr revIDLastSave="0" documentId="13_ncr:1_{034B0BED-FD8B-4129-A605-C6EF4D909DED}" xr6:coauthVersionLast="47" xr6:coauthVersionMax="47" xr10:uidLastSave="{00000000-0000-0000-0000-000000000000}"/>
  <bookViews>
    <workbookView xWindow="-108" yWindow="-108" windowWidth="23256" windowHeight="13176" tabRatio="814" xr2:uid="{00000000-000D-0000-FFFF-FFFF00000000}"/>
  </bookViews>
  <sheets>
    <sheet name="transportation-modes-Bangladesh" sheetId="4" r:id="rId1"/>
    <sheet name="transportation-modes-Brazil" sheetId="5" r:id="rId2"/>
    <sheet name="transportation-modes-China" sheetId="2" r:id="rId3"/>
    <sheet name="transportation-modes-Egypt" sheetId="6" r:id="rId4"/>
    <sheet name="transportation-modes-Ethiopia" sheetId="7" r:id="rId5"/>
    <sheet name="transportation-modes-India" sheetId="8" r:id="rId6"/>
    <sheet name="transportation-modes-Ivory Coas" sheetId="9" r:id="rId7"/>
    <sheet name="transportation-modes-Mexico" sheetId="10" r:id="rId8"/>
    <sheet name="transportation-modes-Morocco" sheetId="12" r:id="rId9"/>
    <sheet name="transportation-modes-Myanmar" sheetId="13" r:id="rId10"/>
    <sheet name="transportation-modes-Nigeria" sheetId="15" r:id="rId11"/>
    <sheet name="transportation-modes-Pakistan" sheetId="17" r:id="rId12"/>
    <sheet name="transportation-modes-South Afri" sheetId="18" r:id="rId13"/>
    <sheet name="transportation-modes-Vietnam" sheetId="23" r:id="rId14"/>
    <sheet name="transportation-modes-Turkey" sheetId="21" r:id="rId15"/>
    <sheet name="transportation-modes-United Kin" sheetId="22" r:id="rId16"/>
    <sheet name="transportation-modes-Thailand" sheetId="20" r:id="rId17"/>
    <sheet name="Statistiques" sheetId="24" r:id="rId18"/>
  </sheets>
  <definedNames>
    <definedName name="_xlchart.v1.0" hidden="1">'transportation-modes-Bangladesh'!$A$2:$A$15</definedName>
    <definedName name="_xlchart.v1.1" hidden="1">'transportation-modes-Bangladesh'!$A$2:$A$16</definedName>
    <definedName name="_xlchart.v1.10" hidden="1">'transportation-modes-China'!$A$2:$A$15</definedName>
    <definedName name="_xlchart.v1.100" hidden="1">'transportation-modes-United Kin'!$A$2:$A$16</definedName>
    <definedName name="_xlchart.v1.101" hidden="1">'transportation-modes-United Kin'!$B$1</definedName>
    <definedName name="_xlchart.v1.102" hidden="1">'transportation-modes-United Kin'!$B$2:$B$15</definedName>
    <definedName name="_xlchart.v1.103" hidden="1">'transportation-modes-United Kin'!$B$2:$B$16</definedName>
    <definedName name="_xlchart.v1.104" hidden="1">'transportation-modes-United Kin'!$A$2:$A$16</definedName>
    <definedName name="_xlchart.v1.105" hidden="1">'transportation-modes-United Kin'!$B$1</definedName>
    <definedName name="_xlchart.v1.106" hidden="1">'transportation-modes-United Kin'!$B$2:$B$16</definedName>
    <definedName name="_xlchart.v1.107" hidden="1">'transportation-modes-Thailand'!$A$2:$A$15</definedName>
    <definedName name="_xlchart.v1.108" hidden="1">'transportation-modes-Thailand'!$A$2:$A$16</definedName>
    <definedName name="_xlchart.v1.109" hidden="1">'transportation-modes-Thailand'!$B$1</definedName>
    <definedName name="_xlchart.v1.11" hidden="1">'transportation-modes-China'!$A$2:$A$16</definedName>
    <definedName name="_xlchart.v1.110" hidden="1">'transportation-modes-Thailand'!$B$2:$B$15</definedName>
    <definedName name="_xlchart.v1.111" hidden="1">'transportation-modes-Thailand'!$B$2:$B$16</definedName>
    <definedName name="_xlchart.v1.112" hidden="1">'transportation-modes-United Kin'!$A$2:$A$15</definedName>
    <definedName name="_xlchart.v1.113" hidden="1">'transportation-modes-United Kin'!$B$1</definedName>
    <definedName name="_xlchart.v1.114" hidden="1">'transportation-modes-United Kin'!$B$2:$B$15</definedName>
    <definedName name="_xlchart.v1.115" hidden="1">'transportation-modes-United Kin'!$A$2:$A$16</definedName>
    <definedName name="_xlchart.v1.116" hidden="1">'transportation-modes-United Kin'!$B$1</definedName>
    <definedName name="_xlchart.v1.117" hidden="1">'transportation-modes-United Kin'!$B$2:$B$16</definedName>
    <definedName name="_xlchart.v1.118" hidden="1">Statistiques!$A$2:$A$18</definedName>
    <definedName name="_xlchart.v1.119" hidden="1">Statistiques!$B$1</definedName>
    <definedName name="_xlchart.v1.12" hidden="1">'transportation-modes-China'!$B$1</definedName>
    <definedName name="_xlchart.v1.120" hidden="1">Statistiques!$B$2:$B$18</definedName>
    <definedName name="_xlchart.v1.13" hidden="1">'transportation-modes-China'!$B$2:$B$15</definedName>
    <definedName name="_xlchart.v1.14" hidden="1">'transportation-modes-China'!$B$2:$B$16</definedName>
    <definedName name="_xlchart.v1.15" hidden="1">'transportation-modes-Egypt'!$A$2:$A$15</definedName>
    <definedName name="_xlchart.v1.16" hidden="1">'transportation-modes-Egypt'!$A$2:$A$16</definedName>
    <definedName name="_xlchart.v1.17" hidden="1">'transportation-modes-Egypt'!$B$1</definedName>
    <definedName name="_xlchart.v1.18" hidden="1">'transportation-modes-Egypt'!$B$2:$B$15</definedName>
    <definedName name="_xlchart.v1.19" hidden="1">'transportation-modes-Egypt'!$B$2:$B$16</definedName>
    <definedName name="_xlchart.v1.2" hidden="1">'transportation-modes-Bangladesh'!$B$1</definedName>
    <definedName name="_xlchart.v1.20" hidden="1">'transportation-modes-Ethiopia'!$A$2:$A$15</definedName>
    <definedName name="_xlchart.v1.21" hidden="1">'transportation-modes-Ethiopia'!$A$2:$A$16</definedName>
    <definedName name="_xlchart.v1.22" hidden="1">'transportation-modes-Ethiopia'!$B$1</definedName>
    <definedName name="_xlchart.v1.23" hidden="1">'transportation-modes-Ethiopia'!$B$2:$B$15</definedName>
    <definedName name="_xlchart.v1.24" hidden="1">'transportation-modes-Ethiopia'!$B$2:$B$16</definedName>
    <definedName name="_xlchart.v1.25" hidden="1">'transportation-modes-India'!$A$2:$A$15</definedName>
    <definedName name="_xlchart.v1.26" hidden="1">'transportation-modes-India'!$A$2:$A$16</definedName>
    <definedName name="_xlchart.v1.27" hidden="1">'transportation-modes-India'!$B$1</definedName>
    <definedName name="_xlchart.v1.28" hidden="1">'transportation-modes-India'!$B$2:$B$15</definedName>
    <definedName name="_xlchart.v1.29" hidden="1">'transportation-modes-India'!$B$2:$B$16</definedName>
    <definedName name="_xlchart.v1.3" hidden="1">'transportation-modes-Bangladesh'!$B$2:$B$15</definedName>
    <definedName name="_xlchart.v1.30" hidden="1">'transportation-modes-Ivory Coas'!$A$2:$A$15</definedName>
    <definedName name="_xlchart.v1.31" hidden="1">'transportation-modes-Ivory Coas'!$A$2:$A$16</definedName>
    <definedName name="_xlchart.v1.32" hidden="1">'transportation-modes-Ivory Coas'!$B$1</definedName>
    <definedName name="_xlchart.v1.33" hidden="1">'transportation-modes-Ivory Coas'!$B$2:$B$15</definedName>
    <definedName name="_xlchart.v1.34" hidden="1">'transportation-modes-Ivory Coas'!$B$2:$B$16</definedName>
    <definedName name="_xlchart.v1.35" hidden="1">'transportation-modes-Mexico'!$A$2:$A$15</definedName>
    <definedName name="_xlchart.v1.36" hidden="1">'transportation-modes-Mexico'!$A$2:$A$16</definedName>
    <definedName name="_xlchart.v1.37" hidden="1">'transportation-modes-Mexico'!$B$1</definedName>
    <definedName name="_xlchart.v1.38" hidden="1">'transportation-modes-Mexico'!$B$2:$B$15</definedName>
    <definedName name="_xlchart.v1.39" hidden="1">'transportation-modes-Mexico'!$B$2:$B$16</definedName>
    <definedName name="_xlchart.v1.4" hidden="1">'transportation-modes-Bangladesh'!$B$2:$B$16</definedName>
    <definedName name="_xlchart.v1.40" hidden="1">'transportation-modes-Mexico'!$A$2:$A$15</definedName>
    <definedName name="_xlchart.v1.41" hidden="1">'transportation-modes-Mexico'!$B$1</definedName>
    <definedName name="_xlchart.v1.42" hidden="1">'transportation-modes-Mexico'!$B$2:$B$15</definedName>
    <definedName name="_xlchart.v1.43" hidden="1">'transportation-modes-Morocco'!$A$2:$A$15</definedName>
    <definedName name="_xlchart.v1.44" hidden="1">'transportation-modes-Morocco'!$A$2:$A$16</definedName>
    <definedName name="_xlchart.v1.45" hidden="1">'transportation-modes-Morocco'!$B$1</definedName>
    <definedName name="_xlchart.v1.46" hidden="1">'transportation-modes-Morocco'!$B$2:$B$15</definedName>
    <definedName name="_xlchart.v1.47" hidden="1">'transportation-modes-Morocco'!$B$2:$B$16</definedName>
    <definedName name="_xlchart.v1.48" hidden="1">'transportation-modes-Morocco'!$A$2:$A$15</definedName>
    <definedName name="_xlchart.v1.49" hidden="1">'transportation-modes-Morocco'!$B$1</definedName>
    <definedName name="_xlchart.v1.5" hidden="1">'transportation-modes-Brazil'!$A$2:$A$15</definedName>
    <definedName name="_xlchart.v1.50" hidden="1">'transportation-modes-Morocco'!$B$2:$B$15</definedName>
    <definedName name="_xlchart.v1.51" hidden="1">'transportation-modes-Myanmar'!$A$2:$A$15</definedName>
    <definedName name="_xlchart.v1.52" hidden="1">'transportation-modes-Myanmar'!$A$2:$A$16</definedName>
    <definedName name="_xlchart.v1.53" hidden="1">'transportation-modes-Myanmar'!$B$1</definedName>
    <definedName name="_xlchart.v1.54" hidden="1">'transportation-modes-Myanmar'!$B$2:$B$15</definedName>
    <definedName name="_xlchart.v1.55" hidden="1">'transportation-modes-Myanmar'!$B$2:$B$16</definedName>
    <definedName name="_xlchart.v1.56" hidden="1">'transportation-modes-Myanmar'!$A$2:$A$15</definedName>
    <definedName name="_xlchart.v1.57" hidden="1">'transportation-modes-Myanmar'!$B$1</definedName>
    <definedName name="_xlchart.v1.58" hidden="1">'transportation-modes-Myanmar'!$B$2:$B$15</definedName>
    <definedName name="_xlchart.v1.59" hidden="1">'transportation-modes-Nigeria'!$A$2:$A$15</definedName>
    <definedName name="_xlchart.v1.6" hidden="1">'transportation-modes-Brazil'!$A$2:$A$16</definedName>
    <definedName name="_xlchart.v1.60" hidden="1">'transportation-modes-Nigeria'!$A$2:$A$16</definedName>
    <definedName name="_xlchart.v1.61" hidden="1">'transportation-modes-Nigeria'!$B$1</definedName>
    <definedName name="_xlchart.v1.62" hidden="1">'transportation-modes-Nigeria'!$B$2:$B$15</definedName>
    <definedName name="_xlchart.v1.63" hidden="1">'transportation-modes-Nigeria'!$B$2:$B$16</definedName>
    <definedName name="_xlchart.v1.64" hidden="1">'transportation-modes-Nigeria'!$A$2:$A$15</definedName>
    <definedName name="_xlchart.v1.65" hidden="1">'transportation-modes-Nigeria'!$B$1</definedName>
    <definedName name="_xlchart.v1.66" hidden="1">'transportation-modes-Nigeria'!$B$2:$B$15</definedName>
    <definedName name="_xlchart.v1.67" hidden="1">'transportation-modes-Pakistan'!$A$2:$A$15</definedName>
    <definedName name="_xlchart.v1.68" hidden="1">'transportation-modes-Pakistan'!$A$2:$A$16</definedName>
    <definedName name="_xlchart.v1.69" hidden="1">'transportation-modes-Pakistan'!$B$1</definedName>
    <definedName name="_xlchart.v1.7" hidden="1">'transportation-modes-Brazil'!$B$1</definedName>
    <definedName name="_xlchart.v1.70" hidden="1">'transportation-modes-Pakistan'!$B$2:$B$15</definedName>
    <definedName name="_xlchart.v1.71" hidden="1">'transportation-modes-Pakistan'!$B$2:$B$16</definedName>
    <definedName name="_xlchart.v1.72" hidden="1">'transportation-modes-Pakistan'!$A$2:$A$15</definedName>
    <definedName name="_xlchart.v1.73" hidden="1">'transportation-modes-Pakistan'!$B$1</definedName>
    <definedName name="_xlchart.v1.74" hidden="1">'transportation-modes-Pakistan'!$B$2:$B$15</definedName>
    <definedName name="_xlchart.v1.75" hidden="1">'transportation-modes-South Afri'!$A$2:$A$15</definedName>
    <definedName name="_xlchart.v1.76" hidden="1">'transportation-modes-South Afri'!$A$2:$A$16</definedName>
    <definedName name="_xlchart.v1.77" hidden="1">'transportation-modes-South Afri'!$B$1</definedName>
    <definedName name="_xlchart.v1.78" hidden="1">'transportation-modes-South Afri'!$B$2:$B$15</definedName>
    <definedName name="_xlchart.v1.79" hidden="1">'transportation-modes-South Afri'!$B$2:$B$16</definedName>
    <definedName name="_xlchart.v1.8" hidden="1">'transportation-modes-Brazil'!$B$2:$B$15</definedName>
    <definedName name="_xlchart.v1.80" hidden="1">'transportation-modes-South Afri'!$A$2:$A$15</definedName>
    <definedName name="_xlchart.v1.81" hidden="1">'transportation-modes-South Afri'!$B$1</definedName>
    <definedName name="_xlchart.v1.82" hidden="1">'transportation-modes-South Afri'!$B$2:$B$15</definedName>
    <definedName name="_xlchart.v1.83" hidden="1">'transportation-modes-Vietnam'!$A$2:$A$15</definedName>
    <definedName name="_xlchart.v1.84" hidden="1">'transportation-modes-Vietnam'!$A$2:$A$16</definedName>
    <definedName name="_xlchart.v1.85" hidden="1">'transportation-modes-Vietnam'!$B$1</definedName>
    <definedName name="_xlchart.v1.86" hidden="1">'transportation-modes-Vietnam'!$B$2:$B$15</definedName>
    <definedName name="_xlchart.v1.87" hidden="1">'transportation-modes-Vietnam'!$B$2:$B$16</definedName>
    <definedName name="_xlchart.v1.88" hidden="1">'transportation-modes-Turkey'!$A$2:$A$15</definedName>
    <definedName name="_xlchart.v1.89" hidden="1">'transportation-modes-Turkey'!$A$2:$A$16</definedName>
    <definedName name="_xlchart.v1.9" hidden="1">'transportation-modes-Brazil'!$B$2:$B$16</definedName>
    <definedName name="_xlchart.v1.90" hidden="1">'transportation-modes-Turkey'!$B$1</definedName>
    <definedName name="_xlchart.v1.91" hidden="1">'transportation-modes-Turkey'!$B$2:$B$15</definedName>
    <definedName name="_xlchart.v1.92" hidden="1">'transportation-modes-Turkey'!$B$2:$B$16</definedName>
    <definedName name="_xlchart.v1.93" hidden="1">'transportation-modes-Vietnam'!$A$2:$A$15</definedName>
    <definedName name="_xlchart.v1.94" hidden="1">'transportation-modes-Vietnam'!$B$1</definedName>
    <definedName name="_xlchart.v1.95" hidden="1">'transportation-modes-Vietnam'!$B$2:$B$15</definedName>
    <definedName name="_xlchart.v1.96" hidden="1">'transportation-modes-Turkey'!$A$2:$A$15</definedName>
    <definedName name="_xlchart.v1.97" hidden="1">'transportation-modes-Turkey'!$B$1</definedName>
    <definedName name="_xlchart.v1.98" hidden="1">'transportation-modes-Turkey'!$B$2:$B$15</definedName>
    <definedName name="_xlchart.v1.99" hidden="1">'transportation-modes-United Kin'!$A$2:$A$15</definedName>
    <definedName name="DonnéesExternes_1" localSheetId="0" hidden="1">'transportation-modes-Bangladesh'!$A$1:$B$15</definedName>
    <definedName name="DonnéesExternes_1" localSheetId="1" hidden="1">'transportation-modes-Brazil'!$A$1:$B$15</definedName>
    <definedName name="DonnéesExternes_1" localSheetId="2" hidden="1">'transportation-modes-China'!$A$1:$B$15</definedName>
    <definedName name="DonnéesExternes_1" localSheetId="3" hidden="1">'transportation-modes-Egypt'!$A$1:$B$15</definedName>
    <definedName name="DonnéesExternes_1" localSheetId="4" hidden="1">'transportation-modes-Ethiopia'!$A$1:$B$15</definedName>
    <definedName name="DonnéesExternes_1" localSheetId="5" hidden="1">'transportation-modes-India'!$A$1:$B$15</definedName>
    <definedName name="DonnéesExternes_1" localSheetId="6" hidden="1">'transportation-modes-Ivory Coas'!$A$1:$B$15</definedName>
    <definedName name="DonnéesExternes_1" localSheetId="7" hidden="1">'transportation-modes-Mexico'!$A$1:$B$15</definedName>
    <definedName name="DonnéesExternes_1" localSheetId="8" hidden="1">'transportation-modes-Morocco'!$A$1:$B$15</definedName>
    <definedName name="DonnéesExternes_1" localSheetId="9" hidden="1">'transportation-modes-Myanmar'!$A$1:$B$15</definedName>
    <definedName name="DonnéesExternes_1" localSheetId="10" hidden="1">'transportation-modes-Nigeria'!$A$1:$B$15</definedName>
    <definedName name="DonnéesExternes_1" localSheetId="11" hidden="1">'transportation-modes-Pakistan'!$A$1:$B$15</definedName>
    <definedName name="DonnéesExternes_1" localSheetId="12" hidden="1">'transportation-modes-South Afri'!$A$1:$B$15</definedName>
    <definedName name="DonnéesExternes_1" localSheetId="16" hidden="1">'transportation-modes-Thailand'!$A$1:$B$15</definedName>
    <definedName name="DonnéesExternes_2" localSheetId="14" hidden="1">'transportation-modes-Turkey'!$A$1:$B$15</definedName>
    <definedName name="DonnéesExternes_3" localSheetId="15" hidden="1">'transportation-modes-United Kin'!$A$1:$B$15</definedName>
    <definedName name="DonnéesExternes_4" localSheetId="13" hidden="1">'transportation-modes-Vietnam'!$A$1:$B$15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4" l="1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2" i="24"/>
  <c r="B3" i="24"/>
  <c r="B16" i="20"/>
  <c r="B16" i="22"/>
  <c r="B16" i="21"/>
  <c r="B16" i="23"/>
  <c r="B16" i="18"/>
  <c r="B16" i="17"/>
  <c r="B16" i="15"/>
  <c r="B16" i="13"/>
  <c r="B16" i="12"/>
  <c r="B16" i="10"/>
  <c r="B16" i="9"/>
  <c r="B16" i="8"/>
  <c r="B16" i="7"/>
  <c r="B16" i="6"/>
  <c r="B16" i="2"/>
  <c r="B16" i="5"/>
  <c r="B1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91726-C814-45A2-A6B4-99BB3F62E84A}" keepAlive="1" name="Requête - transportation-modes-Bangladesh" description="Connexion à la requête « transportation-modes-Bangladesh » dans le classeur." type="5" refreshedVersion="7" background="1" saveData="1">
    <dbPr connection="Provider=Microsoft.Mashup.OleDb.1;Data Source=$Workbook$;Location=transportation-modes-Bangladesh;Extended Properties=&quot;&quot;" command="SELECT * FROM [transportation-modes-Bangladesh]"/>
  </connection>
  <connection id="2" xr16:uid="{5AF4C78F-8643-412E-803C-CC1A1F3CF1AB}" keepAlive="1" name="Requête - transportation-modes-Brazil" description="Connexion à la requête « transportation-modes-Brazil » dans le classeur." type="5" refreshedVersion="7" background="1" saveData="1">
    <dbPr connection="Provider=Microsoft.Mashup.OleDb.1;Data Source=$Workbook$;Location=transportation-modes-Brazil;Extended Properties=&quot;&quot;" command="SELECT * FROM [transportation-modes-Brazil]"/>
  </connection>
  <connection id="3" xr16:uid="{79F31D35-08A3-439D-A8C2-3F3A61E4C1D8}" keepAlive="1" name="Requête - transportation-modes-China" description="Connexion à la requête « transportation-modes-China » dans le classeur." type="5" refreshedVersion="7" background="1" saveData="1">
    <dbPr connection="Provider=Microsoft.Mashup.OleDb.1;Data Source=$Workbook$;Location=transportation-modes-China;Extended Properties=&quot;&quot;" command="SELECT * FROM [transportation-modes-China]"/>
  </connection>
  <connection id="4" xr16:uid="{CF2AD4C2-7480-4A7A-9534-DB130C668199}" keepAlive="1" name="Requête - transportation-modes-Egypt" description="Connexion à la requête « transportation-modes-Egypt » dans le classeur." type="5" refreshedVersion="7" background="1" saveData="1">
    <dbPr connection="Provider=Microsoft.Mashup.OleDb.1;Data Source=$Workbook$;Location=transportation-modes-Egypt;Extended Properties=&quot;&quot;" command="SELECT * FROM [transportation-modes-Egypt]"/>
  </connection>
  <connection id="5" xr16:uid="{9D78E7CD-10AF-4933-8A4F-E41FBDFED158}" keepAlive="1" name="Requête - transportation-modes-Ethiopia" description="Connexion à la requête « transportation-modes-Ethiopia » dans le classeur." type="5" refreshedVersion="7" background="1" saveData="1">
    <dbPr connection="Provider=Microsoft.Mashup.OleDb.1;Data Source=$Workbook$;Location=transportation-modes-Ethiopia;Extended Properties=&quot;&quot;" command="SELECT * FROM [transportation-modes-Ethiopia]"/>
  </connection>
  <connection id="6" xr16:uid="{0CF51654-9F39-48B0-8C34-336BB7A44A72}" keepAlive="1" name="Requête - transportation-modes-India" description="Connexion à la requête « transportation-modes-India » dans le classeur." type="5" refreshedVersion="7" background="1" saveData="1">
    <dbPr connection="Provider=Microsoft.Mashup.OleDb.1;Data Source=$Workbook$;Location=transportation-modes-India;Extended Properties=&quot;&quot;" command="SELECT * FROM [transportation-modes-India]"/>
  </connection>
  <connection id="7" xr16:uid="{F13D9057-C0D2-4FD2-A9B1-7B024592EC2E}" keepAlive="1" name="Requête - transportation-modes-Ivory Coast" description="Connexion à la requête « transportation-modes-Ivory Coast » dans le classeur." type="5" refreshedVersion="7" background="1" saveData="1">
    <dbPr connection="Provider=Microsoft.Mashup.OleDb.1;Data Source=$Workbook$;Location=&quot;transportation-modes-Ivory Coast&quot;;Extended Properties=&quot;&quot;" command="SELECT * FROM [transportation-modes-Ivory Coast]"/>
  </connection>
  <connection id="8" xr16:uid="{A5B6CCC1-9418-40A4-A4FC-14945525A61B}" keepAlive="1" name="Requête - transportation-modes-Mexico" description="Connexion à la requête « transportation-modes-Mexico » dans le classeur." type="5" refreshedVersion="7" background="1" saveData="1">
    <dbPr connection="Provider=Microsoft.Mashup.OleDb.1;Data Source=$Workbook$;Location=transportation-modes-Mexico;Extended Properties=&quot;&quot;" command="SELECT * FROM [transportation-modes-Mexico]"/>
  </connection>
  <connection id="9" xr16:uid="{0F8E5DDB-3BEA-44A4-BCC4-102D5AE1DA62}" keepAlive="1" name="Requête - transportation-modes-Morocco" description="Connexion à la requête « transportation-modes-Morocco » dans le classeur." type="5" refreshedVersion="7" background="1" saveData="1">
    <dbPr connection="Provider=Microsoft.Mashup.OleDb.1;Data Source=$Workbook$;Location=transportation-modes-Morocco;Extended Properties=&quot;&quot;" command="SELECT * FROM [transportation-modes-Morocco]"/>
  </connection>
  <connection id="10" xr16:uid="{04282C7D-FB17-4922-902E-4522B271476F}" keepAlive="1" name="Requête - transportation-modes-Myanmar" description="Connexion à la requête « transportation-modes-Myanmar » dans le classeur." type="5" refreshedVersion="7" background="1" saveData="1">
    <dbPr connection="Provider=Microsoft.Mashup.OleDb.1;Data Source=$Workbook$;Location=transportation-modes-Myanmar;Extended Properties=&quot;&quot;" command="SELECT * FROM [transportation-modes-Myanmar]"/>
  </connection>
  <connection id="11" xr16:uid="{EB47423A-E501-49C3-936F-84D470323FD1}" keepAlive="1" name="Requête - transportation-modes-Nigeria" description="Connexion à la requête « transportation-modes-Nigeria » dans le classeur." type="5" refreshedVersion="7" background="1" saveData="1">
    <dbPr connection="Provider=Microsoft.Mashup.OleDb.1;Data Source=$Workbook$;Location=transportation-modes-Nigeria;Extended Properties=&quot;&quot;" command="SELECT * FROM [transportation-modes-Nigeria]"/>
  </connection>
  <connection id="12" xr16:uid="{CF182F92-44BA-4F08-AF02-44C0270BCEFA}" keepAlive="1" name="Requête - transportation-modes-Pakistan" description="Connexion à la requête « transportation-modes-Pakistan » dans le classeur." type="5" refreshedVersion="7" background="1" saveData="1">
    <dbPr connection="Provider=Microsoft.Mashup.OleDb.1;Data Source=$Workbook$;Location=transportation-modes-Pakistan;Extended Properties=&quot;&quot;" command="SELECT * FROM [transportation-modes-Pakistan]"/>
  </connection>
  <connection id="13" xr16:uid="{2240D8BA-1B94-415F-B65B-80C3DE0E0743}" keepAlive="1" name="Requête - transportation-modes-South Africa" description="Connexion à la requête « transportation-modes-South Africa » dans le classeur." type="5" refreshedVersion="7" background="1" saveData="1">
    <dbPr connection="Provider=Microsoft.Mashup.OleDb.1;Data Source=$Workbook$;Location=&quot;transportation-modes-South Africa&quot;;Extended Properties=&quot;&quot;" command="SELECT * FROM [transportation-modes-South Africa]"/>
  </connection>
  <connection id="14" xr16:uid="{86EB644C-D63E-4EAF-A446-3FAA26AFBF58}" keepAlive="1" name="Requête - transportation-modes-Thailand" description="Connexion à la requête « transportation-modes-Thailand » dans le classeur." type="5" refreshedVersion="7" background="1" saveData="1">
    <dbPr connection="Provider=Microsoft.Mashup.OleDb.1;Data Source=$Workbook$;Location=transportation-modes-Thailand;Extended Properties=&quot;&quot;" command="SELECT * FROM [transportation-modes-Thailand]"/>
  </connection>
  <connection id="15" xr16:uid="{242F6E19-8737-41AC-8B30-02E65BB5EBC4}" keepAlive="1" name="Requête - transportation-modes-Turkey" description="Connexion à la requête « transportation-modes-Turkey » dans le classeur." type="5" refreshedVersion="7" background="1" saveData="1">
    <dbPr connection="Provider=Microsoft.Mashup.OleDb.1;Data Source=$Workbook$;Location=transportation-modes-Turkey;Extended Properties=&quot;&quot;" command="SELECT * FROM [transportation-modes-Turkey]"/>
  </connection>
  <connection id="16" xr16:uid="{AB795E5F-5F71-4CA0-A03C-ECFC1975CAA7}" keepAlive="1" name="Requête - transportation-modes-United Kingdom" description="Connexion à la requête « transportation-modes-United Kingdom » dans le classeur." type="5" refreshedVersion="7" background="1" saveData="1">
    <dbPr connection="Provider=Microsoft.Mashup.OleDb.1;Data Source=$Workbook$;Location=&quot;transportation-modes-United Kingdom&quot;;Extended Properties=&quot;&quot;" command="SELECT * FROM [transportation-modes-United Kingdom]"/>
  </connection>
  <connection id="17" xr16:uid="{945FD9B0-2977-43C0-BA74-7BA5621B9E10}" keepAlive="1" name="Requête - transportation-modes-Vietnam" description="Connexion à la requête « transportation-modes-Vietnam » dans le classeur." type="5" refreshedVersion="7" background="1" saveData="1">
    <dbPr connection="Provider=Microsoft.Mashup.OleDb.1;Data Source=$Workbook$;Location=transportation-modes-Vietnam;Extended Properties=&quot;&quot;" command="SELECT * FROM [transportation-modes-Vietnam]"/>
  </connection>
</connections>
</file>

<file path=xl/sharedStrings.xml><?xml version="1.0" encoding="utf-8"?>
<sst xmlns="http://schemas.openxmlformats.org/spreadsheetml/2006/main" count="309" uniqueCount="35">
  <si>
    <t>transportation_mode</t>
  </si>
  <si>
    <t xml:space="preserve">count </t>
  </si>
  <si>
    <t>airplane</t>
  </si>
  <si>
    <t>bicycle</t>
  </si>
  <si>
    <t>boat</t>
  </si>
  <si>
    <t>bus</t>
  </si>
  <si>
    <t>car</t>
  </si>
  <si>
    <t>caravan</t>
  </si>
  <si>
    <t>ferry</t>
  </si>
  <si>
    <t>horse</t>
  </si>
  <si>
    <t>motorcycle</t>
  </si>
  <si>
    <t>subway</t>
  </si>
  <si>
    <t>taxi</t>
  </si>
  <si>
    <t>train</t>
  </si>
  <si>
    <t>tram</t>
  </si>
  <si>
    <t>walk</t>
  </si>
  <si>
    <t>Total</t>
  </si>
  <si>
    <t>Bangladesh</t>
  </si>
  <si>
    <t>Country</t>
  </si>
  <si>
    <t>Brazil</t>
  </si>
  <si>
    <t>China</t>
  </si>
  <si>
    <t>Egypt</t>
  </si>
  <si>
    <t>Ethiopia</t>
  </si>
  <si>
    <t>India</t>
  </si>
  <si>
    <t>Ivory Coas</t>
  </si>
  <si>
    <t>Mexico</t>
  </si>
  <si>
    <t>Morocco</t>
  </si>
  <si>
    <t>Myanmar</t>
  </si>
  <si>
    <t>Nigeria</t>
  </si>
  <si>
    <t>Pakistan</t>
  </si>
  <si>
    <t>South Africa</t>
  </si>
  <si>
    <t>Thaïland</t>
  </si>
  <si>
    <t>Turkey</t>
  </si>
  <si>
    <t>Vietnam</t>
  </si>
  <si>
    <t>United 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</si>
</sst>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'transportation-modes-Bangladesh'!$B$1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1-4C6F-BB79-E9A93F2DDA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1-4C6F-BB79-E9A93F2DDA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D1-4C6F-BB79-E9A93F2DDA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D1-4C6F-BB79-E9A93F2DDA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D1-4C6F-BB79-E9A93F2DDA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D1-4C6F-BB79-E9A93F2DDA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D1-4C6F-BB79-E9A93F2DDA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D1-4C6F-BB79-E9A93F2DDA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D1-4C6F-BB79-E9A93F2DDA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D1-4C6F-BB79-E9A93F2DDA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AD1-4C6F-BB79-E9A93F2DDA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AD1-4C6F-BB79-E9A93F2DDAB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AD1-4C6F-BB79-E9A93F2DDAB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AD1-4C6F-BB79-E9A93F2DDAB2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'transportation-modes-Bangladesh'!$A$2:$A$15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'transportation-modes-Bangladesh'!$B$2:$B$15</c:f>
              <c:numCache>
                <c:formatCode>General</c:formatCode>
                <c:ptCount val="14"/>
                <c:pt idx="0">
                  <c:v>58</c:v>
                </c:pt>
                <c:pt idx="1">
                  <c:v>54</c:v>
                </c:pt>
                <c:pt idx="2">
                  <c:v>56</c:v>
                </c:pt>
                <c:pt idx="3">
                  <c:v>59</c:v>
                </c:pt>
                <c:pt idx="4">
                  <c:v>60</c:v>
                </c:pt>
                <c:pt idx="5">
                  <c:v>53</c:v>
                </c:pt>
                <c:pt idx="6">
                  <c:v>67</c:v>
                </c:pt>
                <c:pt idx="7">
                  <c:v>60</c:v>
                </c:pt>
                <c:pt idx="8">
                  <c:v>57</c:v>
                </c:pt>
                <c:pt idx="9">
                  <c:v>55</c:v>
                </c:pt>
                <c:pt idx="10">
                  <c:v>61</c:v>
                </c:pt>
                <c:pt idx="11">
                  <c:v>62</c:v>
                </c:pt>
                <c:pt idx="12">
                  <c:v>59</c:v>
                </c:pt>
                <c:pt idx="1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AD1-4C6F-BB79-E9A93F2DDAB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'transportation-modes-Ethiopia'!$B$1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'transportation-modes-Ethiopia'!$A$2:$A$15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'transportation-modes-Ethiopia'!$B$2:$B$15</c:f>
              <c:numCache>
                <c:formatCode>General</c:formatCode>
                <c:ptCount val="14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52</c:v>
                </c:pt>
                <c:pt idx="4">
                  <c:v>45</c:v>
                </c:pt>
                <c:pt idx="5">
                  <c:v>57</c:v>
                </c:pt>
                <c:pt idx="6">
                  <c:v>57</c:v>
                </c:pt>
                <c:pt idx="7">
                  <c:v>60</c:v>
                </c:pt>
                <c:pt idx="8">
                  <c:v>51</c:v>
                </c:pt>
                <c:pt idx="9">
                  <c:v>55</c:v>
                </c:pt>
                <c:pt idx="10">
                  <c:v>49</c:v>
                </c:pt>
                <c:pt idx="11">
                  <c:v>65</c:v>
                </c:pt>
                <c:pt idx="12">
                  <c:v>55</c:v>
                </c:pt>
                <c:pt idx="1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5-40A9-A7EB-D3924A0772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'transportation-modes-India'!$B$1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80-4CF5-83C6-21D186AD785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80-4CF5-83C6-21D186AD785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80-4CF5-83C6-21D186AD785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80-4CF5-83C6-21D186AD785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80-4CF5-83C6-21D186AD785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80-4CF5-83C6-21D186AD785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80-4CF5-83C6-21D186AD785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80-4CF5-83C6-21D186AD785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80-4CF5-83C6-21D186AD785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80-4CF5-83C6-21D186AD785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580-4CF5-83C6-21D186AD785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580-4CF5-83C6-21D186AD785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580-4CF5-83C6-21D186AD785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580-4CF5-83C6-21D186AD7854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'transportation-modes-India'!$A$2:$A$15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'transportation-modes-India'!$B$2:$B$15</c:f>
              <c:numCache>
                <c:formatCode>General</c:formatCode>
                <c:ptCount val="14"/>
                <c:pt idx="0">
                  <c:v>269</c:v>
                </c:pt>
                <c:pt idx="1">
                  <c:v>255</c:v>
                </c:pt>
                <c:pt idx="2">
                  <c:v>281</c:v>
                </c:pt>
                <c:pt idx="3">
                  <c:v>245</c:v>
                </c:pt>
                <c:pt idx="4">
                  <c:v>263</c:v>
                </c:pt>
                <c:pt idx="5">
                  <c:v>251</c:v>
                </c:pt>
                <c:pt idx="6">
                  <c:v>253</c:v>
                </c:pt>
                <c:pt idx="7">
                  <c:v>241</c:v>
                </c:pt>
                <c:pt idx="8">
                  <c:v>234</c:v>
                </c:pt>
                <c:pt idx="9">
                  <c:v>254</c:v>
                </c:pt>
                <c:pt idx="10">
                  <c:v>283</c:v>
                </c:pt>
                <c:pt idx="11">
                  <c:v>270</c:v>
                </c:pt>
                <c:pt idx="12">
                  <c:v>238</c:v>
                </c:pt>
                <c:pt idx="13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580-4CF5-83C6-21D186AD785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'transportation-modes-India'!$B$1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'transportation-modes-India'!$A$2:$A$15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'transportation-modes-India'!$B$2:$B$15</c:f>
              <c:numCache>
                <c:formatCode>General</c:formatCode>
                <c:ptCount val="14"/>
                <c:pt idx="0">
                  <c:v>269</c:v>
                </c:pt>
                <c:pt idx="1">
                  <c:v>255</c:v>
                </c:pt>
                <c:pt idx="2">
                  <c:v>281</c:v>
                </c:pt>
                <c:pt idx="3">
                  <c:v>245</c:v>
                </c:pt>
                <c:pt idx="4">
                  <c:v>263</c:v>
                </c:pt>
                <c:pt idx="5">
                  <c:v>251</c:v>
                </c:pt>
                <c:pt idx="6">
                  <c:v>253</c:v>
                </c:pt>
                <c:pt idx="7">
                  <c:v>241</c:v>
                </c:pt>
                <c:pt idx="8">
                  <c:v>234</c:v>
                </c:pt>
                <c:pt idx="9">
                  <c:v>254</c:v>
                </c:pt>
                <c:pt idx="10">
                  <c:v>283</c:v>
                </c:pt>
                <c:pt idx="11">
                  <c:v>270</c:v>
                </c:pt>
                <c:pt idx="12">
                  <c:v>238</c:v>
                </c:pt>
                <c:pt idx="13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F-40C6-BF66-DD642D9AF8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'transportation-modes-Ivory Coas'!$B$1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2-44E3-9B43-DF9C0A84FFF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62-44E3-9B43-DF9C0A84FFF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62-44E3-9B43-DF9C0A84FFF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62-44E3-9B43-DF9C0A84FFF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62-44E3-9B43-DF9C0A84FFFE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62-44E3-9B43-DF9C0A84FFFE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62-44E3-9B43-DF9C0A84FFFE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62-44E3-9B43-DF9C0A84FFFE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62-44E3-9B43-DF9C0A84FFFE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262-44E3-9B43-DF9C0A84FFFE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262-44E3-9B43-DF9C0A84FFFE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262-44E3-9B43-DF9C0A84FFFE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262-44E3-9B43-DF9C0A84FFFE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262-44E3-9B43-DF9C0A84FFFE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'transportation-modes-Ivory Coas'!$A$2:$A$15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'transportation-modes-Ivory Coas'!$B$2:$B$15</c:f>
              <c:numCache>
                <c:formatCode>General</c:formatCode>
                <c:ptCount val="14"/>
                <c:pt idx="0">
                  <c:v>63</c:v>
                </c:pt>
                <c:pt idx="1">
                  <c:v>56</c:v>
                </c:pt>
                <c:pt idx="2">
                  <c:v>71</c:v>
                </c:pt>
                <c:pt idx="3">
                  <c:v>66</c:v>
                </c:pt>
                <c:pt idx="4">
                  <c:v>66</c:v>
                </c:pt>
                <c:pt idx="5">
                  <c:v>68</c:v>
                </c:pt>
                <c:pt idx="6">
                  <c:v>61</c:v>
                </c:pt>
                <c:pt idx="7">
                  <c:v>66</c:v>
                </c:pt>
                <c:pt idx="8">
                  <c:v>68</c:v>
                </c:pt>
                <c:pt idx="9">
                  <c:v>71</c:v>
                </c:pt>
                <c:pt idx="10">
                  <c:v>43</c:v>
                </c:pt>
                <c:pt idx="11">
                  <c:v>63</c:v>
                </c:pt>
                <c:pt idx="12">
                  <c:v>64</c:v>
                </c:pt>
                <c:pt idx="1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262-44E3-9B43-DF9C0A84FFF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'transportation-modes-Ivory Coas'!$B$1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'transportation-modes-Ivory Coas'!$A$2:$A$15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'transportation-modes-Ivory Coas'!$B$2:$B$15</c:f>
              <c:numCache>
                <c:formatCode>General</c:formatCode>
                <c:ptCount val="14"/>
                <c:pt idx="0">
                  <c:v>63</c:v>
                </c:pt>
                <c:pt idx="1">
                  <c:v>56</c:v>
                </c:pt>
                <c:pt idx="2">
                  <c:v>71</c:v>
                </c:pt>
                <c:pt idx="3">
                  <c:v>66</c:v>
                </c:pt>
                <c:pt idx="4">
                  <c:v>66</c:v>
                </c:pt>
                <c:pt idx="5">
                  <c:v>68</c:v>
                </c:pt>
                <c:pt idx="6">
                  <c:v>61</c:v>
                </c:pt>
                <c:pt idx="7">
                  <c:v>66</c:v>
                </c:pt>
                <c:pt idx="8">
                  <c:v>68</c:v>
                </c:pt>
                <c:pt idx="9">
                  <c:v>71</c:v>
                </c:pt>
                <c:pt idx="10">
                  <c:v>43</c:v>
                </c:pt>
                <c:pt idx="11">
                  <c:v>63</c:v>
                </c:pt>
                <c:pt idx="12">
                  <c:v>64</c:v>
                </c:pt>
                <c:pt idx="1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1-4B02-A7A9-D26028521E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'transportation-modes-Mexico'!$B$1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29-45C1-BE7C-9C97F89BCA8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29-45C1-BE7C-9C97F89BCA8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29-45C1-BE7C-9C97F89BCA8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29-45C1-BE7C-9C97F89BCA8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29-45C1-BE7C-9C97F89BCA8E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29-45C1-BE7C-9C97F89BCA8E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29-45C1-BE7C-9C97F89BCA8E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F29-45C1-BE7C-9C97F89BCA8E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F29-45C1-BE7C-9C97F89BCA8E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F29-45C1-BE7C-9C97F89BCA8E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F29-45C1-BE7C-9C97F89BCA8E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F29-45C1-BE7C-9C97F89BCA8E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F29-45C1-BE7C-9C97F89BCA8E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F29-45C1-BE7C-9C97F89BCA8E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'transportation-modes-Mexico'!$A$2:$A$15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'transportation-modes-Mexico'!$B$2:$B$15</c:f>
              <c:numCache>
                <c:formatCode>General</c:formatCode>
                <c:ptCount val="14"/>
                <c:pt idx="0">
                  <c:v>57</c:v>
                </c:pt>
                <c:pt idx="1">
                  <c:v>53</c:v>
                </c:pt>
                <c:pt idx="2">
                  <c:v>55</c:v>
                </c:pt>
                <c:pt idx="3">
                  <c:v>70</c:v>
                </c:pt>
                <c:pt idx="4">
                  <c:v>68</c:v>
                </c:pt>
                <c:pt idx="5">
                  <c:v>58</c:v>
                </c:pt>
                <c:pt idx="6">
                  <c:v>69</c:v>
                </c:pt>
                <c:pt idx="7">
                  <c:v>53</c:v>
                </c:pt>
                <c:pt idx="8">
                  <c:v>62</c:v>
                </c:pt>
                <c:pt idx="9">
                  <c:v>63</c:v>
                </c:pt>
                <c:pt idx="10">
                  <c:v>63</c:v>
                </c:pt>
                <c:pt idx="11">
                  <c:v>64</c:v>
                </c:pt>
                <c:pt idx="12">
                  <c:v>62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F29-45C1-BE7C-9C97F89BCA8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'transportation-modes-Mexico'!$B$1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'transportation-modes-Mexico'!$A$2:$A$15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'transportation-modes-Mexico'!$B$2:$B$15</c:f>
              <c:numCache>
                <c:formatCode>General</c:formatCode>
                <c:ptCount val="14"/>
                <c:pt idx="0">
                  <c:v>57</c:v>
                </c:pt>
                <c:pt idx="1">
                  <c:v>53</c:v>
                </c:pt>
                <c:pt idx="2">
                  <c:v>55</c:v>
                </c:pt>
                <c:pt idx="3">
                  <c:v>70</c:v>
                </c:pt>
                <c:pt idx="4">
                  <c:v>68</c:v>
                </c:pt>
                <c:pt idx="5">
                  <c:v>58</c:v>
                </c:pt>
                <c:pt idx="6">
                  <c:v>69</c:v>
                </c:pt>
                <c:pt idx="7">
                  <c:v>53</c:v>
                </c:pt>
                <c:pt idx="8">
                  <c:v>62</c:v>
                </c:pt>
                <c:pt idx="9">
                  <c:v>63</c:v>
                </c:pt>
                <c:pt idx="10">
                  <c:v>63</c:v>
                </c:pt>
                <c:pt idx="11">
                  <c:v>64</c:v>
                </c:pt>
                <c:pt idx="12">
                  <c:v>62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D-42E3-B684-B70255E4F8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'transportation-modes-Morocco'!$B$1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2-4B59-A942-413AC79499E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2-4B59-A942-413AC79499E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E2-4B59-A942-413AC79499E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E2-4B59-A942-413AC79499E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E2-4B59-A942-413AC79499E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E2-4B59-A942-413AC79499E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E2-4B59-A942-413AC79499E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E2-4B59-A942-413AC79499E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8E2-4B59-A942-413AC79499E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8E2-4B59-A942-413AC79499E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8E2-4B59-A942-413AC79499E5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8E2-4B59-A942-413AC79499E5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8E2-4B59-A942-413AC79499E5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8E2-4B59-A942-413AC79499E5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'transportation-modes-Morocco'!$A$2:$A$15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'transportation-modes-Morocco'!$B$2:$B$15</c:f>
              <c:numCache>
                <c:formatCode>General</c:formatCode>
                <c:ptCount val="14"/>
                <c:pt idx="0">
                  <c:v>54</c:v>
                </c:pt>
                <c:pt idx="1">
                  <c:v>56</c:v>
                </c:pt>
                <c:pt idx="2">
                  <c:v>55</c:v>
                </c:pt>
                <c:pt idx="3">
                  <c:v>72</c:v>
                </c:pt>
                <c:pt idx="4">
                  <c:v>60</c:v>
                </c:pt>
                <c:pt idx="5">
                  <c:v>64</c:v>
                </c:pt>
                <c:pt idx="6">
                  <c:v>58</c:v>
                </c:pt>
                <c:pt idx="7">
                  <c:v>58</c:v>
                </c:pt>
                <c:pt idx="8">
                  <c:v>60</c:v>
                </c:pt>
                <c:pt idx="9">
                  <c:v>63</c:v>
                </c:pt>
                <c:pt idx="10">
                  <c:v>56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E2-4B59-A942-413AC79499E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'transportation-modes-Morocco'!$B$1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'transportation-modes-Morocco'!$A$2:$A$15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'transportation-modes-Morocco'!$B$2:$B$15</c:f>
              <c:numCache>
                <c:formatCode>General</c:formatCode>
                <c:ptCount val="14"/>
                <c:pt idx="0">
                  <c:v>54</c:v>
                </c:pt>
                <c:pt idx="1">
                  <c:v>56</c:v>
                </c:pt>
                <c:pt idx="2">
                  <c:v>55</c:v>
                </c:pt>
                <c:pt idx="3">
                  <c:v>72</c:v>
                </c:pt>
                <c:pt idx="4">
                  <c:v>60</c:v>
                </c:pt>
                <c:pt idx="5">
                  <c:v>64</c:v>
                </c:pt>
                <c:pt idx="6">
                  <c:v>58</c:v>
                </c:pt>
                <c:pt idx="7">
                  <c:v>58</c:v>
                </c:pt>
                <c:pt idx="8">
                  <c:v>60</c:v>
                </c:pt>
                <c:pt idx="9">
                  <c:v>63</c:v>
                </c:pt>
                <c:pt idx="10">
                  <c:v>56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1-4362-AC3A-407589498A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'transportation-modes-Myanmar'!$B$1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28-411D-8C97-B2F15696387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28-411D-8C97-B2F15696387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28-411D-8C97-B2F15696387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28-411D-8C97-B2F15696387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28-411D-8C97-B2F15696387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28-411D-8C97-B2F156963871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328-411D-8C97-B2F156963871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328-411D-8C97-B2F156963871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328-411D-8C97-B2F156963871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328-411D-8C97-B2F156963871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328-411D-8C97-B2F156963871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328-411D-8C97-B2F156963871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328-411D-8C97-B2F156963871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328-411D-8C97-B2F156963871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'transportation-modes-Myanmar'!$A$2:$A$15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'transportation-modes-Myanmar'!$B$2:$B$15</c:f>
              <c:numCache>
                <c:formatCode>General</c:formatCode>
                <c:ptCount val="14"/>
                <c:pt idx="0">
                  <c:v>65</c:v>
                </c:pt>
                <c:pt idx="1">
                  <c:v>60</c:v>
                </c:pt>
                <c:pt idx="2">
                  <c:v>76</c:v>
                </c:pt>
                <c:pt idx="3">
                  <c:v>67</c:v>
                </c:pt>
                <c:pt idx="4">
                  <c:v>64</c:v>
                </c:pt>
                <c:pt idx="5">
                  <c:v>64</c:v>
                </c:pt>
                <c:pt idx="6">
                  <c:v>65</c:v>
                </c:pt>
                <c:pt idx="7">
                  <c:v>56</c:v>
                </c:pt>
                <c:pt idx="8">
                  <c:v>67</c:v>
                </c:pt>
                <c:pt idx="9">
                  <c:v>68</c:v>
                </c:pt>
                <c:pt idx="10">
                  <c:v>68</c:v>
                </c:pt>
                <c:pt idx="11">
                  <c:v>61</c:v>
                </c:pt>
                <c:pt idx="12">
                  <c:v>65</c:v>
                </c:pt>
                <c:pt idx="1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328-411D-8C97-B2F15696387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'transportation-modes-Bangladesh'!$B$1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'transportation-modes-Bangladesh'!$A$2:$A$15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'transportation-modes-Bangladesh'!$B$2:$B$15</c:f>
              <c:numCache>
                <c:formatCode>General</c:formatCode>
                <c:ptCount val="14"/>
                <c:pt idx="0">
                  <c:v>58</c:v>
                </c:pt>
                <c:pt idx="1">
                  <c:v>54</c:v>
                </c:pt>
                <c:pt idx="2">
                  <c:v>56</c:v>
                </c:pt>
                <c:pt idx="3">
                  <c:v>59</c:v>
                </c:pt>
                <c:pt idx="4">
                  <c:v>60</c:v>
                </c:pt>
                <c:pt idx="5">
                  <c:v>53</c:v>
                </c:pt>
                <c:pt idx="6">
                  <c:v>67</c:v>
                </c:pt>
                <c:pt idx="7">
                  <c:v>60</c:v>
                </c:pt>
                <c:pt idx="8">
                  <c:v>57</c:v>
                </c:pt>
                <c:pt idx="9">
                  <c:v>55</c:v>
                </c:pt>
                <c:pt idx="10">
                  <c:v>61</c:v>
                </c:pt>
                <c:pt idx="11">
                  <c:v>62</c:v>
                </c:pt>
                <c:pt idx="12">
                  <c:v>59</c:v>
                </c:pt>
                <c:pt idx="1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9-4E77-ADA7-C4EC9B26A0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'transportation-modes-Myanmar'!$B$1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'transportation-modes-Myanmar'!$A$2:$A$15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'transportation-modes-Myanmar'!$B$2:$B$15</c:f>
              <c:numCache>
                <c:formatCode>General</c:formatCode>
                <c:ptCount val="14"/>
                <c:pt idx="0">
                  <c:v>65</c:v>
                </c:pt>
                <c:pt idx="1">
                  <c:v>60</c:v>
                </c:pt>
                <c:pt idx="2">
                  <c:v>76</c:v>
                </c:pt>
                <c:pt idx="3">
                  <c:v>67</c:v>
                </c:pt>
                <c:pt idx="4">
                  <c:v>64</c:v>
                </c:pt>
                <c:pt idx="5">
                  <c:v>64</c:v>
                </c:pt>
                <c:pt idx="6">
                  <c:v>65</c:v>
                </c:pt>
                <c:pt idx="7">
                  <c:v>56</c:v>
                </c:pt>
                <c:pt idx="8">
                  <c:v>67</c:v>
                </c:pt>
                <c:pt idx="9">
                  <c:v>68</c:v>
                </c:pt>
                <c:pt idx="10">
                  <c:v>68</c:v>
                </c:pt>
                <c:pt idx="11">
                  <c:v>61</c:v>
                </c:pt>
                <c:pt idx="12">
                  <c:v>65</c:v>
                </c:pt>
                <c:pt idx="1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4-468A-B48E-6035687A45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'transportation-modes-Nigeria'!$B$1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E6-49E9-A12E-AB8E8121672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E6-49E9-A12E-AB8E8121672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E6-49E9-A12E-AB8E8121672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E6-49E9-A12E-AB8E8121672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E6-49E9-A12E-AB8E8121672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E6-49E9-A12E-AB8E81216728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E6-49E9-A12E-AB8E81216728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E6-49E9-A12E-AB8E81216728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FE6-49E9-A12E-AB8E81216728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FE6-49E9-A12E-AB8E81216728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FE6-49E9-A12E-AB8E81216728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FE6-49E9-A12E-AB8E81216728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FE6-49E9-A12E-AB8E81216728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FE6-49E9-A12E-AB8E81216728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'transportation-modes-Nigeria'!$A$2:$A$15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'transportation-modes-Nigeria'!$B$2:$B$15</c:f>
              <c:numCache>
                <c:formatCode>General</c:formatCode>
                <c:ptCount val="14"/>
                <c:pt idx="0">
                  <c:v>67</c:v>
                </c:pt>
                <c:pt idx="1">
                  <c:v>68</c:v>
                </c:pt>
                <c:pt idx="2">
                  <c:v>74</c:v>
                </c:pt>
                <c:pt idx="3">
                  <c:v>64</c:v>
                </c:pt>
                <c:pt idx="4">
                  <c:v>71</c:v>
                </c:pt>
                <c:pt idx="5">
                  <c:v>67</c:v>
                </c:pt>
                <c:pt idx="6">
                  <c:v>74</c:v>
                </c:pt>
                <c:pt idx="7">
                  <c:v>65</c:v>
                </c:pt>
                <c:pt idx="8">
                  <c:v>67</c:v>
                </c:pt>
                <c:pt idx="9">
                  <c:v>64</c:v>
                </c:pt>
                <c:pt idx="10">
                  <c:v>79</c:v>
                </c:pt>
                <c:pt idx="11">
                  <c:v>68</c:v>
                </c:pt>
                <c:pt idx="12">
                  <c:v>52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FE6-49E9-A12E-AB8E8121672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'transportation-modes-Nigeria'!$B$1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'transportation-modes-Nigeria'!$A$2:$A$15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'transportation-modes-Nigeria'!$B$2:$B$15</c:f>
              <c:numCache>
                <c:formatCode>General</c:formatCode>
                <c:ptCount val="14"/>
                <c:pt idx="0">
                  <c:v>67</c:v>
                </c:pt>
                <c:pt idx="1">
                  <c:v>68</c:v>
                </c:pt>
                <c:pt idx="2">
                  <c:v>74</c:v>
                </c:pt>
                <c:pt idx="3">
                  <c:v>64</c:v>
                </c:pt>
                <c:pt idx="4">
                  <c:v>71</c:v>
                </c:pt>
                <c:pt idx="5">
                  <c:v>67</c:v>
                </c:pt>
                <c:pt idx="6">
                  <c:v>74</c:v>
                </c:pt>
                <c:pt idx="7">
                  <c:v>65</c:v>
                </c:pt>
                <c:pt idx="8">
                  <c:v>67</c:v>
                </c:pt>
                <c:pt idx="9">
                  <c:v>64</c:v>
                </c:pt>
                <c:pt idx="10">
                  <c:v>79</c:v>
                </c:pt>
                <c:pt idx="11">
                  <c:v>68</c:v>
                </c:pt>
                <c:pt idx="12">
                  <c:v>52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5-4840-A820-6B5B8EDE36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'transportation-modes-Pakistan'!$B$1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2-4149-8564-D001F38B427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2-4149-8564-D001F38B427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22-4149-8564-D001F38B427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22-4149-8564-D001F38B427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22-4149-8564-D001F38B427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22-4149-8564-D001F38B427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22-4149-8564-D001F38B427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D22-4149-8564-D001F38B427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D22-4149-8564-D001F38B427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D22-4149-8564-D001F38B427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D22-4149-8564-D001F38B4275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D22-4149-8564-D001F38B4275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D22-4149-8564-D001F38B4275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D22-4149-8564-D001F38B4275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'transportation-modes-Pakistan'!$A$2:$A$15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'transportation-modes-Pakistan'!$B$2:$B$15</c:f>
              <c:numCache>
                <c:formatCode>General</c:formatCode>
                <c:ptCount val="14"/>
                <c:pt idx="0">
                  <c:v>60</c:v>
                </c:pt>
                <c:pt idx="1">
                  <c:v>57</c:v>
                </c:pt>
                <c:pt idx="2">
                  <c:v>60</c:v>
                </c:pt>
                <c:pt idx="3">
                  <c:v>55</c:v>
                </c:pt>
                <c:pt idx="4">
                  <c:v>47</c:v>
                </c:pt>
                <c:pt idx="5">
                  <c:v>65</c:v>
                </c:pt>
                <c:pt idx="6">
                  <c:v>61</c:v>
                </c:pt>
                <c:pt idx="7">
                  <c:v>49</c:v>
                </c:pt>
                <c:pt idx="8">
                  <c:v>54</c:v>
                </c:pt>
                <c:pt idx="9">
                  <c:v>49</c:v>
                </c:pt>
                <c:pt idx="10">
                  <c:v>63</c:v>
                </c:pt>
                <c:pt idx="11">
                  <c:v>58</c:v>
                </c:pt>
                <c:pt idx="12">
                  <c:v>54</c:v>
                </c:pt>
                <c:pt idx="1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D22-4149-8564-D001F38B427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'transportation-modes-Pakistan'!$B$1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'transportation-modes-Pakistan'!$A$2:$A$15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'transportation-modes-Pakistan'!$B$2:$B$15</c:f>
              <c:numCache>
                <c:formatCode>General</c:formatCode>
                <c:ptCount val="14"/>
                <c:pt idx="0">
                  <c:v>60</c:v>
                </c:pt>
                <c:pt idx="1">
                  <c:v>57</c:v>
                </c:pt>
                <c:pt idx="2">
                  <c:v>60</c:v>
                </c:pt>
                <c:pt idx="3">
                  <c:v>55</c:v>
                </c:pt>
                <c:pt idx="4">
                  <c:v>47</c:v>
                </c:pt>
                <c:pt idx="5">
                  <c:v>65</c:v>
                </c:pt>
                <c:pt idx="6">
                  <c:v>61</c:v>
                </c:pt>
                <c:pt idx="7">
                  <c:v>49</c:v>
                </c:pt>
                <c:pt idx="8">
                  <c:v>54</c:v>
                </c:pt>
                <c:pt idx="9">
                  <c:v>49</c:v>
                </c:pt>
                <c:pt idx="10">
                  <c:v>63</c:v>
                </c:pt>
                <c:pt idx="11">
                  <c:v>58</c:v>
                </c:pt>
                <c:pt idx="12">
                  <c:v>54</c:v>
                </c:pt>
                <c:pt idx="1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F-4CF6-A2D4-CE65174004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'transportation-modes-South Afri'!$B$1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DB-4B15-8E71-2C138916BF6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DB-4B15-8E71-2C138916BF6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DB-4B15-8E71-2C138916BF6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DB-4B15-8E71-2C138916BF6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DB-4B15-8E71-2C138916BF6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DB-4B15-8E71-2C138916BF63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BDB-4B15-8E71-2C138916BF63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BDB-4B15-8E71-2C138916BF63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BDB-4B15-8E71-2C138916BF63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BDB-4B15-8E71-2C138916BF63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BDB-4B15-8E71-2C138916BF63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BDB-4B15-8E71-2C138916BF63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BDB-4B15-8E71-2C138916BF63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BDB-4B15-8E71-2C138916BF63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'transportation-modes-South Afri'!$A$2:$A$15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'transportation-modes-South Afri'!$B$2:$B$15</c:f>
              <c:numCache>
                <c:formatCode>General</c:formatCode>
                <c:ptCount val="14"/>
                <c:pt idx="0">
                  <c:v>125</c:v>
                </c:pt>
                <c:pt idx="1">
                  <c:v>133</c:v>
                </c:pt>
                <c:pt idx="2">
                  <c:v>133</c:v>
                </c:pt>
                <c:pt idx="3">
                  <c:v>113</c:v>
                </c:pt>
                <c:pt idx="4">
                  <c:v>128</c:v>
                </c:pt>
                <c:pt idx="5">
                  <c:v>111</c:v>
                </c:pt>
                <c:pt idx="6">
                  <c:v>120</c:v>
                </c:pt>
                <c:pt idx="7">
                  <c:v>127</c:v>
                </c:pt>
                <c:pt idx="8">
                  <c:v>126</c:v>
                </c:pt>
                <c:pt idx="9">
                  <c:v>126</c:v>
                </c:pt>
                <c:pt idx="10">
                  <c:v>128</c:v>
                </c:pt>
                <c:pt idx="11">
                  <c:v>130</c:v>
                </c:pt>
                <c:pt idx="12">
                  <c:v>133</c:v>
                </c:pt>
                <c:pt idx="13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BDB-4B15-8E71-2C138916BF6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'transportation-modes-South Afri'!$B$1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'transportation-modes-South Afri'!$A$2:$A$15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'transportation-modes-South Afri'!$B$2:$B$15</c:f>
              <c:numCache>
                <c:formatCode>General</c:formatCode>
                <c:ptCount val="14"/>
                <c:pt idx="0">
                  <c:v>125</c:v>
                </c:pt>
                <c:pt idx="1">
                  <c:v>133</c:v>
                </c:pt>
                <c:pt idx="2">
                  <c:v>133</c:v>
                </c:pt>
                <c:pt idx="3">
                  <c:v>113</c:v>
                </c:pt>
                <c:pt idx="4">
                  <c:v>128</c:v>
                </c:pt>
                <c:pt idx="5">
                  <c:v>111</c:v>
                </c:pt>
                <c:pt idx="6">
                  <c:v>120</c:v>
                </c:pt>
                <c:pt idx="7">
                  <c:v>127</c:v>
                </c:pt>
                <c:pt idx="8">
                  <c:v>126</c:v>
                </c:pt>
                <c:pt idx="9">
                  <c:v>126</c:v>
                </c:pt>
                <c:pt idx="10">
                  <c:v>128</c:v>
                </c:pt>
                <c:pt idx="11">
                  <c:v>130</c:v>
                </c:pt>
                <c:pt idx="12">
                  <c:v>133</c:v>
                </c:pt>
                <c:pt idx="13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A-4492-876F-52076AA190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'transportation-modes-Vietnam'!$B$1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82-47D3-899C-7022EFF3A0A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82-47D3-899C-7022EFF3A0A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82-47D3-899C-7022EFF3A0A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82-47D3-899C-7022EFF3A0A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82-47D3-899C-7022EFF3A0A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82-47D3-899C-7022EFF3A0A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82-47D3-899C-7022EFF3A0AA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82-47D3-899C-7022EFF3A0AA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82-47D3-899C-7022EFF3A0AA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82-47D3-899C-7022EFF3A0AA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82-47D3-899C-7022EFF3A0AA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D82-47D3-899C-7022EFF3A0AA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D82-47D3-899C-7022EFF3A0AA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D82-47D3-899C-7022EFF3A0AA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'transportation-modes-Vietnam'!$A$2:$A$15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'transportation-modes-Vietnam'!$B$2:$B$15</c:f>
              <c:numCache>
                <c:formatCode>General</c:formatCode>
                <c:ptCount val="14"/>
                <c:pt idx="0">
                  <c:v>66</c:v>
                </c:pt>
                <c:pt idx="1">
                  <c:v>59</c:v>
                </c:pt>
                <c:pt idx="2">
                  <c:v>72</c:v>
                </c:pt>
                <c:pt idx="3">
                  <c:v>62</c:v>
                </c:pt>
                <c:pt idx="4">
                  <c:v>64</c:v>
                </c:pt>
                <c:pt idx="5">
                  <c:v>61</c:v>
                </c:pt>
                <c:pt idx="6">
                  <c:v>69</c:v>
                </c:pt>
                <c:pt idx="7">
                  <c:v>57</c:v>
                </c:pt>
                <c:pt idx="8">
                  <c:v>63</c:v>
                </c:pt>
                <c:pt idx="9">
                  <c:v>78</c:v>
                </c:pt>
                <c:pt idx="10">
                  <c:v>78</c:v>
                </c:pt>
                <c:pt idx="11">
                  <c:v>67</c:v>
                </c:pt>
                <c:pt idx="12">
                  <c:v>70</c:v>
                </c:pt>
                <c:pt idx="1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D82-47D3-899C-7022EFF3A0A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'transportation-modes-Vietnam'!$B$1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'transportation-modes-Vietnam'!$A$2:$A$15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'transportation-modes-Vietnam'!$B$2:$B$15</c:f>
              <c:numCache>
                <c:formatCode>General</c:formatCode>
                <c:ptCount val="14"/>
                <c:pt idx="0">
                  <c:v>66</c:v>
                </c:pt>
                <c:pt idx="1">
                  <c:v>59</c:v>
                </c:pt>
                <c:pt idx="2">
                  <c:v>72</c:v>
                </c:pt>
                <c:pt idx="3">
                  <c:v>62</c:v>
                </c:pt>
                <c:pt idx="4">
                  <c:v>64</c:v>
                </c:pt>
                <c:pt idx="5">
                  <c:v>61</c:v>
                </c:pt>
                <c:pt idx="6">
                  <c:v>69</c:v>
                </c:pt>
                <c:pt idx="7">
                  <c:v>57</c:v>
                </c:pt>
                <c:pt idx="8">
                  <c:v>63</c:v>
                </c:pt>
                <c:pt idx="9">
                  <c:v>78</c:v>
                </c:pt>
                <c:pt idx="10">
                  <c:v>78</c:v>
                </c:pt>
                <c:pt idx="11">
                  <c:v>67</c:v>
                </c:pt>
                <c:pt idx="12">
                  <c:v>70</c:v>
                </c:pt>
                <c:pt idx="1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1-40DA-B0C8-F341A3ADBB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'transportation-modes-Turkey'!$B$1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0-4F88-9A65-8599C790972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0-4F88-9A65-8599C790972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E0-4F88-9A65-8599C790972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E0-4F88-9A65-8599C790972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E0-4F88-9A65-8599C790972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E0-4F88-9A65-8599C790972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E0-4F88-9A65-8599C790972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E0-4F88-9A65-8599C790972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E0-4F88-9A65-8599C790972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EE0-4F88-9A65-8599C790972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EE0-4F88-9A65-8599C790972D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EE0-4F88-9A65-8599C790972D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EE0-4F88-9A65-8599C790972D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EE0-4F88-9A65-8599C790972D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'transportation-modes-Turkey'!$A$2:$A$15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'transportation-modes-Turkey'!$B$2:$B$15</c:f>
              <c:numCache>
                <c:formatCode>General</c:formatCode>
                <c:ptCount val="14"/>
                <c:pt idx="0">
                  <c:v>52</c:v>
                </c:pt>
                <c:pt idx="1">
                  <c:v>51</c:v>
                </c:pt>
                <c:pt idx="2">
                  <c:v>46</c:v>
                </c:pt>
                <c:pt idx="3">
                  <c:v>49</c:v>
                </c:pt>
                <c:pt idx="4">
                  <c:v>59</c:v>
                </c:pt>
                <c:pt idx="5">
                  <c:v>57</c:v>
                </c:pt>
                <c:pt idx="6">
                  <c:v>56</c:v>
                </c:pt>
                <c:pt idx="7">
                  <c:v>55</c:v>
                </c:pt>
                <c:pt idx="8">
                  <c:v>68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59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EE0-4F88-9A65-8599C790972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'transportation-modes-Brazil'!$B$1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FB-4C5E-9AEA-3B99A38B506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FB-4C5E-9AEA-3B99A38B506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FB-4C5E-9AEA-3B99A38B506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FB-4C5E-9AEA-3B99A38B506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FB-4C5E-9AEA-3B99A38B506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FB-4C5E-9AEA-3B99A38B506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FB-4C5E-9AEA-3B99A38B506A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FB-4C5E-9AEA-3B99A38B506A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FFB-4C5E-9AEA-3B99A38B506A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FFB-4C5E-9AEA-3B99A38B506A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FFB-4C5E-9AEA-3B99A38B506A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FFB-4C5E-9AEA-3B99A38B506A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FFB-4C5E-9AEA-3B99A38B506A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FFB-4C5E-9AEA-3B99A38B506A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'transportation-modes-Brazil'!$A$2:$A$15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'transportation-modes-Brazil'!$B$2:$B$15</c:f>
              <c:numCache>
                <c:formatCode>General</c:formatCode>
                <c:ptCount val="14"/>
                <c:pt idx="0">
                  <c:v>75</c:v>
                </c:pt>
                <c:pt idx="1">
                  <c:v>69</c:v>
                </c:pt>
                <c:pt idx="2">
                  <c:v>58</c:v>
                </c:pt>
                <c:pt idx="3">
                  <c:v>67</c:v>
                </c:pt>
                <c:pt idx="4">
                  <c:v>68</c:v>
                </c:pt>
                <c:pt idx="5">
                  <c:v>59</c:v>
                </c:pt>
                <c:pt idx="6">
                  <c:v>66</c:v>
                </c:pt>
                <c:pt idx="7">
                  <c:v>64</c:v>
                </c:pt>
                <c:pt idx="8">
                  <c:v>60</c:v>
                </c:pt>
                <c:pt idx="9">
                  <c:v>78</c:v>
                </c:pt>
                <c:pt idx="10">
                  <c:v>68</c:v>
                </c:pt>
                <c:pt idx="11">
                  <c:v>57</c:v>
                </c:pt>
                <c:pt idx="12">
                  <c:v>66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FFB-4C5E-9AEA-3B99A38B506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'transportation-modes-Turkey'!$B$1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'transportation-modes-Turkey'!$A$2:$A$15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'transportation-modes-Turkey'!$B$2:$B$15</c:f>
              <c:numCache>
                <c:formatCode>General</c:formatCode>
                <c:ptCount val="14"/>
                <c:pt idx="0">
                  <c:v>52</c:v>
                </c:pt>
                <c:pt idx="1">
                  <c:v>51</c:v>
                </c:pt>
                <c:pt idx="2">
                  <c:v>46</c:v>
                </c:pt>
                <c:pt idx="3">
                  <c:v>49</c:v>
                </c:pt>
                <c:pt idx="4">
                  <c:v>59</c:v>
                </c:pt>
                <c:pt idx="5">
                  <c:v>57</c:v>
                </c:pt>
                <c:pt idx="6">
                  <c:v>56</c:v>
                </c:pt>
                <c:pt idx="7">
                  <c:v>55</c:v>
                </c:pt>
                <c:pt idx="8">
                  <c:v>68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59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3-48D8-9C48-86E671A7AD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'transportation-modes-United Kin'!$B$1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B-4C1F-A18F-2EA063393D7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B-4C1F-A18F-2EA063393D7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0B-4C1F-A18F-2EA063393D7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0B-4C1F-A18F-2EA063393D7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0B-4C1F-A18F-2EA063393D7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0B-4C1F-A18F-2EA063393D7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0B-4C1F-A18F-2EA063393D7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0B-4C1F-A18F-2EA063393D7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E0B-4C1F-A18F-2EA063393D7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E0B-4C1F-A18F-2EA063393D7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E0B-4C1F-A18F-2EA063393D7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E0B-4C1F-A18F-2EA063393D7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E0B-4C1F-A18F-2EA063393D7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E0B-4C1F-A18F-2EA063393D7B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'transportation-modes-United Kin'!$A$2:$A$15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'transportation-modes-United Kin'!$B$2:$B$15</c:f>
              <c:numCache>
                <c:formatCode>General</c:formatCode>
                <c:ptCount val="14"/>
                <c:pt idx="0">
                  <c:v>61</c:v>
                </c:pt>
                <c:pt idx="1">
                  <c:v>67</c:v>
                </c:pt>
                <c:pt idx="2">
                  <c:v>49</c:v>
                </c:pt>
                <c:pt idx="3">
                  <c:v>62</c:v>
                </c:pt>
                <c:pt idx="4">
                  <c:v>50</c:v>
                </c:pt>
                <c:pt idx="5">
                  <c:v>59</c:v>
                </c:pt>
                <c:pt idx="6">
                  <c:v>55</c:v>
                </c:pt>
                <c:pt idx="7">
                  <c:v>61</c:v>
                </c:pt>
                <c:pt idx="8">
                  <c:v>47</c:v>
                </c:pt>
                <c:pt idx="9">
                  <c:v>58</c:v>
                </c:pt>
                <c:pt idx="10">
                  <c:v>57</c:v>
                </c:pt>
                <c:pt idx="11">
                  <c:v>56</c:v>
                </c:pt>
                <c:pt idx="12">
                  <c:v>65</c:v>
                </c:pt>
                <c:pt idx="1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E0B-4C1F-A18F-2EA063393D7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'transportation-modes-United Kin'!$B$1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'transportation-modes-United Kin'!$A$2:$A$15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'transportation-modes-United Kin'!$B$2:$B$15</c:f>
              <c:numCache>
                <c:formatCode>General</c:formatCode>
                <c:ptCount val="14"/>
                <c:pt idx="0">
                  <c:v>61</c:v>
                </c:pt>
                <c:pt idx="1">
                  <c:v>67</c:v>
                </c:pt>
                <c:pt idx="2">
                  <c:v>49</c:v>
                </c:pt>
                <c:pt idx="3">
                  <c:v>62</c:v>
                </c:pt>
                <c:pt idx="4">
                  <c:v>50</c:v>
                </c:pt>
                <c:pt idx="5">
                  <c:v>59</c:v>
                </c:pt>
                <c:pt idx="6">
                  <c:v>55</c:v>
                </c:pt>
                <c:pt idx="7">
                  <c:v>61</c:v>
                </c:pt>
                <c:pt idx="8">
                  <c:v>47</c:v>
                </c:pt>
                <c:pt idx="9">
                  <c:v>58</c:v>
                </c:pt>
                <c:pt idx="10">
                  <c:v>57</c:v>
                </c:pt>
                <c:pt idx="11">
                  <c:v>56</c:v>
                </c:pt>
                <c:pt idx="12">
                  <c:v>65</c:v>
                </c:pt>
                <c:pt idx="1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8-44C3-AA87-4C0B541C57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'transportation-modes-Thailand'!$B$1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A1-476C-8204-0A2773AFB6B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A1-476C-8204-0A2773AFB6B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A1-476C-8204-0A2773AFB6B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A1-476C-8204-0A2773AFB6B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A1-476C-8204-0A2773AFB6B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A1-476C-8204-0A2773AFB6B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A1-476C-8204-0A2773AFB6B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0A1-476C-8204-0A2773AFB6B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0A1-476C-8204-0A2773AFB6B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0A1-476C-8204-0A2773AFB6B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0A1-476C-8204-0A2773AFB6B9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0A1-476C-8204-0A2773AFB6B9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0A1-476C-8204-0A2773AFB6B9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0A1-476C-8204-0A2773AFB6B9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'transportation-modes-Thailand'!$A$2:$A$15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'transportation-modes-Thailand'!$B$2:$B$15</c:f>
              <c:numCache>
                <c:formatCode>General</c:formatCode>
                <c:ptCount val="14"/>
                <c:pt idx="0">
                  <c:v>55</c:v>
                </c:pt>
                <c:pt idx="1">
                  <c:v>48</c:v>
                </c:pt>
                <c:pt idx="2">
                  <c:v>57</c:v>
                </c:pt>
                <c:pt idx="3">
                  <c:v>56</c:v>
                </c:pt>
                <c:pt idx="4">
                  <c:v>57</c:v>
                </c:pt>
                <c:pt idx="5">
                  <c:v>45</c:v>
                </c:pt>
                <c:pt idx="6">
                  <c:v>58</c:v>
                </c:pt>
                <c:pt idx="7">
                  <c:v>56</c:v>
                </c:pt>
                <c:pt idx="8">
                  <c:v>58</c:v>
                </c:pt>
                <c:pt idx="9">
                  <c:v>48</c:v>
                </c:pt>
                <c:pt idx="10">
                  <c:v>57</c:v>
                </c:pt>
                <c:pt idx="11">
                  <c:v>55</c:v>
                </c:pt>
                <c:pt idx="12">
                  <c:v>51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0A1-476C-8204-0A2773AFB6B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'transportation-modes-Thailand'!$B$1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'transportation-modes-Thailand'!$A$2:$A$15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'transportation-modes-Thailand'!$B$2:$B$15</c:f>
              <c:numCache>
                <c:formatCode>General</c:formatCode>
                <c:ptCount val="14"/>
                <c:pt idx="0">
                  <c:v>55</c:v>
                </c:pt>
                <c:pt idx="1">
                  <c:v>48</c:v>
                </c:pt>
                <c:pt idx="2">
                  <c:v>57</c:v>
                </c:pt>
                <c:pt idx="3">
                  <c:v>56</c:v>
                </c:pt>
                <c:pt idx="4">
                  <c:v>57</c:v>
                </c:pt>
                <c:pt idx="5">
                  <c:v>45</c:v>
                </c:pt>
                <c:pt idx="6">
                  <c:v>58</c:v>
                </c:pt>
                <c:pt idx="7">
                  <c:v>56</c:v>
                </c:pt>
                <c:pt idx="8">
                  <c:v>58</c:v>
                </c:pt>
                <c:pt idx="9">
                  <c:v>48</c:v>
                </c:pt>
                <c:pt idx="10">
                  <c:v>57</c:v>
                </c:pt>
                <c:pt idx="11">
                  <c:v>55</c:v>
                </c:pt>
                <c:pt idx="12">
                  <c:v>51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0-4C33-AE88-7B9F5A849F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"Country"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Statistiques!$B$1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8F-414E-8A13-58EA55E0D41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8F-414E-8A13-58EA55E0D41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8F-414E-8A13-58EA55E0D41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8F-414E-8A13-58EA55E0D41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8F-414E-8A13-58EA55E0D41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8F-414E-8A13-58EA55E0D418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8F-414E-8A13-58EA55E0D418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8F-414E-8A13-58EA55E0D418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8F-414E-8A13-58EA55E0D418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8F-414E-8A13-58EA55E0D418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48F-414E-8A13-58EA55E0D418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48F-414E-8A13-58EA55E0D418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48F-414E-8A13-58EA55E0D418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48F-414E-8A13-58EA55E0D418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Statistiques!$A$2:$A$18</c:f>
              <c:strCache>
                <c:ptCount val="17"/>
                <c:pt idx="0">
                  <c:v>Bangladesh</c:v>
                </c:pt>
                <c:pt idx="1">
                  <c:v>Brazil</c:v>
                </c:pt>
                <c:pt idx="2">
                  <c:v>China</c:v>
                </c:pt>
                <c:pt idx="3">
                  <c:v>Egypt</c:v>
                </c:pt>
                <c:pt idx="4">
                  <c:v>Ethiopia</c:v>
                </c:pt>
                <c:pt idx="5">
                  <c:v>India</c:v>
                </c:pt>
                <c:pt idx="6">
                  <c:v>Ivory Coas</c:v>
                </c:pt>
                <c:pt idx="7">
                  <c:v>Mexico</c:v>
                </c:pt>
                <c:pt idx="8">
                  <c:v>Morocco</c:v>
                </c:pt>
                <c:pt idx="9">
                  <c:v>Myanmar</c:v>
                </c:pt>
                <c:pt idx="10">
                  <c:v>Nigeria</c:v>
                </c:pt>
                <c:pt idx="11">
                  <c:v>Pakistan</c:v>
                </c:pt>
                <c:pt idx="12">
                  <c:v>South Africa</c:v>
                </c:pt>
                <c:pt idx="13">
                  <c:v>Thaïland</c:v>
                </c:pt>
                <c:pt idx="14">
                  <c:v>Turkey</c:v>
                </c:pt>
                <c:pt idx="15">
                  <c:v>United Kin</c:v>
                </c:pt>
                <c:pt idx="16">
                  <c:v>Vietnam</c:v>
                </c:pt>
              </c:strCache>
            </c:strRef>
          </c:cat>
          <c:val>
            <c:numRef>
              <c:f>Statistiques!$B$2:$B$18</c:f>
              <c:numCache>
                <c:formatCode>General</c:formatCode>
                <c:ptCount val="17"/>
                <c:pt idx="0">
                  <c:v>821</c:v>
                </c:pt>
                <c:pt idx="1">
                  <c:v>918</c:v>
                </c:pt>
                <c:pt idx="2">
                  <c:v>891</c:v>
                </c:pt>
                <c:pt idx="3">
                  <c:v>842</c:v>
                </c:pt>
                <c:pt idx="4">
                  <c:v>744</c:v>
                </c:pt>
                <c:pt idx="5">
                  <c:v>3585</c:v>
                </c:pt>
                <c:pt idx="6">
                  <c:v>890</c:v>
                </c:pt>
                <c:pt idx="7">
                  <c:v>849</c:v>
                </c:pt>
                <c:pt idx="8">
                  <c:v>831</c:v>
                </c:pt>
                <c:pt idx="9">
                  <c:v>914</c:v>
                </c:pt>
                <c:pt idx="10">
                  <c:v>952</c:v>
                </c:pt>
                <c:pt idx="11">
                  <c:v>793</c:v>
                </c:pt>
                <c:pt idx="12">
                  <c:v>1745</c:v>
                </c:pt>
                <c:pt idx="13">
                  <c:v>759</c:v>
                </c:pt>
                <c:pt idx="14">
                  <c:v>778</c:v>
                </c:pt>
                <c:pt idx="15">
                  <c:v>807</c:v>
                </c:pt>
                <c:pt idx="16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48F-414E-8A13-58EA55E0D41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Statistiques!$B$1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Statistiques!$A$2:$A$18</c:f>
              <c:strCache>
                <c:ptCount val="17"/>
                <c:pt idx="0">
                  <c:v>Bangladesh</c:v>
                </c:pt>
                <c:pt idx="1">
                  <c:v>Brazil</c:v>
                </c:pt>
                <c:pt idx="2">
                  <c:v>China</c:v>
                </c:pt>
                <c:pt idx="3">
                  <c:v>Egypt</c:v>
                </c:pt>
                <c:pt idx="4">
                  <c:v>Ethiopia</c:v>
                </c:pt>
                <c:pt idx="5">
                  <c:v>India</c:v>
                </c:pt>
                <c:pt idx="6">
                  <c:v>Ivory Coas</c:v>
                </c:pt>
                <c:pt idx="7">
                  <c:v>Mexico</c:v>
                </c:pt>
                <c:pt idx="8">
                  <c:v>Morocco</c:v>
                </c:pt>
                <c:pt idx="9">
                  <c:v>Myanmar</c:v>
                </c:pt>
                <c:pt idx="10">
                  <c:v>Nigeria</c:v>
                </c:pt>
                <c:pt idx="11">
                  <c:v>Pakistan</c:v>
                </c:pt>
                <c:pt idx="12">
                  <c:v>South Africa</c:v>
                </c:pt>
                <c:pt idx="13">
                  <c:v>Thaïland</c:v>
                </c:pt>
                <c:pt idx="14">
                  <c:v>Turkey</c:v>
                </c:pt>
                <c:pt idx="15">
                  <c:v>United Kin</c:v>
                </c:pt>
                <c:pt idx="16">
                  <c:v>Vietnam</c:v>
                </c:pt>
              </c:strCache>
            </c:strRef>
          </c:cat>
          <c:val>
            <c:numRef>
              <c:f>Statistiques!$B$2:$B$18</c:f>
              <c:numCache>
                <c:formatCode>General</c:formatCode>
                <c:ptCount val="17"/>
                <c:pt idx="0">
                  <c:v>821</c:v>
                </c:pt>
                <c:pt idx="1">
                  <c:v>918</c:v>
                </c:pt>
                <c:pt idx="2">
                  <c:v>891</c:v>
                </c:pt>
                <c:pt idx="3">
                  <c:v>842</c:v>
                </c:pt>
                <c:pt idx="4">
                  <c:v>744</c:v>
                </c:pt>
                <c:pt idx="5">
                  <c:v>3585</c:v>
                </c:pt>
                <c:pt idx="6">
                  <c:v>890</c:v>
                </c:pt>
                <c:pt idx="7">
                  <c:v>849</c:v>
                </c:pt>
                <c:pt idx="8">
                  <c:v>831</c:v>
                </c:pt>
                <c:pt idx="9">
                  <c:v>914</c:v>
                </c:pt>
                <c:pt idx="10">
                  <c:v>952</c:v>
                </c:pt>
                <c:pt idx="11">
                  <c:v>793</c:v>
                </c:pt>
                <c:pt idx="12">
                  <c:v>1745</c:v>
                </c:pt>
                <c:pt idx="13">
                  <c:v>759</c:v>
                </c:pt>
                <c:pt idx="14">
                  <c:v>778</c:v>
                </c:pt>
                <c:pt idx="15">
                  <c:v>807</c:v>
                </c:pt>
                <c:pt idx="16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E-4169-A474-7E05A1E68E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'transportation-modes-Brazil'!$B$1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'transportation-modes-Brazil'!$A$2:$A$15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'transportation-modes-Brazil'!$B$2:$B$15</c:f>
              <c:numCache>
                <c:formatCode>General</c:formatCode>
                <c:ptCount val="14"/>
                <c:pt idx="0">
                  <c:v>75</c:v>
                </c:pt>
                <c:pt idx="1">
                  <c:v>69</c:v>
                </c:pt>
                <c:pt idx="2">
                  <c:v>58</c:v>
                </c:pt>
                <c:pt idx="3">
                  <c:v>67</c:v>
                </c:pt>
                <c:pt idx="4">
                  <c:v>68</c:v>
                </c:pt>
                <c:pt idx="5">
                  <c:v>59</c:v>
                </c:pt>
                <c:pt idx="6">
                  <c:v>66</c:v>
                </c:pt>
                <c:pt idx="7">
                  <c:v>64</c:v>
                </c:pt>
                <c:pt idx="8">
                  <c:v>60</c:v>
                </c:pt>
                <c:pt idx="9">
                  <c:v>78</c:v>
                </c:pt>
                <c:pt idx="10">
                  <c:v>68</c:v>
                </c:pt>
                <c:pt idx="11">
                  <c:v>57</c:v>
                </c:pt>
                <c:pt idx="12">
                  <c:v>66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2-4416-82C7-F60A2FC345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'transportation-modes-China'!$B$1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38-4943-A52A-EE0681D541F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38-4943-A52A-EE0681D541F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38-4943-A52A-EE0681D541F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38-4943-A52A-EE0681D541F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38-4943-A52A-EE0681D541FE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38-4943-A52A-EE0681D541FE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38-4943-A52A-EE0681D541FE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38-4943-A52A-EE0681D541FE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38-4943-A52A-EE0681D541FE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338-4943-A52A-EE0681D541FE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338-4943-A52A-EE0681D541FE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338-4943-A52A-EE0681D541FE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338-4943-A52A-EE0681D541FE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338-4943-A52A-EE0681D541FE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'transportation-modes-China'!$A$2:$A$15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'transportation-modes-China'!$B$2:$B$15</c:f>
              <c:numCache>
                <c:formatCode>General</c:formatCode>
                <c:ptCount val="14"/>
                <c:pt idx="0">
                  <c:v>55</c:v>
                </c:pt>
                <c:pt idx="1">
                  <c:v>61</c:v>
                </c:pt>
                <c:pt idx="2">
                  <c:v>59</c:v>
                </c:pt>
                <c:pt idx="3">
                  <c:v>75</c:v>
                </c:pt>
                <c:pt idx="4">
                  <c:v>61</c:v>
                </c:pt>
                <c:pt idx="5">
                  <c:v>66</c:v>
                </c:pt>
                <c:pt idx="6">
                  <c:v>67</c:v>
                </c:pt>
                <c:pt idx="7">
                  <c:v>61</c:v>
                </c:pt>
                <c:pt idx="8">
                  <c:v>71</c:v>
                </c:pt>
                <c:pt idx="9">
                  <c:v>73</c:v>
                </c:pt>
                <c:pt idx="10">
                  <c:v>60</c:v>
                </c:pt>
                <c:pt idx="11">
                  <c:v>62</c:v>
                </c:pt>
                <c:pt idx="12">
                  <c:v>71</c:v>
                </c:pt>
                <c:pt idx="1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338-4943-A52A-EE0681D541F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'transportation-modes-China'!$B$1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'transportation-modes-China'!$A$2:$A$15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'transportation-modes-China'!$B$2:$B$15</c:f>
              <c:numCache>
                <c:formatCode>General</c:formatCode>
                <c:ptCount val="14"/>
                <c:pt idx="0">
                  <c:v>55</c:v>
                </c:pt>
                <c:pt idx="1">
                  <c:v>61</c:v>
                </c:pt>
                <c:pt idx="2">
                  <c:v>59</c:v>
                </c:pt>
                <c:pt idx="3">
                  <c:v>75</c:v>
                </c:pt>
                <c:pt idx="4">
                  <c:v>61</c:v>
                </c:pt>
                <c:pt idx="5">
                  <c:v>66</c:v>
                </c:pt>
                <c:pt idx="6">
                  <c:v>67</c:v>
                </c:pt>
                <c:pt idx="7">
                  <c:v>61</c:v>
                </c:pt>
                <c:pt idx="8">
                  <c:v>71</c:v>
                </c:pt>
                <c:pt idx="9">
                  <c:v>73</c:v>
                </c:pt>
                <c:pt idx="10">
                  <c:v>60</c:v>
                </c:pt>
                <c:pt idx="11">
                  <c:v>62</c:v>
                </c:pt>
                <c:pt idx="12">
                  <c:v>71</c:v>
                </c:pt>
                <c:pt idx="1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4-4D0C-B5B2-3503119D7D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'transportation-modes-Egypt'!$B$1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4E-4993-8D68-DBCDA33CBEF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4E-4993-8D68-DBCDA33CBEF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4E-4993-8D68-DBCDA33CBEF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4E-4993-8D68-DBCDA33CBEF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4E-4993-8D68-DBCDA33CBEF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4E-4993-8D68-DBCDA33CBEF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4E-4993-8D68-DBCDA33CBEF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E4E-4993-8D68-DBCDA33CBEF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E4E-4993-8D68-DBCDA33CBEF6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E4E-4993-8D68-DBCDA33CBEF6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E4E-4993-8D68-DBCDA33CBEF6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E4E-4993-8D68-DBCDA33CBEF6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E4E-4993-8D68-DBCDA33CBEF6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E4E-4993-8D68-DBCDA33CBEF6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'transportation-modes-Egypt'!$A$2:$A$15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'transportation-modes-Egypt'!$B$2:$B$15</c:f>
              <c:numCache>
                <c:formatCode>General</c:formatCode>
                <c:ptCount val="14"/>
                <c:pt idx="0">
                  <c:v>61</c:v>
                </c:pt>
                <c:pt idx="1">
                  <c:v>54</c:v>
                </c:pt>
                <c:pt idx="2">
                  <c:v>60</c:v>
                </c:pt>
                <c:pt idx="3">
                  <c:v>71</c:v>
                </c:pt>
                <c:pt idx="4">
                  <c:v>65</c:v>
                </c:pt>
                <c:pt idx="5">
                  <c:v>58</c:v>
                </c:pt>
                <c:pt idx="6">
                  <c:v>66</c:v>
                </c:pt>
                <c:pt idx="7">
                  <c:v>59</c:v>
                </c:pt>
                <c:pt idx="8">
                  <c:v>53</c:v>
                </c:pt>
                <c:pt idx="9">
                  <c:v>58</c:v>
                </c:pt>
                <c:pt idx="10">
                  <c:v>55</c:v>
                </c:pt>
                <c:pt idx="11">
                  <c:v>64</c:v>
                </c:pt>
                <c:pt idx="12">
                  <c:v>55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E4E-4993-8D68-DBCDA33CBEF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'transportation-modes-Egypt'!$B$1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'transportation-modes-Egypt'!$A$2:$A$15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'transportation-modes-Egypt'!$B$2:$B$15</c:f>
              <c:numCache>
                <c:formatCode>General</c:formatCode>
                <c:ptCount val="14"/>
                <c:pt idx="0">
                  <c:v>61</c:v>
                </c:pt>
                <c:pt idx="1">
                  <c:v>54</c:v>
                </c:pt>
                <c:pt idx="2">
                  <c:v>60</c:v>
                </c:pt>
                <c:pt idx="3">
                  <c:v>71</c:v>
                </c:pt>
                <c:pt idx="4">
                  <c:v>65</c:v>
                </c:pt>
                <c:pt idx="5">
                  <c:v>58</c:v>
                </c:pt>
                <c:pt idx="6">
                  <c:v>66</c:v>
                </c:pt>
                <c:pt idx="7">
                  <c:v>59</c:v>
                </c:pt>
                <c:pt idx="8">
                  <c:v>53</c:v>
                </c:pt>
                <c:pt idx="9">
                  <c:v>58</c:v>
                </c:pt>
                <c:pt idx="10">
                  <c:v>55</c:v>
                </c:pt>
                <c:pt idx="11">
                  <c:v>64</c:v>
                </c:pt>
                <c:pt idx="12">
                  <c:v>55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A-4D1F-B43F-A98D146CF3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"Transporation_mode"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'transportation-modes-Ethiopia'!$B$1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E8-4B74-B103-73B50034701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E8-4B74-B103-73B50034701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E8-4B74-B103-73B50034701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E8-4B74-B103-73B50034701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E8-4B74-B103-73B50034701E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E8-4B74-B103-73B50034701E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E8-4B74-B103-73B50034701E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E8-4B74-B103-73B50034701E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E8-4B74-B103-73B50034701E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E8-4B74-B103-73B50034701E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9E8-4B74-B103-73B50034701E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9E8-4B74-B103-73B50034701E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9E8-4B74-B103-73B50034701E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9E8-4B74-B103-73B50034701E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'transportation-modes-Ethiopia'!$A$2:$A$15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'transportation-modes-Ethiopia'!$B$2:$B$15</c:f>
              <c:numCache>
                <c:formatCode>General</c:formatCode>
                <c:ptCount val="14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52</c:v>
                </c:pt>
                <c:pt idx="4">
                  <c:v>45</c:v>
                </c:pt>
                <c:pt idx="5">
                  <c:v>57</c:v>
                </c:pt>
                <c:pt idx="6">
                  <c:v>57</c:v>
                </c:pt>
                <c:pt idx="7">
                  <c:v>60</c:v>
                </c:pt>
                <c:pt idx="8">
                  <c:v>51</c:v>
                </c:pt>
                <c:pt idx="9">
                  <c:v>55</c:v>
                </c:pt>
                <c:pt idx="10">
                  <c:v>49</c:v>
                </c:pt>
                <c:pt idx="11">
                  <c:v>65</c:v>
                </c:pt>
                <c:pt idx="12">
                  <c:v>55</c:v>
                </c:pt>
                <c:pt idx="1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9E8-4B74-B103-73B50034701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size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10C26FBF-734C-4DDF-ACA7-ECDD1D2E0C97}">
          <cx:tx>
            <cx:txData>
              <cx:f>_xlchart.v1.2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_xlchart.v1.52</cx:f>
      </cx:strDim>
      <cx:numDim type="size">
        <cx:f>_xlchart.v1.55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2746CD2E-724C-47C2-AAB3-3584DB5AD119}">
          <cx:tx>
            <cx:txData>
              <cx:f>_xlchart.v1.53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_xlchart.v1.60</cx:f>
      </cx:strDim>
      <cx:numDim type="size">
        <cx:f>_xlchart.v1.63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00196DEE-1078-40C8-9D3B-8C5836DC6F05}">
          <cx:tx>
            <cx:txData>
              <cx:f>_xlchart.v1.61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_xlchart.v1.68</cx:f>
      </cx:strDim>
      <cx:numDim type="size">
        <cx:f>_xlchart.v1.71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3E874BBE-C429-4D75-973D-D8EFB2C4D163}">
          <cx:tx>
            <cx:txData>
              <cx:f>_xlchart.v1.69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_xlchart.v1.76</cx:f>
      </cx:strDim>
      <cx:numDim type="size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B95E7C76-60A3-40B1-B855-2AA5848B7668}">
          <cx:tx>
            <cx:txData>
              <cx:f>_xlchart.v1.77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_xlchart.v1.84</cx:f>
      </cx:strDim>
      <cx:numDim type="size">
        <cx:f>_xlchart.v1.87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78EC34F2-1BE0-4EE0-A427-608694ACF444}">
          <cx:tx>
            <cx:txData>
              <cx:f>_xlchart.v1.85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_xlchart.v1.89</cx:f>
      </cx:strDim>
      <cx:numDim type="size">
        <cx:f>_xlchart.v1.92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FB460E21-EB98-4C81-92B0-DE4D647C4390}">
          <cx:tx>
            <cx:txData>
              <cx:f>_xlchart.v1.90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_xlchart.v1.100</cx:f>
      </cx:strDim>
      <cx:numDim type="size">
        <cx:f>_xlchart.v1.103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F2C7586D-6F2E-4681-BAB9-424C123AE361}">
          <cx:tx>
            <cx:txData>
              <cx:f>_xlchart.v1.101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_xlchart.v1.108</cx:f>
      </cx:strDim>
      <cx:numDim type="size">
        <cx:f>_xlchart.v1.111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BA6F93F0-D832-4F95-A1C2-7E9E703AE55C}">
          <cx:tx>
            <cx:txData>
              <cx:f>_xlchart.v1.109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_xlchart.v1.118</cx:f>
      </cx:strDim>
      <cx:numDim type="size">
        <cx:f>_xlchart.v1.120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AB2F8943-C510-4A5E-9C7B-238C57724DF5}">
          <cx:tx>
            <cx:txData>
              <cx:f>_xlchart.v1.119</cx:f>
              <cx:v>Total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77F254EF-F194-4130-B23D-833FB545A4B7}">
          <cx:tx>
            <cx:txData>
              <cx:f>_xlchart.v1.7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size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A328E33A-AD3E-493D-8D14-E0EAE07FAAD1}">
          <cx:tx>
            <cx:txData>
              <cx:f>_xlchart.v1.12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size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EF370DEE-B333-40BE-B790-B179B8E22BCA}">
          <cx:tx>
            <cx:txData>
              <cx:f>_xlchart.v1.17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size">
        <cx:f>_xlchart.v1.24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6F0C93EA-623A-4ADB-865D-C01C99CFE08E}">
          <cx:tx>
            <cx:txData>
              <cx:f>_xlchart.v1.22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size">
        <cx:f>_xlchart.v1.29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DB889180-C769-40D1-9082-DCDA078BC6EA}">
          <cx:tx>
            <cx:txData>
              <cx:f>_xlchart.v1.27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_xlchart.v1.31</cx:f>
      </cx:strDim>
      <cx:numDim type="size">
        <cx:f>_xlchart.v1.34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5DD802AA-17BB-4E77-BB9A-C29CB7278BE1}">
          <cx:tx>
            <cx:txData>
              <cx:f>_xlchart.v1.32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size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646C1034-0D34-48BE-99C6-54BD2164006C}">
          <cx:tx>
            <cx:txData>
              <cx:f>_xlchart.v1.37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size">
        <cx:f>_xlchart.v1.47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Transporation_mode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DA19D4FA-6F01-44DD-8A43-6839737B1CD1}">
          <cx:tx>
            <cx:txData>
              <cx:f>_xlchart.v1.45</cx:f>
              <cx:v>count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microsoft.com/office/2014/relationships/chartEx" Target="../charts/chartEx1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microsoft.com/office/2014/relationships/chartEx" Target="../charts/chartEx11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microsoft.com/office/2014/relationships/chartEx" Target="../charts/chartEx12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microsoft.com/office/2014/relationships/chartEx" Target="../charts/chartEx13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microsoft.com/office/2014/relationships/chartEx" Target="../charts/chartEx14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microsoft.com/office/2014/relationships/chartEx" Target="../charts/chartEx15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microsoft.com/office/2014/relationships/chartEx" Target="../charts/chartEx16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microsoft.com/office/2014/relationships/chartEx" Target="../charts/chartEx17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microsoft.com/office/2014/relationships/chartEx" Target="../charts/chartEx18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3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microsoft.com/office/2014/relationships/chartEx" Target="../charts/chartEx4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microsoft.com/office/2014/relationships/chartEx" Target="../charts/chartEx5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microsoft.com/office/2014/relationships/chartEx" Target="../charts/chartEx6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microsoft.com/office/2014/relationships/chartEx" Target="../charts/chartEx7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microsoft.com/office/2014/relationships/chartEx" Target="../charts/chartEx8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microsoft.com/office/2014/relationships/chartEx" Target="../charts/chartEx9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0</xdr:row>
      <xdr:rowOff>121920</xdr:rowOff>
    </xdr:from>
    <xdr:to>
      <xdr:col>15</xdr:col>
      <xdr:colOff>259080</xdr:colOff>
      <xdr:row>21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BF8219-E996-4320-8F79-92BF8321B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274320</xdr:colOff>
      <xdr:row>17</xdr:row>
      <xdr:rowOff>83820</xdr:rowOff>
    </xdr:from>
    <xdr:to>
      <xdr:col>8</xdr:col>
      <xdr:colOff>716280</xdr:colOff>
      <xdr:row>28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86304BCA-1418-49BB-851A-13D0476753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4100" y="319278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289560</xdr:colOff>
      <xdr:row>0</xdr:row>
      <xdr:rowOff>76200</xdr:rowOff>
    </xdr:from>
    <xdr:to>
      <xdr:col>8</xdr:col>
      <xdr:colOff>388620</xdr:colOff>
      <xdr:row>16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3FB1B0-71D7-4795-ACAA-7FE94FB9C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754380</xdr:colOff>
      <xdr:row>0</xdr:row>
      <xdr:rowOff>152400</xdr:rowOff>
    </xdr:from>
    <xdr:to>
      <xdr:col>15</xdr:col>
      <xdr:colOff>22860</xdr:colOff>
      <xdr:row>21</xdr:row>
      <xdr:rowOff>163830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F0C7AD-F343-4035-B364-EFF1AE367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17</xdr:row>
      <xdr:rowOff>121920</xdr:rowOff>
    </xdr:from>
    <xdr:to>
      <xdr:col>8</xdr:col>
      <xdr:colOff>624840</xdr:colOff>
      <xdr:row>28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1F8179F1-DE7F-499C-BDE7-E33D2D815C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2660" y="323088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198120</xdr:colOff>
      <xdr:row>0</xdr:row>
      <xdr:rowOff>114300</xdr:rowOff>
    </xdr:from>
    <xdr:to>
      <xdr:col>8</xdr:col>
      <xdr:colOff>297180</xdr:colOff>
      <xdr:row>16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3BF0ADC-CD33-4F33-906D-B02255F80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152400</xdr:rowOff>
    </xdr:from>
    <xdr:to>
      <xdr:col>15</xdr:col>
      <xdr:colOff>243840</xdr:colOff>
      <xdr:row>21</xdr:row>
      <xdr:rowOff>163830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0D98B1-4317-4A02-A1AB-31DD12F4A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403860</xdr:colOff>
      <xdr:row>17</xdr:row>
      <xdr:rowOff>121920</xdr:rowOff>
    </xdr:from>
    <xdr:to>
      <xdr:col>9</xdr:col>
      <xdr:colOff>53340</xdr:colOff>
      <xdr:row>28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05432509-3D69-4539-8F56-F3533EF452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3640" y="323088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419100</xdr:colOff>
      <xdr:row>0</xdr:row>
      <xdr:rowOff>114300</xdr:rowOff>
    </xdr:from>
    <xdr:to>
      <xdr:col>8</xdr:col>
      <xdr:colOff>518160</xdr:colOff>
      <xdr:row>16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B83481F-43C4-4B47-8E70-3CA6A4C32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129540</xdr:rowOff>
    </xdr:from>
    <xdr:to>
      <xdr:col>15</xdr:col>
      <xdr:colOff>60960</xdr:colOff>
      <xdr:row>21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6DD696-997A-4208-8E5C-28CC57F8A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220980</xdr:colOff>
      <xdr:row>17</xdr:row>
      <xdr:rowOff>99060</xdr:rowOff>
    </xdr:from>
    <xdr:to>
      <xdr:col>8</xdr:col>
      <xdr:colOff>662940</xdr:colOff>
      <xdr:row>28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87C1F58C-9555-485C-B187-CBDF72C5ED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0760" y="320802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236220</xdr:colOff>
      <xdr:row>0</xdr:row>
      <xdr:rowOff>91440</xdr:rowOff>
    </xdr:from>
    <xdr:to>
      <xdr:col>8</xdr:col>
      <xdr:colOff>335280</xdr:colOff>
      <xdr:row>16</xdr:row>
      <xdr:rowOff>110490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291ECDD-F6A3-4DC4-95B0-36719F90E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175260</xdr:rowOff>
    </xdr:from>
    <xdr:to>
      <xdr:col>15</xdr:col>
      <xdr:colOff>175260</xdr:colOff>
      <xdr:row>22</xdr:row>
      <xdr:rowOff>3810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DAC2A3-C315-495C-8BCE-3EF9FEFFC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335280</xdr:colOff>
      <xdr:row>17</xdr:row>
      <xdr:rowOff>144780</xdr:rowOff>
    </xdr:from>
    <xdr:to>
      <xdr:col>8</xdr:col>
      <xdr:colOff>777240</xdr:colOff>
      <xdr:row>28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681E1A26-152F-4C2C-9EEA-6DF89FDD1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5060" y="325374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350520</xdr:colOff>
      <xdr:row>0</xdr:row>
      <xdr:rowOff>137160</xdr:rowOff>
    </xdr:from>
    <xdr:to>
      <xdr:col>8</xdr:col>
      <xdr:colOff>449580</xdr:colOff>
      <xdr:row>16</xdr:row>
      <xdr:rowOff>156210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792CCEF-1131-46CE-A9FA-2E05BFEEE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152400</xdr:rowOff>
    </xdr:from>
    <xdr:to>
      <xdr:col>15</xdr:col>
      <xdr:colOff>327660</xdr:colOff>
      <xdr:row>21</xdr:row>
      <xdr:rowOff>163830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5781F83-F38F-4D42-B192-AE3206EF8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487680</xdr:colOff>
      <xdr:row>17</xdr:row>
      <xdr:rowOff>121920</xdr:rowOff>
    </xdr:from>
    <xdr:to>
      <xdr:col>9</xdr:col>
      <xdr:colOff>137160</xdr:colOff>
      <xdr:row>28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1140FAAF-F145-477B-9409-FF2AE60854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7460" y="323088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502920</xdr:colOff>
      <xdr:row>0</xdr:row>
      <xdr:rowOff>114300</xdr:rowOff>
    </xdr:from>
    <xdr:to>
      <xdr:col>8</xdr:col>
      <xdr:colOff>601980</xdr:colOff>
      <xdr:row>16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0EDD83E-79E4-4918-A02A-869D0D7E1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0</xdr:row>
      <xdr:rowOff>160020</xdr:rowOff>
    </xdr:from>
    <xdr:to>
      <xdr:col>15</xdr:col>
      <xdr:colOff>457200</xdr:colOff>
      <xdr:row>21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AED4B62-13DB-4E11-9E66-9DFF7A6C8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617220</xdr:colOff>
      <xdr:row>17</xdr:row>
      <xdr:rowOff>129540</xdr:rowOff>
    </xdr:from>
    <xdr:to>
      <xdr:col>9</xdr:col>
      <xdr:colOff>266700</xdr:colOff>
      <xdr:row>28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F774B5D6-BBC7-4AE9-8C47-399849122E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0" y="323850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632460</xdr:colOff>
      <xdr:row>0</xdr:row>
      <xdr:rowOff>121920</xdr:rowOff>
    </xdr:from>
    <xdr:to>
      <xdr:col>8</xdr:col>
      <xdr:colOff>731520</xdr:colOff>
      <xdr:row>16</xdr:row>
      <xdr:rowOff>140970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B0153BA-9DE6-4861-AC7E-57B13D3D6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1</xdr:row>
      <xdr:rowOff>15240</xdr:rowOff>
    </xdr:from>
    <xdr:to>
      <xdr:col>15</xdr:col>
      <xdr:colOff>266700</xdr:colOff>
      <xdr:row>22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B9C999-F1E6-42F0-8914-D073B68B6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426720</xdr:colOff>
      <xdr:row>17</xdr:row>
      <xdr:rowOff>167640</xdr:rowOff>
    </xdr:from>
    <xdr:to>
      <xdr:col>9</xdr:col>
      <xdr:colOff>76200</xdr:colOff>
      <xdr:row>28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16549E69-FE03-4BDC-8150-797B0BB396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0" y="327660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441960</xdr:colOff>
      <xdr:row>0</xdr:row>
      <xdr:rowOff>160020</xdr:rowOff>
    </xdr:from>
    <xdr:to>
      <xdr:col>8</xdr:col>
      <xdr:colOff>541020</xdr:colOff>
      <xdr:row>16</xdr:row>
      <xdr:rowOff>179070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BA2FA70-0A76-4DEC-8BBA-1D5EC6DB5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</xdr:row>
      <xdr:rowOff>38100</xdr:rowOff>
    </xdr:from>
    <xdr:to>
      <xdr:col>15</xdr:col>
      <xdr:colOff>152400</xdr:colOff>
      <xdr:row>22</xdr:row>
      <xdr:rowOff>49530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9FACE3-D5E9-49BF-B511-5B2690425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312420</xdr:colOff>
      <xdr:row>18</xdr:row>
      <xdr:rowOff>7620</xdr:rowOff>
    </xdr:from>
    <xdr:to>
      <xdr:col>8</xdr:col>
      <xdr:colOff>754380</xdr:colOff>
      <xdr:row>28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2EFCE8AA-310C-4390-B5AA-9860B9F856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" y="329946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327660</xdr:colOff>
      <xdr:row>1</xdr:row>
      <xdr:rowOff>0</xdr:rowOff>
    </xdr:from>
    <xdr:to>
      <xdr:col>8</xdr:col>
      <xdr:colOff>426720</xdr:colOff>
      <xdr:row>17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95181F9-7116-46B4-9B27-6F46EBF24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694509</xdr:colOff>
      <xdr:row>1</xdr:row>
      <xdr:rowOff>26535</xdr:rowOff>
    </xdr:from>
    <xdr:to>
      <xdr:col>18</xdr:col>
      <xdr:colOff>483453</xdr:colOff>
      <xdr:row>30</xdr:row>
      <xdr:rowOff>108217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85D750-2C67-4C34-AEDD-E1E42AEC2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17</xdr:row>
      <xdr:rowOff>137297</xdr:rowOff>
    </xdr:from>
    <xdr:to>
      <xdr:col>9</xdr:col>
      <xdr:colOff>435429</xdr:colOff>
      <xdr:row>28</xdr:row>
      <xdr:rowOff>123962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DD02A48F-B1AD-4EF0-9D94-05CD04D513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5114" y="3283268"/>
              <a:ext cx="5312229" cy="2022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275136</xdr:colOff>
      <xdr:row>0</xdr:row>
      <xdr:rowOff>151720</xdr:rowOff>
    </xdr:from>
    <xdr:to>
      <xdr:col>9</xdr:col>
      <xdr:colOff>385626</xdr:colOff>
      <xdr:row>17</xdr:row>
      <xdr:rowOff>16193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1355499-CA1E-457D-ABE1-E515E3CB7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1</xdr:row>
      <xdr:rowOff>15240</xdr:rowOff>
    </xdr:from>
    <xdr:to>
      <xdr:col>15</xdr:col>
      <xdr:colOff>304800</xdr:colOff>
      <xdr:row>22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F83807-C81D-427D-8249-D99094587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320040</xdr:colOff>
      <xdr:row>17</xdr:row>
      <xdr:rowOff>160020</xdr:rowOff>
    </xdr:from>
    <xdr:to>
      <xdr:col>8</xdr:col>
      <xdr:colOff>762000</xdr:colOff>
      <xdr:row>28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415C6D29-3118-4DDA-BE67-A9F06B5442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9820" y="326898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335280</xdr:colOff>
      <xdr:row>0</xdr:row>
      <xdr:rowOff>152400</xdr:rowOff>
    </xdr:from>
    <xdr:to>
      <xdr:col>8</xdr:col>
      <xdr:colOff>434340</xdr:colOff>
      <xdr:row>16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01565CA-7893-4E0A-B885-FF76BD0E4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0</xdr:row>
      <xdr:rowOff>152400</xdr:rowOff>
    </xdr:from>
    <xdr:to>
      <xdr:col>15</xdr:col>
      <xdr:colOff>259080</xdr:colOff>
      <xdr:row>21</xdr:row>
      <xdr:rowOff>163830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20065A-C911-42CA-8C2C-D024C7559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274320</xdr:colOff>
      <xdr:row>17</xdr:row>
      <xdr:rowOff>114300</xdr:rowOff>
    </xdr:from>
    <xdr:to>
      <xdr:col>8</xdr:col>
      <xdr:colOff>716280</xdr:colOff>
      <xdr:row>28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D1E189C7-A1DA-4D40-ABC9-C7A3A20753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4100" y="322326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289560</xdr:colOff>
      <xdr:row>0</xdr:row>
      <xdr:rowOff>106680</xdr:rowOff>
    </xdr:from>
    <xdr:to>
      <xdr:col>8</xdr:col>
      <xdr:colOff>388620</xdr:colOff>
      <xdr:row>16</xdr:row>
      <xdr:rowOff>125730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BF6B3AE-89D0-4C63-9F44-BBDE09F15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152400</xdr:rowOff>
    </xdr:from>
    <xdr:to>
      <xdr:col>15</xdr:col>
      <xdr:colOff>365760</xdr:colOff>
      <xdr:row>21</xdr:row>
      <xdr:rowOff>163830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D1C58B3-E4AC-4FF8-9595-7687B6C93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17</xdr:row>
      <xdr:rowOff>114300</xdr:rowOff>
    </xdr:from>
    <xdr:to>
      <xdr:col>9</xdr:col>
      <xdr:colOff>30480</xdr:colOff>
      <xdr:row>28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E6EADCFF-2441-4771-99BE-4EF44550D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0780" y="322326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396240</xdr:colOff>
      <xdr:row>0</xdr:row>
      <xdr:rowOff>106680</xdr:rowOff>
    </xdr:from>
    <xdr:to>
      <xdr:col>8</xdr:col>
      <xdr:colOff>495300</xdr:colOff>
      <xdr:row>16</xdr:row>
      <xdr:rowOff>125730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45D4B1-6352-4A9C-BCD1-7265D7B2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22860</xdr:rowOff>
    </xdr:from>
    <xdr:to>
      <xdr:col>15</xdr:col>
      <xdr:colOff>541020</xdr:colOff>
      <xdr:row>22</xdr:row>
      <xdr:rowOff>34290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149ADC-4CE1-430D-945E-78519CDE9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556260</xdr:colOff>
      <xdr:row>17</xdr:row>
      <xdr:rowOff>167640</xdr:rowOff>
    </xdr:from>
    <xdr:to>
      <xdr:col>9</xdr:col>
      <xdr:colOff>205740</xdr:colOff>
      <xdr:row>28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07525A38-7363-468D-BE9E-09EC2F628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6040" y="327660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571500</xdr:colOff>
      <xdr:row>0</xdr:row>
      <xdr:rowOff>160020</xdr:rowOff>
    </xdr:from>
    <xdr:to>
      <xdr:col>8</xdr:col>
      <xdr:colOff>670560</xdr:colOff>
      <xdr:row>16</xdr:row>
      <xdr:rowOff>179070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F407633-D935-4DBC-941C-98AF3A540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0</xdr:row>
      <xdr:rowOff>121920</xdr:rowOff>
    </xdr:from>
    <xdr:to>
      <xdr:col>15</xdr:col>
      <xdr:colOff>274320</xdr:colOff>
      <xdr:row>21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F3F416-9578-43BC-8CEE-0D9511C4A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434340</xdr:colOff>
      <xdr:row>17</xdr:row>
      <xdr:rowOff>91440</xdr:rowOff>
    </xdr:from>
    <xdr:to>
      <xdr:col>9</xdr:col>
      <xdr:colOff>83820</xdr:colOff>
      <xdr:row>28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EE4B8BC6-53AE-4F4D-A813-CB2CB635FA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4120" y="320040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449580</xdr:colOff>
      <xdr:row>0</xdr:row>
      <xdr:rowOff>83820</xdr:rowOff>
    </xdr:from>
    <xdr:to>
      <xdr:col>8</xdr:col>
      <xdr:colOff>548640</xdr:colOff>
      <xdr:row>16</xdr:row>
      <xdr:rowOff>102870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AC143B3-D01B-4D69-9C8E-91C1763B5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137160</xdr:rowOff>
    </xdr:from>
    <xdr:to>
      <xdr:col>15</xdr:col>
      <xdr:colOff>213360</xdr:colOff>
      <xdr:row>21</xdr:row>
      <xdr:rowOff>148590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50FD902-6535-4D3E-B530-2B63C2A54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373380</xdr:colOff>
      <xdr:row>17</xdr:row>
      <xdr:rowOff>106680</xdr:rowOff>
    </xdr:from>
    <xdr:to>
      <xdr:col>9</xdr:col>
      <xdr:colOff>22860</xdr:colOff>
      <xdr:row>28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CFC03921-422D-49F0-AE7F-FD2983ACF9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3160" y="321564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388620</xdr:colOff>
      <xdr:row>0</xdr:row>
      <xdr:rowOff>99060</xdr:rowOff>
    </xdr:from>
    <xdr:to>
      <xdr:col>8</xdr:col>
      <xdr:colOff>487680</xdr:colOff>
      <xdr:row>16</xdr:row>
      <xdr:rowOff>118110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C0693F4-5FFB-4540-B4BA-AFE5EB900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0</xdr:row>
      <xdr:rowOff>167640</xdr:rowOff>
    </xdr:from>
    <xdr:to>
      <xdr:col>15</xdr:col>
      <xdr:colOff>152400</xdr:colOff>
      <xdr:row>21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53CCF6-86F2-4B40-ABD3-1A0BC98A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312420</xdr:colOff>
      <xdr:row>17</xdr:row>
      <xdr:rowOff>137160</xdr:rowOff>
    </xdr:from>
    <xdr:to>
      <xdr:col>8</xdr:col>
      <xdr:colOff>754380</xdr:colOff>
      <xdr:row>28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1BDFAD4B-34FA-477A-8C64-C02617DD12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" y="324612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327660</xdr:colOff>
      <xdr:row>0</xdr:row>
      <xdr:rowOff>129540</xdr:rowOff>
    </xdr:from>
    <xdr:to>
      <xdr:col>8</xdr:col>
      <xdr:colOff>426720</xdr:colOff>
      <xdr:row>16</xdr:row>
      <xdr:rowOff>148590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7F169FA-8319-4040-8D00-CDBFBB7EF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0</xdr:row>
      <xdr:rowOff>152400</xdr:rowOff>
    </xdr:from>
    <xdr:to>
      <xdr:col>15</xdr:col>
      <xdr:colOff>236220</xdr:colOff>
      <xdr:row>21</xdr:row>
      <xdr:rowOff>163830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0BC146-DC4D-4518-88D1-2E786CB8A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396240</xdr:colOff>
      <xdr:row>17</xdr:row>
      <xdr:rowOff>121920</xdr:rowOff>
    </xdr:from>
    <xdr:to>
      <xdr:col>9</xdr:col>
      <xdr:colOff>45720</xdr:colOff>
      <xdr:row>28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47EC02CD-E7B2-4D1C-860C-B23EDCD612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6020" y="323088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411480</xdr:colOff>
      <xdr:row>0</xdr:row>
      <xdr:rowOff>114300</xdr:rowOff>
    </xdr:from>
    <xdr:to>
      <xdr:col>8</xdr:col>
      <xdr:colOff>510540</xdr:colOff>
      <xdr:row>16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7D9656-69CF-4507-88EB-54FA85BD6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20C4DE19-B0E9-4F1E-844B-9F7D9903D7E5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4B999A85-2E66-4A89-AD2F-D67C55C99B9A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6AD3D5AD-5B35-4290-B88D-5F0E904A2906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06D99A11-E583-4A60-9793-B005F5E1272F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3" xr16:uid="{53E50FBE-45AC-4673-8D03-B730D3D8812B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7" xr16:uid="{2050AF2F-CDDA-460B-AD8B-315309BB4195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5" xr16:uid="{1F8F8920-5A7A-4AD5-BC28-285B137CBB40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6" xr16:uid="{6903B561-BEB8-4C39-85FB-FE74EBC6FA76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4" xr16:uid="{085EBC42-BCA9-4C74-9E4D-61265FB3F19C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AF99AD79-86E6-4FFD-82A6-79D65EF676D6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0346AAFC-2B5C-4CEB-BFED-5E6AC90B4485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2CE0CD88-60B2-49AF-9D09-14E2206E7CFD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08D004C2-B63A-4DFD-9D03-D13392EC4C0C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BF46C102-9124-4954-A8B2-3BB172FF0A24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ADC01F7E-F1B9-4381-85A6-860DBD0EB827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F02A483E-85B5-415E-B610-1EC080D46AEF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71888D30-70B1-485D-93A2-B7C0802085B5}" autoFormatId="16" applyNumberFormats="0" applyBorderFormats="0" applyFontFormats="0" applyPatternFormats="0" applyAlignmentFormats="0" applyWidthHeightFormats="0">
  <queryTableRefresh nextId="3">
    <queryTableFields count="2">
      <queryTableField id="1" name="transportation_mode" tableColumnId="1"/>
      <queryTableField id="2" name="count 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DE2C35-AE68-438F-9037-63A90A450A67}" name="transportation_modes_Bangladesh" displayName="transportation_modes_Bangladesh" ref="A1:B16" tableType="queryTable" totalsRowCount="1">
  <autoFilter ref="A1:B15" xr:uid="{B0DE2C35-AE68-438F-9037-63A90A450A67}"/>
  <tableColumns count="2">
    <tableColumn id="1" xr3:uid="{FBE762F8-1ECC-40FC-BD82-8A656D79D356}" uniqueName="1" name="transportation_mode" totalsRowLabel="Total" queryTableFieldId="1" dataDxfId="16"/>
    <tableColumn id="2" xr3:uid="{F96DC72E-ED00-456E-9D21-2C0D11B34DC0}" uniqueName="2" name="count " totalsRowFunction="sum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322214-CDB3-4045-AC5F-AB62D8E11E2A}" name="transportation_modes_Myanmar" displayName="transportation_modes_Myanmar" ref="A1:B16" tableType="queryTable" totalsRowCount="1">
  <autoFilter ref="A1:B15" xr:uid="{3B322214-CDB3-4045-AC5F-AB62D8E11E2A}"/>
  <tableColumns count="2">
    <tableColumn id="1" xr3:uid="{7441195B-3BA0-483A-992D-F014F296887D}" uniqueName="1" name="transportation_mode" totalsRowLabel="Total" queryTableFieldId="1" dataDxfId="7"/>
    <tableColumn id="2" xr3:uid="{10BC323D-BDAC-4402-A803-C2ECA0B0A874}" uniqueName="2" name="count " totalsRowFunction="sum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30497B-8109-4291-BEA1-66256EEDC487}" name="transportation_modes_Nigeria" displayName="transportation_modes_Nigeria" ref="A1:B16" tableType="queryTable" totalsRowCount="1">
  <autoFilter ref="A1:B15" xr:uid="{2930497B-8109-4291-BEA1-66256EEDC487}"/>
  <tableColumns count="2">
    <tableColumn id="1" xr3:uid="{FFC4D90A-05FB-4E17-AE15-C161B047C97D}" uniqueName="1" name="transportation_mode" totalsRowLabel="Total" queryTableFieldId="1" dataDxfId="6"/>
    <tableColumn id="2" xr3:uid="{3AEB5050-309A-4D67-9B09-C723F63773D2}" uniqueName="2" name="count " totalsRowFunction="sum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19F10D-0BB4-48BD-A30B-2B1B33009FB9}" name="transportation_modes_Pakistan" displayName="transportation_modes_Pakistan" ref="A1:B16" tableType="queryTable" totalsRowCount="1">
  <autoFilter ref="A1:B15" xr:uid="{B919F10D-0BB4-48BD-A30B-2B1B33009FB9}"/>
  <tableColumns count="2">
    <tableColumn id="1" xr3:uid="{7557F5F5-58DC-48D6-913B-B77B4C26785D}" uniqueName="1" name="transportation_mode" totalsRowLabel="Total" queryTableFieldId="1" dataDxfId="5"/>
    <tableColumn id="2" xr3:uid="{859A951E-FFBF-4A38-B948-7CFB4394FA0C}" uniqueName="2" name="count " totalsRowFunction="sum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099621-5715-4C47-AA8C-DC260A730572}" name="transportation_modes_South_Africa" displayName="transportation_modes_South_Africa" ref="A1:B16" tableType="queryTable" totalsRowCount="1">
  <autoFilter ref="A1:B15" xr:uid="{85099621-5715-4C47-AA8C-DC260A730572}"/>
  <tableColumns count="2">
    <tableColumn id="1" xr3:uid="{10D49C3B-7E47-43FA-B147-7B6EBB999C03}" uniqueName="1" name="transportation_mode" totalsRowLabel="Total" queryTableFieldId="1" dataDxfId="4"/>
    <tableColumn id="2" xr3:uid="{D3555A5B-FDF7-4F61-864C-7690255FC294}" uniqueName="2" name="count " totalsRowFunction="sum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D8A9E9B-A1B0-49B3-B8AA-A37639936D30}" name="transportation_modes_Vietnam" displayName="transportation_modes_Vietnam" ref="A1:B16" tableType="queryTable" totalsRowCount="1">
  <autoFilter ref="A1:B15" xr:uid="{4D8A9E9B-A1B0-49B3-B8AA-A37639936D30}"/>
  <tableColumns count="2">
    <tableColumn id="1" xr3:uid="{80572BC0-FEA2-4CE3-8A14-5BDB99B4C694}" uniqueName="1" name="transportation_mode" totalsRowLabel="Total" queryTableFieldId="1" dataDxfId="0"/>
    <tableColumn id="2" xr3:uid="{6D73310D-3BDB-4C30-8662-912ACD2E0420}" uniqueName="2" name="count " totalsRowFunction="sum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FECA263-AD13-49BA-A0AA-AE82CF02BC24}" name="transportation_modes_Turkey" displayName="transportation_modes_Turkey" ref="A1:B16" tableType="queryTable" totalsRowCount="1">
  <autoFilter ref="A1:B15" xr:uid="{1FECA263-AD13-49BA-A0AA-AE82CF02BC24}"/>
  <tableColumns count="2">
    <tableColumn id="1" xr3:uid="{15E14DC4-D2FC-438B-870E-786FD8416C4A}" uniqueName="1" name="transportation_mode" totalsRowLabel="Total" queryTableFieldId="1" dataDxfId="2"/>
    <tableColumn id="2" xr3:uid="{806748CE-D678-4F84-81AE-AA65FB010009}" uniqueName="2" name="count " totalsRowFunction="sum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484DB44-37F4-4F79-A23D-3D3ACDA3B06C}" name="transportation_modes_United_Kingdom" displayName="transportation_modes_United_Kingdom" ref="A1:B16" tableType="queryTable" totalsRowCount="1">
  <autoFilter ref="A1:B15" xr:uid="{C484DB44-37F4-4F79-A23D-3D3ACDA3B06C}"/>
  <tableColumns count="2">
    <tableColumn id="1" xr3:uid="{21DF9BF8-6117-4C08-8900-E489E09AE271}" uniqueName="1" name="transportation_mode" totalsRowLabel="Total" queryTableFieldId="1" dataDxfId="1"/>
    <tableColumn id="2" xr3:uid="{14BAAE43-F062-4747-AC0A-2571532D01EF}" uniqueName="2" name="count " totalsRowFunction="sum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52F9108-D531-46BB-8647-0FCCD52F5188}" name="transportation_modes_Thailand" displayName="transportation_modes_Thailand" ref="A1:B16" tableType="queryTable" totalsRowCount="1">
  <autoFilter ref="A1:B15" xr:uid="{552F9108-D531-46BB-8647-0FCCD52F5188}"/>
  <tableColumns count="2">
    <tableColumn id="1" xr3:uid="{1FC94AE0-A164-465A-9C11-89E364A7175D}" uniqueName="1" name="transportation_mode" totalsRowLabel="Total" queryTableFieldId="1" dataDxfId="3"/>
    <tableColumn id="2" xr3:uid="{D3B37AE6-4A42-41CC-9561-EAE87A0269AD}" uniqueName="2" name="count " totalsRowFunction="sum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CAD4E03-FAB3-45E2-8C95-25DCE28A3C5B}" name="Tableau18" displayName="Tableau18" ref="A1:B19" totalsRowCount="1">
  <autoFilter ref="A1:B18" xr:uid="{FCAD4E03-FAB3-45E2-8C95-25DCE28A3C5B}"/>
  <tableColumns count="2">
    <tableColumn id="1" xr3:uid="{F45BF33E-D1BB-4278-A4F3-2EF2C09BFD25}" name="Country" totalsRowLabel="Total"/>
    <tableColumn id="2" xr3:uid="{4A5F0709-2F32-4731-A059-7352A17B6338}" name="Total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09EC19-CE64-48EA-BE79-80FC0242170E}" name="transportation_modes_Brazil" displayName="transportation_modes_Brazil" ref="A1:B16" tableType="queryTable" totalsRowCount="1">
  <autoFilter ref="A1:B15" xr:uid="{2009EC19-CE64-48EA-BE79-80FC0242170E}"/>
  <tableColumns count="2">
    <tableColumn id="1" xr3:uid="{CD7F3274-EF67-46F2-BE81-32469C08BF27}" uniqueName="1" name="transportation_mode" totalsRowLabel="Total" queryTableFieldId="1" dataDxfId="15"/>
    <tableColumn id="2" xr3:uid="{7E32F4C5-9DAE-4536-A422-8376596DF731}" uniqueName="2" name="count " totalsRowFunction="sum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D21D2B-5BF2-479C-8C41-50CBC809DBFD}" name="transportation_modes_China" displayName="transportation_modes_China" ref="A1:B16" tableType="queryTable" totalsRowCount="1">
  <autoFilter ref="A1:B15" xr:uid="{71D21D2B-5BF2-479C-8C41-50CBC809DBFD}"/>
  <tableColumns count="2">
    <tableColumn id="1" xr3:uid="{52D65A11-F2BA-401E-B72E-4F890D6A571E}" uniqueName="1" name="transportation_mode" totalsRowLabel="Total" queryTableFieldId="1" dataDxfId="14"/>
    <tableColumn id="2" xr3:uid="{BB12A4F3-E89F-45CE-8A66-A47DE97E5C89}" uniqueName="2" name="count " totalsRowFunction="sum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464487-EB1C-4B16-9EE9-99E02803D5AB}" name="transportation_modes_Egypt" displayName="transportation_modes_Egypt" ref="A1:B16" tableType="queryTable" totalsRowCount="1">
  <autoFilter ref="A1:B15" xr:uid="{AA464487-EB1C-4B16-9EE9-99E02803D5AB}"/>
  <tableColumns count="2">
    <tableColumn id="1" xr3:uid="{EF136732-088B-4FF3-B3B4-4F1182754DA2}" uniqueName="1" name="transportation_mode" totalsRowLabel="Total" queryTableFieldId="1" dataDxfId="13"/>
    <tableColumn id="2" xr3:uid="{AACADE22-7E60-4CC1-A1DD-5A18E60DDF76}" uniqueName="2" name="count " totalsRowFunction="sum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C826C7-F1B6-4807-9701-0EA54081D9D9}" name="transportation_modes_Ethiopia" displayName="transportation_modes_Ethiopia" ref="A1:B16" tableType="queryTable" totalsRowCount="1">
  <autoFilter ref="A1:B15" xr:uid="{E1C826C7-F1B6-4807-9701-0EA54081D9D9}"/>
  <tableColumns count="2">
    <tableColumn id="1" xr3:uid="{8DFCAF6A-004F-41FE-A08C-5DF376F22331}" uniqueName="1" name="transportation_mode" totalsRowLabel="Total" queryTableFieldId="1" dataDxfId="12"/>
    <tableColumn id="2" xr3:uid="{6F4E794A-3464-480B-BEB3-774DAD3BDD5A}" uniqueName="2" name="count " totalsRowFunction="sum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59C490-0B52-4654-A481-027CD0DD1ACA}" name="transportation_modes_India" displayName="transportation_modes_India" ref="A1:B16" tableType="queryTable" totalsRowCount="1">
  <autoFilter ref="A1:B15" xr:uid="{7A59C490-0B52-4654-A481-027CD0DD1ACA}"/>
  <tableColumns count="2">
    <tableColumn id="1" xr3:uid="{4215DF00-F2F5-4A01-8F33-BA39F2D95931}" uniqueName="1" name="transportation_mode" totalsRowLabel="Total" queryTableFieldId="1" dataDxfId="11"/>
    <tableColumn id="2" xr3:uid="{26EABA5C-3452-417D-9DB3-AB1A3FBA0A6D}" uniqueName="2" name="count " totalsRowFunction="sum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D7C7CB-C515-4B82-92BD-B0DE1FAFF5B0}" name="transportation_modes_Ivory_Coast" displayName="transportation_modes_Ivory_Coast" ref="A1:B16" tableType="queryTable" totalsRowCount="1">
  <autoFilter ref="A1:B15" xr:uid="{82D7C7CB-C515-4B82-92BD-B0DE1FAFF5B0}"/>
  <tableColumns count="2">
    <tableColumn id="1" xr3:uid="{7F294085-9CC4-4583-80DD-81756E290B74}" uniqueName="1" name="transportation_mode" totalsRowLabel="Total" queryTableFieldId="1" dataDxfId="10"/>
    <tableColumn id="2" xr3:uid="{38192A51-D079-42A0-9B54-BF331041F1BA}" uniqueName="2" name="count " totalsRowFunction="sum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DD0FA0-9A53-45A1-83E5-77FB8BCB536C}" name="transportation_modes_Mexico" displayName="transportation_modes_Mexico" ref="A1:B16" tableType="queryTable" totalsRowCount="1">
  <autoFilter ref="A1:B15" xr:uid="{72DD0FA0-9A53-45A1-83E5-77FB8BCB536C}"/>
  <tableColumns count="2">
    <tableColumn id="1" xr3:uid="{508D9EFC-CD94-4EA8-96A9-22570FC0216C}" uniqueName="1" name="transportation_mode" totalsRowLabel="Total" queryTableFieldId="1" dataDxfId="9"/>
    <tableColumn id="2" xr3:uid="{CE85EB31-4513-45BC-B0B2-8603E630C210}" uniqueName="2" name="count " totalsRowFunction="sum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3A07FB-284E-4725-9931-3431202AA320}" name="transportation_modes_Morocco" displayName="transportation_modes_Morocco" ref="A1:B16" tableType="queryTable" totalsRowCount="1">
  <autoFilter ref="A1:B15" xr:uid="{AA3A07FB-284E-4725-9931-3431202AA320}"/>
  <tableColumns count="2">
    <tableColumn id="1" xr3:uid="{6E416088-5069-4139-BAAF-6D031148046B}" uniqueName="1" name="transportation_mode" totalsRowLabel="Total" queryTableFieldId="1" dataDxfId="8"/>
    <tableColumn id="2" xr3:uid="{6E642EEB-5F80-4FCF-A4CD-5CEA9255D761}" uniqueName="2" name="count " totalsRowFunction="sum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C965-A356-47B0-B494-17A8D7331A04}">
  <dimension ref="A1:B16"/>
  <sheetViews>
    <sheetView tabSelected="1" workbookViewId="0">
      <selection activeCell="A27" sqref="A27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58</v>
      </c>
    </row>
    <row r="3" spans="1:2" x14ac:dyDescent="0.3">
      <c r="A3" s="1" t="s">
        <v>3</v>
      </c>
      <c r="B3">
        <v>54</v>
      </c>
    </row>
    <row r="4" spans="1:2" x14ac:dyDescent="0.3">
      <c r="A4" s="1" t="s">
        <v>4</v>
      </c>
      <c r="B4">
        <v>56</v>
      </c>
    </row>
    <row r="5" spans="1:2" x14ac:dyDescent="0.3">
      <c r="A5" s="1" t="s">
        <v>5</v>
      </c>
      <c r="B5">
        <v>59</v>
      </c>
    </row>
    <row r="6" spans="1:2" x14ac:dyDescent="0.3">
      <c r="A6" s="1" t="s">
        <v>6</v>
      </c>
      <c r="B6">
        <v>60</v>
      </c>
    </row>
    <row r="7" spans="1:2" x14ac:dyDescent="0.3">
      <c r="A7" s="1" t="s">
        <v>7</v>
      </c>
      <c r="B7">
        <v>53</v>
      </c>
    </row>
    <row r="8" spans="1:2" x14ac:dyDescent="0.3">
      <c r="A8" s="1" t="s">
        <v>8</v>
      </c>
      <c r="B8">
        <v>67</v>
      </c>
    </row>
    <row r="9" spans="1:2" x14ac:dyDescent="0.3">
      <c r="A9" s="1" t="s">
        <v>9</v>
      </c>
      <c r="B9">
        <v>60</v>
      </c>
    </row>
    <row r="10" spans="1:2" x14ac:dyDescent="0.3">
      <c r="A10" s="1" t="s">
        <v>10</v>
      </c>
      <c r="B10">
        <v>57</v>
      </c>
    </row>
    <row r="11" spans="1:2" x14ac:dyDescent="0.3">
      <c r="A11" s="1" t="s">
        <v>11</v>
      </c>
      <c r="B11">
        <v>55</v>
      </c>
    </row>
    <row r="12" spans="1:2" x14ac:dyDescent="0.3">
      <c r="A12" s="1" t="s">
        <v>12</v>
      </c>
      <c r="B12">
        <v>61</v>
      </c>
    </row>
    <row r="13" spans="1:2" x14ac:dyDescent="0.3">
      <c r="A13" s="1" t="s">
        <v>13</v>
      </c>
      <c r="B13">
        <v>62</v>
      </c>
    </row>
    <row r="14" spans="1:2" x14ac:dyDescent="0.3">
      <c r="A14" s="1" t="s">
        <v>14</v>
      </c>
      <c r="B14">
        <v>59</v>
      </c>
    </row>
    <row r="15" spans="1:2" x14ac:dyDescent="0.3">
      <c r="A15" s="1" t="s">
        <v>15</v>
      </c>
      <c r="B15">
        <v>60</v>
      </c>
    </row>
    <row r="16" spans="1:2" x14ac:dyDescent="0.3">
      <c r="A16" t="s">
        <v>16</v>
      </c>
      <c r="B16">
        <f>SUBTOTAL(109,transportation_modes_Bangladesh[[count ]])</f>
        <v>821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C828-C108-4419-BEE0-A20D720E6818}">
  <dimension ref="A1:B16"/>
  <sheetViews>
    <sheetView workbookViewId="0">
      <selection activeCell="A7" sqref="A7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65</v>
      </c>
    </row>
    <row r="3" spans="1:2" x14ac:dyDescent="0.3">
      <c r="A3" s="1" t="s">
        <v>3</v>
      </c>
      <c r="B3">
        <v>60</v>
      </c>
    </row>
    <row r="4" spans="1:2" x14ac:dyDescent="0.3">
      <c r="A4" s="1" t="s">
        <v>4</v>
      </c>
      <c r="B4">
        <v>76</v>
      </c>
    </row>
    <row r="5" spans="1:2" x14ac:dyDescent="0.3">
      <c r="A5" s="1" t="s">
        <v>5</v>
      </c>
      <c r="B5">
        <v>67</v>
      </c>
    </row>
    <row r="6" spans="1:2" x14ac:dyDescent="0.3">
      <c r="A6" s="1" t="s">
        <v>6</v>
      </c>
      <c r="B6">
        <v>64</v>
      </c>
    </row>
    <row r="7" spans="1:2" x14ac:dyDescent="0.3">
      <c r="A7" s="1" t="s">
        <v>7</v>
      </c>
      <c r="B7">
        <v>64</v>
      </c>
    </row>
    <row r="8" spans="1:2" x14ac:dyDescent="0.3">
      <c r="A8" s="1" t="s">
        <v>8</v>
      </c>
      <c r="B8">
        <v>65</v>
      </c>
    </row>
    <row r="9" spans="1:2" x14ac:dyDescent="0.3">
      <c r="A9" s="1" t="s">
        <v>9</v>
      </c>
      <c r="B9">
        <v>56</v>
      </c>
    </row>
    <row r="10" spans="1:2" x14ac:dyDescent="0.3">
      <c r="A10" s="1" t="s">
        <v>10</v>
      </c>
      <c r="B10">
        <v>67</v>
      </c>
    </row>
    <row r="11" spans="1:2" x14ac:dyDescent="0.3">
      <c r="A11" s="1" t="s">
        <v>11</v>
      </c>
      <c r="B11">
        <v>68</v>
      </c>
    </row>
    <row r="12" spans="1:2" x14ac:dyDescent="0.3">
      <c r="A12" s="1" t="s">
        <v>12</v>
      </c>
      <c r="B12">
        <v>68</v>
      </c>
    </row>
    <row r="13" spans="1:2" x14ac:dyDescent="0.3">
      <c r="A13" s="1" t="s">
        <v>13</v>
      </c>
      <c r="B13">
        <v>61</v>
      </c>
    </row>
    <row r="14" spans="1:2" x14ac:dyDescent="0.3">
      <c r="A14" s="1" t="s">
        <v>14</v>
      </c>
      <c r="B14">
        <v>65</v>
      </c>
    </row>
    <row r="15" spans="1:2" x14ac:dyDescent="0.3">
      <c r="A15" s="1" t="s">
        <v>15</v>
      </c>
      <c r="B15">
        <v>68</v>
      </c>
    </row>
    <row r="16" spans="1:2" x14ac:dyDescent="0.3">
      <c r="A16" t="s">
        <v>16</v>
      </c>
      <c r="B16">
        <f>SUBTOTAL(109,transportation_modes_Myanmar[[count ]])</f>
        <v>914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6F08-579B-4571-B301-CD77A6C66F90}">
  <dimension ref="A1:B16"/>
  <sheetViews>
    <sheetView workbookViewId="0">
      <selection activeCell="A7" sqref="A7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67</v>
      </c>
    </row>
    <row r="3" spans="1:2" x14ac:dyDescent="0.3">
      <c r="A3" s="1" t="s">
        <v>3</v>
      </c>
      <c r="B3">
        <v>68</v>
      </c>
    </row>
    <row r="4" spans="1:2" x14ac:dyDescent="0.3">
      <c r="A4" s="1" t="s">
        <v>4</v>
      </c>
      <c r="B4">
        <v>74</v>
      </c>
    </row>
    <row r="5" spans="1:2" x14ac:dyDescent="0.3">
      <c r="A5" s="1" t="s">
        <v>5</v>
      </c>
      <c r="B5">
        <v>64</v>
      </c>
    </row>
    <row r="6" spans="1:2" x14ac:dyDescent="0.3">
      <c r="A6" s="1" t="s">
        <v>6</v>
      </c>
      <c r="B6">
        <v>71</v>
      </c>
    </row>
    <row r="7" spans="1:2" x14ac:dyDescent="0.3">
      <c r="A7" s="1" t="s">
        <v>7</v>
      </c>
      <c r="B7">
        <v>67</v>
      </c>
    </row>
    <row r="8" spans="1:2" x14ac:dyDescent="0.3">
      <c r="A8" s="1" t="s">
        <v>8</v>
      </c>
      <c r="B8">
        <v>74</v>
      </c>
    </row>
    <row r="9" spans="1:2" x14ac:dyDescent="0.3">
      <c r="A9" s="1" t="s">
        <v>9</v>
      </c>
      <c r="B9">
        <v>65</v>
      </c>
    </row>
    <row r="10" spans="1:2" x14ac:dyDescent="0.3">
      <c r="A10" s="1" t="s">
        <v>10</v>
      </c>
      <c r="B10">
        <v>67</v>
      </c>
    </row>
    <row r="11" spans="1:2" x14ac:dyDescent="0.3">
      <c r="A11" s="1" t="s">
        <v>11</v>
      </c>
      <c r="B11">
        <v>64</v>
      </c>
    </row>
    <row r="12" spans="1:2" x14ac:dyDescent="0.3">
      <c r="A12" s="1" t="s">
        <v>12</v>
      </c>
      <c r="B12">
        <v>79</v>
      </c>
    </row>
    <row r="13" spans="1:2" x14ac:dyDescent="0.3">
      <c r="A13" s="1" t="s">
        <v>13</v>
      </c>
      <c r="B13">
        <v>68</v>
      </c>
    </row>
    <row r="14" spans="1:2" x14ac:dyDescent="0.3">
      <c r="A14" s="1" t="s">
        <v>14</v>
      </c>
      <c r="B14">
        <v>52</v>
      </c>
    </row>
    <row r="15" spans="1:2" x14ac:dyDescent="0.3">
      <c r="A15" s="1" t="s">
        <v>15</v>
      </c>
      <c r="B15">
        <v>72</v>
      </c>
    </row>
    <row r="16" spans="1:2" x14ac:dyDescent="0.3">
      <c r="A16" t="s">
        <v>16</v>
      </c>
      <c r="B16">
        <f>SUBTOTAL(109,transportation_modes_Nigeria[[count ]])</f>
        <v>952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80C2-AF28-4330-8E52-F877006C5574}">
  <dimension ref="A1:B16"/>
  <sheetViews>
    <sheetView workbookViewId="0">
      <selection activeCell="A8" sqref="A8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60</v>
      </c>
    </row>
    <row r="3" spans="1:2" x14ac:dyDescent="0.3">
      <c r="A3" s="1" t="s">
        <v>3</v>
      </c>
      <c r="B3">
        <v>57</v>
      </c>
    </row>
    <row r="4" spans="1:2" x14ac:dyDescent="0.3">
      <c r="A4" s="1" t="s">
        <v>4</v>
      </c>
      <c r="B4">
        <v>60</v>
      </c>
    </row>
    <row r="5" spans="1:2" x14ac:dyDescent="0.3">
      <c r="A5" s="1" t="s">
        <v>5</v>
      </c>
      <c r="B5">
        <v>55</v>
      </c>
    </row>
    <row r="6" spans="1:2" x14ac:dyDescent="0.3">
      <c r="A6" s="1" t="s">
        <v>6</v>
      </c>
      <c r="B6">
        <v>47</v>
      </c>
    </row>
    <row r="7" spans="1:2" x14ac:dyDescent="0.3">
      <c r="A7" s="1" t="s">
        <v>7</v>
      </c>
      <c r="B7">
        <v>65</v>
      </c>
    </row>
    <row r="8" spans="1:2" x14ac:dyDescent="0.3">
      <c r="A8" s="1" t="s">
        <v>8</v>
      </c>
      <c r="B8">
        <v>61</v>
      </c>
    </row>
    <row r="9" spans="1:2" x14ac:dyDescent="0.3">
      <c r="A9" s="1" t="s">
        <v>9</v>
      </c>
      <c r="B9">
        <v>49</v>
      </c>
    </row>
    <row r="10" spans="1:2" x14ac:dyDescent="0.3">
      <c r="A10" s="1" t="s">
        <v>10</v>
      </c>
      <c r="B10">
        <v>54</v>
      </c>
    </row>
    <row r="11" spans="1:2" x14ac:dyDescent="0.3">
      <c r="A11" s="1" t="s">
        <v>11</v>
      </c>
      <c r="B11">
        <v>49</v>
      </c>
    </row>
    <row r="12" spans="1:2" x14ac:dyDescent="0.3">
      <c r="A12" s="1" t="s">
        <v>12</v>
      </c>
      <c r="B12">
        <v>63</v>
      </c>
    </row>
    <row r="13" spans="1:2" x14ac:dyDescent="0.3">
      <c r="A13" s="1" t="s">
        <v>13</v>
      </c>
      <c r="B13">
        <v>58</v>
      </c>
    </row>
    <row r="14" spans="1:2" x14ac:dyDescent="0.3">
      <c r="A14" s="1" t="s">
        <v>14</v>
      </c>
      <c r="B14">
        <v>54</v>
      </c>
    </row>
    <row r="15" spans="1:2" x14ac:dyDescent="0.3">
      <c r="A15" s="1" t="s">
        <v>15</v>
      </c>
      <c r="B15">
        <v>61</v>
      </c>
    </row>
    <row r="16" spans="1:2" x14ac:dyDescent="0.3">
      <c r="A16" t="s">
        <v>16</v>
      </c>
      <c r="B16">
        <f>SUBTOTAL(109,transportation_modes_Pakistan[[count ]])</f>
        <v>793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FAD2-D7A3-4E1E-ADA2-9DB8653654AF}">
  <dimension ref="A1:B16"/>
  <sheetViews>
    <sheetView workbookViewId="0">
      <selection activeCell="A7" sqref="A7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125</v>
      </c>
    </row>
    <row r="3" spans="1:2" x14ac:dyDescent="0.3">
      <c r="A3" s="1" t="s">
        <v>3</v>
      </c>
      <c r="B3">
        <v>133</v>
      </c>
    </row>
    <row r="4" spans="1:2" x14ac:dyDescent="0.3">
      <c r="A4" s="1" t="s">
        <v>4</v>
      </c>
      <c r="B4">
        <v>133</v>
      </c>
    </row>
    <row r="5" spans="1:2" x14ac:dyDescent="0.3">
      <c r="A5" s="1" t="s">
        <v>5</v>
      </c>
      <c r="B5">
        <v>113</v>
      </c>
    </row>
    <row r="6" spans="1:2" x14ac:dyDescent="0.3">
      <c r="A6" s="1" t="s">
        <v>6</v>
      </c>
      <c r="B6">
        <v>128</v>
      </c>
    </row>
    <row r="7" spans="1:2" x14ac:dyDescent="0.3">
      <c r="A7" s="1" t="s">
        <v>7</v>
      </c>
      <c r="B7">
        <v>111</v>
      </c>
    </row>
    <row r="8" spans="1:2" x14ac:dyDescent="0.3">
      <c r="A8" s="1" t="s">
        <v>8</v>
      </c>
      <c r="B8">
        <v>120</v>
      </c>
    </row>
    <row r="9" spans="1:2" x14ac:dyDescent="0.3">
      <c r="A9" s="1" t="s">
        <v>9</v>
      </c>
      <c r="B9">
        <v>127</v>
      </c>
    </row>
    <row r="10" spans="1:2" x14ac:dyDescent="0.3">
      <c r="A10" s="1" t="s">
        <v>10</v>
      </c>
      <c r="B10">
        <v>126</v>
      </c>
    </row>
    <row r="11" spans="1:2" x14ac:dyDescent="0.3">
      <c r="A11" s="1" t="s">
        <v>11</v>
      </c>
      <c r="B11">
        <v>126</v>
      </c>
    </row>
    <row r="12" spans="1:2" x14ac:dyDescent="0.3">
      <c r="A12" s="1" t="s">
        <v>12</v>
      </c>
      <c r="B12">
        <v>128</v>
      </c>
    </row>
    <row r="13" spans="1:2" x14ac:dyDescent="0.3">
      <c r="A13" s="1" t="s">
        <v>13</v>
      </c>
      <c r="B13">
        <v>130</v>
      </c>
    </row>
    <row r="14" spans="1:2" x14ac:dyDescent="0.3">
      <c r="A14" s="1" t="s">
        <v>14</v>
      </c>
      <c r="B14">
        <v>133</v>
      </c>
    </row>
    <row r="15" spans="1:2" x14ac:dyDescent="0.3">
      <c r="A15" s="1" t="s">
        <v>15</v>
      </c>
      <c r="B15">
        <v>112</v>
      </c>
    </row>
    <row r="16" spans="1:2" x14ac:dyDescent="0.3">
      <c r="A16" t="s">
        <v>16</v>
      </c>
      <c r="B16">
        <f>SUBTOTAL(109,transportation_modes_South_Africa[[count ]])</f>
        <v>1745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E1F8-6BE2-4E4A-BEA2-42B6E93C22E5}">
  <dimension ref="A1:B16"/>
  <sheetViews>
    <sheetView workbookViewId="0">
      <selection activeCell="A7" sqref="A7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66</v>
      </c>
    </row>
    <row r="3" spans="1:2" x14ac:dyDescent="0.3">
      <c r="A3" s="1" t="s">
        <v>3</v>
      </c>
      <c r="B3">
        <v>59</v>
      </c>
    </row>
    <row r="4" spans="1:2" x14ac:dyDescent="0.3">
      <c r="A4" s="1" t="s">
        <v>4</v>
      </c>
      <c r="B4">
        <v>72</v>
      </c>
    </row>
    <row r="5" spans="1:2" x14ac:dyDescent="0.3">
      <c r="A5" s="1" t="s">
        <v>5</v>
      </c>
      <c r="B5">
        <v>62</v>
      </c>
    </row>
    <row r="6" spans="1:2" x14ac:dyDescent="0.3">
      <c r="A6" s="1" t="s">
        <v>6</v>
      </c>
      <c r="B6">
        <v>64</v>
      </c>
    </row>
    <row r="7" spans="1:2" x14ac:dyDescent="0.3">
      <c r="A7" s="1" t="s">
        <v>7</v>
      </c>
      <c r="B7">
        <v>61</v>
      </c>
    </row>
    <row r="8" spans="1:2" x14ac:dyDescent="0.3">
      <c r="A8" s="1" t="s">
        <v>8</v>
      </c>
      <c r="B8">
        <v>69</v>
      </c>
    </row>
    <row r="9" spans="1:2" x14ac:dyDescent="0.3">
      <c r="A9" s="1" t="s">
        <v>9</v>
      </c>
      <c r="B9">
        <v>57</v>
      </c>
    </row>
    <row r="10" spans="1:2" x14ac:dyDescent="0.3">
      <c r="A10" s="1" t="s">
        <v>10</v>
      </c>
      <c r="B10">
        <v>63</v>
      </c>
    </row>
    <row r="11" spans="1:2" x14ac:dyDescent="0.3">
      <c r="A11" s="1" t="s">
        <v>11</v>
      </c>
      <c r="B11">
        <v>78</v>
      </c>
    </row>
    <row r="12" spans="1:2" x14ac:dyDescent="0.3">
      <c r="A12" s="1" t="s">
        <v>12</v>
      </c>
      <c r="B12">
        <v>78</v>
      </c>
    </row>
    <row r="13" spans="1:2" x14ac:dyDescent="0.3">
      <c r="A13" s="1" t="s">
        <v>13</v>
      </c>
      <c r="B13">
        <v>67</v>
      </c>
    </row>
    <row r="14" spans="1:2" x14ac:dyDescent="0.3">
      <c r="A14" s="1" t="s">
        <v>14</v>
      </c>
      <c r="B14">
        <v>70</v>
      </c>
    </row>
    <row r="15" spans="1:2" x14ac:dyDescent="0.3">
      <c r="A15" s="1" t="s">
        <v>15</v>
      </c>
      <c r="B15">
        <v>64</v>
      </c>
    </row>
    <row r="16" spans="1:2" x14ac:dyDescent="0.3">
      <c r="A16" t="s">
        <v>16</v>
      </c>
      <c r="B16">
        <f>SUBTOTAL(109,transportation_modes_Vietnam[[count ]])</f>
        <v>930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A00C8-2405-44BB-99AC-1A20ECE8C5A5}">
  <dimension ref="A1:B16"/>
  <sheetViews>
    <sheetView workbookViewId="0">
      <selection activeCell="C13" sqref="C13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52</v>
      </c>
    </row>
    <row r="3" spans="1:2" x14ac:dyDescent="0.3">
      <c r="A3" s="1" t="s">
        <v>3</v>
      </c>
      <c r="B3">
        <v>51</v>
      </c>
    </row>
    <row r="4" spans="1:2" x14ac:dyDescent="0.3">
      <c r="A4" s="1" t="s">
        <v>4</v>
      </c>
      <c r="B4">
        <v>46</v>
      </c>
    </row>
    <row r="5" spans="1:2" x14ac:dyDescent="0.3">
      <c r="A5" s="1" t="s">
        <v>5</v>
      </c>
      <c r="B5">
        <v>49</v>
      </c>
    </row>
    <row r="6" spans="1:2" x14ac:dyDescent="0.3">
      <c r="A6" s="1" t="s">
        <v>6</v>
      </c>
      <c r="B6">
        <v>59</v>
      </c>
    </row>
    <row r="7" spans="1:2" x14ac:dyDescent="0.3">
      <c r="A7" s="1" t="s">
        <v>7</v>
      </c>
      <c r="B7">
        <v>57</v>
      </c>
    </row>
    <row r="8" spans="1:2" x14ac:dyDescent="0.3">
      <c r="A8" s="1" t="s">
        <v>8</v>
      </c>
      <c r="B8">
        <v>56</v>
      </c>
    </row>
    <row r="9" spans="1:2" x14ac:dyDescent="0.3">
      <c r="A9" s="1" t="s">
        <v>9</v>
      </c>
      <c r="B9">
        <v>55</v>
      </c>
    </row>
    <row r="10" spans="1:2" x14ac:dyDescent="0.3">
      <c r="A10" s="1" t="s">
        <v>10</v>
      </c>
      <c r="B10">
        <v>68</v>
      </c>
    </row>
    <row r="11" spans="1:2" x14ac:dyDescent="0.3">
      <c r="A11" s="1" t="s">
        <v>11</v>
      </c>
      <c r="B11">
        <v>51</v>
      </c>
    </row>
    <row r="12" spans="1:2" x14ac:dyDescent="0.3">
      <c r="A12" s="1" t="s">
        <v>12</v>
      </c>
      <c r="B12">
        <v>56</v>
      </c>
    </row>
    <row r="13" spans="1:2" x14ac:dyDescent="0.3">
      <c r="A13" s="1" t="s">
        <v>13</v>
      </c>
      <c r="B13">
        <v>61</v>
      </c>
    </row>
    <row r="14" spans="1:2" x14ac:dyDescent="0.3">
      <c r="A14" s="1" t="s">
        <v>14</v>
      </c>
      <c r="B14">
        <v>59</v>
      </c>
    </row>
    <row r="15" spans="1:2" x14ac:dyDescent="0.3">
      <c r="A15" s="1" t="s">
        <v>15</v>
      </c>
      <c r="B15">
        <v>58</v>
      </c>
    </row>
    <row r="16" spans="1:2" x14ac:dyDescent="0.3">
      <c r="A16" t="s">
        <v>16</v>
      </c>
      <c r="B16">
        <f>SUBTOTAL(109,transportation_modes_Turkey[[count ]])</f>
        <v>778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A005-9167-412A-88D9-190F88658349}">
  <dimension ref="A1:B16"/>
  <sheetViews>
    <sheetView workbookViewId="0">
      <selection activeCell="A8" sqref="A8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61</v>
      </c>
    </row>
    <row r="3" spans="1:2" x14ac:dyDescent="0.3">
      <c r="A3" s="1" t="s">
        <v>3</v>
      </c>
      <c r="B3">
        <v>67</v>
      </c>
    </row>
    <row r="4" spans="1:2" x14ac:dyDescent="0.3">
      <c r="A4" s="1" t="s">
        <v>4</v>
      </c>
      <c r="B4">
        <v>49</v>
      </c>
    </row>
    <row r="5" spans="1:2" x14ac:dyDescent="0.3">
      <c r="A5" s="1" t="s">
        <v>5</v>
      </c>
      <c r="B5">
        <v>62</v>
      </c>
    </row>
    <row r="6" spans="1:2" x14ac:dyDescent="0.3">
      <c r="A6" s="1" t="s">
        <v>6</v>
      </c>
      <c r="B6">
        <v>50</v>
      </c>
    </row>
    <row r="7" spans="1:2" x14ac:dyDescent="0.3">
      <c r="A7" s="1" t="s">
        <v>7</v>
      </c>
      <c r="B7">
        <v>59</v>
      </c>
    </row>
    <row r="8" spans="1:2" x14ac:dyDescent="0.3">
      <c r="A8" s="1" t="s">
        <v>8</v>
      </c>
      <c r="B8">
        <v>55</v>
      </c>
    </row>
    <row r="9" spans="1:2" x14ac:dyDescent="0.3">
      <c r="A9" s="1" t="s">
        <v>9</v>
      </c>
      <c r="B9">
        <v>61</v>
      </c>
    </row>
    <row r="10" spans="1:2" x14ac:dyDescent="0.3">
      <c r="A10" s="1" t="s">
        <v>10</v>
      </c>
      <c r="B10">
        <v>47</v>
      </c>
    </row>
    <row r="11" spans="1:2" x14ac:dyDescent="0.3">
      <c r="A11" s="1" t="s">
        <v>11</v>
      </c>
      <c r="B11">
        <v>58</v>
      </c>
    </row>
    <row r="12" spans="1:2" x14ac:dyDescent="0.3">
      <c r="A12" s="1" t="s">
        <v>12</v>
      </c>
      <c r="B12">
        <v>57</v>
      </c>
    </row>
    <row r="13" spans="1:2" x14ac:dyDescent="0.3">
      <c r="A13" s="1" t="s">
        <v>13</v>
      </c>
      <c r="B13">
        <v>56</v>
      </c>
    </row>
    <row r="14" spans="1:2" x14ac:dyDescent="0.3">
      <c r="A14" s="1" t="s">
        <v>14</v>
      </c>
      <c r="B14">
        <v>65</v>
      </c>
    </row>
    <row r="15" spans="1:2" x14ac:dyDescent="0.3">
      <c r="A15" s="1" t="s">
        <v>15</v>
      </c>
      <c r="B15">
        <v>60</v>
      </c>
    </row>
    <row r="16" spans="1:2" x14ac:dyDescent="0.3">
      <c r="A16" t="s">
        <v>16</v>
      </c>
      <c r="B16">
        <f>SUBTOTAL(109,transportation_modes_United_Kingdom[[count ]])</f>
        <v>807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DE78-3939-4B48-8658-5228855886BA}">
  <dimension ref="A1:B16"/>
  <sheetViews>
    <sheetView workbookViewId="0">
      <selection activeCell="A7" sqref="A7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55</v>
      </c>
    </row>
    <row r="3" spans="1:2" x14ac:dyDescent="0.3">
      <c r="A3" s="1" t="s">
        <v>3</v>
      </c>
      <c r="B3">
        <v>48</v>
      </c>
    </row>
    <row r="4" spans="1:2" x14ac:dyDescent="0.3">
      <c r="A4" s="1" t="s">
        <v>4</v>
      </c>
      <c r="B4">
        <v>57</v>
      </c>
    </row>
    <row r="5" spans="1:2" x14ac:dyDescent="0.3">
      <c r="A5" s="1" t="s">
        <v>5</v>
      </c>
      <c r="B5">
        <v>56</v>
      </c>
    </row>
    <row r="6" spans="1:2" x14ac:dyDescent="0.3">
      <c r="A6" s="1" t="s">
        <v>6</v>
      </c>
      <c r="B6">
        <v>57</v>
      </c>
    </row>
    <row r="7" spans="1:2" x14ac:dyDescent="0.3">
      <c r="A7" s="1" t="s">
        <v>7</v>
      </c>
      <c r="B7">
        <v>45</v>
      </c>
    </row>
    <row r="8" spans="1:2" x14ac:dyDescent="0.3">
      <c r="A8" s="1" t="s">
        <v>8</v>
      </c>
      <c r="B8">
        <v>58</v>
      </c>
    </row>
    <row r="9" spans="1:2" x14ac:dyDescent="0.3">
      <c r="A9" s="1" t="s">
        <v>9</v>
      </c>
      <c r="B9">
        <v>56</v>
      </c>
    </row>
    <row r="10" spans="1:2" x14ac:dyDescent="0.3">
      <c r="A10" s="1" t="s">
        <v>10</v>
      </c>
      <c r="B10">
        <v>58</v>
      </c>
    </row>
    <row r="11" spans="1:2" x14ac:dyDescent="0.3">
      <c r="A11" s="1" t="s">
        <v>11</v>
      </c>
      <c r="B11">
        <v>48</v>
      </c>
    </row>
    <row r="12" spans="1:2" x14ac:dyDescent="0.3">
      <c r="A12" s="1" t="s">
        <v>12</v>
      </c>
      <c r="B12">
        <v>57</v>
      </c>
    </row>
    <row r="13" spans="1:2" x14ac:dyDescent="0.3">
      <c r="A13" s="1" t="s">
        <v>13</v>
      </c>
      <c r="B13">
        <v>55</v>
      </c>
    </row>
    <row r="14" spans="1:2" x14ac:dyDescent="0.3">
      <c r="A14" s="1" t="s">
        <v>14</v>
      </c>
      <c r="B14">
        <v>51</v>
      </c>
    </row>
    <row r="15" spans="1:2" x14ac:dyDescent="0.3">
      <c r="A15" s="1" t="s">
        <v>15</v>
      </c>
      <c r="B15">
        <v>58</v>
      </c>
    </row>
    <row r="16" spans="1:2" x14ac:dyDescent="0.3">
      <c r="A16" t="s">
        <v>16</v>
      </c>
      <c r="B16">
        <f>SUBTOTAL(109,transportation_modes_Thailand[[count ]])</f>
        <v>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771D-3B98-4E4F-8E8C-B4CF794B6124}">
  <dimension ref="A1:B19"/>
  <sheetViews>
    <sheetView zoomScaleNormal="100" workbookViewId="0">
      <selection activeCell="C15" sqref="C15"/>
    </sheetView>
  </sheetViews>
  <sheetFormatPr baseColWidth="10" defaultRowHeight="14.4" x14ac:dyDescent="0.3"/>
  <sheetData>
    <row r="1" spans="1:2" x14ac:dyDescent="0.3">
      <c r="A1" t="s">
        <v>18</v>
      </c>
      <c r="B1" t="s">
        <v>16</v>
      </c>
    </row>
    <row r="2" spans="1:2" x14ac:dyDescent="0.3">
      <c r="A2" t="s">
        <v>17</v>
      </c>
      <c r="B2">
        <f>transportation_modes_Bangladesh[[#Totals],[count ]]</f>
        <v>821</v>
      </c>
    </row>
    <row r="3" spans="1:2" x14ac:dyDescent="0.3">
      <c r="A3" t="s">
        <v>19</v>
      </c>
      <c r="B3">
        <f>transportation_modes_Brazil[[#Totals],[count ]]</f>
        <v>918</v>
      </c>
    </row>
    <row r="4" spans="1:2" x14ac:dyDescent="0.3">
      <c r="A4" t="s">
        <v>20</v>
      </c>
      <c r="B4">
        <f>+transportation_modes_China[[#Totals],[count ]]</f>
        <v>891</v>
      </c>
    </row>
    <row r="5" spans="1:2" x14ac:dyDescent="0.3">
      <c r="A5" t="s">
        <v>21</v>
      </c>
      <c r="B5">
        <f>transportation_modes_Egypt[[#Totals],[count ]]</f>
        <v>842</v>
      </c>
    </row>
    <row r="6" spans="1:2" x14ac:dyDescent="0.3">
      <c r="A6" t="s">
        <v>22</v>
      </c>
      <c r="B6">
        <f>transportation_modes_Ethiopia[[#Totals],[count ]]</f>
        <v>744</v>
      </c>
    </row>
    <row r="7" spans="1:2" x14ac:dyDescent="0.3">
      <c r="A7" t="s">
        <v>23</v>
      </c>
      <c r="B7">
        <f>transportation_modes_India[[#Totals],[count ]]</f>
        <v>3585</v>
      </c>
    </row>
    <row r="8" spans="1:2" x14ac:dyDescent="0.3">
      <c r="A8" t="s">
        <v>24</v>
      </c>
      <c r="B8">
        <f>transportation_modes_Ivory_Coast[[#Totals],[count ]]</f>
        <v>890</v>
      </c>
    </row>
    <row r="9" spans="1:2" x14ac:dyDescent="0.3">
      <c r="A9" t="s">
        <v>25</v>
      </c>
      <c r="B9">
        <f>transportation_modes_Mexico[[#Totals],[count ]]</f>
        <v>849</v>
      </c>
    </row>
    <row r="10" spans="1:2" x14ac:dyDescent="0.3">
      <c r="A10" t="s">
        <v>26</v>
      </c>
      <c r="B10">
        <f>transportation_modes_Morocco[[#Totals],[count ]]</f>
        <v>831</v>
      </c>
    </row>
    <row r="11" spans="1:2" x14ac:dyDescent="0.3">
      <c r="A11" t="s">
        <v>27</v>
      </c>
      <c r="B11">
        <f>transportation_modes_Myanmar[[#Totals],[count ]]</f>
        <v>914</v>
      </c>
    </row>
    <row r="12" spans="1:2" x14ac:dyDescent="0.3">
      <c r="A12" t="s">
        <v>28</v>
      </c>
      <c r="B12">
        <f>transportation_modes_Nigeria[[#Totals],[count ]]</f>
        <v>952</v>
      </c>
    </row>
    <row r="13" spans="1:2" x14ac:dyDescent="0.3">
      <c r="A13" t="s">
        <v>29</v>
      </c>
      <c r="B13">
        <f>transportation_modes_Pakistan[[#Totals],[count ]]</f>
        <v>793</v>
      </c>
    </row>
    <row r="14" spans="1:2" x14ac:dyDescent="0.3">
      <c r="A14" t="s">
        <v>30</v>
      </c>
      <c r="B14">
        <f>transportation_modes_South_Africa[[#Totals],[count ]]</f>
        <v>1745</v>
      </c>
    </row>
    <row r="15" spans="1:2" x14ac:dyDescent="0.3">
      <c r="A15" t="s">
        <v>31</v>
      </c>
      <c r="B15">
        <f>transportation_modes_Thailand[[#Totals],[count ]]</f>
        <v>759</v>
      </c>
    </row>
    <row r="16" spans="1:2" x14ac:dyDescent="0.3">
      <c r="A16" t="s">
        <v>32</v>
      </c>
      <c r="B16">
        <f>transportation_modes_Turkey[[#Totals],[count ]]</f>
        <v>778</v>
      </c>
    </row>
    <row r="17" spans="1:2" x14ac:dyDescent="0.3">
      <c r="A17" t="s">
        <v>34</v>
      </c>
      <c r="B17">
        <f>transportation_modes_United_Kingdom[[#Totals],[count ]]</f>
        <v>807</v>
      </c>
    </row>
    <row r="18" spans="1:2" x14ac:dyDescent="0.3">
      <c r="A18" t="s">
        <v>33</v>
      </c>
      <c r="B18">
        <f>transportation_modes_Vietnam[[#Totals],[count ]]</f>
        <v>930</v>
      </c>
    </row>
    <row r="19" spans="1:2" x14ac:dyDescent="0.3">
      <c r="A19" t="s">
        <v>16</v>
      </c>
      <c r="B19">
        <f>SUBTOTAL(109,Tableau18[Total])</f>
        <v>18049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4B3C-873F-4B26-B4E7-51470B0FE76A}">
  <dimension ref="A1:B16"/>
  <sheetViews>
    <sheetView workbookViewId="0">
      <selection activeCell="B31" sqref="B31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75</v>
      </c>
    </row>
    <row r="3" spans="1:2" x14ac:dyDescent="0.3">
      <c r="A3" s="1" t="s">
        <v>3</v>
      </c>
      <c r="B3">
        <v>69</v>
      </c>
    </row>
    <row r="4" spans="1:2" x14ac:dyDescent="0.3">
      <c r="A4" s="1" t="s">
        <v>4</v>
      </c>
      <c r="B4">
        <v>58</v>
      </c>
    </row>
    <row r="5" spans="1:2" x14ac:dyDescent="0.3">
      <c r="A5" s="1" t="s">
        <v>5</v>
      </c>
      <c r="B5">
        <v>67</v>
      </c>
    </row>
    <row r="6" spans="1:2" x14ac:dyDescent="0.3">
      <c r="A6" s="1" t="s">
        <v>6</v>
      </c>
      <c r="B6">
        <v>68</v>
      </c>
    </row>
    <row r="7" spans="1:2" x14ac:dyDescent="0.3">
      <c r="A7" s="1" t="s">
        <v>7</v>
      </c>
      <c r="B7">
        <v>59</v>
      </c>
    </row>
    <row r="8" spans="1:2" x14ac:dyDescent="0.3">
      <c r="A8" s="1" t="s">
        <v>8</v>
      </c>
      <c r="B8">
        <v>66</v>
      </c>
    </row>
    <row r="9" spans="1:2" x14ac:dyDescent="0.3">
      <c r="A9" s="1" t="s">
        <v>9</v>
      </c>
      <c r="B9">
        <v>64</v>
      </c>
    </row>
    <row r="10" spans="1:2" x14ac:dyDescent="0.3">
      <c r="A10" s="1" t="s">
        <v>10</v>
      </c>
      <c r="B10">
        <v>60</v>
      </c>
    </row>
    <row r="11" spans="1:2" x14ac:dyDescent="0.3">
      <c r="A11" s="1" t="s">
        <v>11</v>
      </c>
      <c r="B11">
        <v>78</v>
      </c>
    </row>
    <row r="12" spans="1:2" x14ac:dyDescent="0.3">
      <c r="A12" s="1" t="s">
        <v>12</v>
      </c>
      <c r="B12">
        <v>68</v>
      </c>
    </row>
    <row r="13" spans="1:2" x14ac:dyDescent="0.3">
      <c r="A13" s="1" t="s">
        <v>13</v>
      </c>
      <c r="B13">
        <v>57</v>
      </c>
    </row>
    <row r="14" spans="1:2" x14ac:dyDescent="0.3">
      <c r="A14" s="1" t="s">
        <v>14</v>
      </c>
      <c r="B14">
        <v>66</v>
      </c>
    </row>
    <row r="15" spans="1:2" x14ac:dyDescent="0.3">
      <c r="A15" s="1" t="s">
        <v>15</v>
      </c>
      <c r="B15">
        <v>63</v>
      </c>
    </row>
    <row r="16" spans="1:2" x14ac:dyDescent="0.3">
      <c r="A16" t="s">
        <v>16</v>
      </c>
      <c r="B16">
        <f>SUBTOTAL(109,transportation_modes_Brazil[[count ]])</f>
        <v>918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C2AF-3278-4D05-96C3-720447A2D7A0}">
  <dimension ref="A1:B16"/>
  <sheetViews>
    <sheetView workbookViewId="0">
      <selection activeCell="B2" sqref="B2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55</v>
      </c>
    </row>
    <row r="3" spans="1:2" x14ac:dyDescent="0.3">
      <c r="A3" s="1" t="s">
        <v>3</v>
      </c>
      <c r="B3">
        <v>61</v>
      </c>
    </row>
    <row r="4" spans="1:2" x14ac:dyDescent="0.3">
      <c r="A4" s="1" t="s">
        <v>4</v>
      </c>
      <c r="B4">
        <v>59</v>
      </c>
    </row>
    <row r="5" spans="1:2" x14ac:dyDescent="0.3">
      <c r="A5" s="1" t="s">
        <v>5</v>
      </c>
      <c r="B5">
        <v>75</v>
      </c>
    </row>
    <row r="6" spans="1:2" x14ac:dyDescent="0.3">
      <c r="A6" s="1" t="s">
        <v>6</v>
      </c>
      <c r="B6">
        <v>61</v>
      </c>
    </row>
    <row r="7" spans="1:2" x14ac:dyDescent="0.3">
      <c r="A7" s="1" t="s">
        <v>7</v>
      </c>
      <c r="B7">
        <v>66</v>
      </c>
    </row>
    <row r="8" spans="1:2" x14ac:dyDescent="0.3">
      <c r="A8" s="1" t="s">
        <v>8</v>
      </c>
      <c r="B8">
        <v>67</v>
      </c>
    </row>
    <row r="9" spans="1:2" x14ac:dyDescent="0.3">
      <c r="A9" s="1" t="s">
        <v>9</v>
      </c>
      <c r="B9">
        <v>61</v>
      </c>
    </row>
    <row r="10" spans="1:2" x14ac:dyDescent="0.3">
      <c r="A10" s="1" t="s">
        <v>10</v>
      </c>
      <c r="B10">
        <v>71</v>
      </c>
    </row>
    <row r="11" spans="1:2" x14ac:dyDescent="0.3">
      <c r="A11" s="1" t="s">
        <v>11</v>
      </c>
      <c r="B11">
        <v>73</v>
      </c>
    </row>
    <row r="12" spans="1:2" x14ac:dyDescent="0.3">
      <c r="A12" s="1" t="s">
        <v>12</v>
      </c>
      <c r="B12">
        <v>60</v>
      </c>
    </row>
    <row r="13" spans="1:2" x14ac:dyDescent="0.3">
      <c r="A13" s="1" t="s">
        <v>13</v>
      </c>
      <c r="B13">
        <v>62</v>
      </c>
    </row>
    <row r="14" spans="1:2" x14ac:dyDescent="0.3">
      <c r="A14" s="1" t="s">
        <v>14</v>
      </c>
      <c r="B14">
        <v>71</v>
      </c>
    </row>
    <row r="15" spans="1:2" x14ac:dyDescent="0.3">
      <c r="A15" s="1" t="s">
        <v>15</v>
      </c>
      <c r="B15">
        <v>49</v>
      </c>
    </row>
    <row r="16" spans="1:2" x14ac:dyDescent="0.3">
      <c r="A16" t="s">
        <v>16</v>
      </c>
      <c r="B16">
        <f>SUBTOTAL(109,transportation_modes_China[[count ]])</f>
        <v>891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08C1-1D65-4BD7-963E-3AE681947AED}">
  <dimension ref="A1:B16"/>
  <sheetViews>
    <sheetView workbookViewId="0">
      <selection activeCell="B16" sqref="B16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61</v>
      </c>
    </row>
    <row r="3" spans="1:2" x14ac:dyDescent="0.3">
      <c r="A3" s="1" t="s">
        <v>3</v>
      </c>
      <c r="B3">
        <v>54</v>
      </c>
    </row>
    <row r="4" spans="1:2" x14ac:dyDescent="0.3">
      <c r="A4" s="1" t="s">
        <v>4</v>
      </c>
      <c r="B4">
        <v>60</v>
      </c>
    </row>
    <row r="5" spans="1:2" x14ac:dyDescent="0.3">
      <c r="A5" s="1" t="s">
        <v>5</v>
      </c>
      <c r="B5">
        <v>71</v>
      </c>
    </row>
    <row r="6" spans="1:2" x14ac:dyDescent="0.3">
      <c r="A6" s="1" t="s">
        <v>6</v>
      </c>
      <c r="B6">
        <v>65</v>
      </c>
    </row>
    <row r="7" spans="1:2" x14ac:dyDescent="0.3">
      <c r="A7" s="1" t="s">
        <v>7</v>
      </c>
      <c r="B7">
        <v>58</v>
      </c>
    </row>
    <row r="8" spans="1:2" x14ac:dyDescent="0.3">
      <c r="A8" s="1" t="s">
        <v>8</v>
      </c>
      <c r="B8">
        <v>66</v>
      </c>
    </row>
    <row r="9" spans="1:2" x14ac:dyDescent="0.3">
      <c r="A9" s="1" t="s">
        <v>9</v>
      </c>
      <c r="B9">
        <v>59</v>
      </c>
    </row>
    <row r="10" spans="1:2" x14ac:dyDescent="0.3">
      <c r="A10" s="1" t="s">
        <v>10</v>
      </c>
      <c r="B10">
        <v>53</v>
      </c>
    </row>
    <row r="11" spans="1:2" x14ac:dyDescent="0.3">
      <c r="A11" s="1" t="s">
        <v>11</v>
      </c>
      <c r="B11">
        <v>58</v>
      </c>
    </row>
    <row r="12" spans="1:2" x14ac:dyDescent="0.3">
      <c r="A12" s="1" t="s">
        <v>12</v>
      </c>
      <c r="B12">
        <v>55</v>
      </c>
    </row>
    <row r="13" spans="1:2" x14ac:dyDescent="0.3">
      <c r="A13" s="1" t="s">
        <v>13</v>
      </c>
      <c r="B13">
        <v>64</v>
      </c>
    </row>
    <row r="14" spans="1:2" x14ac:dyDescent="0.3">
      <c r="A14" s="1" t="s">
        <v>14</v>
      </c>
      <c r="B14">
        <v>55</v>
      </c>
    </row>
    <row r="15" spans="1:2" x14ac:dyDescent="0.3">
      <c r="A15" s="1" t="s">
        <v>15</v>
      </c>
      <c r="B15">
        <v>63</v>
      </c>
    </row>
    <row r="16" spans="1:2" x14ac:dyDescent="0.3">
      <c r="A16" t="s">
        <v>16</v>
      </c>
      <c r="B16">
        <f>SUBTOTAL(109,transportation_modes_Egypt[[count ]])</f>
        <v>842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A323-E879-4769-B04C-FC95736ED51C}">
  <dimension ref="A1:B16"/>
  <sheetViews>
    <sheetView workbookViewId="0">
      <selection activeCell="A5" sqref="A5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54</v>
      </c>
    </row>
    <row r="3" spans="1:2" x14ac:dyDescent="0.3">
      <c r="A3" s="1" t="s">
        <v>3</v>
      </c>
      <c r="B3">
        <v>52</v>
      </c>
    </row>
    <row r="4" spans="1:2" x14ac:dyDescent="0.3">
      <c r="A4" s="1" t="s">
        <v>4</v>
      </c>
      <c r="B4">
        <v>43</v>
      </c>
    </row>
    <row r="5" spans="1:2" x14ac:dyDescent="0.3">
      <c r="A5" s="1" t="s">
        <v>5</v>
      </c>
      <c r="B5">
        <v>52</v>
      </c>
    </row>
    <row r="6" spans="1:2" x14ac:dyDescent="0.3">
      <c r="A6" s="1" t="s">
        <v>6</v>
      </c>
      <c r="B6">
        <v>45</v>
      </c>
    </row>
    <row r="7" spans="1:2" x14ac:dyDescent="0.3">
      <c r="A7" s="1" t="s">
        <v>7</v>
      </c>
      <c r="B7">
        <v>57</v>
      </c>
    </row>
    <row r="8" spans="1:2" x14ac:dyDescent="0.3">
      <c r="A8" s="1" t="s">
        <v>8</v>
      </c>
      <c r="B8">
        <v>57</v>
      </c>
    </row>
    <row r="9" spans="1:2" x14ac:dyDescent="0.3">
      <c r="A9" s="1" t="s">
        <v>9</v>
      </c>
      <c r="B9">
        <v>60</v>
      </c>
    </row>
    <row r="10" spans="1:2" x14ac:dyDescent="0.3">
      <c r="A10" s="1" t="s">
        <v>10</v>
      </c>
      <c r="B10">
        <v>51</v>
      </c>
    </row>
    <row r="11" spans="1:2" x14ac:dyDescent="0.3">
      <c r="A11" s="1" t="s">
        <v>11</v>
      </c>
      <c r="B11">
        <v>55</v>
      </c>
    </row>
    <row r="12" spans="1:2" x14ac:dyDescent="0.3">
      <c r="A12" s="1" t="s">
        <v>12</v>
      </c>
      <c r="B12">
        <v>49</v>
      </c>
    </row>
    <row r="13" spans="1:2" x14ac:dyDescent="0.3">
      <c r="A13" s="1" t="s">
        <v>13</v>
      </c>
      <c r="B13">
        <v>65</v>
      </c>
    </row>
    <row r="14" spans="1:2" x14ac:dyDescent="0.3">
      <c r="A14" s="1" t="s">
        <v>14</v>
      </c>
      <c r="B14">
        <v>55</v>
      </c>
    </row>
    <row r="15" spans="1:2" x14ac:dyDescent="0.3">
      <c r="A15" s="1" t="s">
        <v>15</v>
      </c>
      <c r="B15">
        <v>49</v>
      </c>
    </row>
    <row r="16" spans="1:2" x14ac:dyDescent="0.3">
      <c r="A16" t="s">
        <v>16</v>
      </c>
      <c r="B16">
        <f>SUBTOTAL(109,transportation_modes_Ethiopia[[count ]])</f>
        <v>744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A369-D30A-4F85-BB8D-4AF8DB9C0823}">
  <dimension ref="A1:B16"/>
  <sheetViews>
    <sheetView workbookViewId="0">
      <selection activeCell="B31" sqref="B31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269</v>
      </c>
    </row>
    <row r="3" spans="1:2" x14ac:dyDescent="0.3">
      <c r="A3" s="1" t="s">
        <v>3</v>
      </c>
      <c r="B3">
        <v>255</v>
      </c>
    </row>
    <row r="4" spans="1:2" x14ac:dyDescent="0.3">
      <c r="A4" s="1" t="s">
        <v>4</v>
      </c>
      <c r="B4">
        <v>281</v>
      </c>
    </row>
    <row r="5" spans="1:2" x14ac:dyDescent="0.3">
      <c r="A5" s="1" t="s">
        <v>5</v>
      </c>
      <c r="B5">
        <v>245</v>
      </c>
    </row>
    <row r="6" spans="1:2" x14ac:dyDescent="0.3">
      <c r="A6" s="1" t="s">
        <v>6</v>
      </c>
      <c r="B6">
        <v>263</v>
      </c>
    </row>
    <row r="7" spans="1:2" x14ac:dyDescent="0.3">
      <c r="A7" s="1" t="s">
        <v>7</v>
      </c>
      <c r="B7">
        <v>251</v>
      </c>
    </row>
    <row r="8" spans="1:2" x14ac:dyDescent="0.3">
      <c r="A8" s="1" t="s">
        <v>8</v>
      </c>
      <c r="B8">
        <v>253</v>
      </c>
    </row>
    <row r="9" spans="1:2" x14ac:dyDescent="0.3">
      <c r="A9" s="1" t="s">
        <v>9</v>
      </c>
      <c r="B9">
        <v>241</v>
      </c>
    </row>
    <row r="10" spans="1:2" x14ac:dyDescent="0.3">
      <c r="A10" s="1" t="s">
        <v>10</v>
      </c>
      <c r="B10">
        <v>234</v>
      </c>
    </row>
    <row r="11" spans="1:2" x14ac:dyDescent="0.3">
      <c r="A11" s="1" t="s">
        <v>11</v>
      </c>
      <c r="B11">
        <v>254</v>
      </c>
    </row>
    <row r="12" spans="1:2" x14ac:dyDescent="0.3">
      <c r="A12" s="1" t="s">
        <v>12</v>
      </c>
      <c r="B12">
        <v>283</v>
      </c>
    </row>
    <row r="13" spans="1:2" x14ac:dyDescent="0.3">
      <c r="A13" s="1" t="s">
        <v>13</v>
      </c>
      <c r="B13">
        <v>270</v>
      </c>
    </row>
    <row r="14" spans="1:2" x14ac:dyDescent="0.3">
      <c r="A14" s="1" t="s">
        <v>14</v>
      </c>
      <c r="B14">
        <v>238</v>
      </c>
    </row>
    <row r="15" spans="1:2" x14ac:dyDescent="0.3">
      <c r="A15" s="1" t="s">
        <v>15</v>
      </c>
      <c r="B15">
        <v>248</v>
      </c>
    </row>
    <row r="16" spans="1:2" x14ac:dyDescent="0.3">
      <c r="A16" t="s">
        <v>16</v>
      </c>
      <c r="B16">
        <f>SUBTOTAL(109,transportation_modes_India[[count ]])</f>
        <v>3585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993E-C67B-4528-9905-0E5981C5A67E}">
  <dimension ref="A1:B16"/>
  <sheetViews>
    <sheetView workbookViewId="0">
      <selection activeCell="A7" sqref="A7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63</v>
      </c>
    </row>
    <row r="3" spans="1:2" x14ac:dyDescent="0.3">
      <c r="A3" s="1" t="s">
        <v>3</v>
      </c>
      <c r="B3">
        <v>56</v>
      </c>
    </row>
    <row r="4" spans="1:2" x14ac:dyDescent="0.3">
      <c r="A4" s="1" t="s">
        <v>4</v>
      </c>
      <c r="B4">
        <v>71</v>
      </c>
    </row>
    <row r="5" spans="1:2" x14ac:dyDescent="0.3">
      <c r="A5" s="1" t="s">
        <v>5</v>
      </c>
      <c r="B5">
        <v>66</v>
      </c>
    </row>
    <row r="6" spans="1:2" x14ac:dyDescent="0.3">
      <c r="A6" s="1" t="s">
        <v>6</v>
      </c>
      <c r="B6">
        <v>66</v>
      </c>
    </row>
    <row r="7" spans="1:2" x14ac:dyDescent="0.3">
      <c r="A7" s="1" t="s">
        <v>7</v>
      </c>
      <c r="B7">
        <v>68</v>
      </c>
    </row>
    <row r="8" spans="1:2" x14ac:dyDescent="0.3">
      <c r="A8" s="1" t="s">
        <v>8</v>
      </c>
      <c r="B8">
        <v>61</v>
      </c>
    </row>
    <row r="9" spans="1:2" x14ac:dyDescent="0.3">
      <c r="A9" s="1" t="s">
        <v>9</v>
      </c>
      <c r="B9">
        <v>66</v>
      </c>
    </row>
    <row r="10" spans="1:2" x14ac:dyDescent="0.3">
      <c r="A10" s="1" t="s">
        <v>10</v>
      </c>
      <c r="B10">
        <v>68</v>
      </c>
    </row>
    <row r="11" spans="1:2" x14ac:dyDescent="0.3">
      <c r="A11" s="1" t="s">
        <v>11</v>
      </c>
      <c r="B11">
        <v>71</v>
      </c>
    </row>
    <row r="12" spans="1:2" x14ac:dyDescent="0.3">
      <c r="A12" s="1" t="s">
        <v>12</v>
      </c>
      <c r="B12">
        <v>43</v>
      </c>
    </row>
    <row r="13" spans="1:2" x14ac:dyDescent="0.3">
      <c r="A13" s="1" t="s">
        <v>13</v>
      </c>
      <c r="B13">
        <v>63</v>
      </c>
    </row>
    <row r="14" spans="1:2" x14ac:dyDescent="0.3">
      <c r="A14" s="1" t="s">
        <v>14</v>
      </c>
      <c r="B14">
        <v>64</v>
      </c>
    </row>
    <row r="15" spans="1:2" x14ac:dyDescent="0.3">
      <c r="A15" s="1" t="s">
        <v>15</v>
      </c>
      <c r="B15">
        <v>64</v>
      </c>
    </row>
    <row r="16" spans="1:2" x14ac:dyDescent="0.3">
      <c r="A16" t="s">
        <v>16</v>
      </c>
      <c r="B16">
        <f>SUBTOTAL(109,transportation_modes_Ivory_Coast[[count ]])</f>
        <v>890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507B-7481-4AE9-A56C-43FFFD20ACA2}">
  <dimension ref="A1:B16"/>
  <sheetViews>
    <sheetView workbookViewId="0">
      <selection activeCell="A8" sqref="A8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57</v>
      </c>
    </row>
    <row r="3" spans="1:2" x14ac:dyDescent="0.3">
      <c r="A3" s="1" t="s">
        <v>3</v>
      </c>
      <c r="B3">
        <v>53</v>
      </c>
    </row>
    <row r="4" spans="1:2" x14ac:dyDescent="0.3">
      <c r="A4" s="1" t="s">
        <v>4</v>
      </c>
      <c r="B4">
        <v>55</v>
      </c>
    </row>
    <row r="5" spans="1:2" x14ac:dyDescent="0.3">
      <c r="A5" s="1" t="s">
        <v>5</v>
      </c>
      <c r="B5">
        <v>70</v>
      </c>
    </row>
    <row r="6" spans="1:2" x14ac:dyDescent="0.3">
      <c r="A6" s="1" t="s">
        <v>6</v>
      </c>
      <c r="B6">
        <v>68</v>
      </c>
    </row>
    <row r="7" spans="1:2" x14ac:dyDescent="0.3">
      <c r="A7" s="1" t="s">
        <v>7</v>
      </c>
      <c r="B7">
        <v>58</v>
      </c>
    </row>
    <row r="8" spans="1:2" x14ac:dyDescent="0.3">
      <c r="A8" s="1" t="s">
        <v>8</v>
      </c>
      <c r="B8">
        <v>69</v>
      </c>
    </row>
    <row r="9" spans="1:2" x14ac:dyDescent="0.3">
      <c r="A9" s="1" t="s">
        <v>9</v>
      </c>
      <c r="B9">
        <v>53</v>
      </c>
    </row>
    <row r="10" spans="1:2" x14ac:dyDescent="0.3">
      <c r="A10" s="1" t="s">
        <v>10</v>
      </c>
      <c r="B10">
        <v>62</v>
      </c>
    </row>
    <row r="11" spans="1:2" x14ac:dyDescent="0.3">
      <c r="A11" s="1" t="s">
        <v>11</v>
      </c>
      <c r="B11">
        <v>63</v>
      </c>
    </row>
    <row r="12" spans="1:2" x14ac:dyDescent="0.3">
      <c r="A12" s="1" t="s">
        <v>12</v>
      </c>
      <c r="B12">
        <v>63</v>
      </c>
    </row>
    <row r="13" spans="1:2" x14ac:dyDescent="0.3">
      <c r="A13" s="1" t="s">
        <v>13</v>
      </c>
      <c r="B13">
        <v>64</v>
      </c>
    </row>
    <row r="14" spans="1:2" x14ac:dyDescent="0.3">
      <c r="A14" s="1" t="s">
        <v>14</v>
      </c>
      <c r="B14">
        <v>62</v>
      </c>
    </row>
    <row r="15" spans="1:2" x14ac:dyDescent="0.3">
      <c r="A15" s="1" t="s">
        <v>15</v>
      </c>
      <c r="B15">
        <v>52</v>
      </c>
    </row>
    <row r="16" spans="1:2" x14ac:dyDescent="0.3">
      <c r="A16" t="s">
        <v>16</v>
      </c>
      <c r="B16">
        <f>SUBTOTAL(109,transportation_modes_Mexico[[count ]])</f>
        <v>849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28AE-1C12-43E3-9070-8B4AD3F0E4CD}">
  <dimension ref="A1:B16"/>
  <sheetViews>
    <sheetView workbookViewId="0">
      <selection activeCell="A8" sqref="A8"/>
    </sheetView>
  </sheetViews>
  <sheetFormatPr baseColWidth="10" defaultRowHeight="14.4" x14ac:dyDescent="0.3"/>
  <cols>
    <col min="1" max="1" width="21.3320312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54</v>
      </c>
    </row>
    <row r="3" spans="1:2" x14ac:dyDescent="0.3">
      <c r="A3" s="1" t="s">
        <v>3</v>
      </c>
      <c r="B3">
        <v>56</v>
      </c>
    </row>
    <row r="4" spans="1:2" x14ac:dyDescent="0.3">
      <c r="A4" s="1" t="s">
        <v>4</v>
      </c>
      <c r="B4">
        <v>55</v>
      </c>
    </row>
    <row r="5" spans="1:2" x14ac:dyDescent="0.3">
      <c r="A5" s="1" t="s">
        <v>5</v>
      </c>
      <c r="B5">
        <v>72</v>
      </c>
    </row>
    <row r="6" spans="1:2" x14ac:dyDescent="0.3">
      <c r="A6" s="1" t="s">
        <v>6</v>
      </c>
      <c r="B6">
        <v>60</v>
      </c>
    </row>
    <row r="7" spans="1:2" x14ac:dyDescent="0.3">
      <c r="A7" s="1" t="s">
        <v>7</v>
      </c>
      <c r="B7">
        <v>64</v>
      </c>
    </row>
    <row r="8" spans="1:2" x14ac:dyDescent="0.3">
      <c r="A8" s="1" t="s">
        <v>8</v>
      </c>
      <c r="B8">
        <v>58</v>
      </c>
    </row>
    <row r="9" spans="1:2" x14ac:dyDescent="0.3">
      <c r="A9" s="1" t="s">
        <v>9</v>
      </c>
      <c r="B9">
        <v>58</v>
      </c>
    </row>
    <row r="10" spans="1:2" x14ac:dyDescent="0.3">
      <c r="A10" s="1" t="s">
        <v>10</v>
      </c>
      <c r="B10">
        <v>60</v>
      </c>
    </row>
    <row r="11" spans="1:2" x14ac:dyDescent="0.3">
      <c r="A11" s="1" t="s">
        <v>11</v>
      </c>
      <c r="B11">
        <v>63</v>
      </c>
    </row>
    <row r="12" spans="1:2" x14ac:dyDescent="0.3">
      <c r="A12" s="1" t="s">
        <v>12</v>
      </c>
      <c r="B12">
        <v>56</v>
      </c>
    </row>
    <row r="13" spans="1:2" x14ac:dyDescent="0.3">
      <c r="A13" s="1" t="s">
        <v>13</v>
      </c>
      <c r="B13">
        <v>61</v>
      </c>
    </row>
    <row r="14" spans="1:2" x14ac:dyDescent="0.3">
      <c r="A14" s="1" t="s">
        <v>14</v>
      </c>
      <c r="B14">
        <v>58</v>
      </c>
    </row>
    <row r="15" spans="1:2" x14ac:dyDescent="0.3">
      <c r="A15" s="1" t="s">
        <v>15</v>
      </c>
      <c r="B15">
        <v>56</v>
      </c>
    </row>
    <row r="16" spans="1:2" x14ac:dyDescent="0.3">
      <c r="A16" t="s">
        <v>16</v>
      </c>
      <c r="B16">
        <f>SUBTOTAL(109,transportation_modes_Morocco[[count ]])</f>
        <v>831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5 c 8 2 8 f 3 - b d f 8 - 4 b 6 2 - a e 4 a - e 7 b 9 5 f 6 f 4 8 4 6 "   x m l n s = " h t t p : / / s c h e m a s . m i c r o s o f t . c o m / D a t a M a s h u p " > A A A A A F 8 F A A B Q S w M E F A A C A A g A 3 A C G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3 A C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A h l N m 4 I 8 a W Q I A A H 4 g A A A T A B w A R m 9 y b X V s Y X M v U 2 V j d G l v b j E u b S C i G A A o o B Q A A A A A A A A A A A A A A A A A A A A A A A A A A A D t l t F u 2 j A U h u + R e A c r v a F S Q K J q e 7 G K i w 6 Y h q Z W n a C 7 K d P k J Q d i 1 b E z + w S a I d 5 n 2 2 v w Y n M S E H R T t U 6 r L U 1 y b k h s y d 8 5 / 3 c g a I i Q S U H G 9 W f 3 o t l o N n R C F c T k K E B F h c 6 k Q l p u t l M Z g 2 7 3 E y Z o Q H q E A z Y b x F x j m a s I z E p f L z o D G e U p C G y 9 Y R w 6 f S n Q P O h W 0 H 8 1 X d I 0 O z + d L p f L 6 X g 0 m M Y U q Q Z s n 0 2 / 5 K A r Q n f 6 N L I T 6 U V w H N 4 N g L O U I a h e c B G E p C 9 5 n g r d O w n J U E Q y Z m L e 6 5 6 c m c f 3 u U Q Y Y 8 G h t 7 / t X E s B H 4 / D u v K j 4 B Y Z Z x o U 4 Z R k C l K 2 + a a A c D Y X Q D L T l + l S E x B t 3 P x A 0 G X b E / r Z H H O j Z G r O f A s 0 B q V b d Q Q h u d u u X 3 I + j i i n S v d Q 5 Y f A K 1 P i j J V A I F h k s D 9 y U r Y + k y q t W 5 q Y T d 3 6 6 w r D 1 e o X b 5 / K E E 1 S J Y 0 g P O A 6 J K s g k r l A Y p Z H A s 9 P O y V t v T 5 u N p h 4 s t J n D M d r K u b c R K I T t x O y 5 / o x + R / G R N G v j D s e k Y p p Z z y G u 1 x N 9 D L N X 2 I A y q R J W m W 7 + f 5 H + 7 8 V 8 H J + H x f y D L n D e Z G h W 7 c V 0 q u 1 r x Y T J j P m + P W / o 3 r B 1 g W P R O z a b o X 0 a u 2 r X U h V m E S p d v z j f A D 2 m q 1 r v o I H F k m 3 h m u m l 2 t f r l Q y c m 6 3 h n q 9 9 v U W V K R U O d Z b Q 7 1 e 6 3 q v 2 R y U 6 7 9 X W 6 j X a 1 3 v D b 1 n G q l w 6 3 d H 9 Y K t C z Y 9 Y k I u Z 4 p F j r / E h 2 Q v 2 r r o S U I Z p y J 2 K 3 l H 9 Y L t C 8 7 V P R S O 9 V Z M L 9 e 6 3 F t h c o 3 J O 5 N h L F O 3 k h + z v W z r s j 8 w Q E E d W 9 5 C v d 5 / 1 P s T U E s B A i 0 A F A A C A A g A 3 A C G U w + s Z H u k A A A A 9 Q A A A B I A A A A A A A A A A A A A A A A A A A A A A E N v b m Z p Z y 9 Q Y W N r Y W d l L n h t b F B L A Q I t A B Q A A g A I A N w A h l M P y u m r p A A A A O k A A A A T A A A A A A A A A A A A A A A A A P A A A A B b Q 2 9 u d G V u d F 9 U e X B l c 1 0 u e G 1 s U E s B A i 0 A F A A C A A g A 3 A C G U 2 b g j x p Z A g A A f i A A A B M A A A A A A A A A A A A A A A A A 4 Q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J E A A A A A A A A K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N o a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b n N w b 3 J 0 Y X R p b 2 5 f b W 9 k Z X N f Q 2 h p b m E i I C 8 + P E V u d H J 5 I F R 5 c G U 9 I k Z p b G x l Z E N v b X B s Z X R l U m V z d W x 0 V G 9 X b 3 J r c 2 h l Z X Q i I F Z h b H V l P S J s M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1 V D I y O j Q 1 O j A w L j E z O T A 3 M j F a I i A v P j x F b n R y e S B U e X B l P S J G a W x s Q 2 9 s d W 1 u V H l w Z X M i I F Z h b H V l P S J z Q m d N P S I g L z 4 8 R W 5 0 c n k g V H l w Z T 0 i R m l s b E N v b H V t b k 5 h b W V z I i B W Y W x 1 Z T 0 i c 1 s m c X V v d D t 0 c m F u c 3 B v c n R h d G l v b l 9 t b 2 R l J n F 1 b 3 Q 7 L C Z x d W 9 0 O 2 N v d W 5 0 I C Z x d W 9 0 O 1 0 i I C 8 + P E V u d H J 5 I F R 5 c G U 9 I k Z p b G x T d G F 0 d X M i I F Z h b H V l P S J z Q 2 9 t c G x l d G U i I C 8 + P E V u d H J 5 I F R 5 c G U 9 I l F 1 Z X J 5 S U Q i I F Z h b H V l P S J z N D g 0 M j c 1 Z G M t O W F k N i 0 0 N W I w L W F k Z m Q t O W M y Z j U w M 2 Y z N T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G F 0 a W 9 u L W 1 v Z G V z L U N o a W 5 h L 0 F 1 d G 9 S Z W 1 v d m V k Q 2 9 s d W 1 u c z E u e 3 R y Y W 5 z c G 9 y d G F 0 a W 9 u X 2 1 v Z G U s M H 0 m c X V v d D s s J n F 1 b 3 Q 7 U 2 V j d G l v b j E v d H J h b n N w b 3 J 0 Y X R p b 2 4 t b W 9 k Z X M t Q 2 h p b m E v Q X V 0 b 1 J l b W 9 2 Z W R D b 2 x 1 b W 5 z M S 5 7 Y 2 9 1 b n Q g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G 9 y d G F 0 a W 9 u L W 1 v Z G V z L U N o a W 5 h L 0 F 1 d G 9 S Z W 1 v d m V k Q 2 9 s d W 1 u c z E u e 3 R y Y W 5 z c G 9 y d G F 0 a W 9 u X 2 1 v Z G U s M H 0 m c X V v d D s s J n F 1 b 3 Q 7 U 2 V j d G l v b j E v d H J h b n N w b 3 J 0 Y X R p b 2 4 t b W 9 k Z X M t Q 2 h p b m E v Q X V 0 b 1 J l b W 9 2 Z W R D b 2 x 1 b W 5 z M S 5 7 Y 2 9 1 b n Q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n R h d G l v b i 1 t b 2 R l c y 1 D a G l u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D a G l u Y S 9 V d G l s a X N l c i U y M G x h J T I w c H J l b W k l Q z M l Q T h y Z S U y M G x p Z 2 5 l J T I w c G 9 1 c i U y M G x l c y U y M G V u L X Q l Q z M l Q U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D a G l u Y S 9 N b 2 R p Z m l l c i U y M G x l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J h b m d s Y W R l c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3 B v c n R h d G l v b l 9 t b 2 R l c 1 9 C Y W 5 n b G F k Z X N o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H J h b n N w b 3 J 0 Y X R p b 2 5 f b W 9 k Z S Z x d W 9 0 O y w m c X V v d D t j b 3 V u d C A m c X V v d D t d I i A v P j x F b n R y e S B U e X B l P S J G a W x s Q 2 9 s d W 1 u V H l w Z X M i I F Z h b H V l P S J z Q m d N P S I g L z 4 8 R W 5 0 c n k g V H l w Z T 0 i R m l s b E x h c 3 R V c G R h d G V k I i B W Y W x 1 Z T 0 i Z D I w M j E t M T I t M D V U M j M 6 M D I 6 N T Y u N j A y M j U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l F 1 Z X J 5 S U Q i I F Z h b H V l P S J z Y z N k Y W N k M j k t N T A 0 Y S 0 0 Y T N j L W E 4 Y W U t Z j A 3 Z j B k Z T d j M z M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R h d G l v b i 1 t b 2 R l c y 1 C Y W 5 n b G F k Z X N o L 0 F 1 d G 9 S Z W 1 v d m V k Q 2 9 s d W 1 u c z E u e 3 R y Y W 5 z c G 9 y d G F 0 a W 9 u X 2 1 v Z G U s M H 0 m c X V v d D s s J n F 1 b 3 Q 7 U 2 V j d G l v b j E v d H J h b n N w b 3 J 0 Y X R p b 2 4 t b W 9 k Z X M t Q m F u Z 2 x h Z G V z a C 9 B d X R v U m V t b 3 Z l Z E N v b H V t b n M x L n t j b 3 V u d C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b 3 J 0 Y X R p b 2 4 t b W 9 k Z X M t Q m F u Z 2 x h Z G V z a C 9 B d X R v U m V t b 3 Z l Z E N v b H V t b n M x L n t 0 c m F u c 3 B v c n R h d G l v b l 9 t b 2 R l L D B 9 J n F 1 b 3 Q 7 L C Z x d W 9 0 O 1 N l Y 3 R p b 2 4 x L 3 R y Y W 5 z c G 9 y d G F 0 a W 9 u L W 1 v Z G V z L U J h b m d s Y W R l c 2 g v Q X V 0 b 1 J l b W 9 2 Z W R D b 2 x 1 b W 5 z M S 5 7 Y 2 9 1 b n Q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n R h d G l v b i 1 t b 2 R l c y 1 C Y W 5 n b G F k Z X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J h b m d s Y W R l c 2 g v V X R p b G l z Z X I l M j B s Y S U y M H B y Z W 1 p J U M z J U E 4 c m U l M j B s a W d u Z S U y M H B v d X I l M j B s Z X M l M j B l b i 1 0 J U M z J U F B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4 t b W 9 k Z X M t Q m F u Z 2 x h Z G V z a C 9 N b 2 R p Z m l l c i U y M G x l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J y Y X p p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c G 9 y d G F 0 a W 9 u X 2 1 v Z G V z X 0 J y Y X p p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V Q y M j o 0 N j o y M C 4 4 M j g 1 N D I w W i I g L z 4 8 R W 5 0 c n k g V H l w Z T 0 i R m l s b E N v b H V t b l R 5 c G V z I i B W Y W x 1 Z T 0 i c 0 J n T T 0 i I C 8 + P E V u d H J 5 I F R 5 c G U 9 I k Z p b G x D b 2 x 1 b W 5 O Y W 1 l c y I g V m F s d W U 9 I n N b J n F 1 b 3 Q 7 d H J h b n N w b 3 J 0 Y X R p b 2 5 f b W 9 k Z S Z x d W 9 0 O y w m c X V v d D t j b 3 V u d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R h d G l v b i 1 t b 2 R l c y 1 C c m F 6 a W w v Q X V 0 b 1 J l b W 9 2 Z W R D b 2 x 1 b W 5 z M S 5 7 d H J h b n N w b 3 J 0 Y X R p b 2 5 f b W 9 k Z S w w f S Z x d W 9 0 O y w m c X V v d D t T Z W N 0 a W 9 u M S 9 0 c m F u c 3 B v c n R h d G l v b i 1 t b 2 R l c y 1 C c m F 6 a W w v Q X V 0 b 1 J l b W 9 2 Z W R D b 2 x 1 b W 5 z M S 5 7 Y 2 9 1 b n Q g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G 9 y d G F 0 a W 9 u L W 1 v Z G V z L U J y Y X p p b C 9 B d X R v U m V t b 3 Z l Z E N v b H V t b n M x L n t 0 c m F u c 3 B v c n R h d G l v b l 9 t b 2 R l L D B 9 J n F 1 b 3 Q 7 L C Z x d W 9 0 O 1 N l Y 3 R p b 2 4 x L 3 R y Y W 5 z c G 9 y d G F 0 a W 9 u L W 1 v Z G V z L U J y Y X p p b C 9 B d X R v U m V t b 3 Z l Z E N v b H V t b n M x L n t j b 3 V u d C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G 9 y d G F 0 a W 9 u L W 1 v Z G V z L U J y Y X p p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C c m F 6 a W w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J y Y X p p b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4 t b W 9 k Z X M t R W d 5 c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3 B v c n R h d G l v b l 9 t b 2 R l c 1 9 F Z 3 l w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V Q y M j o 0 N j o 0 O S 4 2 N j M z M j A 1 W i I g L z 4 8 R W 5 0 c n k g V H l w Z T 0 i R m l s b E N v b H V t b l R 5 c G V z I i B W Y W x 1 Z T 0 i c 0 J n T T 0 i I C 8 + P E V u d H J 5 I F R 5 c G U 9 I k Z p b G x D b 2 x 1 b W 5 O Y W 1 l c y I g V m F s d W U 9 I n N b J n F 1 b 3 Q 7 d H J h b n N w b 3 J 0 Y X R p b 2 5 f b W 9 k Z S Z x d W 9 0 O y w m c X V v d D t j b 3 V u d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R h d G l v b i 1 t b 2 R l c y 1 F Z 3 l w d C 9 B d X R v U m V t b 3 Z l Z E N v b H V t b n M x L n t 0 c m F u c 3 B v c n R h d G l v b l 9 t b 2 R l L D B 9 J n F 1 b 3 Q 7 L C Z x d W 9 0 O 1 N l Y 3 R p b 2 4 x L 3 R y Y W 5 z c G 9 y d G F 0 a W 9 u L W 1 v Z G V z L U V n e X B 0 L 0 F 1 d G 9 S Z W 1 v d m V k Q 2 9 s d W 1 u c z E u e 2 N v d W 5 0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v c n R h d G l v b i 1 t b 2 R l c y 1 F Z 3 l w d C 9 B d X R v U m V t b 3 Z l Z E N v b H V t b n M x L n t 0 c m F u c 3 B v c n R h d G l v b l 9 t b 2 R l L D B 9 J n F 1 b 3 Q 7 L C Z x d W 9 0 O 1 N l Y 3 R p b 2 4 x L 3 R y Y W 5 z c G 9 y d G F 0 a W 9 u L W 1 v Z G V z L U V n e X B 0 L 0 F 1 d G 9 S Z W 1 v d m V k Q 2 9 s d W 1 u c z E u e 2 N v d W 5 0 I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b 3 J 0 Y X R p b 2 4 t b W 9 k Z X M t R W d 5 c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4 t b W 9 k Z X M t R W d 5 c H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V n e X B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F d G h p b 3 B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c G 9 y d G F 0 a W 9 u X 2 1 v Z G V z X 0 V 0 a G l v c G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1 V D I y O j Q 3 O j U x L j I 3 M z c 2 M D h a I i A v P j x F b n R y e S B U e X B l P S J G a W x s Q 2 9 s d W 1 u V H l w Z X M i I F Z h b H V l P S J z Q m d N P S I g L z 4 8 R W 5 0 c n k g V H l w Z T 0 i R m l s b E N v b H V t b k 5 h b W V z I i B W Y W x 1 Z T 0 i c 1 s m c X V v d D t 0 c m F u c 3 B v c n R h d G l v b l 9 t b 2 R l J n F 1 b 3 Q 7 L C Z x d W 9 0 O 2 N v d W 5 0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G F 0 a W 9 u L W 1 v Z G V z L U V 0 a G l v c G l h L 0 F 1 d G 9 S Z W 1 v d m V k Q 2 9 s d W 1 u c z E u e 3 R y Y W 5 z c G 9 y d G F 0 a W 9 u X 2 1 v Z G U s M H 0 m c X V v d D s s J n F 1 b 3 Q 7 U 2 V j d G l v b j E v d H J h b n N w b 3 J 0 Y X R p b 2 4 t b W 9 k Z X M t R X R o a W 9 w a W E v Q X V 0 b 1 J l b W 9 2 Z W R D b 2 x 1 b W 5 z M S 5 7 Y 2 9 1 b n Q g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G 9 y d G F 0 a W 9 u L W 1 v Z G V z L U V 0 a G l v c G l h L 0 F 1 d G 9 S Z W 1 v d m V k Q 2 9 s d W 1 u c z E u e 3 R y Y W 5 z c G 9 y d G F 0 a W 9 u X 2 1 v Z G U s M H 0 m c X V v d D s s J n F 1 b 3 Q 7 U 2 V j d G l v b j E v d H J h b n N w b 3 J 0 Y X R p b 2 4 t b W 9 k Z X M t R X R o a W 9 w a W E v Q X V 0 b 1 J l b W 9 2 Z W R D b 2 x 1 b W 5 z M S 5 7 Y 2 9 1 b n Q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n R h d G l v b i 1 t b 2 R l c y 1 F d G h p b 3 B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F d G h p b 3 B p Y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4 t b W 9 k Z X M t R X R o a W 9 w a W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l u Z G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b n N w b 3 J 0 Y X R p b 2 5 f b W 9 k Z X N f S W 5 k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V U M j I 6 N D g 6 M D U u M j g 0 O D k y O F o i I C 8 + P E V u d H J 5 I F R 5 c G U 9 I k Z p b G x D b 2 x 1 b W 5 U e X B l c y I g V m F s d W U 9 I n N C Z 0 0 9 I i A v P j x F b n R y e S B U e X B l P S J G a W x s Q 2 9 s d W 1 u T m F t Z X M i I F Z h b H V l P S J z W y Z x d W 9 0 O 3 R y Y W 5 z c G 9 y d G F 0 a W 9 u X 2 1 v Z G U m c X V v d D s s J n F 1 b 3 Q 7 Y 2 9 1 b n Q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Y X R p b 2 4 t b W 9 k Z X M t S W 5 k a W E v Q X V 0 b 1 J l b W 9 2 Z W R D b 2 x 1 b W 5 z M S 5 7 d H J h b n N w b 3 J 0 Y X R p b 2 5 f b W 9 k Z S w w f S Z x d W 9 0 O y w m c X V v d D t T Z W N 0 a W 9 u M S 9 0 c m F u c 3 B v c n R h d G l v b i 1 t b 2 R l c y 1 J b m R p Y S 9 B d X R v U m V t b 3 Z l Z E N v b H V t b n M x L n t j b 3 V u d C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b 3 J 0 Y X R p b 2 4 t b W 9 k Z X M t S W 5 k a W E v Q X V 0 b 1 J l b W 9 2 Z W R D b 2 x 1 b W 5 z M S 5 7 d H J h b n N w b 3 J 0 Y X R p b 2 5 f b W 9 k Z S w w f S Z x d W 9 0 O y w m c X V v d D t T Z W N 0 a W 9 u M S 9 0 c m F u c 3 B v c n R h d G l v b i 1 t b 2 R l c y 1 J b m R p Y S 9 B d X R v U m V t b 3 Z l Z E N v b H V t b n M x L n t j b 3 V u d C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G 9 y d G F 0 a W 9 u L W 1 v Z G V z L U l u Z G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l u Z G l h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J b m R p Y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4 t b W 9 k Z X M t S X Z v c n k l M j B D b 2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c G 9 y d G F 0 a W 9 u X 2 1 v Z G V z X 0 l 2 b 3 J 5 X 0 N v Y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1 V D I y O j Q 4 O j I 0 L j A 4 N T g 1 N j N a I i A v P j x F b n R y e S B U e X B l P S J G a W x s Q 2 9 s d W 1 u V H l w Z X M i I F Z h b H V l P S J z Q m d N P S I g L z 4 8 R W 5 0 c n k g V H l w Z T 0 i R m l s b E N v b H V t b k 5 h b W V z I i B W Y W x 1 Z T 0 i c 1 s m c X V v d D t 0 c m F u c 3 B v c n R h d G l v b l 9 t b 2 R l J n F 1 b 3 Q 7 L C Z x d W 9 0 O 2 N v d W 5 0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G F 0 a W 9 u L W 1 v Z G V z L U l 2 b 3 J 5 I E N v Y X N 0 L 0 F 1 d G 9 S Z W 1 v d m V k Q 2 9 s d W 1 u c z E u e 3 R y Y W 5 z c G 9 y d G F 0 a W 9 u X 2 1 v Z G U s M H 0 m c X V v d D s s J n F 1 b 3 Q 7 U 2 V j d G l v b j E v d H J h b n N w b 3 J 0 Y X R p b 2 4 t b W 9 k Z X M t S X Z v c n k g Q 2 9 h c 3 Q v Q X V 0 b 1 J l b W 9 2 Z W R D b 2 x 1 b W 5 z M S 5 7 Y 2 9 1 b n Q g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G 9 y d G F 0 a W 9 u L W 1 v Z G V z L U l 2 b 3 J 5 I E N v Y X N 0 L 0 F 1 d G 9 S Z W 1 v d m V k Q 2 9 s d W 1 u c z E u e 3 R y Y W 5 z c G 9 y d G F 0 a W 9 u X 2 1 v Z G U s M H 0 m c X V v d D s s J n F 1 b 3 Q 7 U 2 V j d G l v b j E v d H J h b n N w b 3 J 0 Y X R p b 2 4 t b W 9 k Z X M t S X Z v c n k g Q 2 9 h c 3 Q v Q X V 0 b 1 J l b W 9 2 Z W R D b 2 x 1 b W 5 z M S 5 7 Y 2 9 1 b n Q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n R h d G l v b i 1 t b 2 R l c y 1 J d m 9 y e S U y M E N v Y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l 2 b 3 J 5 J T I w Q 2 9 h c 3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l 2 b 3 J 5 J T I w Q 2 9 h c 3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1 l e G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c G 9 y d G F 0 a W 9 u X 2 1 v Z G V z X 0 1 l e G l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V Q y M j o 0 O D o 0 N y 4 z M j I x N T U 2 W i I g L z 4 8 R W 5 0 c n k g V H l w Z T 0 i R m l s b E N v b H V t b l R 5 c G V z I i B W Y W x 1 Z T 0 i c 0 J n T T 0 i I C 8 + P E V u d H J 5 I F R 5 c G U 9 I k Z p b G x D b 2 x 1 b W 5 O Y W 1 l c y I g V m F s d W U 9 I n N b J n F 1 b 3 Q 7 d H J h b n N w b 3 J 0 Y X R p b 2 5 f b W 9 k Z S Z x d W 9 0 O y w m c X V v d D t j b 3 V u d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R h d G l v b i 1 t b 2 R l c y 1 N Z X h p Y 2 8 v Q X V 0 b 1 J l b W 9 2 Z W R D b 2 x 1 b W 5 z M S 5 7 d H J h b n N w b 3 J 0 Y X R p b 2 5 f b W 9 k Z S w w f S Z x d W 9 0 O y w m c X V v d D t T Z W N 0 a W 9 u M S 9 0 c m F u c 3 B v c n R h d G l v b i 1 t b 2 R l c y 1 N Z X h p Y 2 8 v Q X V 0 b 1 J l b W 9 2 Z W R D b 2 x 1 b W 5 z M S 5 7 Y 2 9 1 b n Q g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G 9 y d G F 0 a W 9 u L W 1 v Z G V z L U 1 l e G l j b y 9 B d X R v U m V t b 3 Z l Z E N v b H V t b n M x L n t 0 c m F u c 3 B v c n R h d G l v b l 9 t b 2 R l L D B 9 J n F 1 b 3 Q 7 L C Z x d W 9 0 O 1 N l Y 3 R p b 2 4 x L 3 R y Y W 5 z c G 9 y d G F 0 a W 9 u L W 1 v Z G V z L U 1 l e G l j b y 9 B d X R v U m V t b 3 Z l Z E N v b H V t b n M x L n t j b 3 V u d C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G 9 y d G F 0 a W 9 u L W 1 v Z G V z L U 1 l e G l j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N Z X h p Y 2 8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1 l e G l j b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4 t b W 9 k Z X M t T W 9 y b 2 N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c G 9 y d G F 0 a W 9 u X 2 1 v Z G V z X 0 1 v c m 9 j Y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V U M j M 6 M D Q 6 N D I u N z E z N z c z N F o i I C 8 + P E V u d H J 5 I F R 5 c G U 9 I k Z p b G x D b 2 x 1 b W 5 U e X B l c y I g V m F s d W U 9 I n N C Z 0 0 9 I i A v P j x F b n R y e S B U e X B l P S J G a W x s Q 2 9 s d W 1 u T m F t Z X M i I F Z h b H V l P S J z W y Z x d W 9 0 O 3 R y Y W 5 z c G 9 y d G F 0 a W 9 u X 2 1 v Z G U m c X V v d D s s J n F 1 b 3 Q 7 Y 2 9 1 b n Q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Y X R p b 2 4 t b W 9 k Z X M t T W 9 y b 2 N j b y 9 B d X R v U m V t b 3 Z l Z E N v b H V t b n M x L n t 0 c m F u c 3 B v c n R h d G l v b l 9 t b 2 R l L D B 9 J n F 1 b 3 Q 7 L C Z x d W 9 0 O 1 N l Y 3 R p b 2 4 x L 3 R y Y W 5 z c G 9 y d G F 0 a W 9 u L W 1 v Z G V z L U 1 v c m 9 j Y 2 8 v Q X V 0 b 1 J l b W 9 2 Z W R D b 2 x 1 b W 5 z M S 5 7 Y 2 9 1 b n Q g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G 9 y d G F 0 a W 9 u L W 1 v Z G V z L U 1 v c m 9 j Y 2 8 v Q X V 0 b 1 J l b W 9 2 Z W R D b 2 x 1 b W 5 z M S 5 7 d H J h b n N w b 3 J 0 Y X R p b 2 5 f b W 9 k Z S w w f S Z x d W 9 0 O y w m c X V v d D t T Z W N 0 a W 9 u M S 9 0 c m F u c 3 B v c n R h d G l v b i 1 t b 2 R l c y 1 N b 3 J v Y 2 N v L 0 F 1 d G 9 S Z W 1 v d m V k Q 2 9 s d W 1 u c z E u e 2 N v d W 5 0 I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b 3 J 0 Y X R p b 2 4 t b W 9 k Z X M t T W 9 y b 2 N j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N b 3 J v Y 2 N v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N b 3 J v Y 2 N v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N e W F u b W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b n N w b 3 J 0 Y X R p b 2 5 f b W 9 k Z X N f T X l h b m 1 h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V Q y M z o w N T o w M C 4 z O T I 5 N z g 1 W i I g L z 4 8 R W 5 0 c n k g V H l w Z T 0 i R m l s b E N v b H V t b l R 5 c G V z I i B W Y W x 1 Z T 0 i c 0 J n T T 0 i I C 8 + P E V u d H J 5 I F R 5 c G U 9 I k Z p b G x D b 2 x 1 b W 5 O Y W 1 l c y I g V m F s d W U 9 I n N b J n F 1 b 3 Q 7 d H J h b n N w b 3 J 0 Y X R p b 2 5 f b W 9 k Z S Z x d W 9 0 O y w m c X V v d D t j b 3 V u d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R h d G l v b i 1 t b 2 R l c y 1 N e W F u b W F y L 0 F 1 d G 9 S Z W 1 v d m V k Q 2 9 s d W 1 u c z E u e 3 R y Y W 5 z c G 9 y d G F 0 a W 9 u X 2 1 v Z G U s M H 0 m c X V v d D s s J n F 1 b 3 Q 7 U 2 V j d G l v b j E v d H J h b n N w b 3 J 0 Y X R p b 2 4 t b W 9 k Z X M t T X l h b m 1 h c i 9 B d X R v U m V t b 3 Z l Z E N v b H V t b n M x L n t j b 3 V u d C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b 3 J 0 Y X R p b 2 4 t b W 9 k Z X M t T X l h b m 1 h c i 9 B d X R v U m V t b 3 Z l Z E N v b H V t b n M x L n t 0 c m F u c 3 B v c n R h d G l v b l 9 t b 2 R l L D B 9 J n F 1 b 3 Q 7 L C Z x d W 9 0 O 1 N l Y 3 R p b 2 4 x L 3 R y Y W 5 z c G 9 y d G F 0 a W 9 u L W 1 v Z G V z L U 1 5 Y W 5 t Y X I v Q X V 0 b 1 J l b W 9 2 Z W R D b 2 x 1 b W 5 z M S 5 7 Y 2 9 1 b n Q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n R h d G l v b i 1 t b 2 R l c y 1 N e W F u b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1 5 Y W 5 t Y X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1 5 Y W 5 t Y X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5 p Z 2 V y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3 B v c n R h d G l v b l 9 t b 2 R l c 1 9 O a W d l c m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1 V D I z O j A 1 O j E 1 L j c 1 N j k 1 N z J a I i A v P j x F b n R y e S B U e X B l P S J G a W x s Q 2 9 s d W 1 u V H l w Z X M i I F Z h b H V l P S J z Q m d N P S I g L z 4 8 R W 5 0 c n k g V H l w Z T 0 i R m l s b E N v b H V t b k 5 h b W V z I i B W Y W x 1 Z T 0 i c 1 s m c X V v d D t 0 c m F u c 3 B v c n R h d G l v b l 9 t b 2 R l J n F 1 b 3 Q 7 L C Z x d W 9 0 O 2 N v d W 5 0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G F 0 a W 9 u L W 1 v Z G V z L U 5 p Z 2 V y a W E v Q X V 0 b 1 J l b W 9 2 Z W R D b 2 x 1 b W 5 z M S 5 7 d H J h b n N w b 3 J 0 Y X R p b 2 5 f b W 9 k Z S w w f S Z x d W 9 0 O y w m c X V v d D t T Z W N 0 a W 9 u M S 9 0 c m F u c 3 B v c n R h d G l v b i 1 t b 2 R l c y 1 O a W d l c m l h L 0 F 1 d G 9 S Z W 1 v d m V k Q 2 9 s d W 1 u c z E u e 2 N v d W 5 0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v c n R h d G l v b i 1 t b 2 R l c y 1 O a W d l c m l h L 0 F 1 d G 9 S Z W 1 v d m V k Q 2 9 s d W 1 u c z E u e 3 R y Y W 5 z c G 9 y d G F 0 a W 9 u X 2 1 v Z G U s M H 0 m c X V v d D s s J n F 1 b 3 Q 7 U 2 V j d G l v b j E v d H J h b n N w b 3 J 0 Y X R p b 2 4 t b W 9 k Z X M t T m l n Z X J p Y S 9 B d X R v U m V t b 3 Z l Z E N v b H V t b n M x L n t j b 3 V u d C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G 9 y d G F 0 a W 9 u L W 1 v Z G V z L U 5 p Z 2 V y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4 t b W 9 k Z X M t T m l n Z X J p Y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4 t b W 9 k Z X M t T m l n Z X J p Y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4 t b W 9 k Z X M t U G F r a X N 0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3 B v c n R h d G l v b l 9 t b 2 R l c 1 9 Q Y W t p c 3 R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V Q y M z o w N T o z N S 4 x O T A w M D I z W i I g L z 4 8 R W 5 0 c n k g V H l w Z T 0 i R m l s b E N v b H V t b l R 5 c G V z I i B W Y W x 1 Z T 0 i c 0 J n T T 0 i I C 8 + P E V u d H J 5 I F R 5 c G U 9 I k Z p b G x D b 2 x 1 b W 5 O Y W 1 l c y I g V m F s d W U 9 I n N b J n F 1 b 3 Q 7 d H J h b n N w b 3 J 0 Y X R p b 2 5 f b W 9 k Z S Z x d W 9 0 O y w m c X V v d D t j b 3 V u d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R h d G l v b i 1 t b 2 R l c y 1 Q Y W t p c 3 R h b i 9 B d X R v U m V t b 3 Z l Z E N v b H V t b n M x L n t 0 c m F u c 3 B v c n R h d G l v b l 9 t b 2 R l L D B 9 J n F 1 b 3 Q 7 L C Z x d W 9 0 O 1 N l Y 3 R p b 2 4 x L 3 R y Y W 5 z c G 9 y d G F 0 a W 9 u L W 1 v Z G V z L V B h a 2 l z d G F u L 0 F 1 d G 9 S Z W 1 v d m V k Q 2 9 s d W 1 u c z E u e 2 N v d W 5 0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v c n R h d G l v b i 1 t b 2 R l c y 1 Q Y W t p c 3 R h b i 9 B d X R v U m V t b 3 Z l Z E N v b H V t b n M x L n t 0 c m F u c 3 B v c n R h d G l v b l 9 t b 2 R l L D B 9 J n F 1 b 3 Q 7 L C Z x d W 9 0 O 1 N l Y 3 R p b 2 4 x L 3 R y Y W 5 z c G 9 y d G F 0 a W 9 u L W 1 v Z G V z L V B h a 2 l z d G F u L 0 F 1 d G 9 S Z W 1 v d m V k Q 2 9 s d W 1 u c z E u e 2 N v d W 5 0 I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b 3 J 0 Y X R p b 2 4 t b W 9 k Z X M t U G F r a X N 0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4 t b W 9 k Z X M t U G F r a X N 0 Y W 4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V B h a 2 l z d G F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T b 3 V 0 a C U y M E F m c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c G 9 y d G F 0 a W 9 u X 2 1 v Z G V z X 1 N v d X R o X 0 F m c m l j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V Q y M z o w N T o 1 M S 4 y M D Y 0 O T A 1 W i I g L z 4 8 R W 5 0 c n k g V H l w Z T 0 i R m l s b E N v b H V t b l R 5 c G V z I i B W Y W x 1 Z T 0 i c 0 J n T T 0 i I C 8 + P E V u d H J 5 I F R 5 c G U 9 I k Z p b G x D b 2 x 1 b W 5 O Y W 1 l c y I g V m F s d W U 9 I n N b J n F 1 b 3 Q 7 d H J h b n N w b 3 J 0 Y X R p b 2 5 f b W 9 k Z S Z x d W 9 0 O y w m c X V v d D t j b 3 V u d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R h d G l v b i 1 t b 2 R l c y 1 T b 3 V 0 a C B B Z n J p Y 2 E v Q X V 0 b 1 J l b W 9 2 Z W R D b 2 x 1 b W 5 z M S 5 7 d H J h b n N w b 3 J 0 Y X R p b 2 5 f b W 9 k Z S w w f S Z x d W 9 0 O y w m c X V v d D t T Z W N 0 a W 9 u M S 9 0 c m F u c 3 B v c n R h d G l v b i 1 t b 2 R l c y 1 T b 3 V 0 a C B B Z n J p Y 2 E v Q X V 0 b 1 J l b W 9 2 Z W R D b 2 x 1 b W 5 z M S 5 7 Y 2 9 1 b n Q g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G 9 y d G F 0 a W 9 u L W 1 v Z G V z L V N v d X R o I E F m c m l j Y S 9 B d X R v U m V t b 3 Z l Z E N v b H V t b n M x L n t 0 c m F u c 3 B v c n R h d G l v b l 9 t b 2 R l L D B 9 J n F 1 b 3 Q 7 L C Z x d W 9 0 O 1 N l Y 3 R p b 2 4 x L 3 R y Y W 5 z c G 9 y d G F 0 a W 9 u L W 1 v Z G V z L V N v d X R o I E F m c m l j Y S 9 B d X R v U m V t b 3 Z l Z E N v b H V t b n M x L n t j b 3 V u d C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G 9 y d G F 0 a W 9 u L W 1 v Z G V z L V N v d X R o J T I w Q W Z y a W N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V N v d X R o J T I w Q W Z y a W N h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T b 3 V 0 a C U y M E F m c m l j Y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4 t b W 9 k Z X M t V G h h a W x h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3 B v c n R h d G l v b l 9 t b 2 R l c 1 9 U a G F p b G F u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V Q y M z o w N j o y M i 4 z M T Y y M z c 3 W i I g L z 4 8 R W 5 0 c n k g V H l w Z T 0 i R m l s b E N v b H V t b l R 5 c G V z I i B W Y W x 1 Z T 0 i c 0 J n T T 0 i I C 8 + P E V u d H J 5 I F R 5 c G U 9 I k Z p b G x D b 2 x 1 b W 5 O Y W 1 l c y I g V m F s d W U 9 I n N b J n F 1 b 3 Q 7 d H J h b n N w b 3 J 0 Y X R p b 2 5 f b W 9 k Z S Z x d W 9 0 O y w m c X V v d D t j b 3 V u d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R h d G l v b i 1 t b 2 R l c y 1 U a G F p b G F u Z C 9 B d X R v U m V t b 3 Z l Z E N v b H V t b n M x L n t 0 c m F u c 3 B v c n R h d G l v b l 9 t b 2 R l L D B 9 J n F 1 b 3 Q 7 L C Z x d W 9 0 O 1 N l Y 3 R p b 2 4 x L 3 R y Y W 5 z c G 9 y d G F 0 a W 9 u L W 1 v Z G V z L V R o Y W l s Y W 5 k L 0 F 1 d G 9 S Z W 1 v d m V k Q 2 9 s d W 1 u c z E u e 2 N v d W 5 0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v c n R h d G l v b i 1 t b 2 R l c y 1 U a G F p b G F u Z C 9 B d X R v U m V t b 3 Z l Z E N v b H V t b n M x L n t 0 c m F u c 3 B v c n R h d G l v b l 9 t b 2 R l L D B 9 J n F 1 b 3 Q 7 L C Z x d W 9 0 O 1 N l Y 3 R p b 2 4 x L 3 R y Y W 5 z c G 9 y d G F 0 a W 9 u L W 1 v Z G V z L V R o Y W l s Y W 5 k L 0 F 1 d G 9 S Z W 1 v d m V k Q 2 9 s d W 1 u c z E u e 2 N v d W 5 0 I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b 3 J 0 Y X R p b 2 4 t b W 9 k Z X M t V G h h a W x h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4 t b W 9 k Z X M t V G h h a W x h b m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V R o Y W l s Y W 5 k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U d X J r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3 B v c n R h d G l v b l 9 t b 2 R l c 1 9 U d X J r Z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V U M j M 6 M D Y 6 M z Q u M D Y 3 M T E w M 1 o i I C 8 + P E V u d H J 5 I F R 5 c G U 9 I k Z p b G x D b 2 x 1 b W 5 U e X B l c y I g V m F s d W U 9 I n N C Z 0 0 9 I i A v P j x F b n R y e S B U e X B l P S J G a W x s Q 2 9 s d W 1 u T m F t Z X M i I F Z h b H V l P S J z W y Z x d W 9 0 O 3 R y Y W 5 z c G 9 y d G F 0 a W 9 u X 2 1 v Z G U m c X V v d D s s J n F 1 b 3 Q 7 Y 2 9 1 b n Q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Y X R p b 2 4 t b W 9 k Z X M t V H V y a 2 V 5 L 0 F 1 d G 9 S Z W 1 v d m V k Q 2 9 s d W 1 u c z E u e 3 R y Y W 5 z c G 9 y d G F 0 a W 9 u X 2 1 v Z G U s M H 0 m c X V v d D s s J n F 1 b 3 Q 7 U 2 V j d G l v b j E v d H J h b n N w b 3 J 0 Y X R p b 2 4 t b W 9 k Z X M t V H V y a 2 V 5 L 0 F 1 d G 9 S Z W 1 v d m V k Q 2 9 s d W 1 u c z E u e 2 N v d W 5 0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v c n R h d G l v b i 1 t b 2 R l c y 1 U d X J r Z X k v Q X V 0 b 1 J l b W 9 2 Z W R D b 2 x 1 b W 5 z M S 5 7 d H J h b n N w b 3 J 0 Y X R p b 2 5 f b W 9 k Z S w w f S Z x d W 9 0 O y w m c X V v d D t T Z W N 0 a W 9 u M S 9 0 c m F u c 3 B v c n R h d G l v b i 1 t b 2 R l c y 1 U d X J r Z X k v Q X V 0 b 1 J l b W 9 2 Z W R D b 2 x 1 b W 5 z M S 5 7 Y 2 9 1 b n Q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n R h d G l v b i 1 t b 2 R l c y 1 U d X J r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4 t b W 9 k Z X M t V H V y a 2 V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U d X J r Z X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V V u a X R l Z C U y M E t p b m d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3 B v c n R h d G l v b l 9 t b 2 R l c 1 9 V b m l 0 Z W R f S 2 l u Z 2 R v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V Q y M z o w N j o 0 N C 4 z M z c 0 M z k 4 W i I g L z 4 8 R W 5 0 c n k g V H l w Z T 0 i R m l s b E N v b H V t b l R 5 c G V z I i B W Y W x 1 Z T 0 i c 0 J n T T 0 i I C 8 + P E V u d H J 5 I F R 5 c G U 9 I k Z p b G x D b 2 x 1 b W 5 O Y W 1 l c y I g V m F s d W U 9 I n N b J n F 1 b 3 Q 7 d H J h b n N w b 3 J 0 Y X R p b 2 5 f b W 9 k Z S Z x d W 9 0 O y w m c X V v d D t j b 3 V u d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R h d G l v b i 1 t b 2 R l c y 1 V b m l 0 Z W Q g S 2 l u Z 2 R v b S 9 B d X R v U m V t b 3 Z l Z E N v b H V t b n M x L n t 0 c m F u c 3 B v c n R h d G l v b l 9 t b 2 R l L D B 9 J n F 1 b 3 Q 7 L C Z x d W 9 0 O 1 N l Y 3 R p b 2 4 x L 3 R y Y W 5 z c G 9 y d G F 0 a W 9 u L W 1 v Z G V z L V V u a X R l Z C B L a W 5 n Z G 9 t L 0 F 1 d G 9 S Z W 1 v d m V k Q 2 9 s d W 1 u c z E u e 2 N v d W 5 0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v c n R h d G l v b i 1 t b 2 R l c y 1 V b m l 0 Z W Q g S 2 l u Z 2 R v b S 9 B d X R v U m V t b 3 Z l Z E N v b H V t b n M x L n t 0 c m F u c 3 B v c n R h d G l v b l 9 t b 2 R l L D B 9 J n F 1 b 3 Q 7 L C Z x d W 9 0 O 1 N l Y 3 R p b 2 4 x L 3 R y Y W 5 z c G 9 y d G F 0 a W 9 u L W 1 v Z G V z L V V u a X R l Z C B L a W 5 n Z G 9 t L 0 F 1 d G 9 S Z W 1 v d m V k Q 2 9 s d W 1 u c z E u e 2 N v d W 5 0 I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b 3 J 0 Y X R p b 2 4 t b W 9 k Z X M t V W 5 p d G V k J T I w S 2 l u Z 2 R v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V b m l 0 Z W Q l M j B L a W 5 n Z G 9 t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V b m l 0 Z W Q l M j B L a W 5 n Z G 9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W a W V 0 b m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b n N w b 3 J 0 Y X R p b 2 5 f b W 9 k Z X N f V m l l d G 5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V Q y M z o w N j o 1 N i 4 x O D E 2 M z A 5 W i I g L z 4 8 R W 5 0 c n k g V H l w Z T 0 i R m l s b E N v b H V t b l R 5 c G V z I i B W Y W x 1 Z T 0 i c 0 J n T T 0 i I C 8 + P E V u d H J 5 I F R 5 c G U 9 I k Z p b G x D b 2 x 1 b W 5 O Y W 1 l c y I g V m F s d W U 9 I n N b J n F 1 b 3 Q 7 d H J h b n N w b 3 J 0 Y X R p b 2 5 f b W 9 k Z S Z x d W 9 0 O y w m c X V v d D t j b 3 V u d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R h d G l v b i 1 t b 2 R l c y 1 W a W V 0 b m F t L 0 F 1 d G 9 S Z W 1 v d m V k Q 2 9 s d W 1 u c z E u e 3 R y Y W 5 z c G 9 y d G F 0 a W 9 u X 2 1 v Z G U s M H 0 m c X V v d D s s J n F 1 b 3 Q 7 U 2 V j d G l v b j E v d H J h b n N w b 3 J 0 Y X R p b 2 4 t b W 9 k Z X M t V m l l d G 5 h b S 9 B d X R v U m V t b 3 Z l Z E N v b H V t b n M x L n t j b 3 V u d C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b 3 J 0 Y X R p b 2 4 t b W 9 k Z X M t V m l l d G 5 h b S 9 B d X R v U m V t b 3 Z l Z E N v b H V t b n M x L n t 0 c m F u c 3 B v c n R h d G l v b l 9 t b 2 R l L D B 9 J n F 1 b 3 Q 7 L C Z x d W 9 0 O 1 N l Y 3 R p b 2 4 x L 3 R y Y W 5 z c G 9 y d G F 0 a W 9 u L W 1 v Z G V z L V Z p Z X R u Y W 0 v Q X V 0 b 1 J l b W 9 2 Z W R D b 2 x 1 b W 5 z M S 5 7 Y 2 9 1 b n Q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n R h d G l v b i 1 t b 2 R l c y 1 W a W V 0 b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V Z p Z X R u Y W 0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V Z p Z X R u Y W 0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A c f 2 9 4 Q S Q Y p 1 6 o Q d f z 8 I A A A A A A I A A A A A A B B m A A A A A Q A A I A A A A J Y 9 O / Y b n 6 t 1 G 4 g o 5 q a q U Q Z a n L 8 7 P C S p r p A 2 N Y y 7 6 U C W A A A A A A 6 A A A A A A g A A I A A A A K k e V 1 a s / X U m N r z d y j 1 F e i c f z 2 0 e w 0 Q X 0 A d m 2 C 7 y 6 b L 3 U A A A A E P 9 q f B V Z O 3 s k + 7 2 4 y z 9 e V / E G a 9 9 7 k I U j j c m + X z O 2 F M P j + z g W W 1 r X Z S 5 N s 8 s e r 9 T h R 4 P 8 5 v 3 F k h + h k h / C N p g R B 0 5 L v p T o r F Z 6 t X l t y 7 K z O 9 / Q A A A A E G r l W n E 5 i W 7 n 0 s k y U J s I 3 c T x X 2 j M U 0 s 3 6 F + X 8 U j j r B 6 3 9 F 8 h 1 U B 1 J 2 z w + a F 7 O R 9 s / k v / U S e M m g i 7 p J a m M 4 X F 4 g = < / D a t a M a s h u p > 
</file>

<file path=customXml/itemProps1.xml><?xml version="1.0" encoding="utf-8"?>
<ds:datastoreItem xmlns:ds="http://schemas.openxmlformats.org/officeDocument/2006/customXml" ds:itemID="{8DF3C7F6-1AAB-463D-B3DF-D30826DEAA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transportation-modes-Bangladesh</vt:lpstr>
      <vt:lpstr>transportation-modes-Brazil</vt:lpstr>
      <vt:lpstr>transportation-modes-China</vt:lpstr>
      <vt:lpstr>transportation-modes-Egypt</vt:lpstr>
      <vt:lpstr>transportation-modes-Ethiopia</vt:lpstr>
      <vt:lpstr>transportation-modes-India</vt:lpstr>
      <vt:lpstr>transportation-modes-Ivory Coas</vt:lpstr>
      <vt:lpstr>transportation-modes-Mexico</vt:lpstr>
      <vt:lpstr>transportation-modes-Morocco</vt:lpstr>
      <vt:lpstr>transportation-modes-Myanmar</vt:lpstr>
      <vt:lpstr>transportation-modes-Nigeria</vt:lpstr>
      <vt:lpstr>transportation-modes-Pakistan</vt:lpstr>
      <vt:lpstr>transportation-modes-South Afri</vt:lpstr>
      <vt:lpstr>transportation-modes-Vietnam</vt:lpstr>
      <vt:lpstr>transportation-modes-Turkey</vt:lpstr>
      <vt:lpstr>transportation-modes-United Kin</vt:lpstr>
      <vt:lpstr>transportation-modes-Thailand</vt:lpstr>
      <vt:lpstr>Statistiques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Naccache</dc:creator>
  <cp:lastModifiedBy>Lisa Naccache</cp:lastModifiedBy>
  <dcterms:created xsi:type="dcterms:W3CDTF">2015-06-05T18:19:34Z</dcterms:created>
  <dcterms:modified xsi:type="dcterms:W3CDTF">2021-12-05T23:31:34Z</dcterms:modified>
</cp:coreProperties>
</file>