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011"/>
  <workbookPr/>
  <mc:AlternateContent xmlns:mc="http://schemas.openxmlformats.org/markup-compatibility/2006">
    <mc:Choice Requires="x15">
      <x15ac:absPath xmlns:x15ac="http://schemas.microsoft.com/office/spreadsheetml/2010/11/ac" url="/Volumes/LIONEL 1/BenchThesis/"/>
    </mc:Choice>
  </mc:AlternateContent>
  <bookViews>
    <workbookView xWindow="0" yWindow="460" windowWidth="38400" windowHeight="21040"/>
  </bookViews>
  <sheets>
    <sheet name="Feuil1" sheetId="1" r:id="rId1"/>
    <sheet name="Feuil2" sheetId="2" r:id="rId2"/>
    <sheet name="Feuil3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177" i="1" l="1"/>
  <c r="V177" i="1"/>
  <c r="U176" i="1"/>
  <c r="V176" i="1"/>
  <c r="U175" i="1"/>
  <c r="V175" i="1"/>
  <c r="U174" i="1"/>
  <c r="V174" i="1"/>
  <c r="U173" i="1"/>
  <c r="V173" i="1"/>
  <c r="U172" i="1"/>
  <c r="V172" i="1"/>
  <c r="U171" i="1"/>
  <c r="V171" i="1"/>
  <c r="U170" i="1"/>
  <c r="V170" i="1"/>
  <c r="U169" i="1"/>
  <c r="V169" i="1"/>
  <c r="U168" i="1"/>
  <c r="V168" i="1"/>
  <c r="U167" i="1"/>
  <c r="V167" i="1"/>
  <c r="U166" i="1"/>
  <c r="V166" i="1"/>
  <c r="U165" i="1"/>
  <c r="V165" i="1"/>
  <c r="U164" i="1"/>
  <c r="V164" i="1"/>
  <c r="U163" i="1"/>
  <c r="V163" i="1"/>
  <c r="U162" i="1"/>
  <c r="V162" i="1"/>
  <c r="U161" i="1"/>
  <c r="V161" i="1"/>
  <c r="U160" i="1"/>
  <c r="V160" i="1"/>
  <c r="U159" i="1"/>
  <c r="V159" i="1"/>
  <c r="U158" i="1"/>
  <c r="V158" i="1"/>
  <c r="U157" i="1"/>
  <c r="V157" i="1"/>
  <c r="U156" i="1"/>
  <c r="V156" i="1"/>
  <c r="U155" i="1"/>
  <c r="V155" i="1"/>
  <c r="U154" i="1"/>
  <c r="V154" i="1"/>
  <c r="U153" i="1"/>
  <c r="V153" i="1"/>
  <c r="U152" i="1"/>
  <c r="V152" i="1"/>
  <c r="U151" i="1"/>
  <c r="V151" i="1"/>
  <c r="U150" i="1"/>
  <c r="V150" i="1"/>
  <c r="U149" i="1"/>
  <c r="V149" i="1"/>
  <c r="U148" i="1"/>
  <c r="V148" i="1"/>
  <c r="U147" i="1"/>
  <c r="V147" i="1"/>
  <c r="U146" i="1"/>
  <c r="V146" i="1"/>
  <c r="U145" i="1"/>
  <c r="V145" i="1"/>
  <c r="U144" i="1"/>
  <c r="V144" i="1"/>
  <c r="U143" i="1"/>
  <c r="V143" i="1"/>
  <c r="U142" i="1"/>
  <c r="V142" i="1"/>
  <c r="U104" i="1"/>
  <c r="V104" i="1"/>
  <c r="U105" i="1"/>
  <c r="V105" i="1"/>
  <c r="U106" i="1"/>
  <c r="V106" i="1"/>
  <c r="U107" i="1"/>
  <c r="V107" i="1"/>
  <c r="U108" i="1"/>
  <c r="V108" i="1"/>
  <c r="U109" i="1"/>
  <c r="V109" i="1"/>
  <c r="U110" i="1"/>
  <c r="V110" i="1"/>
  <c r="U111" i="1"/>
  <c r="V111" i="1"/>
  <c r="U112" i="1"/>
  <c r="V112" i="1"/>
  <c r="U113" i="1"/>
  <c r="V113" i="1"/>
  <c r="U114" i="1"/>
  <c r="V114" i="1"/>
  <c r="U115" i="1"/>
  <c r="V115" i="1"/>
  <c r="U116" i="1"/>
  <c r="V116" i="1"/>
  <c r="U117" i="1"/>
  <c r="V117" i="1"/>
  <c r="U118" i="1"/>
  <c r="V118" i="1"/>
  <c r="U119" i="1"/>
  <c r="V119" i="1"/>
  <c r="U120" i="1"/>
  <c r="V120" i="1"/>
  <c r="U121" i="1"/>
  <c r="V121" i="1"/>
  <c r="U122" i="1"/>
  <c r="V122" i="1"/>
  <c r="U123" i="1"/>
  <c r="V123" i="1"/>
  <c r="U124" i="1"/>
  <c r="V124" i="1"/>
  <c r="U125" i="1"/>
  <c r="V125" i="1"/>
  <c r="U126" i="1"/>
  <c r="V126" i="1"/>
  <c r="U127" i="1"/>
  <c r="V127" i="1"/>
  <c r="U128" i="1"/>
  <c r="V128" i="1"/>
  <c r="U129" i="1"/>
  <c r="V129" i="1"/>
  <c r="U130" i="1"/>
  <c r="V130" i="1"/>
  <c r="U131" i="1"/>
  <c r="V131" i="1"/>
  <c r="U132" i="1"/>
  <c r="V132" i="1"/>
  <c r="U133" i="1"/>
  <c r="V133" i="1"/>
  <c r="U134" i="1"/>
  <c r="V134" i="1"/>
  <c r="U135" i="1"/>
  <c r="V135" i="1"/>
  <c r="U136" i="1"/>
  <c r="V136" i="1"/>
  <c r="U137" i="1"/>
  <c r="V137" i="1"/>
  <c r="U138" i="1"/>
  <c r="V138" i="1"/>
  <c r="U103" i="1"/>
  <c r="V103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80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81" i="1"/>
  <c r="K80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81" i="1"/>
  <c r="J80" i="1"/>
  <c r="J83" i="1"/>
  <c r="J82" i="1"/>
  <c r="M80" i="1"/>
  <c r="N96" i="1"/>
  <c r="N92" i="1"/>
  <c r="N88" i="1"/>
  <c r="N84" i="1"/>
  <c r="N80" i="1"/>
  <c r="N174" i="1"/>
  <c r="N170" i="1"/>
  <c r="N166" i="1"/>
  <c r="N162" i="1"/>
  <c r="N158" i="1"/>
  <c r="N154" i="1"/>
  <c r="N150" i="1"/>
  <c r="N146" i="1"/>
  <c r="N142" i="1"/>
  <c r="N135" i="1"/>
  <c r="N131" i="1"/>
  <c r="N127" i="1"/>
  <c r="N123" i="1"/>
  <c r="N119" i="1"/>
  <c r="N115" i="1"/>
  <c r="N111" i="1"/>
  <c r="N107" i="1"/>
  <c r="N103" i="1"/>
  <c r="M166" i="1"/>
  <c r="M154" i="1"/>
  <c r="M142" i="1"/>
  <c r="M127" i="1"/>
  <c r="M115" i="1"/>
  <c r="M103" i="1"/>
  <c r="G177" i="1"/>
  <c r="F177" i="1"/>
  <c r="E177" i="1"/>
  <c r="D177" i="1"/>
  <c r="C177" i="1"/>
  <c r="G173" i="1"/>
  <c r="F173" i="1"/>
  <c r="E173" i="1"/>
  <c r="D173" i="1"/>
  <c r="C173" i="1"/>
  <c r="G169" i="1"/>
  <c r="F169" i="1"/>
  <c r="E169" i="1"/>
  <c r="D169" i="1"/>
  <c r="C169" i="1"/>
  <c r="G161" i="1"/>
  <c r="F161" i="1"/>
  <c r="E161" i="1"/>
  <c r="D161" i="1"/>
  <c r="C161" i="1"/>
  <c r="G175" i="1"/>
  <c r="F175" i="1"/>
  <c r="E175" i="1"/>
  <c r="D175" i="1"/>
  <c r="C175" i="1"/>
  <c r="G171" i="1"/>
  <c r="F171" i="1"/>
  <c r="E171" i="1"/>
  <c r="D171" i="1"/>
  <c r="C171" i="1"/>
  <c r="G167" i="1"/>
  <c r="F167" i="1"/>
  <c r="E167" i="1"/>
  <c r="D167" i="1"/>
  <c r="C167" i="1"/>
  <c r="G159" i="1"/>
  <c r="F159" i="1"/>
  <c r="E159" i="1"/>
  <c r="D159" i="1"/>
  <c r="C159" i="1"/>
  <c r="D142" i="1"/>
  <c r="E142" i="1"/>
  <c r="F142" i="1"/>
  <c r="G142" i="1"/>
  <c r="G144" i="1"/>
  <c r="D143" i="1"/>
  <c r="E143" i="1"/>
  <c r="F143" i="1"/>
  <c r="G143" i="1"/>
  <c r="D144" i="1"/>
  <c r="E144" i="1"/>
  <c r="F144" i="1"/>
  <c r="D145" i="1"/>
  <c r="E145" i="1"/>
  <c r="F145" i="1"/>
  <c r="G145" i="1"/>
  <c r="D146" i="1"/>
  <c r="E146" i="1"/>
  <c r="F146" i="1"/>
  <c r="G146" i="1"/>
  <c r="G148" i="1"/>
  <c r="D148" i="1"/>
  <c r="E148" i="1"/>
  <c r="F148" i="1"/>
  <c r="D150" i="1"/>
  <c r="E150" i="1"/>
  <c r="F150" i="1"/>
  <c r="G150" i="1"/>
  <c r="G152" i="1"/>
  <c r="D151" i="1"/>
  <c r="E151" i="1"/>
  <c r="F151" i="1"/>
  <c r="G151" i="1"/>
  <c r="D152" i="1"/>
  <c r="E152" i="1"/>
  <c r="F152" i="1"/>
  <c r="D153" i="1"/>
  <c r="E153" i="1"/>
  <c r="F153" i="1"/>
  <c r="G153" i="1"/>
  <c r="D154" i="1"/>
  <c r="E154" i="1"/>
  <c r="F154" i="1"/>
  <c r="G154" i="1"/>
  <c r="G156" i="1"/>
  <c r="D155" i="1"/>
  <c r="E155" i="1"/>
  <c r="F155" i="1"/>
  <c r="G155" i="1"/>
  <c r="D156" i="1"/>
  <c r="E156" i="1"/>
  <c r="F156" i="1"/>
  <c r="D157" i="1"/>
  <c r="E157" i="1"/>
  <c r="F157" i="1"/>
  <c r="G157" i="1"/>
  <c r="D158" i="1"/>
  <c r="E158" i="1"/>
  <c r="F158" i="1"/>
  <c r="G158" i="1"/>
  <c r="D160" i="1"/>
  <c r="E160" i="1"/>
  <c r="F160" i="1"/>
  <c r="G160" i="1"/>
  <c r="D162" i="1"/>
  <c r="E162" i="1"/>
  <c r="F162" i="1"/>
  <c r="G162" i="1"/>
  <c r="G164" i="1"/>
  <c r="D163" i="1"/>
  <c r="E163" i="1"/>
  <c r="F163" i="1"/>
  <c r="G163" i="1"/>
  <c r="D164" i="1"/>
  <c r="E164" i="1"/>
  <c r="F164" i="1"/>
  <c r="D165" i="1"/>
  <c r="E165" i="1"/>
  <c r="F165" i="1"/>
  <c r="G165" i="1"/>
  <c r="D166" i="1"/>
  <c r="E166" i="1"/>
  <c r="F166" i="1"/>
  <c r="G166" i="1"/>
  <c r="D168" i="1"/>
  <c r="E168" i="1"/>
  <c r="F168" i="1"/>
  <c r="G168" i="1"/>
  <c r="D170" i="1"/>
  <c r="E170" i="1"/>
  <c r="F170" i="1"/>
  <c r="G170" i="1"/>
  <c r="D172" i="1"/>
  <c r="E172" i="1"/>
  <c r="F172" i="1"/>
  <c r="G172" i="1"/>
  <c r="D174" i="1"/>
  <c r="E174" i="1"/>
  <c r="F174" i="1"/>
  <c r="G174" i="1"/>
  <c r="D176" i="1"/>
  <c r="E176" i="1"/>
  <c r="F176" i="1"/>
  <c r="G176" i="1"/>
  <c r="C176" i="1"/>
  <c r="C174" i="1"/>
  <c r="C172" i="1"/>
  <c r="C170" i="1"/>
  <c r="C168" i="1"/>
  <c r="C166" i="1"/>
  <c r="C164" i="1"/>
  <c r="C162" i="1"/>
  <c r="C160" i="1"/>
  <c r="C158" i="1"/>
  <c r="C156" i="1"/>
  <c r="C154" i="1"/>
  <c r="C152" i="1"/>
  <c r="C150" i="1"/>
  <c r="C148" i="1"/>
  <c r="C146" i="1"/>
  <c r="C144" i="1"/>
  <c r="C142" i="1"/>
  <c r="O177" i="1"/>
  <c r="P177" i="1"/>
  <c r="Q177" i="1"/>
  <c r="R177" i="1"/>
  <c r="S177" i="1"/>
  <c r="O176" i="1"/>
  <c r="P176" i="1"/>
  <c r="Q176" i="1"/>
  <c r="R176" i="1"/>
  <c r="S176" i="1"/>
  <c r="O175" i="1"/>
  <c r="P175" i="1"/>
  <c r="Q175" i="1"/>
  <c r="R175" i="1"/>
  <c r="S175" i="1"/>
  <c r="O174" i="1"/>
  <c r="P174" i="1"/>
  <c r="Q174" i="1"/>
  <c r="R174" i="1"/>
  <c r="S174" i="1"/>
  <c r="O173" i="1"/>
  <c r="P173" i="1"/>
  <c r="Q173" i="1"/>
  <c r="R173" i="1"/>
  <c r="S173" i="1"/>
  <c r="O172" i="1"/>
  <c r="P172" i="1"/>
  <c r="Q172" i="1"/>
  <c r="R172" i="1"/>
  <c r="S172" i="1"/>
  <c r="O171" i="1"/>
  <c r="P171" i="1"/>
  <c r="Q171" i="1"/>
  <c r="R171" i="1"/>
  <c r="S171" i="1"/>
  <c r="O170" i="1"/>
  <c r="P170" i="1"/>
  <c r="Q170" i="1"/>
  <c r="R170" i="1"/>
  <c r="S170" i="1"/>
  <c r="O169" i="1"/>
  <c r="P169" i="1"/>
  <c r="Q169" i="1"/>
  <c r="R169" i="1"/>
  <c r="S169" i="1"/>
  <c r="O168" i="1"/>
  <c r="P168" i="1"/>
  <c r="Q168" i="1"/>
  <c r="R168" i="1"/>
  <c r="S168" i="1"/>
  <c r="O167" i="1"/>
  <c r="P167" i="1"/>
  <c r="Q167" i="1"/>
  <c r="R167" i="1"/>
  <c r="S167" i="1"/>
  <c r="O166" i="1"/>
  <c r="P166" i="1"/>
  <c r="Q166" i="1"/>
  <c r="R166" i="1"/>
  <c r="S166" i="1"/>
  <c r="C165" i="1"/>
  <c r="O165" i="1"/>
  <c r="P165" i="1"/>
  <c r="Q165" i="1"/>
  <c r="R165" i="1"/>
  <c r="S165" i="1"/>
  <c r="O164" i="1"/>
  <c r="P164" i="1"/>
  <c r="Q164" i="1"/>
  <c r="R164" i="1"/>
  <c r="S164" i="1"/>
  <c r="C163" i="1"/>
  <c r="O163" i="1"/>
  <c r="P163" i="1"/>
  <c r="Q163" i="1"/>
  <c r="R163" i="1"/>
  <c r="S163" i="1"/>
  <c r="O162" i="1"/>
  <c r="P162" i="1"/>
  <c r="Q162" i="1"/>
  <c r="R162" i="1"/>
  <c r="S162" i="1"/>
  <c r="O161" i="1"/>
  <c r="P161" i="1"/>
  <c r="Q161" i="1"/>
  <c r="R161" i="1"/>
  <c r="S161" i="1"/>
  <c r="O160" i="1"/>
  <c r="P160" i="1"/>
  <c r="Q160" i="1"/>
  <c r="R160" i="1"/>
  <c r="S160" i="1"/>
  <c r="O159" i="1"/>
  <c r="P159" i="1"/>
  <c r="Q159" i="1"/>
  <c r="R159" i="1"/>
  <c r="S159" i="1"/>
  <c r="O158" i="1"/>
  <c r="P158" i="1"/>
  <c r="Q158" i="1"/>
  <c r="R158" i="1"/>
  <c r="S158" i="1"/>
  <c r="C157" i="1"/>
  <c r="O157" i="1"/>
  <c r="P157" i="1"/>
  <c r="Q157" i="1"/>
  <c r="R157" i="1"/>
  <c r="S157" i="1"/>
  <c r="O156" i="1"/>
  <c r="P156" i="1"/>
  <c r="Q156" i="1"/>
  <c r="R156" i="1"/>
  <c r="S156" i="1"/>
  <c r="C155" i="1"/>
  <c r="O155" i="1"/>
  <c r="P155" i="1"/>
  <c r="Q155" i="1"/>
  <c r="R155" i="1"/>
  <c r="S155" i="1"/>
  <c r="O154" i="1"/>
  <c r="P154" i="1"/>
  <c r="Q154" i="1"/>
  <c r="R154" i="1"/>
  <c r="S154" i="1"/>
  <c r="C153" i="1"/>
  <c r="O153" i="1"/>
  <c r="P153" i="1"/>
  <c r="Q153" i="1"/>
  <c r="R153" i="1"/>
  <c r="S153" i="1"/>
  <c r="O152" i="1"/>
  <c r="P152" i="1"/>
  <c r="Q152" i="1"/>
  <c r="R152" i="1"/>
  <c r="S152" i="1"/>
  <c r="C151" i="1"/>
  <c r="O151" i="1"/>
  <c r="P151" i="1"/>
  <c r="Q151" i="1"/>
  <c r="R151" i="1"/>
  <c r="S151" i="1"/>
  <c r="O150" i="1"/>
  <c r="P150" i="1"/>
  <c r="Q150" i="1"/>
  <c r="R150" i="1"/>
  <c r="S150" i="1"/>
  <c r="O149" i="1"/>
  <c r="P149" i="1"/>
  <c r="Q149" i="1"/>
  <c r="R149" i="1"/>
  <c r="S149" i="1"/>
  <c r="O148" i="1"/>
  <c r="P148" i="1"/>
  <c r="Q148" i="1"/>
  <c r="R148" i="1"/>
  <c r="S148" i="1"/>
  <c r="O147" i="1"/>
  <c r="P147" i="1"/>
  <c r="Q147" i="1"/>
  <c r="R147" i="1"/>
  <c r="S147" i="1"/>
  <c r="O146" i="1"/>
  <c r="P146" i="1"/>
  <c r="Q146" i="1"/>
  <c r="R146" i="1"/>
  <c r="S146" i="1"/>
  <c r="C145" i="1"/>
  <c r="O145" i="1"/>
  <c r="P145" i="1"/>
  <c r="Q145" i="1"/>
  <c r="R145" i="1"/>
  <c r="S145" i="1"/>
  <c r="O144" i="1"/>
  <c r="P144" i="1"/>
  <c r="Q144" i="1"/>
  <c r="R144" i="1"/>
  <c r="S144" i="1"/>
  <c r="C143" i="1"/>
  <c r="O143" i="1"/>
  <c r="P143" i="1"/>
  <c r="Q143" i="1"/>
  <c r="R143" i="1"/>
  <c r="S143" i="1"/>
  <c r="O142" i="1"/>
  <c r="P142" i="1"/>
  <c r="Q142" i="1"/>
  <c r="R142" i="1"/>
  <c r="S142" i="1"/>
  <c r="P103" i="1"/>
  <c r="Q103" i="1"/>
  <c r="R103" i="1"/>
  <c r="S103" i="1"/>
  <c r="P104" i="1"/>
  <c r="Q104" i="1"/>
  <c r="R104" i="1"/>
  <c r="S104" i="1"/>
  <c r="P105" i="1"/>
  <c r="Q105" i="1"/>
  <c r="R105" i="1"/>
  <c r="S105" i="1"/>
  <c r="P106" i="1"/>
  <c r="Q106" i="1"/>
  <c r="R106" i="1"/>
  <c r="S106" i="1"/>
  <c r="P107" i="1"/>
  <c r="Q107" i="1"/>
  <c r="R107" i="1"/>
  <c r="S107" i="1"/>
  <c r="P108" i="1"/>
  <c r="Q108" i="1"/>
  <c r="R108" i="1"/>
  <c r="S108" i="1"/>
  <c r="P109" i="1"/>
  <c r="Q109" i="1"/>
  <c r="R109" i="1"/>
  <c r="S109" i="1"/>
  <c r="P110" i="1"/>
  <c r="Q110" i="1"/>
  <c r="R110" i="1"/>
  <c r="S110" i="1"/>
  <c r="P111" i="1"/>
  <c r="Q111" i="1"/>
  <c r="R111" i="1"/>
  <c r="S111" i="1"/>
  <c r="P112" i="1"/>
  <c r="Q112" i="1"/>
  <c r="R112" i="1"/>
  <c r="S112" i="1"/>
  <c r="P113" i="1"/>
  <c r="Q113" i="1"/>
  <c r="R113" i="1"/>
  <c r="S113" i="1"/>
  <c r="P114" i="1"/>
  <c r="Q114" i="1"/>
  <c r="R114" i="1"/>
  <c r="S114" i="1"/>
  <c r="P115" i="1"/>
  <c r="Q115" i="1"/>
  <c r="R115" i="1"/>
  <c r="S115" i="1"/>
  <c r="P116" i="1"/>
  <c r="Q116" i="1"/>
  <c r="R116" i="1"/>
  <c r="S116" i="1"/>
  <c r="P117" i="1"/>
  <c r="Q117" i="1"/>
  <c r="R117" i="1"/>
  <c r="S117" i="1"/>
  <c r="P118" i="1"/>
  <c r="Q118" i="1"/>
  <c r="R118" i="1"/>
  <c r="S118" i="1"/>
  <c r="P119" i="1"/>
  <c r="Q119" i="1"/>
  <c r="R119" i="1"/>
  <c r="S119" i="1"/>
  <c r="P120" i="1"/>
  <c r="Q120" i="1"/>
  <c r="R120" i="1"/>
  <c r="S120" i="1"/>
  <c r="P121" i="1"/>
  <c r="Q121" i="1"/>
  <c r="R121" i="1"/>
  <c r="S121" i="1"/>
  <c r="P122" i="1"/>
  <c r="Q122" i="1"/>
  <c r="R122" i="1"/>
  <c r="S122" i="1"/>
  <c r="P123" i="1"/>
  <c r="Q123" i="1"/>
  <c r="R123" i="1"/>
  <c r="S123" i="1"/>
  <c r="P124" i="1"/>
  <c r="Q124" i="1"/>
  <c r="R124" i="1"/>
  <c r="S124" i="1"/>
  <c r="P125" i="1"/>
  <c r="Q125" i="1"/>
  <c r="R125" i="1"/>
  <c r="S125" i="1"/>
  <c r="P126" i="1"/>
  <c r="Q126" i="1"/>
  <c r="R126" i="1"/>
  <c r="S126" i="1"/>
  <c r="P127" i="1"/>
  <c r="Q127" i="1"/>
  <c r="R127" i="1"/>
  <c r="S127" i="1"/>
  <c r="P128" i="1"/>
  <c r="Q128" i="1"/>
  <c r="R128" i="1"/>
  <c r="S128" i="1"/>
  <c r="P129" i="1"/>
  <c r="Q129" i="1"/>
  <c r="R129" i="1"/>
  <c r="S129" i="1"/>
  <c r="P130" i="1"/>
  <c r="Q130" i="1"/>
  <c r="R130" i="1"/>
  <c r="S130" i="1"/>
  <c r="P131" i="1"/>
  <c r="Q131" i="1"/>
  <c r="R131" i="1"/>
  <c r="S131" i="1"/>
  <c r="P132" i="1"/>
  <c r="Q132" i="1"/>
  <c r="R132" i="1"/>
  <c r="S132" i="1"/>
  <c r="P133" i="1"/>
  <c r="Q133" i="1"/>
  <c r="R133" i="1"/>
  <c r="S133" i="1"/>
  <c r="P134" i="1"/>
  <c r="Q134" i="1"/>
  <c r="R134" i="1"/>
  <c r="S134" i="1"/>
  <c r="P135" i="1"/>
  <c r="Q135" i="1"/>
  <c r="R135" i="1"/>
  <c r="S135" i="1"/>
  <c r="P136" i="1"/>
  <c r="Q136" i="1"/>
  <c r="R136" i="1"/>
  <c r="S136" i="1"/>
  <c r="P137" i="1"/>
  <c r="Q137" i="1"/>
  <c r="R137" i="1"/>
  <c r="S137" i="1"/>
  <c r="P138" i="1"/>
  <c r="Q138" i="1"/>
  <c r="R138" i="1"/>
  <c r="S138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2" i="1"/>
  <c r="O110" i="1"/>
  <c r="O108" i="1"/>
  <c r="O106" i="1"/>
  <c r="O104" i="1"/>
  <c r="O113" i="1"/>
  <c r="O111" i="1"/>
  <c r="O109" i="1"/>
  <c r="O107" i="1"/>
  <c r="O105" i="1"/>
  <c r="O103" i="1"/>
  <c r="D127" i="1"/>
  <c r="E127" i="1"/>
  <c r="F127" i="1"/>
  <c r="G127" i="1"/>
  <c r="D129" i="1"/>
  <c r="E129" i="1"/>
  <c r="F129" i="1"/>
  <c r="G129" i="1"/>
  <c r="D131" i="1"/>
  <c r="E131" i="1"/>
  <c r="F131" i="1"/>
  <c r="G131" i="1"/>
  <c r="D133" i="1"/>
  <c r="E133" i="1"/>
  <c r="F133" i="1"/>
  <c r="G133" i="1"/>
  <c r="D135" i="1"/>
  <c r="E135" i="1"/>
  <c r="F135" i="1"/>
  <c r="G135" i="1"/>
  <c r="D137" i="1"/>
  <c r="E137" i="1"/>
  <c r="F137" i="1"/>
  <c r="G137" i="1"/>
  <c r="C137" i="1"/>
  <c r="C135" i="1"/>
  <c r="C133" i="1"/>
  <c r="C131" i="1"/>
  <c r="C129" i="1"/>
  <c r="C127" i="1"/>
  <c r="D103" i="1"/>
  <c r="E103" i="1"/>
  <c r="F103" i="1"/>
  <c r="G103" i="1"/>
  <c r="G105" i="1"/>
  <c r="D104" i="1"/>
  <c r="E104" i="1"/>
  <c r="F104" i="1"/>
  <c r="G104" i="1"/>
  <c r="D105" i="1"/>
  <c r="E105" i="1"/>
  <c r="F105" i="1"/>
  <c r="D106" i="1"/>
  <c r="E106" i="1"/>
  <c r="F106" i="1"/>
  <c r="G106" i="1"/>
  <c r="D107" i="1"/>
  <c r="E107" i="1"/>
  <c r="F107" i="1"/>
  <c r="G107" i="1"/>
  <c r="G109" i="1"/>
  <c r="D108" i="1"/>
  <c r="E108" i="1"/>
  <c r="F108" i="1"/>
  <c r="G108" i="1"/>
  <c r="D109" i="1"/>
  <c r="E109" i="1"/>
  <c r="F109" i="1"/>
  <c r="D110" i="1"/>
  <c r="E110" i="1"/>
  <c r="F110" i="1"/>
  <c r="G110" i="1"/>
  <c r="D111" i="1"/>
  <c r="E111" i="1"/>
  <c r="F111" i="1"/>
  <c r="G111" i="1"/>
  <c r="G113" i="1"/>
  <c r="D112" i="1"/>
  <c r="E112" i="1"/>
  <c r="F112" i="1"/>
  <c r="G112" i="1"/>
  <c r="D113" i="1"/>
  <c r="E113" i="1"/>
  <c r="F113" i="1"/>
  <c r="D114" i="1"/>
  <c r="E114" i="1"/>
  <c r="F114" i="1"/>
  <c r="G114" i="1"/>
  <c r="D115" i="1"/>
  <c r="E115" i="1"/>
  <c r="F115" i="1"/>
  <c r="G115" i="1"/>
  <c r="G117" i="1"/>
  <c r="D116" i="1"/>
  <c r="E116" i="1"/>
  <c r="F116" i="1"/>
  <c r="G116" i="1"/>
  <c r="D117" i="1"/>
  <c r="E117" i="1"/>
  <c r="F117" i="1"/>
  <c r="D118" i="1"/>
  <c r="E118" i="1"/>
  <c r="F118" i="1"/>
  <c r="G118" i="1"/>
  <c r="D119" i="1"/>
  <c r="E119" i="1"/>
  <c r="F119" i="1"/>
  <c r="G119" i="1"/>
  <c r="G121" i="1"/>
  <c r="D121" i="1"/>
  <c r="E121" i="1"/>
  <c r="F121" i="1"/>
  <c r="D123" i="1"/>
  <c r="E123" i="1"/>
  <c r="F123" i="1"/>
  <c r="G123" i="1"/>
  <c r="G125" i="1"/>
  <c r="D124" i="1"/>
  <c r="E124" i="1"/>
  <c r="F124" i="1"/>
  <c r="G124" i="1"/>
  <c r="D125" i="1"/>
  <c r="E125" i="1"/>
  <c r="F125" i="1"/>
  <c r="D126" i="1"/>
  <c r="E126" i="1"/>
  <c r="F126" i="1"/>
  <c r="G126" i="1"/>
  <c r="C125" i="1"/>
  <c r="C123" i="1"/>
  <c r="C121" i="1"/>
  <c r="C119" i="1"/>
  <c r="C117" i="1"/>
  <c r="C115" i="1"/>
  <c r="C126" i="1"/>
  <c r="C124" i="1"/>
  <c r="C118" i="1"/>
  <c r="C116" i="1"/>
  <c r="C113" i="1"/>
  <c r="C111" i="1"/>
  <c r="C109" i="1"/>
  <c r="C107" i="1"/>
  <c r="C105" i="1"/>
  <c r="C103" i="1"/>
  <c r="C106" i="1"/>
  <c r="C104" i="1"/>
  <c r="C114" i="1"/>
  <c r="C112" i="1"/>
  <c r="C110" i="1"/>
  <c r="C108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O91" i="1"/>
  <c r="P91" i="1"/>
  <c r="Q91" i="1"/>
  <c r="R91" i="1"/>
  <c r="S91" i="1"/>
  <c r="O89" i="1"/>
  <c r="P89" i="1"/>
  <c r="Q89" i="1"/>
  <c r="R89" i="1"/>
  <c r="S89" i="1"/>
  <c r="O82" i="1"/>
  <c r="P82" i="1"/>
  <c r="Q82" i="1"/>
  <c r="R82" i="1"/>
  <c r="S82" i="1"/>
  <c r="O84" i="1"/>
  <c r="P84" i="1"/>
  <c r="Q84" i="1"/>
  <c r="R84" i="1"/>
  <c r="S84" i="1"/>
  <c r="O86" i="1"/>
  <c r="P86" i="1"/>
  <c r="Q86" i="1"/>
  <c r="R86" i="1"/>
  <c r="S86" i="1"/>
  <c r="O88" i="1"/>
  <c r="P88" i="1"/>
  <c r="Q88" i="1"/>
  <c r="R88" i="1"/>
  <c r="S88" i="1"/>
  <c r="O90" i="1"/>
  <c r="P90" i="1"/>
  <c r="Q90" i="1"/>
  <c r="R90" i="1"/>
  <c r="S90" i="1"/>
  <c r="O92" i="1"/>
  <c r="P92" i="1"/>
  <c r="Q92" i="1"/>
  <c r="R92" i="1"/>
  <c r="S92" i="1"/>
  <c r="O94" i="1"/>
  <c r="P94" i="1"/>
  <c r="Q94" i="1"/>
  <c r="R94" i="1"/>
  <c r="S94" i="1"/>
  <c r="O96" i="1"/>
  <c r="P96" i="1"/>
  <c r="Q96" i="1"/>
  <c r="R96" i="1"/>
  <c r="S96" i="1"/>
  <c r="O98" i="1"/>
  <c r="P98" i="1"/>
  <c r="Q98" i="1"/>
  <c r="R98" i="1"/>
  <c r="S98" i="1"/>
  <c r="O80" i="1"/>
  <c r="P80" i="1"/>
  <c r="Q80" i="1"/>
  <c r="R80" i="1"/>
  <c r="S80" i="1"/>
  <c r="V80" i="1"/>
  <c r="D99" i="1"/>
  <c r="E99" i="1"/>
  <c r="F99" i="1"/>
  <c r="G99" i="1"/>
  <c r="D97" i="1"/>
  <c r="E97" i="1"/>
  <c r="F97" i="1"/>
  <c r="G97" i="1"/>
  <c r="D95" i="1"/>
  <c r="E95" i="1"/>
  <c r="F95" i="1"/>
  <c r="G95" i="1"/>
  <c r="D93" i="1"/>
  <c r="E93" i="1"/>
  <c r="F93" i="1"/>
  <c r="G93" i="1"/>
  <c r="D87" i="1"/>
  <c r="E87" i="1"/>
  <c r="F87" i="1"/>
  <c r="G87" i="1"/>
  <c r="D85" i="1"/>
  <c r="E85" i="1"/>
  <c r="F85" i="1"/>
  <c r="G85" i="1"/>
  <c r="D83" i="1"/>
  <c r="E83" i="1"/>
  <c r="F83" i="1"/>
  <c r="G83" i="1"/>
  <c r="D81" i="1"/>
  <c r="E81" i="1"/>
  <c r="F81" i="1"/>
  <c r="G81" i="1"/>
  <c r="C83" i="1"/>
  <c r="C85" i="1"/>
  <c r="C87" i="1"/>
  <c r="C93" i="1"/>
  <c r="C95" i="1"/>
  <c r="C97" i="1"/>
  <c r="C99" i="1"/>
  <c r="C81" i="1"/>
  <c r="S99" i="1"/>
  <c r="R99" i="1"/>
  <c r="Q99" i="1"/>
  <c r="P99" i="1"/>
  <c r="O99" i="1"/>
  <c r="S97" i="1"/>
  <c r="R97" i="1"/>
  <c r="Q97" i="1"/>
  <c r="P97" i="1"/>
  <c r="O97" i="1"/>
  <c r="S95" i="1"/>
  <c r="R95" i="1"/>
  <c r="Q95" i="1"/>
  <c r="P95" i="1"/>
  <c r="O95" i="1"/>
  <c r="S93" i="1"/>
  <c r="R93" i="1"/>
  <c r="Q93" i="1"/>
  <c r="P93" i="1"/>
  <c r="O93" i="1"/>
  <c r="S83" i="1"/>
  <c r="R83" i="1"/>
  <c r="Q83" i="1"/>
  <c r="P83" i="1"/>
  <c r="O83" i="1"/>
  <c r="P81" i="1"/>
  <c r="Q81" i="1"/>
  <c r="R81" i="1"/>
  <c r="S81" i="1"/>
  <c r="O81" i="1"/>
  <c r="K56" i="1"/>
  <c r="J56" i="1"/>
  <c r="I56" i="1"/>
  <c r="H56" i="1"/>
  <c r="G56" i="1"/>
  <c r="F56" i="1"/>
  <c r="E56" i="1"/>
  <c r="D56" i="1"/>
  <c r="C56" i="1"/>
  <c r="K55" i="1"/>
  <c r="J55" i="1"/>
  <c r="I55" i="1"/>
  <c r="H55" i="1"/>
  <c r="G55" i="1"/>
  <c r="F55" i="1"/>
  <c r="E55" i="1"/>
  <c r="D55" i="1"/>
  <c r="C55" i="1"/>
  <c r="K54" i="1"/>
  <c r="J54" i="1"/>
  <c r="I54" i="1"/>
  <c r="H54" i="1"/>
  <c r="G54" i="1"/>
  <c r="F54" i="1"/>
  <c r="E54" i="1"/>
  <c r="D54" i="1"/>
  <c r="C54" i="1"/>
  <c r="K53" i="1"/>
  <c r="J53" i="1"/>
  <c r="I53" i="1"/>
  <c r="H53" i="1"/>
  <c r="G53" i="1"/>
  <c r="F53" i="1"/>
  <c r="E53" i="1"/>
  <c r="D53" i="1"/>
  <c r="C53" i="1"/>
  <c r="J52" i="1"/>
  <c r="I52" i="1"/>
  <c r="H52" i="1"/>
  <c r="G52" i="1"/>
  <c r="F52" i="1"/>
  <c r="E52" i="1"/>
  <c r="D52" i="1"/>
  <c r="C52" i="1"/>
  <c r="K52" i="1"/>
  <c r="R31" i="1"/>
  <c r="S31" i="1"/>
  <c r="T31" i="1"/>
  <c r="U31" i="1"/>
  <c r="V31" i="1"/>
  <c r="W31" i="1"/>
  <c r="X31" i="1"/>
  <c r="Y31" i="1"/>
  <c r="Z31" i="1"/>
  <c r="R32" i="1"/>
  <c r="S32" i="1"/>
  <c r="T32" i="1"/>
  <c r="U32" i="1"/>
  <c r="V32" i="1"/>
  <c r="W32" i="1"/>
  <c r="X32" i="1"/>
  <c r="Y32" i="1"/>
  <c r="Z32" i="1"/>
  <c r="R33" i="1"/>
  <c r="S33" i="1"/>
  <c r="T33" i="1"/>
  <c r="U33" i="1"/>
  <c r="V33" i="1"/>
  <c r="W33" i="1"/>
  <c r="X33" i="1"/>
  <c r="Y33" i="1"/>
  <c r="Z33" i="1"/>
  <c r="R34" i="1"/>
  <c r="S34" i="1"/>
  <c r="T34" i="1"/>
  <c r="U34" i="1"/>
  <c r="V34" i="1"/>
  <c r="W34" i="1"/>
  <c r="X34" i="1"/>
  <c r="Y34" i="1"/>
  <c r="Z34" i="1"/>
  <c r="R35" i="1"/>
  <c r="S35" i="1"/>
  <c r="T35" i="1"/>
  <c r="U35" i="1"/>
  <c r="V35" i="1"/>
  <c r="W35" i="1"/>
  <c r="X35" i="1"/>
  <c r="Y35" i="1"/>
  <c r="Z35" i="1"/>
  <c r="R36" i="1"/>
  <c r="S36" i="1"/>
  <c r="T36" i="1"/>
  <c r="U36" i="1"/>
  <c r="V36" i="1"/>
  <c r="W36" i="1"/>
  <c r="X36" i="1"/>
  <c r="Y36" i="1"/>
  <c r="Z36" i="1"/>
  <c r="R37" i="1"/>
  <c r="S37" i="1"/>
  <c r="T37" i="1"/>
  <c r="U37" i="1"/>
  <c r="V37" i="1"/>
  <c r="W37" i="1"/>
  <c r="X37" i="1"/>
  <c r="Y37" i="1"/>
  <c r="Z37" i="1"/>
  <c r="R38" i="1"/>
  <c r="S38" i="1"/>
  <c r="T38" i="1"/>
  <c r="U38" i="1"/>
  <c r="V38" i="1"/>
  <c r="W38" i="1"/>
  <c r="X38" i="1"/>
  <c r="Y38" i="1"/>
  <c r="Z38" i="1"/>
  <c r="R39" i="1"/>
  <c r="S39" i="1"/>
  <c r="T39" i="1"/>
  <c r="U39" i="1"/>
  <c r="V39" i="1"/>
  <c r="W39" i="1"/>
  <c r="X39" i="1"/>
  <c r="Y39" i="1"/>
  <c r="Z39" i="1"/>
  <c r="R40" i="1"/>
  <c r="S40" i="1"/>
  <c r="T40" i="1"/>
  <c r="U40" i="1"/>
  <c r="V40" i="1"/>
  <c r="W40" i="1"/>
  <c r="X40" i="1"/>
  <c r="Y40" i="1"/>
  <c r="Z40" i="1"/>
  <c r="R41" i="1"/>
  <c r="S41" i="1"/>
  <c r="T41" i="1"/>
  <c r="U41" i="1"/>
  <c r="V41" i="1"/>
  <c r="W41" i="1"/>
  <c r="X41" i="1"/>
  <c r="Y41" i="1"/>
  <c r="Z41" i="1"/>
  <c r="R42" i="1"/>
  <c r="S42" i="1"/>
  <c r="T42" i="1"/>
  <c r="U42" i="1"/>
  <c r="V42" i="1"/>
  <c r="W42" i="1"/>
  <c r="X42" i="1"/>
  <c r="Y42" i="1"/>
  <c r="Z42" i="1"/>
  <c r="R43" i="1"/>
  <c r="S43" i="1"/>
  <c r="T43" i="1"/>
  <c r="U43" i="1"/>
  <c r="V43" i="1"/>
  <c r="W43" i="1"/>
  <c r="X43" i="1"/>
  <c r="Y43" i="1"/>
  <c r="Z43" i="1"/>
  <c r="R44" i="1"/>
  <c r="S44" i="1"/>
  <c r="T44" i="1"/>
  <c r="U44" i="1"/>
  <c r="V44" i="1"/>
  <c r="W44" i="1"/>
  <c r="X44" i="1"/>
  <c r="Y44" i="1"/>
  <c r="Z44" i="1"/>
  <c r="R45" i="1"/>
  <c r="S45" i="1"/>
  <c r="T45" i="1"/>
  <c r="U45" i="1"/>
  <c r="V45" i="1"/>
  <c r="W45" i="1"/>
  <c r="X45" i="1"/>
  <c r="Y45" i="1"/>
  <c r="Z45" i="1"/>
  <c r="R46" i="1"/>
  <c r="S46" i="1"/>
  <c r="T46" i="1"/>
  <c r="U46" i="1"/>
  <c r="V46" i="1"/>
  <c r="W46" i="1"/>
  <c r="X46" i="1"/>
  <c r="Y46" i="1"/>
  <c r="Z46" i="1"/>
  <c r="R47" i="1"/>
  <c r="S47" i="1"/>
  <c r="T47" i="1"/>
  <c r="U47" i="1"/>
  <c r="V47" i="1"/>
  <c r="W47" i="1"/>
  <c r="X47" i="1"/>
  <c r="Y47" i="1"/>
  <c r="Z47" i="1"/>
  <c r="R48" i="1"/>
  <c r="S48" i="1"/>
  <c r="T48" i="1"/>
  <c r="U48" i="1"/>
  <c r="V48" i="1"/>
  <c r="W48" i="1"/>
  <c r="X48" i="1"/>
  <c r="Y48" i="1"/>
  <c r="Z48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C57" i="1"/>
  <c r="D57" i="1"/>
  <c r="E57" i="1"/>
  <c r="F57" i="1"/>
  <c r="G57" i="1"/>
  <c r="H57" i="1"/>
  <c r="I57" i="1"/>
  <c r="J57" i="1"/>
  <c r="C58" i="1"/>
  <c r="D58" i="1"/>
  <c r="E58" i="1"/>
  <c r="F58" i="1"/>
  <c r="G58" i="1"/>
  <c r="H58" i="1"/>
  <c r="I58" i="1"/>
  <c r="J58" i="1"/>
  <c r="C59" i="1"/>
  <c r="D59" i="1"/>
  <c r="E59" i="1"/>
  <c r="F59" i="1"/>
  <c r="G59" i="1"/>
  <c r="H59" i="1"/>
  <c r="I59" i="1"/>
  <c r="J59" i="1"/>
  <c r="C60" i="1"/>
  <c r="D60" i="1"/>
  <c r="E60" i="1"/>
  <c r="F60" i="1"/>
  <c r="G60" i="1"/>
  <c r="H60" i="1"/>
  <c r="I60" i="1"/>
  <c r="J60" i="1"/>
  <c r="C61" i="1"/>
  <c r="D61" i="1"/>
  <c r="E61" i="1"/>
  <c r="F61" i="1"/>
  <c r="G61" i="1"/>
  <c r="H61" i="1"/>
  <c r="I61" i="1"/>
  <c r="J61" i="1"/>
  <c r="C62" i="1"/>
  <c r="D62" i="1"/>
  <c r="E62" i="1"/>
  <c r="F62" i="1"/>
  <c r="G62" i="1"/>
  <c r="H62" i="1"/>
  <c r="I62" i="1"/>
  <c r="J62" i="1"/>
  <c r="C63" i="1"/>
  <c r="D63" i="1"/>
  <c r="E63" i="1"/>
  <c r="F63" i="1"/>
  <c r="G63" i="1"/>
  <c r="H63" i="1"/>
  <c r="I63" i="1"/>
  <c r="J63" i="1"/>
  <c r="C64" i="1"/>
  <c r="D64" i="1"/>
  <c r="E64" i="1"/>
  <c r="F64" i="1"/>
  <c r="G64" i="1"/>
  <c r="H64" i="1"/>
  <c r="I64" i="1"/>
  <c r="J64" i="1"/>
  <c r="C65" i="1"/>
  <c r="D65" i="1"/>
  <c r="E65" i="1"/>
  <c r="F65" i="1"/>
  <c r="G65" i="1"/>
  <c r="H65" i="1"/>
  <c r="I65" i="1"/>
  <c r="J65" i="1"/>
  <c r="C66" i="1"/>
  <c r="D66" i="1"/>
  <c r="E66" i="1"/>
  <c r="F66" i="1"/>
  <c r="G66" i="1"/>
  <c r="H66" i="1"/>
  <c r="I66" i="1"/>
  <c r="J66" i="1"/>
  <c r="C67" i="1"/>
  <c r="D67" i="1"/>
  <c r="E67" i="1"/>
  <c r="F67" i="1"/>
  <c r="G67" i="1"/>
  <c r="H67" i="1"/>
  <c r="I67" i="1"/>
  <c r="J67" i="1"/>
  <c r="C68" i="1"/>
  <c r="D68" i="1"/>
  <c r="E68" i="1"/>
  <c r="F68" i="1"/>
  <c r="G68" i="1"/>
  <c r="H68" i="1"/>
  <c r="I68" i="1"/>
  <c r="J68" i="1"/>
  <c r="C69" i="1"/>
  <c r="D69" i="1"/>
  <c r="E69" i="1"/>
  <c r="F69" i="1"/>
  <c r="G69" i="1"/>
  <c r="H69" i="1"/>
  <c r="I69" i="1"/>
  <c r="J69" i="1"/>
  <c r="C70" i="1"/>
  <c r="D70" i="1"/>
  <c r="E70" i="1"/>
  <c r="F70" i="1"/>
  <c r="G70" i="1"/>
  <c r="H70" i="1"/>
  <c r="I70" i="1"/>
  <c r="J70" i="1"/>
  <c r="C71" i="1"/>
  <c r="D71" i="1"/>
  <c r="E71" i="1"/>
  <c r="F71" i="1"/>
  <c r="G71" i="1"/>
  <c r="H71" i="1"/>
  <c r="I71" i="1"/>
  <c r="J71" i="1"/>
  <c r="C72" i="1"/>
  <c r="D72" i="1"/>
  <c r="E72" i="1"/>
  <c r="F72" i="1"/>
  <c r="G72" i="1"/>
  <c r="H72" i="1"/>
  <c r="I72" i="1"/>
  <c r="J72" i="1"/>
  <c r="C73" i="1"/>
  <c r="D73" i="1"/>
  <c r="E73" i="1"/>
  <c r="F73" i="1"/>
  <c r="G73" i="1"/>
  <c r="H73" i="1"/>
  <c r="I73" i="1"/>
  <c r="J73" i="1"/>
  <c r="C74" i="1"/>
  <c r="D74" i="1"/>
  <c r="E74" i="1"/>
  <c r="F74" i="1"/>
  <c r="G74" i="1"/>
  <c r="H74" i="1"/>
  <c r="I74" i="1"/>
  <c r="J74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S87" i="1"/>
  <c r="R87" i="1"/>
  <c r="Q87" i="1"/>
  <c r="P87" i="1"/>
  <c r="S85" i="1"/>
  <c r="R85" i="1"/>
  <c r="Q85" i="1"/>
  <c r="P85" i="1"/>
  <c r="O85" i="1"/>
  <c r="O87" i="1"/>
</calcChain>
</file>

<file path=xl/sharedStrings.xml><?xml version="1.0" encoding="utf-8"?>
<sst xmlns="http://schemas.openxmlformats.org/spreadsheetml/2006/main" count="378" uniqueCount="51">
  <si>
    <t>P</t>
  </si>
  <si>
    <t>X</t>
  </si>
  <si>
    <t>Y</t>
  </si>
  <si>
    <t>Z</t>
  </si>
  <si>
    <t>N</t>
  </si>
  <si>
    <t>s=0</t>
  </si>
  <si>
    <t>s=L/2</t>
  </si>
  <si>
    <t>s=L</t>
  </si>
  <si>
    <t>F1</t>
  </si>
  <si>
    <t>F2</t>
  </si>
  <si>
    <t>Q</t>
  </si>
  <si>
    <t>M1</t>
  </si>
  <si>
    <t>M2</t>
  </si>
  <si>
    <t>L</t>
  </si>
  <si>
    <t>smooth</t>
  </si>
  <si>
    <t>discret</t>
  </si>
  <si>
    <t>Marsupilami</t>
  </si>
  <si>
    <t>Abaqus</t>
  </si>
  <si>
    <t>s = 0</t>
  </si>
  <si>
    <t>s = L/2</t>
  </si>
  <si>
    <t>s = L</t>
  </si>
  <si>
    <t>L/2</t>
  </si>
  <si>
    <t>discrete</t>
  </si>
  <si>
    <t>Length</t>
  </si>
  <si>
    <t>Format 0 dec</t>
  </si>
  <si>
    <t>Format 3 dec</t>
  </si>
  <si>
    <t>Format %</t>
  </si>
  <si>
    <t># ##0</t>
  </si>
  <si>
    <t>0,0%</t>
  </si>
  <si>
    <t>\\</t>
  </si>
  <si>
    <t>###0,000</t>
  </si>
  <si>
    <t>-</t>
  </si>
  <si>
    <t xml:space="preserve">\multirow{12}{*}{Apex}  </t>
  </si>
  <si>
    <t>black</t>
  </si>
  <si>
    <t>Marsu color</t>
  </si>
  <si>
    <t>Tblue</t>
  </si>
  <si>
    <t>Color</t>
  </si>
  <si>
    <t>Fontsize</t>
  </si>
  <si>
    <t>\normalsize</t>
  </si>
  <si>
    <t>\scriptsize</t>
  </si>
  <si>
    <t>percentage</t>
  </si>
  <si>
    <t>value</t>
  </si>
  <si>
    <t>MultIROW</t>
  </si>
  <si>
    <t>z</t>
  </si>
  <si>
    <t>y</t>
  </si>
  <si>
    <t>x</t>
  </si>
  <si>
    <t>Apex</t>
  </si>
  <si>
    <t>RULE</t>
  </si>
  <si>
    <t>Size</t>
  </si>
  <si>
    <t>\midrule</t>
  </si>
  <si>
    <t>\cmidrule[0.5\cmidrulewidth]{2-7}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</si>
</sst>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%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3" tint="0.59999389629810485"/>
      <name val="Calibri"/>
      <family val="2"/>
      <scheme val="minor"/>
    </font>
    <font>
      <b/>
      <sz val="11"/>
      <color theme="1"/>
      <name val="Calibri"/>
      <scheme val="minor"/>
    </font>
    <font>
      <sz val="14"/>
      <color theme="1"/>
      <name val="Calibri"/>
      <family val="2"/>
      <scheme val="minor"/>
    </font>
    <font>
      <sz val="14"/>
      <color theme="3" tint="0.59999389629810485"/>
      <name val="Calibri"/>
      <family val="2"/>
      <scheme val="minor"/>
    </font>
    <font>
      <b/>
      <sz val="14"/>
      <color theme="3" tint="0.59999389629810485"/>
      <name val="Calibri"/>
      <scheme val="minor"/>
    </font>
    <font>
      <b/>
      <sz val="11"/>
      <color theme="3" tint="0.59999389629810485"/>
      <name val="Calibri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scheme val="minor"/>
    </font>
    <font>
      <sz val="11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108">
    <xf numFmtId="0" fontId="0" fillId="0" borderId="0" xfId="0"/>
    <xf numFmtId="11" fontId="0" fillId="0" borderId="0" xfId="0" applyNumberFormat="1"/>
    <xf numFmtId="164" fontId="0" fillId="0" borderId="0" xfId="0" applyNumberFormat="1"/>
    <xf numFmtId="164" fontId="0" fillId="0" borderId="0" xfId="0" applyNumberFormat="1" applyAlignment="1">
      <alignment horizontal="center"/>
    </xf>
    <xf numFmtId="164" fontId="0" fillId="0" borderId="0" xfId="0" applyNumberFormat="1" applyBorder="1"/>
    <xf numFmtId="164" fontId="0" fillId="0" borderId="5" xfId="0" applyNumberFormat="1" applyBorder="1"/>
    <xf numFmtId="164" fontId="0" fillId="0" borderId="7" xfId="0" applyNumberFormat="1" applyBorder="1"/>
    <xf numFmtId="164" fontId="0" fillId="0" borderId="8" xfId="0" applyNumberFormat="1" applyBorder="1"/>
    <xf numFmtId="164" fontId="0" fillId="0" borderId="6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1" fontId="0" fillId="0" borderId="6" xfId="0" applyNumberFormat="1" applyBorder="1" applyAlignment="1">
      <alignment horizontal="center"/>
    </xf>
    <xf numFmtId="11" fontId="0" fillId="0" borderId="7" xfId="0" applyNumberFormat="1" applyBorder="1" applyAlignment="1">
      <alignment horizontal="center"/>
    </xf>
    <xf numFmtId="11" fontId="0" fillId="0" borderId="8" xfId="0" applyNumberFormat="1" applyBorder="1" applyAlignment="1">
      <alignment horizontal="center"/>
    </xf>
    <xf numFmtId="1" fontId="0" fillId="0" borderId="4" xfId="0" applyNumberFormat="1" applyBorder="1"/>
    <xf numFmtId="1" fontId="0" fillId="0" borderId="0" xfId="0" applyNumberFormat="1" applyBorder="1"/>
    <xf numFmtId="1" fontId="0" fillId="0" borderId="5" xfId="0" applyNumberFormat="1" applyBorder="1"/>
    <xf numFmtId="1" fontId="0" fillId="0" borderId="6" xfId="0" applyNumberFormat="1" applyBorder="1"/>
    <xf numFmtId="1" fontId="0" fillId="0" borderId="7" xfId="0" applyNumberFormat="1" applyBorder="1"/>
    <xf numFmtId="1" fontId="0" fillId="0" borderId="8" xfId="0" applyNumberFormat="1" applyBorder="1"/>
    <xf numFmtId="0" fontId="0" fillId="0" borderId="4" xfId="0" applyBorder="1"/>
    <xf numFmtId="0" fontId="0" fillId="0" borderId="6" xfId="0" applyBorder="1"/>
    <xf numFmtId="0" fontId="0" fillId="0" borderId="1" xfId="0" applyBorder="1"/>
    <xf numFmtId="164" fontId="0" fillId="0" borderId="4" xfId="0" applyNumberFormat="1" applyBorder="1" applyAlignment="1">
      <alignment horizontal="right"/>
    </xf>
    <xf numFmtId="164" fontId="0" fillId="0" borderId="5" xfId="0" applyNumberFormat="1" applyBorder="1" applyAlignment="1">
      <alignment horizontal="right"/>
    </xf>
    <xf numFmtId="164" fontId="0" fillId="0" borderId="6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164" fontId="0" fillId="0" borderId="2" xfId="0" applyNumberFormat="1" applyBorder="1" applyAlignment="1">
      <alignment horizontal="center"/>
    </xf>
    <xf numFmtId="164" fontId="0" fillId="0" borderId="6" xfId="0" applyNumberFormat="1" applyBorder="1"/>
    <xf numFmtId="164" fontId="0" fillId="0" borderId="2" xfId="0" applyNumberFormat="1" applyBorder="1" applyAlignment="1">
      <alignment horizontal="center"/>
    </xf>
    <xf numFmtId="0" fontId="0" fillId="0" borderId="0" xfId="0" applyBorder="1"/>
    <xf numFmtId="164" fontId="0" fillId="0" borderId="0" xfId="0" applyNumberFormat="1" applyBorder="1" applyAlignment="1">
      <alignment horizontal="center"/>
    </xf>
    <xf numFmtId="11" fontId="0" fillId="0" borderId="0" xfId="0" applyNumberFormat="1" applyBorder="1" applyAlignment="1">
      <alignment horizontal="center"/>
    </xf>
    <xf numFmtId="165" fontId="0" fillId="0" borderId="0" xfId="1" applyNumberFormat="1" applyFont="1" applyBorder="1" applyAlignment="1">
      <alignment horizontal="right"/>
    </xf>
    <xf numFmtId="164" fontId="0" fillId="0" borderId="2" xfId="0" applyNumberFormat="1" applyBorder="1"/>
    <xf numFmtId="11" fontId="0" fillId="0" borderId="3" xfId="0" applyNumberFormat="1" applyBorder="1"/>
    <xf numFmtId="0" fontId="0" fillId="0" borderId="5" xfId="0" applyBorder="1"/>
    <xf numFmtId="165" fontId="0" fillId="0" borderId="4" xfId="1" applyNumberFormat="1" applyFont="1" applyBorder="1" applyAlignment="1">
      <alignment horizontal="right"/>
    </xf>
    <xf numFmtId="165" fontId="0" fillId="0" borderId="5" xfId="1" applyNumberFormat="1" applyFont="1" applyBorder="1" applyAlignment="1">
      <alignment horizontal="right"/>
    </xf>
    <xf numFmtId="165" fontId="0" fillId="0" borderId="6" xfId="1" applyNumberFormat="1" applyFont="1" applyBorder="1" applyAlignment="1">
      <alignment horizontal="right"/>
    </xf>
    <xf numFmtId="165" fontId="0" fillId="0" borderId="7" xfId="1" applyNumberFormat="1" applyFont="1" applyBorder="1" applyAlignment="1">
      <alignment horizontal="right"/>
    </xf>
    <xf numFmtId="165" fontId="0" fillId="0" borderId="8" xfId="1" applyNumberFormat="1" applyFont="1" applyBorder="1" applyAlignment="1">
      <alignment horizontal="right"/>
    </xf>
    <xf numFmtId="11" fontId="0" fillId="0" borderId="2" xfId="0" applyNumberFormat="1" applyBorder="1"/>
    <xf numFmtId="165" fontId="0" fillId="0" borderId="1" xfId="1" applyNumberFormat="1" applyFont="1" applyBorder="1" applyAlignment="1">
      <alignment horizontal="right"/>
    </xf>
    <xf numFmtId="165" fontId="0" fillId="0" borderId="2" xfId="1" applyNumberFormat="1" applyFont="1" applyBorder="1" applyAlignment="1">
      <alignment horizontal="right"/>
    </xf>
    <xf numFmtId="165" fontId="0" fillId="0" borderId="3" xfId="1" applyNumberFormat="1" applyFont="1" applyBorder="1" applyAlignment="1">
      <alignment horizontal="right"/>
    </xf>
    <xf numFmtId="164" fontId="0" fillId="0" borderId="3" xfId="0" applyNumberFormat="1" applyBorder="1" applyAlignment="1">
      <alignment horizontal="right"/>
    </xf>
    <xf numFmtId="164" fontId="0" fillId="0" borderId="1" xfId="1" applyNumberFormat="1" applyFont="1" applyBorder="1" applyAlignment="1">
      <alignment horizontal="right"/>
    </xf>
    <xf numFmtId="164" fontId="0" fillId="0" borderId="2" xfId="1" applyNumberFormat="1" applyFont="1" applyBorder="1" applyAlignment="1">
      <alignment horizontal="right"/>
    </xf>
    <xf numFmtId="164" fontId="0" fillId="0" borderId="3" xfId="1" applyNumberFormat="1" applyFont="1" applyBorder="1" applyAlignment="1">
      <alignment horizontal="right"/>
    </xf>
    <xf numFmtId="164" fontId="0" fillId="0" borderId="4" xfId="1" applyNumberFormat="1" applyFont="1" applyBorder="1" applyAlignment="1">
      <alignment horizontal="right"/>
    </xf>
    <xf numFmtId="164" fontId="0" fillId="0" borderId="0" xfId="1" applyNumberFormat="1" applyFont="1" applyBorder="1" applyAlignment="1">
      <alignment horizontal="right"/>
    </xf>
    <xf numFmtId="164" fontId="0" fillId="0" borderId="5" xfId="1" applyNumberFormat="1" applyFont="1" applyBorder="1" applyAlignment="1">
      <alignment horizontal="right"/>
    </xf>
    <xf numFmtId="164" fontId="0" fillId="0" borderId="6" xfId="1" applyNumberFormat="1" applyFont="1" applyBorder="1" applyAlignment="1">
      <alignment horizontal="right"/>
    </xf>
    <xf numFmtId="164" fontId="0" fillId="0" borderId="7" xfId="1" applyNumberFormat="1" applyFont="1" applyBorder="1" applyAlignment="1">
      <alignment horizontal="right"/>
    </xf>
    <xf numFmtId="164" fontId="0" fillId="0" borderId="8" xfId="1" applyNumberFormat="1" applyFont="1" applyBorder="1" applyAlignment="1">
      <alignment horizontal="right"/>
    </xf>
    <xf numFmtId="11" fontId="0" fillId="0" borderId="0" xfId="0" applyNumberFormat="1" applyBorder="1" applyAlignment="1">
      <alignment horizontal="center" vertical="center"/>
    </xf>
    <xf numFmtId="1" fontId="0" fillId="0" borderId="4" xfId="1" applyNumberFormat="1" applyFont="1" applyBorder="1" applyAlignment="1">
      <alignment horizontal="right"/>
    </xf>
    <xf numFmtId="1" fontId="0" fillId="0" borderId="0" xfId="1" applyNumberFormat="1" applyFont="1" applyBorder="1" applyAlignment="1">
      <alignment horizontal="right"/>
    </xf>
    <xf numFmtId="1" fontId="0" fillId="0" borderId="5" xfId="1" applyNumberFormat="1" applyFont="1" applyBorder="1" applyAlignment="1">
      <alignment horizontal="right"/>
    </xf>
    <xf numFmtId="1" fontId="0" fillId="0" borderId="6" xfId="1" applyNumberFormat="1" applyFont="1" applyBorder="1" applyAlignment="1">
      <alignment horizontal="right"/>
    </xf>
    <xf numFmtId="1" fontId="0" fillId="0" borderId="7" xfId="1" applyNumberFormat="1" applyFont="1" applyBorder="1" applyAlignment="1">
      <alignment horizontal="right"/>
    </xf>
    <xf numFmtId="1" fontId="0" fillId="0" borderId="8" xfId="1" applyNumberFormat="1" applyFont="1" applyBorder="1" applyAlignment="1">
      <alignment horizontal="right"/>
    </xf>
    <xf numFmtId="49" fontId="0" fillId="0" borderId="0" xfId="0" applyNumberFormat="1" applyBorder="1" applyAlignment="1">
      <alignment horizontal="center"/>
    </xf>
    <xf numFmtId="164" fontId="2" fillId="0" borderId="4" xfId="1" applyNumberFormat="1" applyFont="1" applyBorder="1" applyAlignment="1">
      <alignment horizontal="right"/>
    </xf>
    <xf numFmtId="164" fontId="2" fillId="0" borderId="0" xfId="1" applyNumberFormat="1" applyFont="1" applyBorder="1" applyAlignment="1">
      <alignment horizontal="right"/>
    </xf>
    <xf numFmtId="164" fontId="2" fillId="0" borderId="5" xfId="1" applyNumberFormat="1" applyFont="1" applyBorder="1" applyAlignment="1">
      <alignment horizontal="right"/>
    </xf>
    <xf numFmtId="1" fontId="2" fillId="0" borderId="5" xfId="0" applyNumberFormat="1" applyFont="1" applyBorder="1"/>
    <xf numFmtId="1" fontId="2" fillId="0" borderId="4" xfId="1" applyNumberFormat="1" applyFont="1" applyBorder="1" applyAlignment="1">
      <alignment horizontal="right"/>
    </xf>
    <xf numFmtId="1" fontId="2" fillId="0" borderId="0" xfId="1" applyNumberFormat="1" applyFont="1" applyBorder="1" applyAlignment="1">
      <alignment horizontal="right"/>
    </xf>
    <xf numFmtId="1" fontId="2" fillId="0" borderId="5" xfId="1" applyNumberFormat="1" applyFont="1" applyBorder="1" applyAlignment="1">
      <alignment horizontal="right"/>
    </xf>
    <xf numFmtId="165" fontId="2" fillId="0" borderId="4" xfId="1" applyNumberFormat="1" applyFont="1" applyBorder="1" applyAlignment="1">
      <alignment horizontal="right"/>
    </xf>
    <xf numFmtId="165" fontId="2" fillId="0" borderId="0" xfId="1" applyNumberFormat="1" applyFont="1" applyBorder="1" applyAlignment="1">
      <alignment horizontal="right"/>
    </xf>
    <xf numFmtId="165" fontId="2" fillId="0" borderId="5" xfId="1" applyNumberFormat="1" applyFont="1" applyBorder="1" applyAlignment="1">
      <alignment horizontal="right"/>
    </xf>
    <xf numFmtId="164" fontId="2" fillId="0" borderId="5" xfId="0" applyNumberFormat="1" applyFont="1" applyBorder="1"/>
    <xf numFmtId="11" fontId="0" fillId="0" borderId="0" xfId="0" applyNumberFormat="1" applyBorder="1"/>
    <xf numFmtId="164" fontId="0" fillId="0" borderId="0" xfId="0" applyNumberFormat="1" applyBorder="1" applyAlignment="1">
      <alignment horizontal="right" vertical="center"/>
    </xf>
    <xf numFmtId="11" fontId="0" fillId="0" borderId="0" xfId="0" applyNumberFormat="1" applyBorder="1" applyAlignment="1">
      <alignment horizontal="right" vertical="center"/>
    </xf>
    <xf numFmtId="165" fontId="3" fillId="0" borderId="0" xfId="1" applyNumberFormat="1" applyFont="1" applyBorder="1" applyAlignment="1">
      <alignment horizontal="right" vertical="center"/>
    </xf>
    <xf numFmtId="165" fontId="0" fillId="0" borderId="0" xfId="1" applyNumberFormat="1" applyFont="1" applyBorder="1" applyAlignment="1">
      <alignment horizontal="right" vertical="center"/>
    </xf>
    <xf numFmtId="164" fontId="5" fillId="0" borderId="0" xfId="1" applyNumberFormat="1" applyFont="1" applyBorder="1" applyAlignment="1">
      <alignment horizontal="right" vertical="center"/>
    </xf>
    <xf numFmtId="164" fontId="6" fillId="0" borderId="0" xfId="1" applyNumberFormat="1" applyFont="1" applyBorder="1" applyAlignment="1">
      <alignment horizontal="right" vertical="center"/>
    </xf>
    <xf numFmtId="164" fontId="7" fillId="0" borderId="0" xfId="0" applyNumberFormat="1" applyFont="1" applyBorder="1" applyAlignment="1">
      <alignment horizontal="right" vertical="center"/>
    </xf>
    <xf numFmtId="165" fontId="8" fillId="0" borderId="0" xfId="1" applyNumberFormat="1" applyFont="1" applyBorder="1" applyAlignment="1">
      <alignment horizontal="right" vertical="center"/>
    </xf>
    <xf numFmtId="164" fontId="11" fillId="0" borderId="0" xfId="1" applyNumberFormat="1" applyFont="1" applyBorder="1" applyAlignment="1">
      <alignment horizontal="right" vertical="center"/>
    </xf>
    <xf numFmtId="165" fontId="4" fillId="0" borderId="0" xfId="1" applyNumberFormat="1" applyFont="1" applyBorder="1" applyAlignment="1">
      <alignment horizontal="right" vertical="center"/>
    </xf>
    <xf numFmtId="164" fontId="7" fillId="0" borderId="0" xfId="1" applyNumberFormat="1" applyFont="1" applyBorder="1" applyAlignment="1">
      <alignment horizontal="right" vertical="center"/>
    </xf>
    <xf numFmtId="11" fontId="12" fillId="0" borderId="0" xfId="0" applyNumberFormat="1" applyFont="1"/>
    <xf numFmtId="9" fontId="5" fillId="0" borderId="0" xfId="1" applyFont="1" applyBorder="1" applyAlignment="1">
      <alignment horizontal="right" vertical="center"/>
    </xf>
    <xf numFmtId="9" fontId="6" fillId="0" borderId="0" xfId="1" applyFont="1" applyBorder="1" applyAlignment="1">
      <alignment horizontal="right" vertical="center"/>
    </xf>
    <xf numFmtId="9" fontId="7" fillId="0" borderId="0" xfId="1" applyFont="1" applyBorder="1" applyAlignment="1">
      <alignment horizontal="right" vertical="center"/>
    </xf>
    <xf numFmtId="1" fontId="5" fillId="0" borderId="0" xfId="1" applyNumberFormat="1" applyFont="1" applyBorder="1" applyAlignment="1">
      <alignment horizontal="right" vertical="center"/>
    </xf>
    <xf numFmtId="1" fontId="6" fillId="0" borderId="0" xfId="1" applyNumberFormat="1" applyFont="1" applyBorder="1" applyAlignment="1">
      <alignment horizontal="right" vertical="center"/>
    </xf>
    <xf numFmtId="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164" fontId="0" fillId="0" borderId="1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49" fontId="0" fillId="0" borderId="0" xfId="0" applyNumberFormat="1" applyAlignment="1"/>
  </cellXfs>
  <cellStyles count="6">
    <cellStyle name="Lien hypertexte" xfId="2" builtinId="8" hidden="1"/>
    <cellStyle name="Lien hypertexte" xfId="4" builtinId="8" hidden="1"/>
    <cellStyle name="Lien hypertexte visité" xfId="3" builtinId="9" hidden="1"/>
    <cellStyle name="Lien hypertexte visité" xfId="5" builtinId="9" hidden="1"/>
    <cellStyle name="Normal" xfId="0" builtinId="0"/>
    <cellStyle name="Pourcentag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77"/>
  <sheetViews>
    <sheetView tabSelected="1" topLeftCell="C31" zoomScale="90" zoomScaleNormal="90" zoomScalePageLayoutView="90" workbookViewId="0">
      <pane xSplit="460" ySplit="5440" topLeftCell="C166" activePane="bottomRight"/>
      <selection activeCell="A59" sqref="A59"/>
      <selection pane="topRight" activeCell="H33" sqref="H33:L33"/>
      <selection pane="bottomLeft" activeCell="C91" sqref="A91:XFD91"/>
      <selection pane="bottomRight" activeCell="M173" sqref="M173"/>
    </sheetView>
  </sheetViews>
  <sheetFormatPr baseColWidth="10" defaultColWidth="11.5" defaultRowHeight="15" x14ac:dyDescent="0.2"/>
  <cols>
    <col min="1" max="1" width="27.1640625" bestFit="1" customWidth="1"/>
    <col min="2" max="2" width="22.83203125" style="3" customWidth="1"/>
    <col min="3" max="3" width="11.5" style="3"/>
    <col min="4" max="6" width="11.5" style="2" bestFit="1" customWidth="1"/>
    <col min="7" max="8" width="11.5" style="1" bestFit="1" customWidth="1"/>
    <col min="9" max="9" width="16.5" style="1" customWidth="1"/>
    <col min="10" max="10" width="11.5" style="1" bestFit="1" customWidth="1"/>
    <col min="11" max="11" width="11.5" style="1" customWidth="1"/>
    <col min="12" max="12" width="11.5" style="1" bestFit="1" customWidth="1"/>
    <col min="13" max="13" width="19.6640625" style="1" customWidth="1"/>
    <col min="14" max="14" width="18.6640625" style="1" customWidth="1"/>
    <col min="15" max="15" width="11.5" style="1" bestFit="1" customWidth="1"/>
    <col min="16" max="16" width="12.33203125" style="1" bestFit="1" customWidth="1"/>
    <col min="17" max="21" width="11.5" style="1" bestFit="1" customWidth="1"/>
    <col min="22" max="24" width="12.33203125" style="1" bestFit="1" customWidth="1"/>
  </cols>
  <sheetData>
    <row r="1" spans="1:24" ht="16" thickBot="1" x14ac:dyDescent="0.25"/>
    <row r="2" spans="1:24" x14ac:dyDescent="0.2">
      <c r="B2" s="102" t="s">
        <v>13</v>
      </c>
      <c r="C2" s="106"/>
      <c r="D2" s="105" t="s">
        <v>0</v>
      </c>
      <c r="E2" s="105"/>
      <c r="F2" s="106"/>
      <c r="G2" s="102" t="s">
        <v>4</v>
      </c>
      <c r="H2" s="105"/>
      <c r="I2" s="106"/>
      <c r="J2" s="102" t="s">
        <v>8</v>
      </c>
      <c r="K2" s="105"/>
      <c r="L2" s="106"/>
      <c r="M2" s="102" t="s">
        <v>9</v>
      </c>
      <c r="N2" s="105"/>
      <c r="O2" s="106"/>
      <c r="P2" s="102" t="s">
        <v>10</v>
      </c>
      <c r="Q2" s="105"/>
      <c r="R2" s="106"/>
      <c r="S2" s="102" t="s">
        <v>11</v>
      </c>
      <c r="T2" s="105"/>
      <c r="U2" s="106"/>
      <c r="V2" s="102" t="s">
        <v>12</v>
      </c>
      <c r="W2" s="105"/>
      <c r="X2" s="106"/>
    </row>
    <row r="3" spans="1:24" ht="16" thickBot="1" x14ac:dyDescent="0.25">
      <c r="A3" t="s">
        <v>16</v>
      </c>
      <c r="B3" s="8" t="s">
        <v>14</v>
      </c>
      <c r="C3" s="10" t="s">
        <v>15</v>
      </c>
      <c r="D3" s="9" t="s">
        <v>1</v>
      </c>
      <c r="E3" s="9" t="s">
        <v>2</v>
      </c>
      <c r="F3" s="10" t="s">
        <v>3</v>
      </c>
      <c r="G3" s="11" t="s">
        <v>5</v>
      </c>
      <c r="H3" s="12" t="s">
        <v>6</v>
      </c>
      <c r="I3" s="13" t="s">
        <v>7</v>
      </c>
      <c r="J3" s="11" t="s">
        <v>5</v>
      </c>
      <c r="K3" s="12" t="s">
        <v>6</v>
      </c>
      <c r="L3" s="13" t="s">
        <v>7</v>
      </c>
      <c r="M3" s="11" t="s">
        <v>5</v>
      </c>
      <c r="N3" s="12" t="s">
        <v>6</v>
      </c>
      <c r="O3" s="13" t="s">
        <v>7</v>
      </c>
      <c r="P3" s="11" t="s">
        <v>5</v>
      </c>
      <c r="Q3" s="12" t="s">
        <v>6</v>
      </c>
      <c r="R3" s="13" t="s">
        <v>7</v>
      </c>
      <c r="S3" s="11" t="s">
        <v>5</v>
      </c>
      <c r="T3" s="12" t="s">
        <v>6</v>
      </c>
      <c r="U3" s="13" t="s">
        <v>7</v>
      </c>
      <c r="V3" s="11" t="s">
        <v>5</v>
      </c>
      <c r="W3" s="12" t="s">
        <v>6</v>
      </c>
      <c r="X3" s="13" t="s">
        <v>7</v>
      </c>
    </row>
    <row r="4" spans="1:24" x14ac:dyDescent="0.2">
      <c r="A4" s="22">
        <v>6</v>
      </c>
      <c r="B4" s="23">
        <v>10.261955</v>
      </c>
      <c r="C4" s="24">
        <v>9.9999760000000002</v>
      </c>
      <c r="D4" s="4">
        <v>-6.2500000000000001E-4</v>
      </c>
      <c r="E4" s="4">
        <v>1.454917</v>
      </c>
      <c r="F4" s="5">
        <v>3.6645729999999999</v>
      </c>
      <c r="G4" s="14">
        <v>179.31611000000001</v>
      </c>
      <c r="H4" s="15">
        <v>-475.06256200000001</v>
      </c>
      <c r="I4" s="16">
        <v>181.166057</v>
      </c>
      <c r="J4" s="14">
        <v>433.87794400000001</v>
      </c>
      <c r="K4" s="15">
        <v>2.2318169999999999</v>
      </c>
      <c r="L4" s="16">
        <v>-432.49661400000002</v>
      </c>
      <c r="M4" s="14">
        <v>72.581198000000001</v>
      </c>
      <c r="N4" s="15">
        <v>-0.337393</v>
      </c>
      <c r="O4" s="16">
        <v>-66.069732999999999</v>
      </c>
      <c r="P4" s="14">
        <v>-3091.8184569999999</v>
      </c>
      <c r="Q4" s="15">
        <v>-0.3619</v>
      </c>
      <c r="R4" s="16">
        <v>3095.2177879999999</v>
      </c>
      <c r="S4" s="14">
        <v>1547.8140430000001</v>
      </c>
      <c r="T4" s="15">
        <v>4576.7779440000004</v>
      </c>
      <c r="U4" s="16">
        <v>1556.2353270000001</v>
      </c>
      <c r="V4" s="14">
        <v>-2014.3128139999999</v>
      </c>
      <c r="W4" s="15">
        <v>-2918.3695280000002</v>
      </c>
      <c r="X4" s="16">
        <v>-2014.8600060000001</v>
      </c>
    </row>
    <row r="5" spans="1:24" x14ac:dyDescent="0.2">
      <c r="A5" s="20">
        <v>12</v>
      </c>
      <c r="B5" s="23">
        <v>10.065446</v>
      </c>
      <c r="C5" s="24">
        <v>9.9999780000000005</v>
      </c>
      <c r="D5" s="4">
        <v>-1.5E-5</v>
      </c>
      <c r="E5" s="4">
        <v>1.4532179999999999</v>
      </c>
      <c r="F5" s="5">
        <v>3.615024</v>
      </c>
      <c r="G5" s="14">
        <v>275.13439399999999</v>
      </c>
      <c r="H5" s="15">
        <v>-584.61197600000003</v>
      </c>
      <c r="I5" s="16">
        <v>275.13951500000002</v>
      </c>
      <c r="J5" s="14">
        <v>514.90781900000002</v>
      </c>
      <c r="K5" s="15">
        <v>-4.2880000000000001E-3</v>
      </c>
      <c r="L5" s="16">
        <v>-514.83428300000003</v>
      </c>
      <c r="M5" s="14">
        <v>29.44819</v>
      </c>
      <c r="N5" s="15">
        <v>-1.0149E-2</v>
      </c>
      <c r="O5" s="16">
        <v>-29.405557000000002</v>
      </c>
      <c r="P5" s="14">
        <v>-3008.8344189999998</v>
      </c>
      <c r="Q5" s="15">
        <v>6.3049999999999998E-3</v>
      </c>
      <c r="R5" s="16">
        <v>3008.8672839999999</v>
      </c>
      <c r="S5" s="14">
        <v>1669.0971629999999</v>
      </c>
      <c r="T5" s="15">
        <v>4880.933411</v>
      </c>
      <c r="U5" s="16">
        <v>1669.161969</v>
      </c>
      <c r="V5" s="14">
        <v>-1597.0818320000001</v>
      </c>
      <c r="W5" s="15">
        <v>-2790.578227</v>
      </c>
      <c r="X5" s="16">
        <v>-1597.217429</v>
      </c>
    </row>
    <row r="6" spans="1:24" x14ac:dyDescent="0.2">
      <c r="A6" s="20">
        <v>24</v>
      </c>
      <c r="B6" s="23">
        <v>10.016265000000001</v>
      </c>
      <c r="C6" s="24">
        <v>9.9999789999999997</v>
      </c>
      <c r="D6" s="4">
        <v>-1.1E-5</v>
      </c>
      <c r="E6" s="4">
        <v>1.4574579999999999</v>
      </c>
      <c r="F6" s="5">
        <v>3.6009929999999999</v>
      </c>
      <c r="G6" s="14">
        <v>301.70758699999999</v>
      </c>
      <c r="H6" s="15">
        <v>-611.97336900000005</v>
      </c>
      <c r="I6" s="16">
        <v>301.69845700000002</v>
      </c>
      <c r="J6" s="14">
        <v>532.47369900000001</v>
      </c>
      <c r="K6" s="15">
        <v>-1.2836999999999999E-2</v>
      </c>
      <c r="L6" s="16">
        <v>-532.40935000000002</v>
      </c>
      <c r="M6" s="14">
        <v>8.3284219999999998</v>
      </c>
      <c r="N6" s="15">
        <v>-8.7930000000000005E-3</v>
      </c>
      <c r="O6" s="16">
        <v>-8.3060939999999999</v>
      </c>
      <c r="P6" s="14">
        <v>-2989.046554</v>
      </c>
      <c r="Q6" s="15">
        <v>5.215E-3</v>
      </c>
      <c r="R6" s="16">
        <v>2989.0694840000001</v>
      </c>
      <c r="S6" s="14">
        <v>1709.1316810000001</v>
      </c>
      <c r="T6" s="15">
        <v>4964.279528</v>
      </c>
      <c r="U6" s="16">
        <v>1709.1713199999999</v>
      </c>
      <c r="V6" s="14">
        <v>-1490.3154890000001</v>
      </c>
      <c r="W6" s="15">
        <v>-2766.0822509999998</v>
      </c>
      <c r="X6" s="16">
        <v>-1490.4288280000001</v>
      </c>
    </row>
    <row r="7" spans="1:24" x14ac:dyDescent="0.2">
      <c r="A7" s="20">
        <v>48</v>
      </c>
      <c r="B7" s="23">
        <v>10.004046000000001</v>
      </c>
      <c r="C7" s="24">
        <v>9.9999789999999997</v>
      </c>
      <c r="D7" s="4">
        <v>7.6799999999999993E-6</v>
      </c>
      <c r="E7" s="4">
        <v>1.457924</v>
      </c>
      <c r="F7" s="5">
        <v>3.597839</v>
      </c>
      <c r="G7" s="14">
        <v>308.41568599999999</v>
      </c>
      <c r="H7" s="15">
        <v>-618.82396600000004</v>
      </c>
      <c r="I7" s="16">
        <v>308.41196000000002</v>
      </c>
      <c r="J7" s="14">
        <v>536.71675900000002</v>
      </c>
      <c r="K7" s="15">
        <v>-1.4312E-2</v>
      </c>
      <c r="L7" s="16">
        <v>-536.75885100000005</v>
      </c>
      <c r="M7" s="14">
        <v>2.407721</v>
      </c>
      <c r="N7" s="15">
        <v>-2.0395E-2</v>
      </c>
      <c r="O7" s="16">
        <v>-2.4273189999999998</v>
      </c>
      <c r="P7" s="14">
        <v>-2985.0082619999998</v>
      </c>
      <c r="Q7" s="15">
        <v>-3.748E-3</v>
      </c>
      <c r="R7" s="16">
        <v>2984.9920360000001</v>
      </c>
      <c r="S7" s="14">
        <v>1718.847937</v>
      </c>
      <c r="T7" s="15">
        <v>4985.622891</v>
      </c>
      <c r="U7" s="16">
        <v>1718.8174590000001</v>
      </c>
      <c r="V7" s="14">
        <v>-1464.1029249999999</v>
      </c>
      <c r="W7" s="15">
        <v>-2761.4349999999999</v>
      </c>
      <c r="X7" s="16">
        <v>-1464.0269659999999</v>
      </c>
    </row>
    <row r="8" spans="1:24" ht="16" thickBot="1" x14ac:dyDescent="0.25">
      <c r="A8" s="21">
        <v>96</v>
      </c>
      <c r="B8" s="25">
        <v>10.000996000000001</v>
      </c>
      <c r="C8" s="26">
        <v>9.9999789999999997</v>
      </c>
      <c r="D8" s="6">
        <v>5.7205999999999999E-6</v>
      </c>
      <c r="E8" s="6">
        <v>1.457649</v>
      </c>
      <c r="F8" s="7">
        <v>3.5972780000000002</v>
      </c>
      <c r="G8" s="17">
        <v>310.01554900000002</v>
      </c>
      <c r="H8" s="18">
        <v>-620.28754100000003</v>
      </c>
      <c r="I8" s="19">
        <v>310.01253300000002</v>
      </c>
      <c r="J8" s="17">
        <v>537.55128000000002</v>
      </c>
      <c r="K8" s="18">
        <v>-2.1329000000000001E-2</v>
      </c>
      <c r="L8" s="19">
        <v>-537.58286899999996</v>
      </c>
      <c r="M8" s="17">
        <v>0.62861699999999998</v>
      </c>
      <c r="N8" s="18">
        <v>1.4822E-2</v>
      </c>
      <c r="O8" s="19">
        <v>-0.64309899999999998</v>
      </c>
      <c r="P8" s="17">
        <v>-2984.2482759999998</v>
      </c>
      <c r="Q8" s="18">
        <v>-2.833E-3</v>
      </c>
      <c r="R8" s="19">
        <v>2984.2361649999998</v>
      </c>
      <c r="S8" s="17">
        <v>1720.858559</v>
      </c>
      <c r="T8" s="18">
        <v>4991.1613289999996</v>
      </c>
      <c r="U8" s="19">
        <v>1720.835908</v>
      </c>
      <c r="V8" s="17">
        <v>-1458.2404019999999</v>
      </c>
      <c r="W8" s="18">
        <v>-2760.261888</v>
      </c>
      <c r="X8" s="19">
        <v>-1458.183546</v>
      </c>
    </row>
    <row r="10" spans="1:24" ht="16" thickBot="1" x14ac:dyDescent="0.25"/>
    <row r="11" spans="1:24" x14ac:dyDescent="0.2">
      <c r="B11" s="102" t="s">
        <v>13</v>
      </c>
      <c r="C11" s="106"/>
      <c r="D11" s="105" t="s">
        <v>0</v>
      </c>
      <c r="E11" s="105"/>
      <c r="F11" s="106"/>
      <c r="G11" s="102" t="s">
        <v>4</v>
      </c>
      <c r="H11" s="105"/>
      <c r="I11" s="106"/>
      <c r="J11" s="102" t="s">
        <v>8</v>
      </c>
      <c r="K11" s="105"/>
      <c r="L11" s="106"/>
      <c r="M11" s="102" t="s">
        <v>9</v>
      </c>
      <c r="N11" s="105"/>
      <c r="O11" s="106"/>
      <c r="P11" s="102" t="s">
        <v>10</v>
      </c>
      <c r="Q11" s="105"/>
      <c r="R11" s="106"/>
      <c r="S11" s="102" t="s">
        <v>11</v>
      </c>
      <c r="T11" s="105"/>
      <c r="U11" s="106"/>
      <c r="V11" s="102" t="s">
        <v>12</v>
      </c>
      <c r="W11" s="105"/>
      <c r="X11" s="106"/>
    </row>
    <row r="12" spans="1:24" ht="16" thickBot="1" x14ac:dyDescent="0.25">
      <c r="A12" t="s">
        <v>17</v>
      </c>
      <c r="B12" s="8" t="s">
        <v>14</v>
      </c>
      <c r="C12" s="10" t="s">
        <v>15</v>
      </c>
      <c r="D12" s="9" t="s">
        <v>1</v>
      </c>
      <c r="E12" s="9" t="s">
        <v>2</v>
      </c>
      <c r="F12" s="10" t="s">
        <v>3</v>
      </c>
      <c r="G12" s="11" t="s">
        <v>5</v>
      </c>
      <c r="H12" s="12" t="s">
        <v>6</v>
      </c>
      <c r="I12" s="13" t="s">
        <v>7</v>
      </c>
      <c r="J12" s="11" t="s">
        <v>5</v>
      </c>
      <c r="K12" s="12" t="s">
        <v>6</v>
      </c>
      <c r="L12" s="13" t="s">
        <v>7</v>
      </c>
      <c r="M12" s="11" t="s">
        <v>5</v>
      </c>
      <c r="N12" s="12" t="s">
        <v>6</v>
      </c>
      <c r="O12" s="13" t="s">
        <v>7</v>
      </c>
      <c r="P12" s="11" t="s">
        <v>5</v>
      </c>
      <c r="Q12" s="12" t="s">
        <v>6</v>
      </c>
      <c r="R12" s="13" t="s">
        <v>7</v>
      </c>
      <c r="S12" s="11" t="s">
        <v>5</v>
      </c>
      <c r="T12" s="12" t="s">
        <v>6</v>
      </c>
      <c r="U12" s="13" t="s">
        <v>7</v>
      </c>
      <c r="V12" s="11" t="s">
        <v>5</v>
      </c>
      <c r="W12" s="12" t="s">
        <v>6</v>
      </c>
      <c r="X12" s="13" t="s">
        <v>7</v>
      </c>
    </row>
    <row r="13" spans="1:24" x14ac:dyDescent="0.2">
      <c r="A13" s="22">
        <v>6</v>
      </c>
      <c r="B13" s="23">
        <v>10.260508</v>
      </c>
      <c r="C13" s="24">
        <v>9.9997260000000008</v>
      </c>
      <c r="D13" s="4">
        <v>8.14E-6</v>
      </c>
      <c r="E13" s="4">
        <v>1.64303</v>
      </c>
      <c r="F13" s="5">
        <v>3.5933600000000001</v>
      </c>
      <c r="G13" s="14">
        <v>311.39</v>
      </c>
      <c r="H13" s="15">
        <v>-669.14</v>
      </c>
      <c r="I13" s="16">
        <v>311.39</v>
      </c>
      <c r="J13" s="14">
        <v>633.65700000000004</v>
      </c>
      <c r="K13" s="15">
        <v>0</v>
      </c>
      <c r="L13" s="16">
        <v>-633.65</v>
      </c>
      <c r="M13" s="14">
        <v>305.82400000000001</v>
      </c>
      <c r="N13" s="15">
        <v>0</v>
      </c>
      <c r="O13" s="16">
        <v>-305.82400000000001</v>
      </c>
      <c r="P13" s="14">
        <v>-2730.98</v>
      </c>
      <c r="Q13" s="15">
        <v>0</v>
      </c>
      <c r="R13" s="16">
        <v>2730.98</v>
      </c>
      <c r="S13" s="14">
        <v>1934.17</v>
      </c>
      <c r="T13" s="15">
        <v>5106.1400000000003</v>
      </c>
      <c r="U13" s="16">
        <v>1934.17</v>
      </c>
      <c r="V13" s="14">
        <v>-1230.78</v>
      </c>
      <c r="W13" s="15">
        <v>-3217.49</v>
      </c>
      <c r="X13" s="16">
        <v>-1230.78</v>
      </c>
    </row>
    <row r="14" spans="1:24" x14ac:dyDescent="0.2">
      <c r="A14" s="20">
        <v>12</v>
      </c>
      <c r="B14" s="23">
        <v>10.065243000000001</v>
      </c>
      <c r="C14" s="24">
        <v>9.9997249999999998</v>
      </c>
      <c r="D14" s="4">
        <v>9.1116999999999995E-6</v>
      </c>
      <c r="E14" s="4">
        <v>1.5060800000000001</v>
      </c>
      <c r="F14" s="5">
        <v>3.5949399999999998</v>
      </c>
      <c r="G14" s="14">
        <v>304.23399999999998</v>
      </c>
      <c r="H14" s="15">
        <v>-633.173</v>
      </c>
      <c r="I14" s="16">
        <v>304.23399999999998</v>
      </c>
      <c r="J14" s="14">
        <v>566.68200000000002</v>
      </c>
      <c r="K14" s="15">
        <v>0</v>
      </c>
      <c r="L14" s="16">
        <v>-566.68200000000002</v>
      </c>
      <c r="M14" s="14">
        <v>129.34700000000001</v>
      </c>
      <c r="N14" s="15">
        <v>0</v>
      </c>
      <c r="O14" s="16">
        <v>-129.34700000000001</v>
      </c>
      <c r="P14" s="14">
        <v>-2884.85</v>
      </c>
      <c r="Q14" s="15">
        <v>0</v>
      </c>
      <c r="R14" s="16">
        <v>2884.85</v>
      </c>
      <c r="S14" s="14">
        <v>1863.25</v>
      </c>
      <c r="T14" s="15">
        <v>5016.57</v>
      </c>
      <c r="U14" s="16">
        <v>1863.25</v>
      </c>
      <c r="V14" s="14">
        <v>-1377.71</v>
      </c>
      <c r="W14" s="15">
        <v>-2867.75</v>
      </c>
      <c r="X14" s="16">
        <v>-1377.71</v>
      </c>
    </row>
    <row r="15" spans="1:24" x14ac:dyDescent="0.2">
      <c r="A15" s="20">
        <v>24</v>
      </c>
      <c r="B15" s="23">
        <v>10.016018000000001</v>
      </c>
      <c r="C15" s="24">
        <v>9.9997260000000008</v>
      </c>
      <c r="D15" s="4">
        <v>-8.0183999999999993E-6</v>
      </c>
      <c r="E15" s="4">
        <v>1.4707300000000001</v>
      </c>
      <c r="F15" s="5">
        <v>3.5960200000000002</v>
      </c>
      <c r="G15" s="14">
        <v>304.62799999999999</v>
      </c>
      <c r="H15" s="15">
        <v>-624.02700000000004</v>
      </c>
      <c r="I15" s="16">
        <v>304.62799999999999</v>
      </c>
      <c r="J15" s="14">
        <v>547.67700000000002</v>
      </c>
      <c r="K15" s="15">
        <v>0</v>
      </c>
      <c r="L15" s="16">
        <v>-547.67700000000002</v>
      </c>
      <c r="M15" s="14">
        <v>60.927300000000002</v>
      </c>
      <c r="N15" s="15">
        <v>0</v>
      </c>
      <c r="O15" s="16">
        <v>-60.927300000000002</v>
      </c>
      <c r="P15" s="14">
        <v>-2941.87</v>
      </c>
      <c r="Q15" s="15">
        <v>0</v>
      </c>
      <c r="R15" s="16">
        <v>2941.87</v>
      </c>
      <c r="S15" s="14">
        <v>1795.48</v>
      </c>
      <c r="T15" s="15">
        <v>4998.28</v>
      </c>
      <c r="U15" s="16">
        <v>1795.48</v>
      </c>
      <c r="V15" s="14">
        <v>-1430.08</v>
      </c>
      <c r="W15" s="15">
        <v>-2787.86</v>
      </c>
      <c r="X15" s="16">
        <v>-1430.08</v>
      </c>
    </row>
    <row r="16" spans="1:24" x14ac:dyDescent="0.2">
      <c r="A16" s="20">
        <v>48</v>
      </c>
      <c r="B16" s="23">
        <v>10.003786</v>
      </c>
      <c r="C16" s="24">
        <v>9.9997190000000007</v>
      </c>
      <c r="D16" s="2">
        <v>2.3E-5</v>
      </c>
      <c r="E16" s="4">
        <v>1.46163</v>
      </c>
      <c r="F16" s="5">
        <v>3.5964</v>
      </c>
      <c r="G16" s="15">
        <v>306.79500000000002</v>
      </c>
      <c r="H16" s="15">
        <v>-621.74300000000005</v>
      </c>
      <c r="I16" s="16">
        <v>306.79500000000002</v>
      </c>
      <c r="J16" s="14">
        <v>541.529</v>
      </c>
      <c r="K16" s="15">
        <v>0</v>
      </c>
      <c r="L16" s="16">
        <v>-541.529</v>
      </c>
      <c r="M16" s="14">
        <v>29.780799999999999</v>
      </c>
      <c r="N16" s="15">
        <v>0</v>
      </c>
      <c r="O16" s="16">
        <v>-29.780799999999999</v>
      </c>
      <c r="P16" s="14">
        <v>-2965.29</v>
      </c>
      <c r="Q16" s="15">
        <v>0</v>
      </c>
      <c r="R16" s="16">
        <v>2965.29</v>
      </c>
      <c r="S16" s="14">
        <v>1758.98</v>
      </c>
      <c r="T16" s="15">
        <v>4993.95</v>
      </c>
      <c r="U16" s="16">
        <v>1758.98</v>
      </c>
      <c r="V16" s="14">
        <v>-1446.89</v>
      </c>
      <c r="W16" s="15">
        <v>-2768.38</v>
      </c>
      <c r="X16" s="16">
        <v>-1446.89</v>
      </c>
    </row>
    <row r="17" spans="1:26" ht="16" thickBot="1" x14ac:dyDescent="0.25">
      <c r="A17" s="21">
        <v>96</v>
      </c>
      <c r="B17" s="25">
        <v>10.000748</v>
      </c>
      <c r="C17" s="26">
        <v>9.9997319999999998</v>
      </c>
      <c r="D17" s="28">
        <v>-4.6433999999999999E-7</v>
      </c>
      <c r="E17" s="6">
        <v>1.45872</v>
      </c>
      <c r="F17" s="7">
        <v>3.5967500000000001</v>
      </c>
      <c r="G17" s="17">
        <v>306.09100000000001</v>
      </c>
      <c r="H17" s="18">
        <v>-621.53899999999999</v>
      </c>
      <c r="I17" s="19">
        <v>306.09100000000001</v>
      </c>
      <c r="J17" s="17">
        <v>540.02200000000005</v>
      </c>
      <c r="K17" s="18">
        <v>0</v>
      </c>
      <c r="L17" s="19">
        <v>-540.02200000000005</v>
      </c>
      <c r="M17" s="17">
        <v>14.6821</v>
      </c>
      <c r="N17" s="18">
        <v>0</v>
      </c>
      <c r="O17" s="19">
        <v>-14.6821</v>
      </c>
      <c r="P17" s="17">
        <v>-2976.09</v>
      </c>
      <c r="Q17" s="18">
        <v>0</v>
      </c>
      <c r="R17" s="19">
        <v>2976.09</v>
      </c>
      <c r="S17" s="17">
        <v>1740.22</v>
      </c>
      <c r="T17" s="18">
        <v>4992.28</v>
      </c>
      <c r="U17" s="19">
        <v>1740.22</v>
      </c>
      <c r="V17" s="17">
        <v>-1452.64</v>
      </c>
      <c r="W17" s="18">
        <v>-2762.67</v>
      </c>
      <c r="X17" s="19">
        <v>-1452.64</v>
      </c>
    </row>
    <row r="23" spans="1:26" ht="16" thickBot="1" x14ac:dyDescent="0.25"/>
    <row r="24" spans="1:26" x14ac:dyDescent="0.2">
      <c r="A24" s="30"/>
      <c r="B24" s="31"/>
      <c r="C24" s="22" t="s">
        <v>16</v>
      </c>
      <c r="D24" s="34"/>
      <c r="E24" s="34"/>
      <c r="F24" s="34"/>
      <c r="G24" s="35"/>
      <c r="H24" s="22" t="s">
        <v>17</v>
      </c>
      <c r="I24" s="42"/>
      <c r="J24" s="42"/>
      <c r="K24" s="42"/>
      <c r="L24" s="35"/>
      <c r="O24" s="30"/>
      <c r="P24" s="31"/>
      <c r="Q24" s="97" t="s">
        <v>16</v>
      </c>
      <c r="R24" s="98"/>
      <c r="S24" s="98"/>
      <c r="T24" s="98"/>
      <c r="U24" s="99"/>
      <c r="V24" s="97" t="s">
        <v>17</v>
      </c>
      <c r="W24" s="98"/>
      <c r="X24" s="98"/>
      <c r="Y24" s="98"/>
      <c r="Z24" s="99"/>
    </row>
    <row r="25" spans="1:26" ht="16" thickBot="1" x14ac:dyDescent="0.25">
      <c r="A25" s="30"/>
      <c r="B25" s="31"/>
      <c r="C25" s="20">
        <v>6</v>
      </c>
      <c r="D25" s="30">
        <v>12</v>
      </c>
      <c r="E25" s="30">
        <v>24</v>
      </c>
      <c r="F25" s="30">
        <v>48</v>
      </c>
      <c r="G25" s="36">
        <v>96</v>
      </c>
      <c r="H25" s="20">
        <v>6</v>
      </c>
      <c r="I25" s="30">
        <v>12</v>
      </c>
      <c r="J25" s="30">
        <v>24</v>
      </c>
      <c r="K25" s="30">
        <v>48</v>
      </c>
      <c r="L25" s="36">
        <v>96</v>
      </c>
      <c r="O25" s="30"/>
      <c r="P25" s="31"/>
      <c r="Q25" s="20">
        <v>6</v>
      </c>
      <c r="R25" s="30">
        <v>12</v>
      </c>
      <c r="S25" s="30">
        <v>24</v>
      </c>
      <c r="T25" s="30">
        <v>48</v>
      </c>
      <c r="U25" s="36">
        <v>96</v>
      </c>
      <c r="V25" s="20">
        <v>6</v>
      </c>
      <c r="W25" s="30">
        <v>12</v>
      </c>
      <c r="X25" s="30">
        <v>24</v>
      </c>
      <c r="Y25" s="30">
        <v>48</v>
      </c>
      <c r="Z25" s="36">
        <v>96</v>
      </c>
    </row>
    <row r="26" spans="1:26" x14ac:dyDescent="0.2">
      <c r="A26" s="102" t="s">
        <v>13</v>
      </c>
      <c r="B26" s="27" t="s">
        <v>14</v>
      </c>
      <c r="C26" s="47">
        <v>10.261955</v>
      </c>
      <c r="D26" s="48">
        <v>10.065446</v>
      </c>
      <c r="E26" s="48">
        <v>10.016265000000001</v>
      </c>
      <c r="F26" s="48">
        <v>10.004046000000001</v>
      </c>
      <c r="G26" s="49">
        <v>10.000996000000001</v>
      </c>
      <c r="H26" s="47">
        <v>10.260508</v>
      </c>
      <c r="I26" s="48">
        <v>10.065243000000001</v>
      </c>
      <c r="J26" s="48">
        <v>10.016018000000001</v>
      </c>
      <c r="K26" s="48">
        <v>10.003786</v>
      </c>
      <c r="L26" s="46">
        <v>10.000748</v>
      </c>
      <c r="O26" s="102" t="s">
        <v>13</v>
      </c>
      <c r="P26" s="29" t="s">
        <v>14</v>
      </c>
      <c r="Q26" s="47">
        <v>10.261955</v>
      </c>
      <c r="R26" s="48">
        <v>10.065446</v>
      </c>
      <c r="S26" s="48">
        <v>10.016265000000001</v>
      </c>
      <c r="T26" s="48">
        <v>10.004046000000001</v>
      </c>
      <c r="U26" s="49">
        <v>10.000996000000001</v>
      </c>
      <c r="V26" s="47">
        <v>10.260508</v>
      </c>
      <c r="W26" s="48">
        <v>10.065243000000001</v>
      </c>
      <c r="X26" s="48">
        <v>10.016018000000001</v>
      </c>
      <c r="Y26" s="48">
        <v>10.003786</v>
      </c>
      <c r="Z26" s="46">
        <v>10.000748</v>
      </c>
    </row>
    <row r="27" spans="1:26" x14ac:dyDescent="0.2">
      <c r="A27" s="103"/>
      <c r="B27" s="31" t="s">
        <v>15</v>
      </c>
      <c r="C27" s="50">
        <v>9.9999760000000002</v>
      </c>
      <c r="D27" s="51">
        <v>9.9999780000000005</v>
      </c>
      <c r="E27" s="51">
        <v>9.9999789999999997</v>
      </c>
      <c r="F27" s="51">
        <v>9.9999789999999997</v>
      </c>
      <c r="G27" s="52">
        <v>9.9999789999999997</v>
      </c>
      <c r="H27" s="50">
        <v>9.9997260000000008</v>
      </c>
      <c r="I27" s="51">
        <v>9.9997249999999998</v>
      </c>
      <c r="J27" s="51">
        <v>9.9997260000000008</v>
      </c>
      <c r="K27" s="51">
        <v>9.9997190000000007</v>
      </c>
      <c r="L27" s="24">
        <v>9.9997319999999998</v>
      </c>
      <c r="O27" s="103"/>
      <c r="P27" s="31" t="s">
        <v>15</v>
      </c>
      <c r="Q27" s="50">
        <v>9.9999760000000002</v>
      </c>
      <c r="R27" s="51">
        <v>9.9999780000000005</v>
      </c>
      <c r="S27" s="51">
        <v>9.9999789999999997</v>
      </c>
      <c r="T27" s="51">
        <v>9.9999789999999997</v>
      </c>
      <c r="U27" s="52">
        <v>9.9999789999999997</v>
      </c>
      <c r="V27" s="50">
        <v>9.9997260000000008</v>
      </c>
      <c r="W27" s="51">
        <v>9.9997249999999998</v>
      </c>
      <c r="X27" s="51">
        <v>9.9997260000000008</v>
      </c>
      <c r="Y27" s="51">
        <v>9.9997190000000007</v>
      </c>
      <c r="Z27" s="24">
        <v>9.9997319999999998</v>
      </c>
    </row>
    <row r="28" spans="1:26" x14ac:dyDescent="0.2">
      <c r="A28" s="103" t="s">
        <v>0</v>
      </c>
      <c r="B28" s="31" t="s">
        <v>1</v>
      </c>
      <c r="C28" s="64">
        <v>-6.2500000000000001E-4</v>
      </c>
      <c r="D28" s="65">
        <v>-1.5E-5</v>
      </c>
      <c r="E28" s="65">
        <v>-1.1E-5</v>
      </c>
      <c r="F28" s="65">
        <v>7.6799999999999993E-6</v>
      </c>
      <c r="G28" s="66">
        <v>5.7205999999999999E-6</v>
      </c>
      <c r="H28" s="64">
        <v>8.14E-6</v>
      </c>
      <c r="I28" s="65">
        <v>9.1116999999999995E-6</v>
      </c>
      <c r="J28" s="65">
        <v>-8.0183999999999993E-6</v>
      </c>
      <c r="K28" s="65">
        <v>2.3E-5</v>
      </c>
      <c r="L28" s="74">
        <v>-4.6433999999999999E-7</v>
      </c>
      <c r="O28" s="103" t="s">
        <v>0</v>
      </c>
      <c r="P28" s="31" t="s">
        <v>1</v>
      </c>
      <c r="Q28" s="50">
        <v>-6.2500000000000001E-4</v>
      </c>
      <c r="R28" s="51">
        <v>-1.5E-5</v>
      </c>
      <c r="S28" s="51">
        <v>-1.1E-5</v>
      </c>
      <c r="T28" s="51">
        <v>7.6799999999999993E-6</v>
      </c>
      <c r="U28" s="52">
        <v>5.7205999999999999E-6</v>
      </c>
      <c r="V28" s="50">
        <v>8.14E-6</v>
      </c>
      <c r="W28" s="51">
        <v>9.1116999999999995E-6</v>
      </c>
      <c r="X28" s="51">
        <v>-8.0183999999999993E-6</v>
      </c>
      <c r="Y28" s="51">
        <v>2.3E-5</v>
      </c>
      <c r="Z28" s="5">
        <v>-4.6433999999999999E-7</v>
      </c>
    </row>
    <row r="29" spans="1:26" x14ac:dyDescent="0.2">
      <c r="A29" s="103"/>
      <c r="B29" s="31" t="s">
        <v>2</v>
      </c>
      <c r="C29" s="50">
        <v>1.454917</v>
      </c>
      <c r="D29" s="51">
        <v>1.4532179999999999</v>
      </c>
      <c r="E29" s="51">
        <v>1.4574579999999999</v>
      </c>
      <c r="F29" s="51">
        <v>1.457924</v>
      </c>
      <c r="G29" s="52">
        <v>1.457649</v>
      </c>
      <c r="H29" s="50">
        <v>1.64303</v>
      </c>
      <c r="I29" s="51">
        <v>1.5060800000000001</v>
      </c>
      <c r="J29" s="51">
        <v>1.4707300000000001</v>
      </c>
      <c r="K29" s="51">
        <v>1.46163</v>
      </c>
      <c r="L29" s="5">
        <v>1.45872</v>
      </c>
      <c r="O29" s="103"/>
      <c r="P29" s="31" t="s">
        <v>2</v>
      </c>
      <c r="Q29" s="50">
        <v>1.454917</v>
      </c>
      <c r="R29" s="51">
        <v>1.4532179999999999</v>
      </c>
      <c r="S29" s="51">
        <v>1.4574579999999999</v>
      </c>
      <c r="T29" s="51">
        <v>1.457924</v>
      </c>
      <c r="U29" s="52">
        <v>1.457649</v>
      </c>
      <c r="V29" s="50">
        <v>1.64303</v>
      </c>
      <c r="W29" s="51">
        <v>1.5060800000000001</v>
      </c>
      <c r="X29" s="51">
        <v>1.4707300000000001</v>
      </c>
      <c r="Y29" s="51">
        <v>1.46163</v>
      </c>
      <c r="Z29" s="5">
        <v>1.45872</v>
      </c>
    </row>
    <row r="30" spans="1:26" ht="16" thickBot="1" x14ac:dyDescent="0.25">
      <c r="A30" s="104"/>
      <c r="B30" s="9" t="s">
        <v>3</v>
      </c>
      <c r="C30" s="53">
        <v>3.6645729999999999</v>
      </c>
      <c r="D30" s="54">
        <v>3.615024</v>
      </c>
      <c r="E30" s="54">
        <v>3.6009929999999999</v>
      </c>
      <c r="F30" s="54">
        <v>3.597839</v>
      </c>
      <c r="G30" s="55">
        <v>3.5972780000000002</v>
      </c>
      <c r="H30" s="53">
        <v>3.5933600000000001</v>
      </c>
      <c r="I30" s="54">
        <v>3.5949399999999998</v>
      </c>
      <c r="J30" s="54">
        <v>3.5960200000000002</v>
      </c>
      <c r="K30" s="54">
        <v>3.5964</v>
      </c>
      <c r="L30" s="7">
        <v>3.5967500000000001</v>
      </c>
      <c r="O30" s="104"/>
      <c r="P30" s="9" t="s">
        <v>3</v>
      </c>
      <c r="Q30" s="53">
        <v>3.6645729999999999</v>
      </c>
      <c r="R30" s="54">
        <v>3.615024</v>
      </c>
      <c r="S30" s="54">
        <v>3.6009929999999999</v>
      </c>
      <c r="T30" s="54">
        <v>3.597839</v>
      </c>
      <c r="U30" s="55">
        <v>3.5972780000000002</v>
      </c>
      <c r="V30" s="53">
        <v>3.5933600000000001</v>
      </c>
      <c r="W30" s="54">
        <v>3.5949399999999998</v>
      </c>
      <c r="X30" s="54">
        <v>3.5960200000000002</v>
      </c>
      <c r="Y30" s="54">
        <v>3.5964</v>
      </c>
      <c r="Z30" s="7">
        <v>3.5967500000000001</v>
      </c>
    </row>
    <row r="31" spans="1:26" x14ac:dyDescent="0.2">
      <c r="A31" s="103" t="s">
        <v>4</v>
      </c>
      <c r="B31" s="32" t="s">
        <v>5</v>
      </c>
      <c r="C31" s="57">
        <v>179.31611000000001</v>
      </c>
      <c r="D31" s="58">
        <v>275.13439399999999</v>
      </c>
      <c r="E31" s="58">
        <v>301.70758699999999</v>
      </c>
      <c r="F31" s="58">
        <v>308.41568599999999</v>
      </c>
      <c r="G31" s="59">
        <v>310.01554900000002</v>
      </c>
      <c r="H31" s="57">
        <v>311.39</v>
      </c>
      <c r="I31" s="58">
        <v>304.23399999999998</v>
      </c>
      <c r="J31" s="58">
        <v>304.62799999999999</v>
      </c>
      <c r="K31" s="58">
        <v>306.79500000000002</v>
      </c>
      <c r="L31" s="16">
        <v>306.09100000000001</v>
      </c>
      <c r="O31" s="100" t="s">
        <v>18</v>
      </c>
      <c r="P31" s="56" t="s">
        <v>4</v>
      </c>
      <c r="Q31" s="50">
        <f>C31</f>
        <v>179.31611000000001</v>
      </c>
      <c r="R31" s="50">
        <f t="shared" ref="R31:Z31" si="0">D31</f>
        <v>275.13439399999999</v>
      </c>
      <c r="S31" s="50">
        <f t="shared" si="0"/>
        <v>301.70758699999999</v>
      </c>
      <c r="T31" s="50">
        <f t="shared" si="0"/>
        <v>308.41568599999999</v>
      </c>
      <c r="U31" s="50">
        <f t="shared" si="0"/>
        <v>310.01554900000002</v>
      </c>
      <c r="V31" s="50">
        <f t="shared" si="0"/>
        <v>311.39</v>
      </c>
      <c r="W31" s="50">
        <f t="shared" si="0"/>
        <v>304.23399999999998</v>
      </c>
      <c r="X31" s="50">
        <f t="shared" si="0"/>
        <v>304.62799999999999</v>
      </c>
      <c r="Y31" s="50">
        <f t="shared" si="0"/>
        <v>306.79500000000002</v>
      </c>
      <c r="Z31" s="50">
        <f t="shared" si="0"/>
        <v>306.09100000000001</v>
      </c>
    </row>
    <row r="32" spans="1:26" x14ac:dyDescent="0.2">
      <c r="A32" s="103"/>
      <c r="B32" s="32" t="s">
        <v>6</v>
      </c>
      <c r="C32" s="57">
        <v>-475.06256200000001</v>
      </c>
      <c r="D32" s="58">
        <v>-584.61197600000003</v>
      </c>
      <c r="E32" s="58">
        <v>-611.97336900000005</v>
      </c>
      <c r="F32" s="58">
        <v>-618.82396600000004</v>
      </c>
      <c r="G32" s="59">
        <v>-620.28754100000003</v>
      </c>
      <c r="H32" s="57">
        <v>-669.14</v>
      </c>
      <c r="I32" s="58">
        <v>-633.173</v>
      </c>
      <c r="J32" s="58">
        <v>-624.02700000000004</v>
      </c>
      <c r="K32" s="58">
        <v>-621.74300000000005</v>
      </c>
      <c r="L32" s="16">
        <v>-621.53899999999999</v>
      </c>
      <c r="O32" s="101"/>
      <c r="P32" s="56" t="s">
        <v>8</v>
      </c>
      <c r="Q32" s="50">
        <f>C34</f>
        <v>433.87794400000001</v>
      </c>
      <c r="R32" s="50">
        <f t="shared" ref="R32:Z32" si="1">D34</f>
        <v>514.90781900000002</v>
      </c>
      <c r="S32" s="50">
        <f t="shared" si="1"/>
        <v>532.47369900000001</v>
      </c>
      <c r="T32" s="50">
        <f t="shared" si="1"/>
        <v>536.71675900000002</v>
      </c>
      <c r="U32" s="50">
        <f t="shared" si="1"/>
        <v>537.55128000000002</v>
      </c>
      <c r="V32" s="50">
        <f t="shared" si="1"/>
        <v>633.65700000000004</v>
      </c>
      <c r="W32" s="50">
        <f t="shared" si="1"/>
        <v>566.68200000000002</v>
      </c>
      <c r="X32" s="50">
        <f t="shared" si="1"/>
        <v>547.67700000000002</v>
      </c>
      <c r="Y32" s="50">
        <f t="shared" si="1"/>
        <v>541.529</v>
      </c>
      <c r="Z32" s="50">
        <f t="shared" si="1"/>
        <v>540.02200000000005</v>
      </c>
    </row>
    <row r="33" spans="1:26" x14ac:dyDescent="0.2">
      <c r="A33" s="103"/>
      <c r="B33" s="32" t="s">
        <v>7</v>
      </c>
      <c r="C33" s="57">
        <v>181.166057</v>
      </c>
      <c r="D33" s="58">
        <v>275.13951500000002</v>
      </c>
      <c r="E33" s="58">
        <v>301.69845700000002</v>
      </c>
      <c r="F33" s="58">
        <v>308.41196000000002</v>
      </c>
      <c r="G33" s="59">
        <v>310.01253300000002</v>
      </c>
      <c r="H33" s="57">
        <v>311.39</v>
      </c>
      <c r="I33" s="58">
        <v>304.23399999999998</v>
      </c>
      <c r="J33" s="58">
        <v>304.62799999999999</v>
      </c>
      <c r="K33" s="58">
        <v>306.79500000000002</v>
      </c>
      <c r="L33" s="16">
        <v>306.09100000000001</v>
      </c>
      <c r="O33" s="101"/>
      <c r="P33" s="56" t="s">
        <v>9</v>
      </c>
      <c r="Q33" s="50">
        <f>C37</f>
        <v>72.581198000000001</v>
      </c>
      <c r="R33" s="50">
        <f t="shared" ref="R33:Z33" si="2">D37</f>
        <v>29.44819</v>
      </c>
      <c r="S33" s="50">
        <f t="shared" si="2"/>
        <v>8.3284219999999998</v>
      </c>
      <c r="T33" s="50">
        <f t="shared" si="2"/>
        <v>2.407721</v>
      </c>
      <c r="U33" s="50">
        <f t="shared" si="2"/>
        <v>0.62861699999999998</v>
      </c>
      <c r="V33" s="50">
        <f t="shared" si="2"/>
        <v>305.82400000000001</v>
      </c>
      <c r="W33" s="50">
        <f t="shared" si="2"/>
        <v>129.34700000000001</v>
      </c>
      <c r="X33" s="50">
        <f t="shared" si="2"/>
        <v>60.927300000000002</v>
      </c>
      <c r="Y33" s="50">
        <f t="shared" si="2"/>
        <v>29.780799999999999</v>
      </c>
      <c r="Z33" s="50">
        <f t="shared" si="2"/>
        <v>14.6821</v>
      </c>
    </row>
    <row r="34" spans="1:26" x14ac:dyDescent="0.2">
      <c r="A34" s="103" t="s">
        <v>8</v>
      </c>
      <c r="B34" s="32" t="s">
        <v>5</v>
      </c>
      <c r="C34" s="57">
        <v>433.87794400000001</v>
      </c>
      <c r="D34" s="58">
        <v>514.90781900000002</v>
      </c>
      <c r="E34" s="58">
        <v>532.47369900000001</v>
      </c>
      <c r="F34" s="58">
        <v>536.71675900000002</v>
      </c>
      <c r="G34" s="59">
        <v>537.55128000000002</v>
      </c>
      <c r="H34" s="57">
        <v>633.65700000000004</v>
      </c>
      <c r="I34" s="58">
        <v>566.68200000000002</v>
      </c>
      <c r="J34" s="58">
        <v>547.67700000000002</v>
      </c>
      <c r="K34" s="58">
        <v>541.529</v>
      </c>
      <c r="L34" s="16">
        <v>540.02200000000005</v>
      </c>
      <c r="O34" s="101"/>
      <c r="P34" s="56" t="s">
        <v>10</v>
      </c>
      <c r="Q34" s="50">
        <f>C40</f>
        <v>-3091.8184569999999</v>
      </c>
      <c r="R34" s="50">
        <f t="shared" ref="R34:Z34" si="3">D40</f>
        <v>-3008.8344189999998</v>
      </c>
      <c r="S34" s="50">
        <f t="shared" si="3"/>
        <v>-2989.046554</v>
      </c>
      <c r="T34" s="50">
        <f t="shared" si="3"/>
        <v>-2985.0082619999998</v>
      </c>
      <c r="U34" s="50">
        <f t="shared" si="3"/>
        <v>-2984.2482759999998</v>
      </c>
      <c r="V34" s="50">
        <f t="shared" si="3"/>
        <v>-2730.98</v>
      </c>
      <c r="W34" s="50">
        <f t="shared" si="3"/>
        <v>-2884.85</v>
      </c>
      <c r="X34" s="50">
        <f t="shared" si="3"/>
        <v>-2941.87</v>
      </c>
      <c r="Y34" s="50">
        <f t="shared" si="3"/>
        <v>-2965.29</v>
      </c>
      <c r="Z34" s="50">
        <f t="shared" si="3"/>
        <v>-2976.09</v>
      </c>
    </row>
    <row r="35" spans="1:26" x14ac:dyDescent="0.2">
      <c r="A35" s="103"/>
      <c r="B35" s="32" t="s">
        <v>6</v>
      </c>
      <c r="C35" s="68">
        <v>2.2318169999999999</v>
      </c>
      <c r="D35" s="69">
        <v>-4.2880000000000001E-3</v>
      </c>
      <c r="E35" s="69">
        <v>-1.2836999999999999E-2</v>
      </c>
      <c r="F35" s="69">
        <v>-1.4312E-2</v>
      </c>
      <c r="G35" s="70">
        <v>-2.1329000000000001E-2</v>
      </c>
      <c r="H35" s="68">
        <v>0</v>
      </c>
      <c r="I35" s="69">
        <v>0</v>
      </c>
      <c r="J35" s="69">
        <v>0</v>
      </c>
      <c r="K35" s="69">
        <v>0</v>
      </c>
      <c r="L35" s="67">
        <v>0</v>
      </c>
      <c r="O35" s="101"/>
      <c r="P35" s="56" t="s">
        <v>11</v>
      </c>
      <c r="Q35" s="50">
        <f>C43</f>
        <v>1547.8140430000001</v>
      </c>
      <c r="R35" s="50">
        <f t="shared" ref="R35:Z35" si="4">D43</f>
        <v>1669.0971629999999</v>
      </c>
      <c r="S35" s="50">
        <f t="shared" si="4"/>
        <v>1709.1316810000001</v>
      </c>
      <c r="T35" s="50">
        <f t="shared" si="4"/>
        <v>1718.847937</v>
      </c>
      <c r="U35" s="50">
        <f t="shared" si="4"/>
        <v>1720.858559</v>
      </c>
      <c r="V35" s="50">
        <f t="shared" si="4"/>
        <v>1934.17</v>
      </c>
      <c r="W35" s="50">
        <f t="shared" si="4"/>
        <v>1863.25</v>
      </c>
      <c r="X35" s="50">
        <f t="shared" si="4"/>
        <v>1795.48</v>
      </c>
      <c r="Y35" s="50">
        <f t="shared" si="4"/>
        <v>1758.98</v>
      </c>
      <c r="Z35" s="50">
        <f t="shared" si="4"/>
        <v>1740.22</v>
      </c>
    </row>
    <row r="36" spans="1:26" ht="16" thickBot="1" x14ac:dyDescent="0.25">
      <c r="A36" s="103"/>
      <c r="B36" s="32" t="s">
        <v>7</v>
      </c>
      <c r="C36" s="57">
        <v>-432.49661400000002</v>
      </c>
      <c r="D36" s="58">
        <v>-514.83428300000003</v>
      </c>
      <c r="E36" s="58">
        <v>-532.40935000000002</v>
      </c>
      <c r="F36" s="58">
        <v>-536.75885100000005</v>
      </c>
      <c r="G36" s="59">
        <v>-537.58286899999996</v>
      </c>
      <c r="H36" s="57">
        <v>-633.65</v>
      </c>
      <c r="I36" s="58">
        <v>-566.68200000000002</v>
      </c>
      <c r="J36" s="58">
        <v>-547.67700000000002</v>
      </c>
      <c r="K36" s="58">
        <v>-541.529</v>
      </c>
      <c r="L36" s="16">
        <v>-540.02200000000005</v>
      </c>
      <c r="O36" s="101"/>
      <c r="P36" s="56" t="s">
        <v>12</v>
      </c>
      <c r="Q36" s="50">
        <f>C46</f>
        <v>-2014.3128139999999</v>
      </c>
      <c r="R36" s="50">
        <f t="shared" ref="R36:Z36" si="5">D46</f>
        <v>-1597.0818320000001</v>
      </c>
      <c r="S36" s="50">
        <f t="shared" si="5"/>
        <v>-1490.3154890000001</v>
      </c>
      <c r="T36" s="50">
        <f t="shared" si="5"/>
        <v>-1464.1029249999999</v>
      </c>
      <c r="U36" s="50">
        <f t="shared" si="5"/>
        <v>-1458.2404019999999</v>
      </c>
      <c r="V36" s="50">
        <f t="shared" si="5"/>
        <v>-1230.78</v>
      </c>
      <c r="W36" s="50">
        <f t="shared" si="5"/>
        <v>-1377.71</v>
      </c>
      <c r="X36" s="50">
        <f t="shared" si="5"/>
        <v>-1430.08</v>
      </c>
      <c r="Y36" s="50">
        <f t="shared" si="5"/>
        <v>-1446.89</v>
      </c>
      <c r="Z36" s="50">
        <f t="shared" si="5"/>
        <v>-1452.64</v>
      </c>
    </row>
    <row r="37" spans="1:26" x14ac:dyDescent="0.2">
      <c r="A37" s="103" t="s">
        <v>9</v>
      </c>
      <c r="B37" s="32" t="s">
        <v>5</v>
      </c>
      <c r="C37" s="68">
        <v>72.581198000000001</v>
      </c>
      <c r="D37" s="69">
        <v>29.44819</v>
      </c>
      <c r="E37" s="69">
        <v>8.3284219999999998</v>
      </c>
      <c r="F37" s="69">
        <v>2.407721</v>
      </c>
      <c r="G37" s="70">
        <v>0.62861699999999998</v>
      </c>
      <c r="H37" s="68">
        <v>305.82400000000001</v>
      </c>
      <c r="I37" s="69">
        <v>129.34700000000001</v>
      </c>
      <c r="J37" s="69">
        <v>60.927300000000002</v>
      </c>
      <c r="K37" s="69">
        <v>29.780799999999999</v>
      </c>
      <c r="L37" s="67">
        <v>14.6821</v>
      </c>
      <c r="O37" s="100" t="s">
        <v>19</v>
      </c>
      <c r="P37" s="56" t="s">
        <v>4</v>
      </c>
      <c r="Q37" s="50">
        <f>C32</f>
        <v>-475.06256200000001</v>
      </c>
      <c r="R37" s="50">
        <f t="shared" ref="R37:Z37" si="6">D32</f>
        <v>-584.61197600000003</v>
      </c>
      <c r="S37" s="50">
        <f t="shared" si="6"/>
        <v>-611.97336900000005</v>
      </c>
      <c r="T37" s="50">
        <f t="shared" si="6"/>
        <v>-618.82396600000004</v>
      </c>
      <c r="U37" s="50">
        <f t="shared" si="6"/>
        <v>-620.28754100000003</v>
      </c>
      <c r="V37" s="50">
        <f t="shared" si="6"/>
        <v>-669.14</v>
      </c>
      <c r="W37" s="50">
        <f t="shared" si="6"/>
        <v>-633.173</v>
      </c>
      <c r="X37" s="50">
        <f t="shared" si="6"/>
        <v>-624.02700000000004</v>
      </c>
      <c r="Y37" s="50">
        <f t="shared" si="6"/>
        <v>-621.74300000000005</v>
      </c>
      <c r="Z37" s="50">
        <f t="shared" si="6"/>
        <v>-621.53899999999999</v>
      </c>
    </row>
    <row r="38" spans="1:26" x14ac:dyDescent="0.2">
      <c r="A38" s="103"/>
      <c r="B38" s="32" t="s">
        <v>6</v>
      </c>
      <c r="C38" s="68">
        <v>-0.337393</v>
      </c>
      <c r="D38" s="69">
        <v>-1.0149E-2</v>
      </c>
      <c r="E38" s="69">
        <v>-8.7930000000000005E-3</v>
      </c>
      <c r="F38" s="69">
        <v>-2.0395E-2</v>
      </c>
      <c r="G38" s="70">
        <v>1.4822E-2</v>
      </c>
      <c r="H38" s="68">
        <v>0</v>
      </c>
      <c r="I38" s="69">
        <v>0</v>
      </c>
      <c r="J38" s="69">
        <v>0</v>
      </c>
      <c r="K38" s="69">
        <v>0</v>
      </c>
      <c r="L38" s="67">
        <v>0</v>
      </c>
      <c r="O38" s="101"/>
      <c r="P38" s="56" t="s">
        <v>8</v>
      </c>
      <c r="Q38" s="50">
        <f>C35</f>
        <v>2.2318169999999999</v>
      </c>
      <c r="R38" s="50">
        <f t="shared" ref="R38:Z38" si="7">D35</f>
        <v>-4.2880000000000001E-3</v>
      </c>
      <c r="S38" s="50">
        <f t="shared" si="7"/>
        <v>-1.2836999999999999E-2</v>
      </c>
      <c r="T38" s="50">
        <f t="shared" si="7"/>
        <v>-1.4312E-2</v>
      </c>
      <c r="U38" s="50">
        <f t="shared" si="7"/>
        <v>-2.1329000000000001E-2</v>
      </c>
      <c r="V38" s="50">
        <f t="shared" si="7"/>
        <v>0</v>
      </c>
      <c r="W38" s="50">
        <f t="shared" si="7"/>
        <v>0</v>
      </c>
      <c r="X38" s="50">
        <f t="shared" si="7"/>
        <v>0</v>
      </c>
      <c r="Y38" s="50">
        <f t="shared" si="7"/>
        <v>0</v>
      </c>
      <c r="Z38" s="50">
        <f t="shared" si="7"/>
        <v>0</v>
      </c>
    </row>
    <row r="39" spans="1:26" x14ac:dyDescent="0.2">
      <c r="A39" s="103"/>
      <c r="B39" s="32" t="s">
        <v>7</v>
      </c>
      <c r="C39" s="68">
        <v>-66.069732999999999</v>
      </c>
      <c r="D39" s="69">
        <v>-29.405557000000002</v>
      </c>
      <c r="E39" s="69">
        <v>-8.3060939999999999</v>
      </c>
      <c r="F39" s="69">
        <v>-2.4273189999999998</v>
      </c>
      <c r="G39" s="70">
        <v>-0.64309899999999998</v>
      </c>
      <c r="H39" s="68">
        <v>-305.82400000000001</v>
      </c>
      <c r="I39" s="69">
        <v>-129.34700000000001</v>
      </c>
      <c r="J39" s="69">
        <v>-60.927300000000002</v>
      </c>
      <c r="K39" s="69">
        <v>-29.780799999999999</v>
      </c>
      <c r="L39" s="67">
        <v>-14.6821</v>
      </c>
      <c r="O39" s="101"/>
      <c r="P39" s="56" t="s">
        <v>9</v>
      </c>
      <c r="Q39" s="50">
        <f>C38</f>
        <v>-0.337393</v>
      </c>
      <c r="R39" s="50">
        <f t="shared" ref="R39:Z39" si="8">D38</f>
        <v>-1.0149E-2</v>
      </c>
      <c r="S39" s="50">
        <f t="shared" si="8"/>
        <v>-8.7930000000000005E-3</v>
      </c>
      <c r="T39" s="50">
        <f t="shared" si="8"/>
        <v>-2.0395E-2</v>
      </c>
      <c r="U39" s="50">
        <f t="shared" si="8"/>
        <v>1.4822E-2</v>
      </c>
      <c r="V39" s="50">
        <f t="shared" si="8"/>
        <v>0</v>
      </c>
      <c r="W39" s="50">
        <f t="shared" si="8"/>
        <v>0</v>
      </c>
      <c r="X39" s="50">
        <f t="shared" si="8"/>
        <v>0</v>
      </c>
      <c r="Y39" s="50">
        <f t="shared" si="8"/>
        <v>0</v>
      </c>
      <c r="Z39" s="50">
        <f t="shared" si="8"/>
        <v>0</v>
      </c>
    </row>
    <row r="40" spans="1:26" x14ac:dyDescent="0.2">
      <c r="A40" s="103" t="s">
        <v>10</v>
      </c>
      <c r="B40" s="32" t="s">
        <v>5</v>
      </c>
      <c r="C40" s="57">
        <v>-3091.8184569999999</v>
      </c>
      <c r="D40" s="58">
        <v>-3008.8344189999998</v>
      </c>
      <c r="E40" s="58">
        <v>-2989.046554</v>
      </c>
      <c r="F40" s="58">
        <v>-2985.0082619999998</v>
      </c>
      <c r="G40" s="59">
        <v>-2984.2482759999998</v>
      </c>
      <c r="H40" s="57">
        <v>-2730.98</v>
      </c>
      <c r="I40" s="58">
        <v>-2884.85</v>
      </c>
      <c r="J40" s="58">
        <v>-2941.87</v>
      </c>
      <c r="K40" s="58">
        <v>-2965.29</v>
      </c>
      <c r="L40" s="16">
        <v>-2976.09</v>
      </c>
      <c r="O40" s="101"/>
      <c r="P40" s="56" t="s">
        <v>10</v>
      </c>
      <c r="Q40" s="50">
        <f>C41</f>
        <v>-0.3619</v>
      </c>
      <c r="R40" s="50">
        <f t="shared" ref="R40:Z40" si="9">D41</f>
        <v>6.3049999999999998E-3</v>
      </c>
      <c r="S40" s="50">
        <f t="shared" si="9"/>
        <v>5.215E-3</v>
      </c>
      <c r="T40" s="50">
        <f t="shared" si="9"/>
        <v>-3.748E-3</v>
      </c>
      <c r="U40" s="50">
        <f t="shared" si="9"/>
        <v>-2.833E-3</v>
      </c>
      <c r="V40" s="50">
        <f t="shared" si="9"/>
        <v>0</v>
      </c>
      <c r="W40" s="50">
        <f t="shared" si="9"/>
        <v>0</v>
      </c>
      <c r="X40" s="50">
        <f t="shared" si="9"/>
        <v>0</v>
      </c>
      <c r="Y40" s="50">
        <f t="shared" si="9"/>
        <v>0</v>
      </c>
      <c r="Z40" s="50">
        <f t="shared" si="9"/>
        <v>0</v>
      </c>
    </row>
    <row r="41" spans="1:26" x14ac:dyDescent="0.2">
      <c r="A41" s="103"/>
      <c r="B41" s="32" t="s">
        <v>6</v>
      </c>
      <c r="C41" s="68">
        <v>-0.3619</v>
      </c>
      <c r="D41" s="69">
        <v>6.3049999999999998E-3</v>
      </c>
      <c r="E41" s="69">
        <v>5.215E-3</v>
      </c>
      <c r="F41" s="69">
        <v>-3.748E-3</v>
      </c>
      <c r="G41" s="70">
        <v>-2.833E-3</v>
      </c>
      <c r="H41" s="68">
        <v>0</v>
      </c>
      <c r="I41" s="69">
        <v>0</v>
      </c>
      <c r="J41" s="69">
        <v>0</v>
      </c>
      <c r="K41" s="69">
        <v>0</v>
      </c>
      <c r="L41" s="67">
        <v>0</v>
      </c>
      <c r="O41" s="101"/>
      <c r="P41" s="56" t="s">
        <v>11</v>
      </c>
      <c r="Q41" s="50">
        <f>C44</f>
        <v>4576.7779440000004</v>
      </c>
      <c r="R41" s="50">
        <f t="shared" ref="R41:Z41" si="10">D44</f>
        <v>4880.933411</v>
      </c>
      <c r="S41" s="50">
        <f t="shared" si="10"/>
        <v>4964.279528</v>
      </c>
      <c r="T41" s="50">
        <f t="shared" si="10"/>
        <v>4985.622891</v>
      </c>
      <c r="U41" s="50">
        <f t="shared" si="10"/>
        <v>4991.1613289999996</v>
      </c>
      <c r="V41" s="50">
        <f t="shared" si="10"/>
        <v>5106.1400000000003</v>
      </c>
      <c r="W41" s="50">
        <f t="shared" si="10"/>
        <v>5016.57</v>
      </c>
      <c r="X41" s="50">
        <f t="shared" si="10"/>
        <v>4998.28</v>
      </c>
      <c r="Y41" s="50">
        <f t="shared" si="10"/>
        <v>4993.95</v>
      </c>
      <c r="Z41" s="50">
        <f t="shared" si="10"/>
        <v>4992.28</v>
      </c>
    </row>
    <row r="42" spans="1:26" ht="16" thickBot="1" x14ac:dyDescent="0.25">
      <c r="A42" s="103"/>
      <c r="B42" s="32" t="s">
        <v>7</v>
      </c>
      <c r="C42" s="57">
        <v>3095.2177879999999</v>
      </c>
      <c r="D42" s="58">
        <v>3008.8672839999999</v>
      </c>
      <c r="E42" s="58">
        <v>2989.0694840000001</v>
      </c>
      <c r="F42" s="58">
        <v>2984.9920360000001</v>
      </c>
      <c r="G42" s="59">
        <v>2984.2361649999998</v>
      </c>
      <c r="H42" s="57">
        <v>2730.98</v>
      </c>
      <c r="I42" s="58">
        <v>2884.85</v>
      </c>
      <c r="J42" s="58">
        <v>2941.87</v>
      </c>
      <c r="K42" s="58">
        <v>2965.29</v>
      </c>
      <c r="L42" s="16">
        <v>2976.09</v>
      </c>
      <c r="O42" s="101"/>
      <c r="P42" s="56" t="s">
        <v>12</v>
      </c>
      <c r="Q42" s="50">
        <f>C47</f>
        <v>-2918.3695280000002</v>
      </c>
      <c r="R42" s="50">
        <f t="shared" ref="R42:Z42" si="11">D47</f>
        <v>-2790.578227</v>
      </c>
      <c r="S42" s="50">
        <f t="shared" si="11"/>
        <v>-2766.0822509999998</v>
      </c>
      <c r="T42" s="50">
        <f t="shared" si="11"/>
        <v>-2761.4349999999999</v>
      </c>
      <c r="U42" s="50">
        <f t="shared" si="11"/>
        <v>-2760.261888</v>
      </c>
      <c r="V42" s="50">
        <f t="shared" si="11"/>
        <v>-3217.49</v>
      </c>
      <c r="W42" s="50">
        <f t="shared" si="11"/>
        <v>-2867.75</v>
      </c>
      <c r="X42" s="50">
        <f t="shared" si="11"/>
        <v>-2787.86</v>
      </c>
      <c r="Y42" s="50">
        <f t="shared" si="11"/>
        <v>-2768.38</v>
      </c>
      <c r="Z42" s="50">
        <f t="shared" si="11"/>
        <v>-2762.67</v>
      </c>
    </row>
    <row r="43" spans="1:26" x14ac:dyDescent="0.2">
      <c r="A43" s="103" t="s">
        <v>11</v>
      </c>
      <c r="B43" s="32" t="s">
        <v>5</v>
      </c>
      <c r="C43" s="57">
        <v>1547.8140430000001</v>
      </c>
      <c r="D43" s="58">
        <v>1669.0971629999999</v>
      </c>
      <c r="E43" s="58">
        <v>1709.1316810000001</v>
      </c>
      <c r="F43" s="58">
        <v>1718.847937</v>
      </c>
      <c r="G43" s="59">
        <v>1720.858559</v>
      </c>
      <c r="H43" s="57">
        <v>1934.17</v>
      </c>
      <c r="I43" s="58">
        <v>1863.25</v>
      </c>
      <c r="J43" s="58">
        <v>1795.48</v>
      </c>
      <c r="K43" s="58">
        <v>1758.98</v>
      </c>
      <c r="L43" s="16">
        <v>1740.22</v>
      </c>
      <c r="O43" s="100" t="s">
        <v>20</v>
      </c>
      <c r="P43" s="56" t="s">
        <v>4</v>
      </c>
      <c r="Q43" s="50">
        <f>C33</f>
        <v>181.166057</v>
      </c>
      <c r="R43" s="50">
        <f t="shared" ref="R43:Z43" si="12">D33</f>
        <v>275.13951500000002</v>
      </c>
      <c r="S43" s="50">
        <f t="shared" si="12"/>
        <v>301.69845700000002</v>
      </c>
      <c r="T43" s="50">
        <f t="shared" si="12"/>
        <v>308.41196000000002</v>
      </c>
      <c r="U43" s="50">
        <f t="shared" si="12"/>
        <v>310.01253300000002</v>
      </c>
      <c r="V43" s="50">
        <f t="shared" si="12"/>
        <v>311.39</v>
      </c>
      <c r="W43" s="50">
        <f t="shared" si="12"/>
        <v>304.23399999999998</v>
      </c>
      <c r="X43" s="50">
        <f t="shared" si="12"/>
        <v>304.62799999999999</v>
      </c>
      <c r="Y43" s="50">
        <f t="shared" si="12"/>
        <v>306.79500000000002</v>
      </c>
      <c r="Z43" s="50">
        <f t="shared" si="12"/>
        <v>306.09100000000001</v>
      </c>
    </row>
    <row r="44" spans="1:26" x14ac:dyDescent="0.2">
      <c r="A44" s="103"/>
      <c r="B44" s="32" t="s">
        <v>6</v>
      </c>
      <c r="C44" s="57">
        <v>4576.7779440000004</v>
      </c>
      <c r="D44" s="58">
        <v>4880.933411</v>
      </c>
      <c r="E44" s="58">
        <v>4964.279528</v>
      </c>
      <c r="F44" s="58">
        <v>4985.622891</v>
      </c>
      <c r="G44" s="59">
        <v>4991.1613289999996</v>
      </c>
      <c r="H44" s="57">
        <v>5106.1400000000003</v>
      </c>
      <c r="I44" s="58">
        <v>5016.57</v>
      </c>
      <c r="J44" s="58">
        <v>4998.28</v>
      </c>
      <c r="K44" s="58">
        <v>4993.95</v>
      </c>
      <c r="L44" s="16">
        <v>4992.28</v>
      </c>
      <c r="O44" s="101"/>
      <c r="P44" s="56" t="s">
        <v>8</v>
      </c>
      <c r="Q44" s="50">
        <f>C36</f>
        <v>-432.49661400000002</v>
      </c>
      <c r="R44" s="50">
        <f t="shared" ref="R44:Z44" si="13">D36</f>
        <v>-514.83428300000003</v>
      </c>
      <c r="S44" s="50">
        <f t="shared" si="13"/>
        <v>-532.40935000000002</v>
      </c>
      <c r="T44" s="50">
        <f t="shared" si="13"/>
        <v>-536.75885100000005</v>
      </c>
      <c r="U44" s="50">
        <f t="shared" si="13"/>
        <v>-537.58286899999996</v>
      </c>
      <c r="V44" s="50">
        <f t="shared" si="13"/>
        <v>-633.65</v>
      </c>
      <c r="W44" s="50">
        <f t="shared" si="13"/>
        <v>-566.68200000000002</v>
      </c>
      <c r="X44" s="50">
        <f t="shared" si="13"/>
        <v>-547.67700000000002</v>
      </c>
      <c r="Y44" s="50">
        <f t="shared" si="13"/>
        <v>-541.529</v>
      </c>
      <c r="Z44" s="50">
        <f t="shared" si="13"/>
        <v>-540.02200000000005</v>
      </c>
    </row>
    <row r="45" spans="1:26" x14ac:dyDescent="0.2">
      <c r="A45" s="103"/>
      <c r="B45" s="32" t="s">
        <v>7</v>
      </c>
      <c r="C45" s="57">
        <v>1556.2353270000001</v>
      </c>
      <c r="D45" s="58">
        <v>1669.161969</v>
      </c>
      <c r="E45" s="58">
        <v>1709.1713199999999</v>
      </c>
      <c r="F45" s="58">
        <v>1718.8174590000001</v>
      </c>
      <c r="G45" s="59">
        <v>1720.835908</v>
      </c>
      <c r="H45" s="57">
        <v>1934.17</v>
      </c>
      <c r="I45" s="58">
        <v>1863.25</v>
      </c>
      <c r="J45" s="58">
        <v>1795.48</v>
      </c>
      <c r="K45" s="58">
        <v>1758.98</v>
      </c>
      <c r="L45" s="16">
        <v>1740.22</v>
      </c>
      <c r="O45" s="101"/>
      <c r="P45" s="56" t="s">
        <v>9</v>
      </c>
      <c r="Q45" s="50">
        <f>C39</f>
        <v>-66.069732999999999</v>
      </c>
      <c r="R45" s="50">
        <f t="shared" ref="R45:Z45" si="14">D39</f>
        <v>-29.405557000000002</v>
      </c>
      <c r="S45" s="50">
        <f t="shared" si="14"/>
        <v>-8.3060939999999999</v>
      </c>
      <c r="T45" s="50">
        <f t="shared" si="14"/>
        <v>-2.4273189999999998</v>
      </c>
      <c r="U45" s="50">
        <f t="shared" si="14"/>
        <v>-0.64309899999999998</v>
      </c>
      <c r="V45" s="50">
        <f t="shared" si="14"/>
        <v>-305.82400000000001</v>
      </c>
      <c r="W45" s="50">
        <f t="shared" si="14"/>
        <v>-129.34700000000001</v>
      </c>
      <c r="X45" s="50">
        <f t="shared" si="14"/>
        <v>-60.927300000000002</v>
      </c>
      <c r="Y45" s="50">
        <f t="shared" si="14"/>
        <v>-29.780799999999999</v>
      </c>
      <c r="Z45" s="50">
        <f t="shared" si="14"/>
        <v>-14.6821</v>
      </c>
    </row>
    <row r="46" spans="1:26" x14ac:dyDescent="0.2">
      <c r="A46" s="103" t="s">
        <v>12</v>
      </c>
      <c r="B46" s="32" t="s">
        <v>5</v>
      </c>
      <c r="C46" s="57">
        <v>-2014.3128139999999</v>
      </c>
      <c r="D46" s="58">
        <v>-1597.0818320000001</v>
      </c>
      <c r="E46" s="58">
        <v>-1490.3154890000001</v>
      </c>
      <c r="F46" s="58">
        <v>-1464.1029249999999</v>
      </c>
      <c r="G46" s="59">
        <v>-1458.2404019999999</v>
      </c>
      <c r="H46" s="57">
        <v>-1230.78</v>
      </c>
      <c r="I46" s="58">
        <v>-1377.71</v>
      </c>
      <c r="J46" s="58">
        <v>-1430.08</v>
      </c>
      <c r="K46" s="58">
        <v>-1446.89</v>
      </c>
      <c r="L46" s="16">
        <v>-1452.64</v>
      </c>
      <c r="O46" s="101"/>
      <c r="P46" s="56" t="s">
        <v>10</v>
      </c>
      <c r="Q46" s="50">
        <f>C42</f>
        <v>3095.2177879999999</v>
      </c>
      <c r="R46" s="50">
        <f t="shared" ref="R46:Z46" si="15">D42</f>
        <v>3008.8672839999999</v>
      </c>
      <c r="S46" s="50">
        <f t="shared" si="15"/>
        <v>2989.0694840000001</v>
      </c>
      <c r="T46" s="50">
        <f t="shared" si="15"/>
        <v>2984.9920360000001</v>
      </c>
      <c r="U46" s="50">
        <f t="shared" si="15"/>
        <v>2984.2361649999998</v>
      </c>
      <c r="V46" s="50">
        <f t="shared" si="15"/>
        <v>2730.98</v>
      </c>
      <c r="W46" s="50">
        <f t="shared" si="15"/>
        <v>2884.85</v>
      </c>
      <c r="X46" s="50">
        <f t="shared" si="15"/>
        <v>2941.87</v>
      </c>
      <c r="Y46" s="50">
        <f t="shared" si="15"/>
        <v>2965.29</v>
      </c>
      <c r="Z46" s="50">
        <f t="shared" si="15"/>
        <v>2976.09</v>
      </c>
    </row>
    <row r="47" spans="1:26" x14ac:dyDescent="0.2">
      <c r="A47" s="103"/>
      <c r="B47" s="32" t="s">
        <v>6</v>
      </c>
      <c r="C47" s="57">
        <v>-2918.3695280000002</v>
      </c>
      <c r="D47" s="58">
        <v>-2790.578227</v>
      </c>
      <c r="E47" s="58">
        <v>-2766.0822509999998</v>
      </c>
      <c r="F47" s="58">
        <v>-2761.4349999999999</v>
      </c>
      <c r="G47" s="59">
        <v>-2760.261888</v>
      </c>
      <c r="H47" s="57">
        <v>-3217.49</v>
      </c>
      <c r="I47" s="58">
        <v>-2867.75</v>
      </c>
      <c r="J47" s="58">
        <v>-2787.86</v>
      </c>
      <c r="K47" s="58">
        <v>-2768.38</v>
      </c>
      <c r="L47" s="16">
        <v>-2762.67</v>
      </c>
      <c r="O47" s="101"/>
      <c r="P47" s="56" t="s">
        <v>11</v>
      </c>
      <c r="Q47" s="50">
        <f>C45</f>
        <v>1556.2353270000001</v>
      </c>
      <c r="R47" s="50">
        <f t="shared" ref="R47:Z47" si="16">D45</f>
        <v>1669.161969</v>
      </c>
      <c r="S47" s="50">
        <f t="shared" si="16"/>
        <v>1709.1713199999999</v>
      </c>
      <c r="T47" s="50">
        <f t="shared" si="16"/>
        <v>1718.8174590000001</v>
      </c>
      <c r="U47" s="50">
        <f t="shared" si="16"/>
        <v>1720.835908</v>
      </c>
      <c r="V47" s="50">
        <f t="shared" si="16"/>
        <v>1934.17</v>
      </c>
      <c r="W47" s="50">
        <f t="shared" si="16"/>
        <v>1863.25</v>
      </c>
      <c r="X47" s="50">
        <f t="shared" si="16"/>
        <v>1795.48</v>
      </c>
      <c r="Y47" s="50">
        <f t="shared" si="16"/>
        <v>1758.98</v>
      </c>
      <c r="Z47" s="50">
        <f t="shared" si="16"/>
        <v>1740.22</v>
      </c>
    </row>
    <row r="48" spans="1:26" ht="16" thickBot="1" x14ac:dyDescent="0.25">
      <c r="A48" s="104"/>
      <c r="B48" s="12" t="s">
        <v>7</v>
      </c>
      <c r="C48" s="60">
        <v>-2014.8600060000001</v>
      </c>
      <c r="D48" s="61">
        <v>-1597.217429</v>
      </c>
      <c r="E48" s="61">
        <v>-1490.4288280000001</v>
      </c>
      <c r="F48" s="61">
        <v>-1464.0269659999999</v>
      </c>
      <c r="G48" s="62">
        <v>-1458.183546</v>
      </c>
      <c r="H48" s="60">
        <v>-1230.78</v>
      </c>
      <c r="I48" s="61">
        <v>-1377.71</v>
      </c>
      <c r="J48" s="61">
        <v>-1430.08</v>
      </c>
      <c r="K48" s="61">
        <v>-1446.89</v>
      </c>
      <c r="L48" s="19">
        <v>-1452.64</v>
      </c>
      <c r="O48" s="101"/>
      <c r="P48" s="56" t="s">
        <v>12</v>
      </c>
      <c r="Q48" s="50">
        <f>C48</f>
        <v>-2014.8600060000001</v>
      </c>
      <c r="R48" s="50">
        <f t="shared" ref="R48:Z48" si="17">D48</f>
        <v>-1597.217429</v>
      </c>
      <c r="S48" s="50">
        <f t="shared" si="17"/>
        <v>-1490.4288280000001</v>
      </c>
      <c r="T48" s="50">
        <f t="shared" si="17"/>
        <v>-1464.0269659999999</v>
      </c>
      <c r="U48" s="50">
        <f t="shared" si="17"/>
        <v>-1458.183546</v>
      </c>
      <c r="V48" s="50">
        <f t="shared" si="17"/>
        <v>-1230.78</v>
      </c>
      <c r="W48" s="50">
        <f t="shared" si="17"/>
        <v>-1377.71</v>
      </c>
      <c r="X48" s="50">
        <f t="shared" si="17"/>
        <v>-1430.08</v>
      </c>
      <c r="Y48" s="50">
        <f t="shared" si="17"/>
        <v>-1446.89</v>
      </c>
      <c r="Z48" s="50">
        <f t="shared" si="17"/>
        <v>-1452.64</v>
      </c>
    </row>
    <row r="49" spans="1:12" ht="16" thickBot="1" x14ac:dyDescent="0.25"/>
    <row r="50" spans="1:12" x14ac:dyDescent="0.2">
      <c r="A50" s="30"/>
      <c r="B50" s="31"/>
      <c r="C50" s="22" t="s">
        <v>16</v>
      </c>
      <c r="D50" s="34"/>
      <c r="E50" s="34"/>
      <c r="F50" s="34"/>
      <c r="G50" s="35"/>
      <c r="H50" s="22" t="s">
        <v>17</v>
      </c>
      <c r="I50" s="42"/>
      <c r="J50" s="42"/>
      <c r="K50" s="42"/>
      <c r="L50" s="35"/>
    </row>
    <row r="51" spans="1:12" ht="16" thickBot="1" x14ac:dyDescent="0.25">
      <c r="A51" s="30"/>
      <c r="B51" s="31"/>
      <c r="C51" s="20">
        <v>6</v>
      </c>
      <c r="D51" s="30">
        <v>12</v>
      </c>
      <c r="E51" s="30">
        <v>24</v>
      </c>
      <c r="F51" s="30">
        <v>48</v>
      </c>
      <c r="G51" s="36">
        <v>96</v>
      </c>
      <c r="H51" s="20">
        <v>6</v>
      </c>
      <c r="I51" s="30">
        <v>12</v>
      </c>
      <c r="J51" s="30">
        <v>24</v>
      </c>
      <c r="K51" s="30">
        <v>48</v>
      </c>
      <c r="L51" s="36">
        <v>96</v>
      </c>
    </row>
    <row r="52" spans="1:12" x14ac:dyDescent="0.2">
      <c r="A52" s="102" t="s">
        <v>13</v>
      </c>
      <c r="B52" s="27" t="s">
        <v>14</v>
      </c>
      <c r="C52" s="43">
        <f t="shared" ref="C52:J52" si="18">IF(1&lt;0,0,(C26-$L26)/$L26)</f>
        <v>2.6118746317775495E-2</v>
      </c>
      <c r="D52" s="44">
        <f t="shared" si="18"/>
        <v>6.469316095156075E-3</v>
      </c>
      <c r="E52" s="44">
        <f t="shared" si="18"/>
        <v>1.5515839415212633E-3</v>
      </c>
      <c r="F52" s="44">
        <f t="shared" si="18"/>
        <v>3.2977533280519733E-4</v>
      </c>
      <c r="G52" s="45">
        <f t="shared" si="18"/>
        <v>2.4798145098838024E-5</v>
      </c>
      <c r="H52" s="43">
        <f t="shared" si="18"/>
        <v>2.5974057140525888E-2</v>
      </c>
      <c r="I52" s="44">
        <f t="shared" si="18"/>
        <v>6.4490176134825977E-3</v>
      </c>
      <c r="J52" s="44">
        <f t="shared" si="18"/>
        <v>1.5268857889430877E-3</v>
      </c>
      <c r="K52" s="44">
        <f>IF(1&lt;0,0,(K26-$L26)/$L26)</f>
        <v>3.0377727745965565E-4</v>
      </c>
      <c r="L52" s="46">
        <v>10.000748</v>
      </c>
    </row>
    <row r="53" spans="1:12" x14ac:dyDescent="0.2">
      <c r="A53" s="103"/>
      <c r="B53" s="31" t="s">
        <v>15</v>
      </c>
      <c r="C53" s="37">
        <f t="shared" ref="C53:K53" si="19">IF(1&lt;0,0,(C27-$L27)/$L27)</f>
        <v>2.440065393756103E-5</v>
      </c>
      <c r="D53" s="33">
        <f t="shared" si="19"/>
        <v>2.4600659297732641E-5</v>
      </c>
      <c r="E53" s="33">
        <f t="shared" si="19"/>
        <v>2.4700661977729625E-5</v>
      </c>
      <c r="F53" s="33">
        <f t="shared" si="19"/>
        <v>2.4700661977729625E-5</v>
      </c>
      <c r="G53" s="38">
        <f t="shared" si="19"/>
        <v>2.4700661977729625E-5</v>
      </c>
      <c r="H53" s="37">
        <f t="shared" si="19"/>
        <v>-6.0001608033718419E-7</v>
      </c>
      <c r="I53" s="33">
        <f t="shared" si="19"/>
        <v>-7.0001876051180848E-7</v>
      </c>
      <c r="J53" s="33">
        <f t="shared" si="19"/>
        <v>-6.0001608033718419E-7</v>
      </c>
      <c r="K53" s="33">
        <f t="shared" si="19"/>
        <v>-1.3000348408489926E-6</v>
      </c>
      <c r="L53" s="24">
        <v>9.9997319999999998</v>
      </c>
    </row>
    <row r="54" spans="1:12" x14ac:dyDescent="0.2">
      <c r="A54" s="103" t="s">
        <v>0</v>
      </c>
      <c r="B54" s="31" t="s">
        <v>1</v>
      </c>
      <c r="C54" s="71">
        <f t="shared" ref="C54:K54" si="20">IF(1&lt;0,0,(C28-$L28)/$L28)</f>
        <v>1344.9964681052677</v>
      </c>
      <c r="D54" s="72">
        <f t="shared" si="20"/>
        <v>31.303915234526428</v>
      </c>
      <c r="E54" s="72">
        <f t="shared" si="20"/>
        <v>22.689537838652711</v>
      </c>
      <c r="F54" s="72">
        <f t="shared" si="20"/>
        <v>-17.539604600077528</v>
      </c>
      <c r="G54" s="73">
        <f t="shared" si="20"/>
        <v>-13.319851832708791</v>
      </c>
      <c r="H54" s="71">
        <f t="shared" si="20"/>
        <v>-18.530258000603006</v>
      </c>
      <c r="I54" s="72">
        <f t="shared" si="20"/>
        <v>-20.622905629495627</v>
      </c>
      <c r="J54" s="72">
        <f t="shared" si="20"/>
        <v>16.268380927768444</v>
      </c>
      <c r="K54" s="72">
        <f t="shared" si="20"/>
        <v>-50.532670026273856</v>
      </c>
      <c r="L54" s="74">
        <v>-4.6433999999999999E-7</v>
      </c>
    </row>
    <row r="55" spans="1:12" x14ac:dyDescent="0.2">
      <c r="A55" s="103"/>
      <c r="B55" s="31" t="s">
        <v>2</v>
      </c>
      <c r="C55" s="37">
        <f t="shared" ref="C55:K55" si="21">IF(1&lt;0,0,(C29-$L29)/$L29)</f>
        <v>-2.6070801798837341E-3</v>
      </c>
      <c r="D55" s="33">
        <f t="shared" si="21"/>
        <v>-3.7717999341889586E-3</v>
      </c>
      <c r="E55" s="33">
        <f t="shared" si="21"/>
        <v>-8.651420423385546E-4</v>
      </c>
      <c r="F55" s="33">
        <f t="shared" si="21"/>
        <v>-5.4568388724362377E-4</v>
      </c>
      <c r="G55" s="38">
        <f t="shared" si="21"/>
        <v>-7.3420533070091872E-4</v>
      </c>
      <c r="H55" s="37">
        <f t="shared" si="21"/>
        <v>0.12635049906767576</v>
      </c>
      <c r="I55" s="33">
        <f t="shared" si="21"/>
        <v>3.2466820225951563E-2</v>
      </c>
      <c r="J55" s="33">
        <f t="shared" si="21"/>
        <v>8.2332455851706118E-3</v>
      </c>
      <c r="K55" s="33">
        <f t="shared" si="21"/>
        <v>1.9948996380388067E-3</v>
      </c>
      <c r="L55" s="5">
        <v>1.45872</v>
      </c>
    </row>
    <row r="56" spans="1:12" ht="16" thickBot="1" x14ac:dyDescent="0.25">
      <c r="A56" s="104"/>
      <c r="B56" s="9" t="s">
        <v>3</v>
      </c>
      <c r="C56" s="39">
        <f t="shared" ref="C56:K56" si="22">IF(1&lt;0,0,(C30-$L30)/$L30)</f>
        <v>1.8856745673177102E-2</v>
      </c>
      <c r="D56" s="40">
        <f t="shared" si="22"/>
        <v>5.0806978522276777E-3</v>
      </c>
      <c r="E56" s="40">
        <f t="shared" si="22"/>
        <v>1.1796760964759227E-3</v>
      </c>
      <c r="F56" s="40">
        <f t="shared" si="22"/>
        <v>3.0277333704035466E-4</v>
      </c>
      <c r="G56" s="41">
        <f t="shared" si="22"/>
        <v>1.46799193716573E-4</v>
      </c>
      <c r="H56" s="39">
        <f t="shared" si="22"/>
        <v>-9.4251755056648479E-4</v>
      </c>
      <c r="I56" s="40">
        <f t="shared" si="22"/>
        <v>-5.032320845208345E-4</v>
      </c>
      <c r="J56" s="40">
        <f t="shared" si="22"/>
        <v>-2.0296100646414051E-4</v>
      </c>
      <c r="K56" s="40">
        <f t="shared" si="22"/>
        <v>-9.7310071592429957E-5</v>
      </c>
      <c r="L56" s="7">
        <v>3.5967500000000001</v>
      </c>
    </row>
    <row r="57" spans="1:12" x14ac:dyDescent="0.2">
      <c r="A57" s="103" t="s">
        <v>4</v>
      </c>
      <c r="B57" s="32" t="s">
        <v>5</v>
      </c>
      <c r="C57" s="37">
        <f t="shared" ref="C57:J67" si="23">IF(ROUND(C31-$L31,1)=0,0,(C31-$L31)/$L31)</f>
        <v>-0.41417385679422131</v>
      </c>
      <c r="D57" s="33">
        <f t="shared" si="23"/>
        <v>-0.101135302900118</v>
      </c>
      <c r="E57" s="33">
        <f t="shared" si="23"/>
        <v>-1.4320620338396159E-2</v>
      </c>
      <c r="F57" s="33">
        <f t="shared" si="23"/>
        <v>7.5947545011123673E-3</v>
      </c>
      <c r="G57" s="38">
        <f t="shared" si="23"/>
        <v>1.2821510596521993E-2</v>
      </c>
      <c r="H57" s="37">
        <f t="shared" si="23"/>
        <v>1.7311845170227082E-2</v>
      </c>
      <c r="I57" s="33">
        <f t="shared" si="23"/>
        <v>-6.0668232649768459E-3</v>
      </c>
      <c r="J57" s="33">
        <f t="shared" si="23"/>
        <v>-4.7796243600759982E-3</v>
      </c>
      <c r="K57" s="33">
        <f t="shared" ref="K57:K74" si="24">IF(ROUND(K31-$L31,1)=0,0,(K31-$L31)/$L31)</f>
        <v>2.299969616878666E-3</v>
      </c>
      <c r="L57" s="16">
        <v>306.09100000000001</v>
      </c>
    </row>
    <row r="58" spans="1:12" x14ac:dyDescent="0.2">
      <c r="A58" s="103"/>
      <c r="B58" s="32" t="s">
        <v>6</v>
      </c>
      <c r="C58" s="37">
        <f t="shared" si="23"/>
        <v>-0.23566733221889533</v>
      </c>
      <c r="D58" s="33">
        <f t="shared" si="23"/>
        <v>-5.9412239618109181E-2</v>
      </c>
      <c r="E58" s="33">
        <f t="shared" si="23"/>
        <v>-1.5390234562915505E-2</v>
      </c>
      <c r="F58" s="33">
        <f t="shared" si="23"/>
        <v>-4.3682439879073496E-3</v>
      </c>
      <c r="G58" s="38">
        <f t="shared" si="23"/>
        <v>-2.0134842704962268E-3</v>
      </c>
      <c r="H58" s="37">
        <f t="shared" si="23"/>
        <v>7.6585700977734303E-2</v>
      </c>
      <c r="I58" s="33">
        <f t="shared" si="23"/>
        <v>1.8718053090795612E-2</v>
      </c>
      <c r="J58" s="33">
        <f t="shared" si="23"/>
        <v>4.0029668291129868E-3</v>
      </c>
      <c r="K58" s="33">
        <f t="shared" si="24"/>
        <v>3.2821753743540565E-4</v>
      </c>
      <c r="L58" s="16">
        <v>-621.53899999999999</v>
      </c>
    </row>
    <row r="59" spans="1:12" x14ac:dyDescent="0.2">
      <c r="A59" s="103"/>
      <c r="B59" s="32" t="s">
        <v>7</v>
      </c>
      <c r="C59" s="37">
        <f t="shared" si="23"/>
        <v>-0.40813007569644327</v>
      </c>
      <c r="D59" s="33">
        <f t="shared" si="23"/>
        <v>-0.10111857258135649</v>
      </c>
      <c r="E59" s="33">
        <f t="shared" si="23"/>
        <v>-1.4350448069364957E-2</v>
      </c>
      <c r="F59" s="33">
        <f t="shared" si="23"/>
        <v>7.5825816505549447E-3</v>
      </c>
      <c r="G59" s="38">
        <f t="shared" si="23"/>
        <v>1.281165731759513E-2</v>
      </c>
      <c r="H59" s="37">
        <f t="shared" si="23"/>
        <v>1.7311845170227082E-2</v>
      </c>
      <c r="I59" s="33">
        <f t="shared" si="23"/>
        <v>-6.0668232649768459E-3</v>
      </c>
      <c r="J59" s="33">
        <f t="shared" si="23"/>
        <v>-4.7796243600759982E-3</v>
      </c>
      <c r="K59" s="33">
        <f t="shared" si="24"/>
        <v>2.299969616878666E-3</v>
      </c>
      <c r="L59" s="16">
        <v>306.09100000000001</v>
      </c>
    </row>
    <row r="60" spans="1:12" x14ac:dyDescent="0.2">
      <c r="A60" s="103" t="s">
        <v>8</v>
      </c>
      <c r="B60" s="32" t="s">
        <v>5</v>
      </c>
      <c r="C60" s="37">
        <f t="shared" si="23"/>
        <v>-0.19655505886797209</v>
      </c>
      <c r="D60" s="33">
        <f t="shared" si="23"/>
        <v>-4.6505847909900019E-2</v>
      </c>
      <c r="E60" s="33">
        <f t="shared" si="23"/>
        <v>-1.3977765720655894E-2</v>
      </c>
      <c r="F60" s="33">
        <f t="shared" si="23"/>
        <v>-6.1205673102207384E-3</v>
      </c>
      <c r="G60" s="38">
        <f t="shared" si="23"/>
        <v>-4.5752210095144795E-3</v>
      </c>
      <c r="H60" s="37">
        <f t="shared" si="23"/>
        <v>0.17339108406694539</v>
      </c>
      <c r="I60" s="33">
        <f t="shared" si="23"/>
        <v>4.9368359066852767E-2</v>
      </c>
      <c r="J60" s="33">
        <f t="shared" si="23"/>
        <v>1.4175348411731322E-2</v>
      </c>
      <c r="K60" s="33">
        <f t="shared" si="24"/>
        <v>2.7906270485275565E-3</v>
      </c>
      <c r="L60" s="16">
        <v>540.02200000000005</v>
      </c>
    </row>
    <row r="61" spans="1:12" x14ac:dyDescent="0.2">
      <c r="A61" s="103"/>
      <c r="B61" s="32" t="s">
        <v>6</v>
      </c>
      <c r="C61" s="71" t="e">
        <f t="shared" si="23"/>
        <v>#DIV/0!</v>
      </c>
      <c r="D61" s="72">
        <f t="shared" si="23"/>
        <v>0</v>
      </c>
      <c r="E61" s="72">
        <f t="shared" si="23"/>
        <v>0</v>
      </c>
      <c r="F61" s="72">
        <f t="shared" si="23"/>
        <v>0</v>
      </c>
      <c r="G61" s="73">
        <f t="shared" si="23"/>
        <v>0</v>
      </c>
      <c r="H61" s="71">
        <f t="shared" si="23"/>
        <v>0</v>
      </c>
      <c r="I61" s="72">
        <f t="shared" si="23"/>
        <v>0</v>
      </c>
      <c r="J61" s="72">
        <f t="shared" si="23"/>
        <v>0</v>
      </c>
      <c r="K61" s="72">
        <f t="shared" si="24"/>
        <v>0</v>
      </c>
      <c r="L61" s="67">
        <v>0</v>
      </c>
    </row>
    <row r="62" spans="1:12" x14ac:dyDescent="0.2">
      <c r="A62" s="103"/>
      <c r="B62" s="32" t="s">
        <v>7</v>
      </c>
      <c r="C62" s="37">
        <f t="shared" si="23"/>
        <v>-0.19911297317516696</v>
      </c>
      <c r="D62" s="33">
        <f t="shared" si="23"/>
        <v>-4.6642020139920262E-2</v>
      </c>
      <c r="E62" s="33">
        <f t="shared" si="23"/>
        <v>-1.4096925680805653E-2</v>
      </c>
      <c r="F62" s="33">
        <f t="shared" si="23"/>
        <v>-6.0426223376084647E-3</v>
      </c>
      <c r="G62" s="38">
        <f t="shared" si="23"/>
        <v>-4.5167252445272379E-3</v>
      </c>
      <c r="H62" s="37">
        <f t="shared" si="23"/>
        <v>0.17337812163208152</v>
      </c>
      <c r="I62" s="33">
        <f t="shared" si="23"/>
        <v>4.9368359066852767E-2</v>
      </c>
      <c r="J62" s="33">
        <f t="shared" si="23"/>
        <v>1.4175348411731322E-2</v>
      </c>
      <c r="K62" s="33">
        <f t="shared" si="24"/>
        <v>2.7906270485275565E-3</v>
      </c>
      <c r="L62" s="16">
        <v>-540.02200000000005</v>
      </c>
    </row>
    <row r="63" spans="1:12" x14ac:dyDescent="0.2">
      <c r="A63" s="103" t="s">
        <v>9</v>
      </c>
      <c r="B63" s="32" t="s">
        <v>5</v>
      </c>
      <c r="C63" s="71">
        <f t="shared" si="23"/>
        <v>3.9435161182664604</v>
      </c>
      <c r="D63" s="72">
        <f t="shared" si="23"/>
        <v>1.0057205713079191</v>
      </c>
      <c r="E63" s="72">
        <f t="shared" si="23"/>
        <v>-0.43274994721463556</v>
      </c>
      <c r="F63" s="72">
        <f t="shared" si="23"/>
        <v>-0.83600976699518459</v>
      </c>
      <c r="G63" s="73">
        <f t="shared" si="23"/>
        <v>-0.95718480326383826</v>
      </c>
      <c r="H63" s="71">
        <f t="shared" si="23"/>
        <v>19.829717819657951</v>
      </c>
      <c r="I63" s="72">
        <f t="shared" si="23"/>
        <v>7.8098432785500709</v>
      </c>
      <c r="J63" s="72">
        <f t="shared" si="23"/>
        <v>3.149767403845499</v>
      </c>
      <c r="K63" s="72">
        <f t="shared" si="24"/>
        <v>1.0283746875446973</v>
      </c>
      <c r="L63" s="67">
        <v>14.6821</v>
      </c>
    </row>
    <row r="64" spans="1:12" x14ac:dyDescent="0.2">
      <c r="A64" s="103"/>
      <c r="B64" s="32" t="s">
        <v>6</v>
      </c>
      <c r="C64" s="71" t="e">
        <f t="shared" si="23"/>
        <v>#DIV/0!</v>
      </c>
      <c r="D64" s="72">
        <f t="shared" si="23"/>
        <v>0</v>
      </c>
      <c r="E64" s="72">
        <f t="shared" si="23"/>
        <v>0</v>
      </c>
      <c r="F64" s="72">
        <f t="shared" si="23"/>
        <v>0</v>
      </c>
      <c r="G64" s="73">
        <f t="shared" si="23"/>
        <v>0</v>
      </c>
      <c r="H64" s="71">
        <f t="shared" si="23"/>
        <v>0</v>
      </c>
      <c r="I64" s="72">
        <f t="shared" si="23"/>
        <v>0</v>
      </c>
      <c r="J64" s="72">
        <f t="shared" si="23"/>
        <v>0</v>
      </c>
      <c r="K64" s="72">
        <f t="shared" si="24"/>
        <v>0</v>
      </c>
      <c r="L64" s="67">
        <v>0</v>
      </c>
    </row>
    <row r="65" spans="1:24" x14ac:dyDescent="0.2">
      <c r="A65" s="103"/>
      <c r="B65" s="32" t="s">
        <v>7</v>
      </c>
      <c r="C65" s="71">
        <f t="shared" si="23"/>
        <v>3.500019275171808</v>
      </c>
      <c r="D65" s="72">
        <f t="shared" si="23"/>
        <v>1.0028168313797075</v>
      </c>
      <c r="E65" s="72">
        <f t="shared" si="23"/>
        <v>-0.43427071059317129</v>
      </c>
      <c r="F65" s="72">
        <f t="shared" si="23"/>
        <v>-0.83467494431995426</v>
      </c>
      <c r="G65" s="73">
        <f t="shared" si="23"/>
        <v>-0.95619843210439925</v>
      </c>
      <c r="H65" s="71">
        <f t="shared" si="23"/>
        <v>19.829717819657951</v>
      </c>
      <c r="I65" s="72">
        <f t="shared" si="23"/>
        <v>7.8098432785500709</v>
      </c>
      <c r="J65" s="72">
        <f t="shared" si="23"/>
        <v>3.149767403845499</v>
      </c>
      <c r="K65" s="72">
        <f t="shared" si="24"/>
        <v>1.0283746875446973</v>
      </c>
      <c r="L65" s="67">
        <v>-14.6821</v>
      </c>
    </row>
    <row r="66" spans="1:24" x14ac:dyDescent="0.2">
      <c r="A66" s="103" t="s">
        <v>10</v>
      </c>
      <c r="B66" s="32" t="s">
        <v>5</v>
      </c>
      <c r="C66" s="37">
        <f t="shared" si="23"/>
        <v>3.8886074345869819E-2</v>
      </c>
      <c r="D66" s="33">
        <f t="shared" si="23"/>
        <v>1.1002496228272549E-2</v>
      </c>
      <c r="E66" s="33">
        <f t="shared" si="23"/>
        <v>4.3535491198182412E-3</v>
      </c>
      <c r="F66" s="33">
        <f t="shared" si="23"/>
        <v>2.9966371984717147E-3</v>
      </c>
      <c r="G66" s="38">
        <f t="shared" si="23"/>
        <v>2.7412732813858649E-3</v>
      </c>
      <c r="H66" s="37">
        <f t="shared" si="23"/>
        <v>-8.2359740464838127E-2</v>
      </c>
      <c r="I66" s="33">
        <f t="shared" si="23"/>
        <v>-3.0657675003108183E-2</v>
      </c>
      <c r="J66" s="33">
        <f t="shared" si="23"/>
        <v>-1.1498308182884338E-2</v>
      </c>
      <c r="K66" s="33">
        <f t="shared" si="24"/>
        <v>-3.6289225124240803E-3</v>
      </c>
      <c r="L66" s="16">
        <v>-2976.09</v>
      </c>
    </row>
    <row r="67" spans="1:24" x14ac:dyDescent="0.2">
      <c r="A67" s="103"/>
      <c r="B67" s="32" t="s">
        <v>6</v>
      </c>
      <c r="C67" s="71" t="e">
        <f t="shared" si="23"/>
        <v>#DIV/0!</v>
      </c>
      <c r="D67" s="72">
        <f t="shared" si="23"/>
        <v>0</v>
      </c>
      <c r="E67" s="72">
        <f t="shared" si="23"/>
        <v>0</v>
      </c>
      <c r="F67" s="72">
        <f t="shared" si="23"/>
        <v>0</v>
      </c>
      <c r="G67" s="73">
        <f t="shared" si="23"/>
        <v>0</v>
      </c>
      <c r="H67" s="71">
        <f t="shared" si="23"/>
        <v>0</v>
      </c>
      <c r="I67" s="72">
        <f t="shared" si="23"/>
        <v>0</v>
      </c>
      <c r="J67" s="72">
        <f t="shared" si="23"/>
        <v>0</v>
      </c>
      <c r="K67" s="72">
        <f t="shared" si="24"/>
        <v>0</v>
      </c>
      <c r="L67" s="67">
        <v>0</v>
      </c>
    </row>
    <row r="68" spans="1:24" x14ac:dyDescent="0.2">
      <c r="A68" s="103"/>
      <c r="B68" s="32" t="s">
        <v>7</v>
      </c>
      <c r="C68" s="37">
        <f t="shared" ref="C68:J74" si="25">IF(ROUND(C42-$L42,1)=0,0,(C42-$L42)/$L42)</f>
        <v>4.0028288123006961E-2</v>
      </c>
      <c r="D68" s="33">
        <f t="shared" si="25"/>
        <v>1.1013539241084705E-2</v>
      </c>
      <c r="E68" s="33">
        <f t="shared" si="25"/>
        <v>4.3612538599302961E-3</v>
      </c>
      <c r="F68" s="33">
        <f t="shared" si="25"/>
        <v>2.9911850784082312E-3</v>
      </c>
      <c r="G68" s="38">
        <f t="shared" si="25"/>
        <v>2.7372038480017926E-3</v>
      </c>
      <c r="H68" s="37">
        <f t="shared" si="25"/>
        <v>-8.2359740464838127E-2</v>
      </c>
      <c r="I68" s="33">
        <f t="shared" si="25"/>
        <v>-3.0657675003108183E-2</v>
      </c>
      <c r="J68" s="33">
        <f t="shared" si="25"/>
        <v>-1.1498308182884338E-2</v>
      </c>
      <c r="K68" s="33">
        <f t="shared" si="24"/>
        <v>-3.6289225124240803E-3</v>
      </c>
      <c r="L68" s="16">
        <v>2976.09</v>
      </c>
    </row>
    <row r="69" spans="1:24" x14ac:dyDescent="0.2">
      <c r="A69" s="103" t="s">
        <v>11</v>
      </c>
      <c r="B69" s="32" t="s">
        <v>5</v>
      </c>
      <c r="C69" s="37">
        <f t="shared" si="25"/>
        <v>-0.11056415683074551</v>
      </c>
      <c r="D69" s="33">
        <f t="shared" si="25"/>
        <v>-4.0870026203583522E-2</v>
      </c>
      <c r="E69" s="33">
        <f t="shared" si="25"/>
        <v>-1.7864591258576475E-2</v>
      </c>
      <c r="F69" s="33">
        <f t="shared" si="25"/>
        <v>-1.2281242026870181E-2</v>
      </c>
      <c r="G69" s="38">
        <f t="shared" si="25"/>
        <v>-1.1125858224822156E-2</v>
      </c>
      <c r="H69" s="37">
        <f t="shared" si="25"/>
        <v>0.11145142568181036</v>
      </c>
      <c r="I69" s="33">
        <f t="shared" si="25"/>
        <v>7.0697957729482466E-2</v>
      </c>
      <c r="J69" s="33">
        <f t="shared" si="25"/>
        <v>3.1754605739504192E-2</v>
      </c>
      <c r="K69" s="33">
        <f t="shared" si="24"/>
        <v>1.0780246175770874E-2</v>
      </c>
      <c r="L69" s="16">
        <v>1740.22</v>
      </c>
    </row>
    <row r="70" spans="1:24" x14ac:dyDescent="0.2">
      <c r="A70" s="103"/>
      <c r="B70" s="32" t="s">
        <v>6</v>
      </c>
      <c r="C70" s="37">
        <f t="shared" si="25"/>
        <v>-8.3228916647303308E-2</v>
      </c>
      <c r="D70" s="33">
        <f t="shared" si="25"/>
        <v>-2.2303754797407153E-2</v>
      </c>
      <c r="E70" s="33">
        <f t="shared" si="25"/>
        <v>-5.6087543166648745E-3</v>
      </c>
      <c r="F70" s="33">
        <f t="shared" si="25"/>
        <v>-1.333480694191785E-3</v>
      </c>
      <c r="G70" s="38">
        <f t="shared" si="25"/>
        <v>-2.240801797976429E-4</v>
      </c>
      <c r="H70" s="37">
        <f t="shared" si="25"/>
        <v>2.2807214338939442E-2</v>
      </c>
      <c r="I70" s="33">
        <f t="shared" si="25"/>
        <v>4.8655123510700452E-3</v>
      </c>
      <c r="J70" s="33">
        <f t="shared" si="25"/>
        <v>1.2018556651469869E-3</v>
      </c>
      <c r="K70" s="33">
        <f t="shared" si="24"/>
        <v>3.3451649346592598E-4</v>
      </c>
      <c r="L70" s="16">
        <v>4992.28</v>
      </c>
    </row>
    <row r="71" spans="1:24" x14ac:dyDescent="0.2">
      <c r="A71" s="103"/>
      <c r="B71" s="32" t="s">
        <v>7</v>
      </c>
      <c r="C71" s="37">
        <f t="shared" si="25"/>
        <v>-0.105724950293641</v>
      </c>
      <c r="D71" s="33">
        <f t="shared" si="25"/>
        <v>-4.0832786084518062E-2</v>
      </c>
      <c r="E71" s="33">
        <f t="shared" si="25"/>
        <v>-1.7841813104090345E-2</v>
      </c>
      <c r="F71" s="33">
        <f t="shared" si="25"/>
        <v>-1.2298755904425836E-2</v>
      </c>
      <c r="G71" s="38">
        <f t="shared" si="25"/>
        <v>-1.1138874395191418E-2</v>
      </c>
      <c r="H71" s="37">
        <f t="shared" si="25"/>
        <v>0.11145142568181036</v>
      </c>
      <c r="I71" s="33">
        <f t="shared" si="25"/>
        <v>7.0697957729482466E-2</v>
      </c>
      <c r="J71" s="33">
        <f t="shared" si="25"/>
        <v>3.1754605739504192E-2</v>
      </c>
      <c r="K71" s="33">
        <f t="shared" si="24"/>
        <v>1.0780246175770874E-2</v>
      </c>
      <c r="L71" s="16">
        <v>1740.22</v>
      </c>
    </row>
    <row r="72" spans="1:24" x14ac:dyDescent="0.2">
      <c r="A72" s="103" t="s">
        <v>12</v>
      </c>
      <c r="B72" s="32" t="s">
        <v>5</v>
      </c>
      <c r="C72" s="37">
        <f t="shared" si="25"/>
        <v>0.3866565797444651</v>
      </c>
      <c r="D72" s="33">
        <f t="shared" si="25"/>
        <v>9.9434018063663379E-2</v>
      </c>
      <c r="E72" s="33">
        <f t="shared" si="25"/>
        <v>2.5935874683335147E-2</v>
      </c>
      <c r="F72" s="33">
        <f t="shared" si="25"/>
        <v>7.8910982762417474E-3</v>
      </c>
      <c r="G72" s="38">
        <f t="shared" si="25"/>
        <v>3.8553268531775274E-3</v>
      </c>
      <c r="H72" s="37">
        <f t="shared" si="25"/>
        <v>-0.15272882476043625</v>
      </c>
      <c r="I72" s="33">
        <f t="shared" si="25"/>
        <v>-5.1581947351029889E-2</v>
      </c>
      <c r="J72" s="33">
        <f t="shared" si="25"/>
        <v>-1.5530344751624747E-2</v>
      </c>
      <c r="K72" s="33">
        <f t="shared" si="24"/>
        <v>-3.9583103866064539E-3</v>
      </c>
      <c r="L72" s="16">
        <v>-1452.64</v>
      </c>
    </row>
    <row r="73" spans="1:24" x14ac:dyDescent="0.2">
      <c r="A73" s="103"/>
      <c r="B73" s="32" t="s">
        <v>6</v>
      </c>
      <c r="C73" s="37">
        <f t="shared" si="25"/>
        <v>5.6358351884227977E-2</v>
      </c>
      <c r="D73" s="33">
        <f t="shared" si="25"/>
        <v>1.0101903955231677E-2</v>
      </c>
      <c r="E73" s="33">
        <f t="shared" si="25"/>
        <v>1.2351279740250344E-3</v>
      </c>
      <c r="F73" s="33">
        <f t="shared" si="25"/>
        <v>-4.4703131391014031E-4</v>
      </c>
      <c r="G73" s="38">
        <f t="shared" si="25"/>
        <v>-8.7166111044752854E-4</v>
      </c>
      <c r="H73" s="37">
        <f t="shared" si="25"/>
        <v>0.16463059286849305</v>
      </c>
      <c r="I73" s="33">
        <f t="shared" si="25"/>
        <v>3.803566839325722E-2</v>
      </c>
      <c r="J73" s="33">
        <f t="shared" si="25"/>
        <v>9.1179909290650188E-3</v>
      </c>
      <c r="K73" s="33">
        <f t="shared" si="24"/>
        <v>2.0668411355681412E-3</v>
      </c>
      <c r="L73" s="16">
        <v>-2762.67</v>
      </c>
    </row>
    <row r="74" spans="1:24" ht="16" thickBot="1" x14ac:dyDescent="0.25">
      <c r="A74" s="104"/>
      <c r="B74" s="12" t="s">
        <v>7</v>
      </c>
      <c r="C74" s="39">
        <f t="shared" si="25"/>
        <v>0.38703326770569446</v>
      </c>
      <c r="D74" s="40">
        <f t="shared" si="25"/>
        <v>9.9527363283401213E-2</v>
      </c>
      <c r="E74" s="40">
        <f t="shared" si="25"/>
        <v>2.6013897455666898E-2</v>
      </c>
      <c r="F74" s="40">
        <f t="shared" si="25"/>
        <v>7.8388079634319589E-3</v>
      </c>
      <c r="G74" s="41">
        <f t="shared" si="25"/>
        <v>3.8161870800748139E-3</v>
      </c>
      <c r="H74" s="39">
        <f t="shared" si="25"/>
        <v>-0.15272882476043625</v>
      </c>
      <c r="I74" s="40">
        <f t="shared" si="25"/>
        <v>-5.1581947351029889E-2</v>
      </c>
      <c r="J74" s="40">
        <f t="shared" si="25"/>
        <v>-1.5530344751624747E-2</v>
      </c>
      <c r="K74" s="40">
        <f t="shared" si="24"/>
        <v>-3.9583103866064539E-3</v>
      </c>
      <c r="L74" s="19">
        <v>-1452.64</v>
      </c>
    </row>
    <row r="75" spans="1:24" x14ac:dyDescent="0.2">
      <c r="N75"/>
      <c r="O75"/>
      <c r="P75"/>
      <c r="Q75"/>
      <c r="R75"/>
      <c r="S75"/>
      <c r="T75"/>
      <c r="U75"/>
    </row>
    <row r="76" spans="1:24" x14ac:dyDescent="0.2">
      <c r="D76" s="2" t="s">
        <v>36</v>
      </c>
      <c r="F76" s="2" t="s">
        <v>37</v>
      </c>
      <c r="N76"/>
      <c r="O76"/>
      <c r="P76"/>
      <c r="Q76"/>
      <c r="R76"/>
      <c r="S76"/>
      <c r="T76"/>
      <c r="U76"/>
    </row>
    <row r="77" spans="1:24" x14ac:dyDescent="0.2">
      <c r="A77" t="s">
        <v>25</v>
      </c>
      <c r="B77" s="3" t="s">
        <v>30</v>
      </c>
      <c r="C77" s="3" t="s">
        <v>17</v>
      </c>
      <c r="D77" s="2" t="s">
        <v>33</v>
      </c>
      <c r="E77" s="2" t="s">
        <v>41</v>
      </c>
      <c r="F77" s="2" t="s">
        <v>38</v>
      </c>
      <c r="N77"/>
      <c r="O77"/>
      <c r="P77"/>
      <c r="Q77"/>
      <c r="R77"/>
      <c r="S77"/>
      <c r="T77"/>
      <c r="U77"/>
    </row>
    <row r="78" spans="1:24" x14ac:dyDescent="0.2">
      <c r="A78" t="s">
        <v>24</v>
      </c>
      <c r="B78" s="3" t="s">
        <v>27</v>
      </c>
      <c r="C78" s="3" t="s">
        <v>34</v>
      </c>
      <c r="D78" s="2" t="s">
        <v>35</v>
      </c>
      <c r="E78" s="2" t="s">
        <v>40</v>
      </c>
      <c r="F78" s="2" t="s">
        <v>39</v>
      </c>
      <c r="I78" s="1" t="s">
        <v>47</v>
      </c>
      <c r="J78" s="107" t="s">
        <v>36</v>
      </c>
      <c r="K78" s="1" t="s">
        <v>48</v>
      </c>
      <c r="M78" s="1" t="s">
        <v>42</v>
      </c>
      <c r="O78"/>
      <c r="P78"/>
      <c r="Q78"/>
      <c r="R78"/>
      <c r="S78"/>
      <c r="T78"/>
      <c r="U78"/>
      <c r="V78"/>
    </row>
    <row r="79" spans="1:24" x14ac:dyDescent="0.2">
      <c r="A79" t="s">
        <v>26</v>
      </c>
      <c r="B79" s="63" t="s">
        <v>28</v>
      </c>
      <c r="C79" s="76"/>
      <c r="D79" s="76"/>
      <c r="E79" s="76"/>
      <c r="F79" s="76"/>
      <c r="G79" s="77"/>
      <c r="H79" s="75"/>
      <c r="J79" s="107"/>
      <c r="O79"/>
      <c r="P79"/>
      <c r="Q79"/>
      <c r="R79"/>
      <c r="S79"/>
      <c r="T79"/>
      <c r="U79"/>
      <c r="V79"/>
    </row>
    <row r="80" spans="1:24" ht="19" x14ac:dyDescent="0.2">
      <c r="A80" s="94" t="s">
        <v>23</v>
      </c>
      <c r="B80" s="96" t="s">
        <v>14</v>
      </c>
      <c r="C80" s="80">
        <v>10.261955</v>
      </c>
      <c r="D80" s="80">
        <v>10.065446</v>
      </c>
      <c r="E80" s="80">
        <v>10.016265000000001</v>
      </c>
      <c r="F80" s="80">
        <v>10.004046000000001</v>
      </c>
      <c r="G80" s="80">
        <v>10.000996000000001</v>
      </c>
      <c r="H80" s="75" t="s">
        <v>29</v>
      </c>
      <c r="J80" s="1" t="str">
        <f>""&amp;$D$78</f>
        <v>Tblue</v>
      </c>
      <c r="K80" s="1" t="str">
        <f>""&amp;$F$77</f>
        <v>\normalsize</v>
      </c>
      <c r="M80" t="str">
        <f>"\multirow{8}{*}{$"&amp;A80&amp;"$}"</f>
        <v>\multirow{8}{*}{$Length$}</v>
      </c>
      <c r="N80" s="31" t="str">
        <f>"\multirow{4}{*}{"&amp;B80&amp;"}"</f>
        <v>\multirow{4}{*}{smooth}</v>
      </c>
      <c r="O80" s="80" t="str">
        <f>TEXT(C80,$B$77)</f>
        <v>10,262</v>
      </c>
      <c r="P80" s="80" t="str">
        <f>TEXT(D80,$B$77)</f>
        <v>10,065</v>
      </c>
      <c r="Q80" s="80" t="str">
        <f>TEXT(E80,$B$77)</f>
        <v>10,016</v>
      </c>
      <c r="R80" s="80" t="str">
        <f>TEXT(F80,$B$77)</f>
        <v>10,004</v>
      </c>
      <c r="S80" s="84" t="str">
        <f>TEXT(G80,$B$77)</f>
        <v>10,001</v>
      </c>
      <c r="T80" s="75"/>
      <c r="U80" s="1" t="str">
        <f>M80 &amp;"&amp;"&amp; N80 &amp;"&amp;"&amp;"{\color{"&amp;J80&amp;"}"&amp;K80&amp;O80 &amp;"}&amp;"&amp;"{\color{"&amp;J80&amp;"}"&amp;K80&amp;P80 &amp;"}&amp;"&amp;"{\color{"&amp;J80&amp;"}"&amp;K80&amp; Q80 &amp;"}&amp;"&amp;"{\color{"&amp;J80&amp;"}"&amp;K80&amp; R80 &amp;"}&amp;"&amp;"{\color{"&amp;J80&amp;"}"&amp;K80&amp; S80&amp;"}" &amp;H80&amp;I80</f>
        <v>\multirow{8}{*}{$Length$}&amp;\multirow{4}{*}{smooth}&amp;{\color{Tblue}\normalsize10,262}&amp;{\color{Tblue}\normalsize10,065}&amp;{\color{Tblue}\normalsize10,016}&amp;{\color{Tblue}\normalsize10,004}&amp;{\color{Tblue}\normalsize10,001}\\</v>
      </c>
      <c r="V80" s="87" t="str">
        <f>SUBSTITUTE(SUBSTITUTE(U80,"%","\%"), ",", ".")</f>
        <v>\multirow{8}{*}{$Length$}&amp;\multirow{4}{*}{smooth}&amp;{\color{Tblue}\normalsize10.262}&amp;{\color{Tblue}\normalsize10.065}&amp;{\color{Tblue}\normalsize10.016}&amp;{\color{Tblue}\normalsize10.004}&amp;{\color{Tblue}\normalsize10.001}\\</v>
      </c>
      <c r="W80"/>
      <c r="X80"/>
    </row>
    <row r="81" spans="1:24" x14ac:dyDescent="0.2">
      <c r="A81" s="94"/>
      <c r="B81" s="96"/>
      <c r="C81" s="79">
        <f>(C80-$G82)/$G82</f>
        <v>2.6118746317775495E-2</v>
      </c>
      <c r="D81" s="79">
        <f t="shared" ref="D81:G81" si="26">(D80-$G82)/$G82</f>
        <v>6.469316095156075E-3</v>
      </c>
      <c r="E81" s="79">
        <f t="shared" si="26"/>
        <v>1.5515839415212633E-3</v>
      </c>
      <c r="F81" s="79">
        <f t="shared" si="26"/>
        <v>3.2977533280519733E-4</v>
      </c>
      <c r="G81" s="79">
        <f t="shared" si="26"/>
        <v>2.4798145098838024E-5</v>
      </c>
      <c r="H81" s="75" t="s">
        <v>29</v>
      </c>
      <c r="J81" s="1" t="str">
        <f>""&amp;$D$78</f>
        <v>Tblue</v>
      </c>
      <c r="K81" s="1" t="str">
        <f>""&amp;$F$78</f>
        <v>\scriptsize</v>
      </c>
      <c r="M81"/>
      <c r="N81" s="31"/>
      <c r="O81" s="79" t="str">
        <f>TEXT(C81,$B$79)</f>
        <v>2,6%</v>
      </c>
      <c r="P81" s="79" t="str">
        <f>TEXT(D81,$B$79)</f>
        <v>0,6%</v>
      </c>
      <c r="Q81" s="79" t="str">
        <f>TEXT(E81,$B$79)</f>
        <v>0,2%</v>
      </c>
      <c r="R81" s="79" t="str">
        <f>TEXT(F81,$B$79)</f>
        <v>0,0%</v>
      </c>
      <c r="S81" s="85" t="str">
        <f>TEXT(G81,$B$79)</f>
        <v>0,0%</v>
      </c>
      <c r="T81" s="75"/>
      <c r="U81" s="1" t="str">
        <f t="shared" ref="U81:U99" si="27">M81 &amp;"&amp;"&amp; N81 &amp;"&amp;"&amp;"{\color{"&amp;J81&amp;"}"&amp;K81&amp;O81 &amp;"}&amp;"&amp;"{\color{"&amp;J81&amp;"}"&amp;K81&amp;P81 &amp;"}&amp;"&amp;"{\color{"&amp;J81&amp;"}"&amp;K81&amp; Q81 &amp;"}&amp;"&amp;"{\color{"&amp;J81&amp;"}"&amp;K81&amp; R81 &amp;"}&amp;"&amp;"{\color{"&amp;J81&amp;"}"&amp;K81&amp; S81&amp;"}" &amp;H81&amp;I81</f>
        <v>&amp;&amp;{\color{Tblue}\scriptsize2,6%}&amp;{\color{Tblue}\scriptsize0,6%}&amp;{\color{Tblue}\scriptsize0,2%}&amp;{\color{Tblue}\scriptsize0,0%}&amp;{\color{Tblue}\scriptsize0,0%}\\</v>
      </c>
      <c r="V81" s="87" t="str">
        <f t="shared" ref="V81:V99" si="28">SUBSTITUTE(SUBSTITUTE(U81,"%","\%"), ",", ".")</f>
        <v>&amp;&amp;{\color{Tblue}\scriptsize2.6\%}&amp;{\color{Tblue}\scriptsize0.6\%}&amp;{\color{Tblue}\scriptsize0.2\%}&amp;{\color{Tblue}\scriptsize0.0\%}&amp;{\color{Tblue}\scriptsize0.0\%}\\</v>
      </c>
      <c r="W81"/>
      <c r="X81"/>
    </row>
    <row r="82" spans="1:24" ht="19" x14ac:dyDescent="0.2">
      <c r="A82" s="94"/>
      <c r="B82" s="96"/>
      <c r="C82" s="81">
        <v>10.260508</v>
      </c>
      <c r="D82" s="81">
        <v>10.065243000000001</v>
      </c>
      <c r="E82" s="81">
        <v>10.016018000000001</v>
      </c>
      <c r="F82" s="81">
        <v>10.003786</v>
      </c>
      <c r="G82" s="82">
        <v>10.000748</v>
      </c>
      <c r="H82" s="75" t="s">
        <v>29</v>
      </c>
      <c r="J82" s="1" t="str">
        <f>""&amp;$D$77</f>
        <v>black</v>
      </c>
      <c r="K82" s="1" t="str">
        <f t="shared" ref="K82:K99" si="29">""&amp;$F$77</f>
        <v>\normalsize</v>
      </c>
      <c r="M82"/>
      <c r="N82" s="31"/>
      <c r="O82" s="81" t="str">
        <f>TEXT(C82,$B$77)</f>
        <v>10,261</v>
      </c>
      <c r="P82" s="81" t="str">
        <f>TEXT(D82,$B$77)</f>
        <v>10,065</v>
      </c>
      <c r="Q82" s="81" t="str">
        <f>TEXT(E82,$B$77)</f>
        <v>10,016</v>
      </c>
      <c r="R82" s="81" t="str">
        <f>TEXT(F82,$B$77)</f>
        <v>10,004</v>
      </c>
      <c r="S82" s="86" t="str">
        <f>TEXT(G82,$B$77)</f>
        <v>10,001</v>
      </c>
      <c r="T82" s="75"/>
      <c r="U82" s="1" t="str">
        <f t="shared" si="27"/>
        <v>&amp;&amp;{\color{black}\normalsize10,261}&amp;{\color{black}\normalsize10,065}&amp;{\color{black}\normalsize10,016}&amp;{\color{black}\normalsize10,004}&amp;{\color{black}\normalsize10,001}\\</v>
      </c>
      <c r="V82" s="87" t="str">
        <f t="shared" si="28"/>
        <v>&amp;&amp;{\color{black}\normalsize10.261}&amp;{\color{black}\normalsize10.065}&amp;{\color{black}\normalsize10.016}&amp;{\color{black}\normalsize10.004}&amp;{\color{black}\normalsize10.001}\\</v>
      </c>
      <c r="W82"/>
      <c r="X82"/>
    </row>
    <row r="83" spans="1:24" x14ac:dyDescent="0.2">
      <c r="A83" s="94"/>
      <c r="B83" s="96"/>
      <c r="C83" s="78">
        <f>(C82-$G82)/$G82</f>
        <v>2.5974057140525888E-2</v>
      </c>
      <c r="D83" s="78">
        <f t="shared" ref="D83:G83" si="30">(D82-$G82)/$G82</f>
        <v>6.4490176134825977E-3</v>
      </c>
      <c r="E83" s="78">
        <f t="shared" si="30"/>
        <v>1.5268857889430877E-3</v>
      </c>
      <c r="F83" s="78">
        <f t="shared" si="30"/>
        <v>3.0377727745965565E-4</v>
      </c>
      <c r="G83" s="78">
        <f t="shared" si="30"/>
        <v>0</v>
      </c>
      <c r="H83" s="75" t="s">
        <v>29</v>
      </c>
      <c r="I83" s="1" t="s">
        <v>50</v>
      </c>
      <c r="J83" s="1" t="str">
        <f>""&amp;$D$77</f>
        <v>black</v>
      </c>
      <c r="K83" s="1" t="str">
        <f t="shared" ref="K83:K99" si="31">""&amp;$F$78</f>
        <v>\scriptsize</v>
      </c>
      <c r="M83"/>
      <c r="N83" s="31"/>
      <c r="O83" s="78" t="str">
        <f>TEXT(C83,$B$79)</f>
        <v>2,6%</v>
      </c>
      <c r="P83" s="78" t="str">
        <f>TEXT(D83,$B$79)</f>
        <v>0,6%</v>
      </c>
      <c r="Q83" s="78" t="str">
        <f>TEXT(E83,$B$79)</f>
        <v>0,2%</v>
      </c>
      <c r="R83" s="78" t="str">
        <f>TEXT(F83,$B$79)</f>
        <v>0,0%</v>
      </c>
      <c r="S83" s="83" t="str">
        <f>TEXT(G83,$B$79)</f>
        <v>0,0%</v>
      </c>
      <c r="T83" s="75"/>
      <c r="U83" s="1" t="str">
        <f t="shared" si="27"/>
        <v>&amp;&amp;{\color{black}\scriptsize2,6%}&amp;{\color{black}\scriptsize0,6%}&amp;{\color{black}\scriptsize0,2%}&amp;{\color{black}\scriptsize0,0%}&amp;{\color{black}\scriptsize0,0%}\\\cmidrule[0.5\cmidrulewidth]{2-7}</v>
      </c>
      <c r="V83" s="87" t="str">
        <f t="shared" si="28"/>
        <v>&amp;&amp;{\color{black}\scriptsize2.6\%}&amp;{\color{black}\scriptsize0.6\%}&amp;{\color{black}\scriptsize0.2\%}&amp;{\color{black}\scriptsize0.0\%}&amp;{\color{black}\scriptsize0.0\%}\\\cmidrule[0.5\cmidrulewidth]{2-7}</v>
      </c>
      <c r="W83"/>
      <c r="X83"/>
    </row>
    <row r="84" spans="1:24" ht="19" x14ac:dyDescent="0.2">
      <c r="A84" s="94"/>
      <c r="B84" s="96" t="s">
        <v>22</v>
      </c>
      <c r="C84" s="80">
        <v>9.9999760000000002</v>
      </c>
      <c r="D84" s="80">
        <v>9.9999780000000005</v>
      </c>
      <c r="E84" s="80">
        <v>9.9999789999999997</v>
      </c>
      <c r="F84" s="80">
        <v>9.9999789999999997</v>
      </c>
      <c r="G84" s="80">
        <v>9.9999789999999997</v>
      </c>
      <c r="H84" s="75" t="s">
        <v>29</v>
      </c>
      <c r="J84" s="1" t="str">
        <f t="shared" ref="J84:J99" si="32">""&amp;$D$78</f>
        <v>Tblue</v>
      </c>
      <c r="K84" s="1" t="str">
        <f t="shared" ref="K84:K99" si="33">""&amp;$F$77</f>
        <v>\normalsize</v>
      </c>
      <c r="M84"/>
      <c r="N84" s="31" t="str">
        <f>"\multirow{4}{*}{"&amp;B84&amp;"}"</f>
        <v>\multirow{4}{*}{discrete}</v>
      </c>
      <c r="O84" s="80" t="str">
        <f>TEXT(C84,$B$77)</f>
        <v>10,000</v>
      </c>
      <c r="P84" s="80" t="str">
        <f>TEXT(D84,$B$77)</f>
        <v>10,000</v>
      </c>
      <c r="Q84" s="80" t="str">
        <f>TEXT(E84,$B$77)</f>
        <v>10,000</v>
      </c>
      <c r="R84" s="80" t="str">
        <f>TEXT(F84,$B$77)</f>
        <v>10,000</v>
      </c>
      <c r="S84" s="84" t="str">
        <f>TEXT(G84,$B$77)</f>
        <v>10,000</v>
      </c>
      <c r="T84" s="75"/>
      <c r="U84" s="1" t="str">
        <f t="shared" si="27"/>
        <v>&amp;\multirow{4}{*}{discrete}&amp;{\color{Tblue}\normalsize10,000}&amp;{\color{Tblue}\normalsize10,000}&amp;{\color{Tblue}\normalsize10,000}&amp;{\color{Tblue}\normalsize10,000}&amp;{\color{Tblue}\normalsize10,000}\\</v>
      </c>
      <c r="V84" s="87" t="str">
        <f t="shared" si="28"/>
        <v>&amp;\multirow{4}{*}{discrete}&amp;{\color{Tblue}\normalsize10.000}&amp;{\color{Tblue}\normalsize10.000}&amp;{\color{Tblue}\normalsize10.000}&amp;{\color{Tblue}\normalsize10.000}&amp;{\color{Tblue}\normalsize10.000}\\</v>
      </c>
      <c r="W84" s="79"/>
      <c r="X84" s="79"/>
    </row>
    <row r="85" spans="1:24" x14ac:dyDescent="0.2">
      <c r="A85" s="94"/>
      <c r="B85" s="96"/>
      <c r="C85" s="79">
        <f>(C84-$G86)/$G86</f>
        <v>2.440065393756103E-5</v>
      </c>
      <c r="D85" s="79">
        <f t="shared" ref="D85:G85" si="34">(D84-$G86)/$G86</f>
        <v>2.4600659297732641E-5</v>
      </c>
      <c r="E85" s="79">
        <f t="shared" si="34"/>
        <v>2.4700661977729625E-5</v>
      </c>
      <c r="F85" s="79">
        <f t="shared" si="34"/>
        <v>2.4700661977729625E-5</v>
      </c>
      <c r="G85" s="79">
        <f t="shared" si="34"/>
        <v>2.4700661977729625E-5</v>
      </c>
      <c r="H85" s="75" t="s">
        <v>29</v>
      </c>
      <c r="J85" s="1" t="str">
        <f t="shared" si="32"/>
        <v>Tblue</v>
      </c>
      <c r="K85" s="1" t="str">
        <f t="shared" ref="K85:K99" si="35">""&amp;$F$78</f>
        <v>\scriptsize</v>
      </c>
      <c r="M85"/>
      <c r="N85" s="31"/>
      <c r="O85" s="79" t="str">
        <f>TEXT(C85,$B$79)</f>
        <v>0,0%</v>
      </c>
      <c r="P85" s="79" t="str">
        <f>TEXT(D85,$B$79)</f>
        <v>0,0%</v>
      </c>
      <c r="Q85" s="79" t="str">
        <f>TEXT(E85,$B$79)</f>
        <v>0,0%</v>
      </c>
      <c r="R85" s="79" t="str">
        <f>TEXT(F85,$B$79)</f>
        <v>0,0%</v>
      </c>
      <c r="S85" s="85" t="str">
        <f>TEXT(G85,$B$79)</f>
        <v>0,0%</v>
      </c>
      <c r="T85" s="75"/>
      <c r="U85" s="1" t="str">
        <f t="shared" si="27"/>
        <v>&amp;&amp;{\color{Tblue}\scriptsize0,0%}&amp;{\color{Tblue}\scriptsize0,0%}&amp;{\color{Tblue}\scriptsize0,0%}&amp;{\color{Tblue}\scriptsize0,0%}&amp;{\color{Tblue}\scriptsize0,0%}\\</v>
      </c>
      <c r="V85" s="87" t="str">
        <f t="shared" si="28"/>
        <v>&amp;&amp;{\color{Tblue}\scriptsize0.0\%}&amp;{\color{Tblue}\scriptsize0.0\%}&amp;{\color{Tblue}\scriptsize0.0\%}&amp;{\color{Tblue}\scriptsize0.0\%}&amp;{\color{Tblue}\scriptsize0.0\%}\\</v>
      </c>
      <c r="W85" s="78"/>
      <c r="X85" s="78"/>
    </row>
    <row r="86" spans="1:24" ht="19" x14ac:dyDescent="0.2">
      <c r="A86" s="94"/>
      <c r="B86" s="96"/>
      <c r="C86" s="81">
        <v>9.9997260000000008</v>
      </c>
      <c r="D86" s="81">
        <v>9.9997249999999998</v>
      </c>
      <c r="E86" s="81">
        <v>9.9997260000000008</v>
      </c>
      <c r="F86" s="81">
        <v>9.9997190000000007</v>
      </c>
      <c r="G86" s="82">
        <v>9.9997319999999998</v>
      </c>
      <c r="H86" s="75" t="s">
        <v>29</v>
      </c>
      <c r="J86" s="1" t="str">
        <f t="shared" ref="J86:J99" si="36">""&amp;$D$77</f>
        <v>black</v>
      </c>
      <c r="K86" s="1" t="str">
        <f t="shared" ref="K86:K99" si="37">""&amp;$F$77</f>
        <v>\normalsize</v>
      </c>
      <c r="M86"/>
      <c r="N86" s="31"/>
      <c r="O86" s="81" t="str">
        <f>TEXT(C86,$B$77)</f>
        <v>10,000</v>
      </c>
      <c r="P86" s="81" t="str">
        <f>TEXT(D86,$B$77)</f>
        <v>10,000</v>
      </c>
      <c r="Q86" s="81" t="str">
        <f>TEXT(E86,$B$77)</f>
        <v>10,000</v>
      </c>
      <c r="R86" s="81" t="str">
        <f>TEXT(F86,$B$77)</f>
        <v>10,000</v>
      </c>
      <c r="S86" s="86" t="str">
        <f>TEXT(G86,$B$77)</f>
        <v>10,000</v>
      </c>
      <c r="T86" s="75"/>
      <c r="U86" s="1" t="str">
        <f t="shared" si="27"/>
        <v>&amp;&amp;{\color{black}\normalsize10,000}&amp;{\color{black}\normalsize10,000}&amp;{\color{black}\normalsize10,000}&amp;{\color{black}\normalsize10,000}&amp;{\color{black}\normalsize10,000}\\</v>
      </c>
      <c r="V86" s="87" t="str">
        <f t="shared" si="28"/>
        <v>&amp;&amp;{\color{black}\normalsize10.000}&amp;{\color{black}\normalsize10.000}&amp;{\color{black}\normalsize10.000}&amp;{\color{black}\normalsize10.000}&amp;{\color{black}\normalsize10.000}\\</v>
      </c>
    </row>
    <row r="87" spans="1:24" x14ac:dyDescent="0.2">
      <c r="A87" s="94"/>
      <c r="B87" s="96"/>
      <c r="C87" s="78">
        <f>(C86-$G86)/$G86</f>
        <v>-6.0001608033718419E-7</v>
      </c>
      <c r="D87" s="78">
        <f t="shared" ref="D87:G87" si="38">(D86-$G86)/$G86</f>
        <v>-7.0001876051180848E-7</v>
      </c>
      <c r="E87" s="78">
        <f t="shared" si="38"/>
        <v>-6.0001608033718419E-7</v>
      </c>
      <c r="F87" s="78">
        <f t="shared" si="38"/>
        <v>-1.3000348408489926E-6</v>
      </c>
      <c r="G87" s="78">
        <f t="shared" si="38"/>
        <v>0</v>
      </c>
      <c r="H87" s="75" t="s">
        <v>29</v>
      </c>
      <c r="I87" s="1" t="s">
        <v>49</v>
      </c>
      <c r="J87" s="1" t="str">
        <f t="shared" si="36"/>
        <v>black</v>
      </c>
      <c r="K87" s="1" t="str">
        <f t="shared" ref="K87:K99" si="39">""&amp;$F$78</f>
        <v>\scriptsize</v>
      </c>
      <c r="M87"/>
      <c r="N87" s="31"/>
      <c r="O87" s="78" t="str">
        <f>TEXT(C87,$B$79)</f>
        <v>0,0%</v>
      </c>
      <c r="P87" s="78" t="str">
        <f>TEXT(D87,$B$79)</f>
        <v>0,0%</v>
      </c>
      <c r="Q87" s="78" t="str">
        <f>TEXT(E87,$B$79)</f>
        <v>0,0%</v>
      </c>
      <c r="R87" s="78" t="str">
        <f>TEXT(F87,$B$79)</f>
        <v>0,0%</v>
      </c>
      <c r="S87" s="83" t="str">
        <f>TEXT(G87,$B$79)</f>
        <v>0,0%</v>
      </c>
      <c r="T87" s="75"/>
      <c r="U87" s="1" t="str">
        <f t="shared" si="27"/>
        <v>&amp;&amp;{\color{black}\scriptsize0,0%}&amp;{\color{black}\scriptsize0,0%}&amp;{\color{black}\scriptsize0,0%}&amp;{\color{black}\scriptsize0,0%}&amp;{\color{black}\scriptsize0,0%}\\\midrule</v>
      </c>
      <c r="V87" s="87" t="str">
        <f t="shared" si="28"/>
        <v>&amp;&amp;{\color{black}\scriptsize0.0\%}&amp;{\color{black}\scriptsize0.0\%}&amp;{\color{black}\scriptsize0.0\%}&amp;{\color{black}\scriptsize0.0\%}&amp;{\color{black}\scriptsize0.0\%}\\\midrule</v>
      </c>
    </row>
    <row r="88" spans="1:24" ht="19" x14ac:dyDescent="0.2">
      <c r="A88" s="94" t="s">
        <v>46</v>
      </c>
      <c r="B88" s="96" t="s">
        <v>45</v>
      </c>
      <c r="C88" s="80">
        <v>-6.2500000000000001E-4</v>
      </c>
      <c r="D88" s="80">
        <v>-1.5E-5</v>
      </c>
      <c r="E88" s="80">
        <v>-1.1E-5</v>
      </c>
      <c r="F88" s="80">
        <v>7.6799999999999993E-6</v>
      </c>
      <c r="G88" s="80">
        <v>5.7205999999999999E-6</v>
      </c>
      <c r="H88" s="75" t="s">
        <v>29</v>
      </c>
      <c r="J88" s="1" t="str">
        <f t="shared" ref="J88:J99" si="40">""&amp;$D$78</f>
        <v>Tblue</v>
      </c>
      <c r="K88" s="1" t="str">
        <f t="shared" ref="K88:K99" si="41">""&amp;$F$77</f>
        <v>\normalsize</v>
      </c>
      <c r="M88" t="s">
        <v>32</v>
      </c>
      <c r="N88" s="31" t="str">
        <f>"\multirow{4}{*}{$"&amp;B88&amp;"$}"</f>
        <v>\multirow{4}{*}{$x$}</v>
      </c>
      <c r="O88" s="80" t="str">
        <f>TEXT(C88,$B$77)</f>
        <v>-0,001</v>
      </c>
      <c r="P88" s="80" t="str">
        <f>TEXT(D88,$B$77)</f>
        <v>0,000</v>
      </c>
      <c r="Q88" s="80" t="str">
        <f>TEXT(E88,$B$77)</f>
        <v>0,000</v>
      </c>
      <c r="R88" s="80" t="str">
        <f>TEXT(F88,$B$77)</f>
        <v>0,000</v>
      </c>
      <c r="S88" s="84" t="str">
        <f>TEXT(G88,$B$77)</f>
        <v>0,000</v>
      </c>
      <c r="T88" s="75"/>
      <c r="U88" s="1" t="str">
        <f t="shared" si="27"/>
        <v>\multirow{12}{*}{Apex}  &amp;\multirow{4}{*}{$x$}&amp;{\color{Tblue}\normalsize-0,001}&amp;{\color{Tblue}\normalsize0,000}&amp;{\color{Tblue}\normalsize0,000}&amp;{\color{Tblue}\normalsize0,000}&amp;{\color{Tblue}\normalsize0,000}\\</v>
      </c>
      <c r="V88" s="87" t="str">
        <f t="shared" si="28"/>
        <v>\multirow{12}{*}{Apex}  &amp;\multirow{4}{*}{$x$}&amp;{\color{Tblue}\normalsize-0.001}&amp;{\color{Tblue}\normalsize0.000}&amp;{\color{Tblue}\normalsize0.000}&amp;{\color{Tblue}\normalsize0.000}&amp;{\color{Tblue}\normalsize0.000}\\</v>
      </c>
    </row>
    <row r="89" spans="1:24" ht="19" x14ac:dyDescent="0.2">
      <c r="A89" s="94"/>
      <c r="B89" s="96"/>
      <c r="C89" s="88" t="s">
        <v>31</v>
      </c>
      <c r="D89" s="88" t="s">
        <v>31</v>
      </c>
      <c r="E89" s="88" t="s">
        <v>31</v>
      </c>
      <c r="F89" s="88" t="s">
        <v>31</v>
      </c>
      <c r="G89" s="88" t="s">
        <v>31</v>
      </c>
      <c r="H89" s="75" t="s">
        <v>29</v>
      </c>
      <c r="J89" s="1" t="str">
        <f t="shared" si="40"/>
        <v>Tblue</v>
      </c>
      <c r="K89" s="1" t="str">
        <f t="shared" ref="K89:K99" si="42">""&amp;$F$78</f>
        <v>\scriptsize</v>
      </c>
      <c r="M89"/>
      <c r="N89" s="31"/>
      <c r="O89" s="79" t="str">
        <f>TEXT(C89,$B$79)</f>
        <v>-</v>
      </c>
      <c r="P89" s="79" t="str">
        <f>TEXT(D89,$B$79)</f>
        <v>-</v>
      </c>
      <c r="Q89" s="79" t="str">
        <f>TEXT(E89,$B$79)</f>
        <v>-</v>
      </c>
      <c r="R89" s="79" t="str">
        <f>TEXT(F89,$B$79)</f>
        <v>-</v>
      </c>
      <c r="S89" s="85" t="str">
        <f>TEXT(G89,$B$79)</f>
        <v>-</v>
      </c>
      <c r="T89" s="75"/>
      <c r="U89" s="1" t="str">
        <f t="shared" si="27"/>
        <v>&amp;&amp;{\color{Tblue}\scriptsize-}&amp;{\color{Tblue}\scriptsize-}&amp;{\color{Tblue}\scriptsize-}&amp;{\color{Tblue}\scriptsize-}&amp;{\color{Tblue}\scriptsize-}\\</v>
      </c>
      <c r="V89" s="87" t="str">
        <f t="shared" si="28"/>
        <v>&amp;&amp;{\color{Tblue}\scriptsize-}&amp;{\color{Tblue}\scriptsize-}&amp;{\color{Tblue}\scriptsize-}&amp;{\color{Tblue}\scriptsize-}&amp;{\color{Tblue}\scriptsize-}\\</v>
      </c>
    </row>
    <row r="90" spans="1:24" ht="19" x14ac:dyDescent="0.2">
      <c r="A90" s="94"/>
      <c r="B90" s="96"/>
      <c r="C90" s="81">
        <v>8.14E-6</v>
      </c>
      <c r="D90" s="81">
        <v>9.1116999999999995E-6</v>
      </c>
      <c r="E90" s="81">
        <v>-8.0183999999999993E-6</v>
      </c>
      <c r="F90" s="81">
        <v>2.3E-5</v>
      </c>
      <c r="G90" s="82">
        <v>-4.6433999999999999E-7</v>
      </c>
      <c r="H90" s="75" t="s">
        <v>29</v>
      </c>
      <c r="J90" s="1" t="str">
        <f t="shared" ref="J90:J99" si="43">""&amp;$D$77</f>
        <v>black</v>
      </c>
      <c r="K90" s="1" t="str">
        <f t="shared" ref="K90:K99" si="44">""&amp;$F$77</f>
        <v>\normalsize</v>
      </c>
      <c r="M90"/>
      <c r="N90" s="31"/>
      <c r="O90" s="81" t="str">
        <f>TEXT(C90,$B$77)</f>
        <v>0,000</v>
      </c>
      <c r="P90" s="81" t="str">
        <f>TEXT(D90,$B$77)</f>
        <v>0,000</v>
      </c>
      <c r="Q90" s="81" t="str">
        <f>TEXT(E90,$B$77)</f>
        <v>0,000</v>
      </c>
      <c r="R90" s="81" t="str">
        <f>TEXT(F90,$B$77)</f>
        <v>0,000</v>
      </c>
      <c r="S90" s="86" t="str">
        <f>TEXT(G90,$B$77)</f>
        <v>0,000</v>
      </c>
      <c r="T90" s="75"/>
      <c r="U90" s="1" t="str">
        <f t="shared" si="27"/>
        <v>&amp;&amp;{\color{black}\normalsize0,000}&amp;{\color{black}\normalsize0,000}&amp;{\color{black}\normalsize0,000}&amp;{\color{black}\normalsize0,000}&amp;{\color{black}\normalsize0,000}\\</v>
      </c>
      <c r="V90" s="87" t="str">
        <f t="shared" si="28"/>
        <v>&amp;&amp;{\color{black}\normalsize0.000}&amp;{\color{black}\normalsize0.000}&amp;{\color{black}\normalsize0.000}&amp;{\color{black}\normalsize0.000}&amp;{\color{black}\normalsize0.000}\\</v>
      </c>
    </row>
    <row r="91" spans="1:24" ht="19" x14ac:dyDescent="0.2">
      <c r="A91" s="94"/>
      <c r="B91" s="96"/>
      <c r="C91" s="89" t="s">
        <v>31</v>
      </c>
      <c r="D91" s="89" t="s">
        <v>31</v>
      </c>
      <c r="E91" s="89" t="s">
        <v>31</v>
      </c>
      <c r="F91" s="89" t="s">
        <v>31</v>
      </c>
      <c r="G91" s="90" t="s">
        <v>31</v>
      </c>
      <c r="H91" s="75" t="s">
        <v>29</v>
      </c>
      <c r="I91" s="1" t="s">
        <v>50</v>
      </c>
      <c r="J91" s="1" t="str">
        <f t="shared" si="43"/>
        <v>black</v>
      </c>
      <c r="K91" s="1" t="str">
        <f t="shared" ref="K91:K99" si="45">""&amp;$F$78</f>
        <v>\scriptsize</v>
      </c>
      <c r="M91"/>
      <c r="N91" s="31"/>
      <c r="O91" s="79" t="str">
        <f>TEXT(C91,$B$79)</f>
        <v>-</v>
      </c>
      <c r="P91" s="79" t="str">
        <f>TEXT(D91,$B$79)</f>
        <v>-</v>
      </c>
      <c r="Q91" s="79" t="str">
        <f>TEXT(E91,$B$79)</f>
        <v>-</v>
      </c>
      <c r="R91" s="79" t="str">
        <f>TEXT(F91,$B$79)</f>
        <v>-</v>
      </c>
      <c r="S91" s="85" t="str">
        <f>TEXT(G91,$B$79)</f>
        <v>-</v>
      </c>
      <c r="T91" s="75"/>
      <c r="U91" s="1" t="str">
        <f t="shared" si="27"/>
        <v>&amp;&amp;{\color{black}\scriptsize-}&amp;{\color{black}\scriptsize-}&amp;{\color{black}\scriptsize-}&amp;{\color{black}\scriptsize-}&amp;{\color{black}\scriptsize-}\\\cmidrule[0.5\cmidrulewidth]{2-7}</v>
      </c>
      <c r="V91" s="87" t="str">
        <f t="shared" si="28"/>
        <v>&amp;&amp;{\color{black}\scriptsize-}&amp;{\color{black}\scriptsize-}&amp;{\color{black}\scriptsize-}&amp;{\color{black}\scriptsize-}&amp;{\color{black}\scriptsize-}\\\cmidrule[0.5\cmidrulewidth]{2-7}</v>
      </c>
    </row>
    <row r="92" spans="1:24" ht="19" x14ac:dyDescent="0.2">
      <c r="A92" s="94"/>
      <c r="B92" s="96" t="s">
        <v>44</v>
      </c>
      <c r="C92" s="80">
        <v>1.454917</v>
      </c>
      <c r="D92" s="80">
        <v>1.4532179999999999</v>
      </c>
      <c r="E92" s="80">
        <v>1.4574579999999999</v>
      </c>
      <c r="F92" s="80">
        <v>1.457924</v>
      </c>
      <c r="G92" s="80">
        <v>1.457649</v>
      </c>
      <c r="H92" s="75" t="s">
        <v>29</v>
      </c>
      <c r="J92" s="1" t="str">
        <f t="shared" ref="J92:J99" si="46">""&amp;$D$78</f>
        <v>Tblue</v>
      </c>
      <c r="K92" s="1" t="str">
        <f t="shared" ref="K92:K99" si="47">""&amp;$F$77</f>
        <v>\normalsize</v>
      </c>
      <c r="M92"/>
      <c r="N92" s="31" t="str">
        <f>"\multirow{4}{*}{$"&amp;B92&amp;"$}"</f>
        <v>\multirow{4}{*}{$y$}</v>
      </c>
      <c r="O92" s="80" t="str">
        <f>TEXT(C92,$B$77)</f>
        <v>1,455</v>
      </c>
      <c r="P92" s="80" t="str">
        <f>TEXT(D92,$B$77)</f>
        <v>1,453</v>
      </c>
      <c r="Q92" s="80" t="str">
        <f>TEXT(E92,$B$77)</f>
        <v>1,457</v>
      </c>
      <c r="R92" s="80" t="str">
        <f>TEXT(F92,$B$77)</f>
        <v>1,458</v>
      </c>
      <c r="S92" s="84" t="str">
        <f>TEXT(G92,$B$77)</f>
        <v>1,458</v>
      </c>
      <c r="T92" s="75"/>
      <c r="U92" s="1" t="str">
        <f t="shared" si="27"/>
        <v>&amp;\multirow{4}{*}{$y$}&amp;{\color{Tblue}\normalsize1,455}&amp;{\color{Tblue}\normalsize1,453}&amp;{\color{Tblue}\normalsize1,457}&amp;{\color{Tblue}\normalsize1,458}&amp;{\color{Tblue}\normalsize1,458}\\</v>
      </c>
      <c r="V92" s="87" t="str">
        <f t="shared" si="28"/>
        <v>&amp;\multirow{4}{*}{$y$}&amp;{\color{Tblue}\normalsize1.455}&amp;{\color{Tblue}\normalsize1.453}&amp;{\color{Tblue}\normalsize1.457}&amp;{\color{Tblue}\normalsize1.458}&amp;{\color{Tblue}\normalsize1.458}\\</v>
      </c>
    </row>
    <row r="93" spans="1:24" x14ac:dyDescent="0.2">
      <c r="A93" s="94"/>
      <c r="B93" s="96"/>
      <c r="C93" s="79">
        <f>(C92-$G94)/$G94</f>
        <v>-2.6070801798837341E-3</v>
      </c>
      <c r="D93" s="79">
        <f t="shared" ref="D93:G93" si="48">(D92-$G94)/$G94</f>
        <v>-3.7717999341889586E-3</v>
      </c>
      <c r="E93" s="79">
        <f t="shared" si="48"/>
        <v>-8.651420423385546E-4</v>
      </c>
      <c r="F93" s="79">
        <f t="shared" si="48"/>
        <v>-5.4568388724362377E-4</v>
      </c>
      <c r="G93" s="79">
        <f t="shared" si="48"/>
        <v>-7.3420533070091872E-4</v>
      </c>
      <c r="H93" s="75" t="s">
        <v>29</v>
      </c>
      <c r="J93" s="1" t="str">
        <f t="shared" si="46"/>
        <v>Tblue</v>
      </c>
      <c r="K93" s="1" t="str">
        <f t="shared" ref="K93:K99" si="49">""&amp;$F$78</f>
        <v>\scriptsize</v>
      </c>
      <c r="M93"/>
      <c r="N93" s="31"/>
      <c r="O93" s="79" t="str">
        <f>TEXT(C93,$B$79)</f>
        <v>-0,3%</v>
      </c>
      <c r="P93" s="79" t="str">
        <f>TEXT(D93,$B$79)</f>
        <v>-0,4%</v>
      </c>
      <c r="Q93" s="79" t="str">
        <f>TEXT(E93,$B$79)</f>
        <v>-0,1%</v>
      </c>
      <c r="R93" s="79" t="str">
        <f>TEXT(F93,$B$79)</f>
        <v>-0,1%</v>
      </c>
      <c r="S93" s="85" t="str">
        <f>TEXT(G93,$B$79)</f>
        <v>-0,1%</v>
      </c>
      <c r="T93" s="75"/>
      <c r="U93" s="1" t="str">
        <f t="shared" si="27"/>
        <v>&amp;&amp;{\color{Tblue}\scriptsize-0,3%}&amp;{\color{Tblue}\scriptsize-0,4%}&amp;{\color{Tblue}\scriptsize-0,1%}&amp;{\color{Tblue}\scriptsize-0,1%}&amp;{\color{Tblue}\scriptsize-0,1%}\\</v>
      </c>
      <c r="V93" s="87" t="str">
        <f t="shared" si="28"/>
        <v>&amp;&amp;{\color{Tblue}\scriptsize-0.3\%}&amp;{\color{Tblue}\scriptsize-0.4\%}&amp;{\color{Tblue}\scriptsize-0.1\%}&amp;{\color{Tblue}\scriptsize-0.1\%}&amp;{\color{Tblue}\scriptsize-0.1\%}\\</v>
      </c>
    </row>
    <row r="94" spans="1:24" ht="19" x14ac:dyDescent="0.2">
      <c r="A94" s="94"/>
      <c r="B94" s="96"/>
      <c r="C94" s="81">
        <v>1.64303</v>
      </c>
      <c r="D94" s="81">
        <v>1.5060800000000001</v>
      </c>
      <c r="E94" s="81">
        <v>1.4707300000000001</v>
      </c>
      <c r="F94" s="81">
        <v>1.46163</v>
      </c>
      <c r="G94" s="82">
        <v>1.45872</v>
      </c>
      <c r="H94" s="75" t="s">
        <v>29</v>
      </c>
      <c r="J94" s="1" t="str">
        <f t="shared" ref="J94:J99" si="50">""&amp;$D$77</f>
        <v>black</v>
      </c>
      <c r="K94" s="1" t="str">
        <f t="shared" ref="K94:K99" si="51">""&amp;$F$77</f>
        <v>\normalsize</v>
      </c>
      <c r="M94"/>
      <c r="N94" s="31"/>
      <c r="O94" s="81" t="str">
        <f>TEXT(C94,$B$77)</f>
        <v>1,643</v>
      </c>
      <c r="P94" s="81" t="str">
        <f>TEXT(D94,$B$77)</f>
        <v>1,506</v>
      </c>
      <c r="Q94" s="81" t="str">
        <f>TEXT(E94,$B$77)</f>
        <v>1,471</v>
      </c>
      <c r="R94" s="81" t="str">
        <f>TEXT(F94,$B$77)</f>
        <v>1,462</v>
      </c>
      <c r="S94" s="86" t="str">
        <f>TEXT(G94,$B$77)</f>
        <v>1,459</v>
      </c>
      <c r="T94" s="75"/>
      <c r="U94" s="1" t="str">
        <f t="shared" si="27"/>
        <v>&amp;&amp;{\color{black}\normalsize1,643}&amp;{\color{black}\normalsize1,506}&amp;{\color{black}\normalsize1,471}&amp;{\color{black}\normalsize1,462}&amp;{\color{black}\normalsize1,459}\\</v>
      </c>
      <c r="V94" s="87" t="str">
        <f t="shared" si="28"/>
        <v>&amp;&amp;{\color{black}\normalsize1.643}&amp;{\color{black}\normalsize1.506}&amp;{\color{black}\normalsize1.471}&amp;{\color{black}\normalsize1.462}&amp;{\color{black}\normalsize1.459}\\</v>
      </c>
    </row>
    <row r="95" spans="1:24" x14ac:dyDescent="0.2">
      <c r="A95" s="94"/>
      <c r="B95" s="96"/>
      <c r="C95" s="78">
        <f>(C94-$G94)/$G94</f>
        <v>0.12635049906767576</v>
      </c>
      <c r="D95" s="78">
        <f t="shared" ref="D95:G95" si="52">(D94-$G94)/$G94</f>
        <v>3.2466820225951563E-2</v>
      </c>
      <c r="E95" s="78">
        <f t="shared" si="52"/>
        <v>8.2332455851706118E-3</v>
      </c>
      <c r="F95" s="78">
        <f t="shared" si="52"/>
        <v>1.9948996380388067E-3</v>
      </c>
      <c r="G95" s="78">
        <f t="shared" si="52"/>
        <v>0</v>
      </c>
      <c r="H95" s="75" t="s">
        <v>29</v>
      </c>
      <c r="I95" s="1" t="s">
        <v>50</v>
      </c>
      <c r="J95" s="1" t="str">
        <f t="shared" si="50"/>
        <v>black</v>
      </c>
      <c r="K95" s="1" t="str">
        <f t="shared" ref="K95:K99" si="53">""&amp;$F$78</f>
        <v>\scriptsize</v>
      </c>
      <c r="M95"/>
      <c r="N95" s="31"/>
      <c r="O95" s="78" t="str">
        <f>TEXT(C95,$B$79)</f>
        <v>12,6%</v>
      </c>
      <c r="P95" s="78" t="str">
        <f>TEXT(D95,$B$79)</f>
        <v>3,2%</v>
      </c>
      <c r="Q95" s="78" t="str">
        <f>TEXT(E95,$B$79)</f>
        <v>0,8%</v>
      </c>
      <c r="R95" s="78" t="str">
        <f>TEXT(F95,$B$79)</f>
        <v>0,2%</v>
      </c>
      <c r="S95" s="83" t="str">
        <f>TEXT(G95,$B$79)</f>
        <v>0,0%</v>
      </c>
      <c r="T95" s="75"/>
      <c r="U95" s="1" t="str">
        <f t="shared" si="27"/>
        <v>&amp;&amp;{\color{black}\scriptsize12,6%}&amp;{\color{black}\scriptsize3,2%}&amp;{\color{black}\scriptsize0,8%}&amp;{\color{black}\scriptsize0,2%}&amp;{\color{black}\scriptsize0,0%}\\\cmidrule[0.5\cmidrulewidth]{2-7}</v>
      </c>
      <c r="V95" s="87" t="str">
        <f t="shared" si="28"/>
        <v>&amp;&amp;{\color{black}\scriptsize12.6\%}&amp;{\color{black}\scriptsize3.2\%}&amp;{\color{black}\scriptsize0.8\%}&amp;{\color{black}\scriptsize0.2\%}&amp;{\color{black}\scriptsize0.0\%}\\\cmidrule[0.5\cmidrulewidth]{2-7}</v>
      </c>
    </row>
    <row r="96" spans="1:24" ht="19" x14ac:dyDescent="0.2">
      <c r="A96" s="94"/>
      <c r="B96" s="96" t="s">
        <v>43</v>
      </c>
      <c r="C96" s="80">
        <v>3.6645729999999999</v>
      </c>
      <c r="D96" s="80">
        <v>3.615024</v>
      </c>
      <c r="E96" s="80">
        <v>3.6009929999999999</v>
      </c>
      <c r="F96" s="80">
        <v>3.597839</v>
      </c>
      <c r="G96" s="80">
        <v>3.5972780000000002</v>
      </c>
      <c r="H96" s="75" t="s">
        <v>29</v>
      </c>
      <c r="J96" s="1" t="str">
        <f t="shared" ref="J96:J99" si="54">""&amp;$D$78</f>
        <v>Tblue</v>
      </c>
      <c r="K96" s="1" t="str">
        <f t="shared" ref="K96:K99" si="55">""&amp;$F$77</f>
        <v>\normalsize</v>
      </c>
      <c r="M96"/>
      <c r="N96" s="31" t="str">
        <f>"\multirow{4}{*}{$"&amp;B96&amp;"$}"</f>
        <v>\multirow{4}{*}{$z$}</v>
      </c>
      <c r="O96" s="80" t="str">
        <f>TEXT(C96,$B$77)</f>
        <v>3,665</v>
      </c>
      <c r="P96" s="80" t="str">
        <f>TEXT(D96,$B$77)</f>
        <v>3,615</v>
      </c>
      <c r="Q96" s="80" t="str">
        <f>TEXT(E96,$B$77)</f>
        <v>3,601</v>
      </c>
      <c r="R96" s="80" t="str">
        <f>TEXT(F96,$B$77)</f>
        <v>3,598</v>
      </c>
      <c r="S96" s="84" t="str">
        <f>TEXT(G96,$B$77)</f>
        <v>3,597</v>
      </c>
      <c r="T96" s="75"/>
      <c r="U96" s="1" t="str">
        <f t="shared" si="27"/>
        <v>&amp;\multirow{4}{*}{$z$}&amp;{\color{Tblue}\normalsize3,665}&amp;{\color{Tblue}\normalsize3,615}&amp;{\color{Tblue}\normalsize3,601}&amp;{\color{Tblue}\normalsize3,598}&amp;{\color{Tblue}\normalsize3,597}\\</v>
      </c>
      <c r="V96" s="87" t="str">
        <f t="shared" si="28"/>
        <v>&amp;\multirow{4}{*}{$z$}&amp;{\color{Tblue}\normalsize3.665}&amp;{\color{Tblue}\normalsize3.615}&amp;{\color{Tblue}\normalsize3.601}&amp;{\color{Tblue}\normalsize3.598}&amp;{\color{Tblue}\normalsize3.597}\\</v>
      </c>
    </row>
    <row r="97" spans="1:22" x14ac:dyDescent="0.2">
      <c r="A97" s="94"/>
      <c r="B97" s="96"/>
      <c r="C97" s="79">
        <f>(C96-$G98)/$G98</f>
        <v>1.8856745673177102E-2</v>
      </c>
      <c r="D97" s="79">
        <f t="shared" ref="D97:G97" si="56">(D96-$G98)/$G98</f>
        <v>5.0806978522276777E-3</v>
      </c>
      <c r="E97" s="79">
        <f t="shared" si="56"/>
        <v>1.1796760964759227E-3</v>
      </c>
      <c r="F97" s="79">
        <f t="shared" si="56"/>
        <v>3.0277333704035466E-4</v>
      </c>
      <c r="G97" s="79">
        <f t="shared" si="56"/>
        <v>1.46799193716573E-4</v>
      </c>
      <c r="H97" s="75" t="s">
        <v>29</v>
      </c>
      <c r="J97" s="1" t="str">
        <f t="shared" si="54"/>
        <v>Tblue</v>
      </c>
      <c r="K97" s="1" t="str">
        <f t="shared" ref="K97:K99" si="57">""&amp;$F$78</f>
        <v>\scriptsize</v>
      </c>
      <c r="M97"/>
      <c r="N97" s="31"/>
      <c r="O97" s="79" t="str">
        <f>TEXT(C97,$B$79)</f>
        <v>1,9%</v>
      </c>
      <c r="P97" s="79" t="str">
        <f>TEXT(D97,$B$79)</f>
        <v>0,5%</v>
      </c>
      <c r="Q97" s="79" t="str">
        <f>TEXT(E97,$B$79)</f>
        <v>0,1%</v>
      </c>
      <c r="R97" s="79" t="str">
        <f>TEXT(F97,$B$79)</f>
        <v>0,0%</v>
      </c>
      <c r="S97" s="85" t="str">
        <f>TEXT(G97,$B$79)</f>
        <v>0,0%</v>
      </c>
      <c r="T97" s="75"/>
      <c r="U97" s="1" t="str">
        <f t="shared" si="27"/>
        <v>&amp;&amp;{\color{Tblue}\scriptsize1,9%}&amp;{\color{Tblue}\scriptsize0,5%}&amp;{\color{Tblue}\scriptsize0,1%}&amp;{\color{Tblue}\scriptsize0,0%}&amp;{\color{Tblue}\scriptsize0,0%}\\</v>
      </c>
      <c r="V97" s="87" t="str">
        <f t="shared" si="28"/>
        <v>&amp;&amp;{\color{Tblue}\scriptsize1.9\%}&amp;{\color{Tblue}\scriptsize0.5\%}&amp;{\color{Tblue}\scriptsize0.1\%}&amp;{\color{Tblue}\scriptsize0.0\%}&amp;{\color{Tblue}\scriptsize0.0\%}\\</v>
      </c>
    </row>
    <row r="98" spans="1:22" ht="19" x14ac:dyDescent="0.2">
      <c r="A98" s="94"/>
      <c r="B98" s="96"/>
      <c r="C98" s="81">
        <v>3.5933600000000001</v>
      </c>
      <c r="D98" s="81">
        <v>3.5949399999999998</v>
      </c>
      <c r="E98" s="81">
        <v>3.5960200000000002</v>
      </c>
      <c r="F98" s="81">
        <v>3.5964</v>
      </c>
      <c r="G98" s="82">
        <v>3.5967500000000001</v>
      </c>
      <c r="H98" s="75" t="s">
        <v>29</v>
      </c>
      <c r="J98" s="1" t="str">
        <f t="shared" ref="J98:J99" si="58">""&amp;$D$77</f>
        <v>black</v>
      </c>
      <c r="K98" s="1" t="str">
        <f t="shared" ref="K98:K99" si="59">""&amp;$F$77</f>
        <v>\normalsize</v>
      </c>
      <c r="M98"/>
      <c r="N98" s="31"/>
      <c r="O98" s="81" t="str">
        <f>TEXT(C98,$B$77)</f>
        <v>3,593</v>
      </c>
      <c r="P98" s="81" t="str">
        <f>TEXT(D98,$B$77)</f>
        <v>3,595</v>
      </c>
      <c r="Q98" s="81" t="str">
        <f>TEXT(E98,$B$77)</f>
        <v>3,596</v>
      </c>
      <c r="R98" s="81" t="str">
        <f>TEXT(F98,$B$77)</f>
        <v>3,596</v>
      </c>
      <c r="S98" s="86" t="str">
        <f>TEXT(G98,$B$77)</f>
        <v>3,597</v>
      </c>
      <c r="T98" s="75"/>
      <c r="U98" s="1" t="str">
        <f t="shared" si="27"/>
        <v>&amp;&amp;{\color{black}\normalsize3,593}&amp;{\color{black}\normalsize3,595}&amp;{\color{black}\normalsize3,596}&amp;{\color{black}\normalsize3,596}&amp;{\color{black}\normalsize3,597}\\</v>
      </c>
      <c r="V98" s="87" t="str">
        <f t="shared" si="28"/>
        <v>&amp;&amp;{\color{black}\normalsize3.593}&amp;{\color{black}\normalsize3.595}&amp;{\color{black}\normalsize3.596}&amp;{\color{black}\normalsize3.596}&amp;{\color{black}\normalsize3.597}\\</v>
      </c>
    </row>
    <row r="99" spans="1:22" x14ac:dyDescent="0.2">
      <c r="A99" s="94"/>
      <c r="B99" s="96"/>
      <c r="C99" s="78">
        <f>(C98-$G98)/$G98</f>
        <v>-9.4251755056648479E-4</v>
      </c>
      <c r="D99" s="78">
        <f t="shared" ref="D99:G99" si="60">(D98-$G98)/$G98</f>
        <v>-5.032320845208345E-4</v>
      </c>
      <c r="E99" s="78">
        <f t="shared" si="60"/>
        <v>-2.0296100646414051E-4</v>
      </c>
      <c r="F99" s="78">
        <f t="shared" si="60"/>
        <v>-9.7310071592429957E-5</v>
      </c>
      <c r="G99" s="78">
        <f t="shared" si="60"/>
        <v>0</v>
      </c>
      <c r="H99" s="75" t="s">
        <v>29</v>
      </c>
      <c r="J99" s="1" t="str">
        <f t="shared" si="58"/>
        <v>black</v>
      </c>
      <c r="K99" s="1" t="str">
        <f t="shared" ref="K99" si="61">""&amp;$F$78</f>
        <v>\scriptsize</v>
      </c>
      <c r="M99"/>
      <c r="N99" s="31"/>
      <c r="O99" s="78" t="str">
        <f>TEXT(C99,$B$79)</f>
        <v>-0,1%</v>
      </c>
      <c r="P99" s="78" t="str">
        <f>TEXT(D99,$B$79)</f>
        <v>-0,1%</v>
      </c>
      <c r="Q99" s="78" t="str">
        <f>TEXT(E99,$B$79)</f>
        <v>0,0%</v>
      </c>
      <c r="R99" s="78" t="str">
        <f>TEXT(F99,$B$79)</f>
        <v>0,0%</v>
      </c>
      <c r="S99" s="83" t="str">
        <f>TEXT(G99,$B$79)</f>
        <v>0,0%</v>
      </c>
      <c r="T99" s="75"/>
      <c r="U99" s="1" t="str">
        <f t="shared" si="27"/>
        <v>&amp;&amp;{\color{black}\scriptsize-0,1%}&amp;{\color{black}\scriptsize-0,1%}&amp;{\color{black}\scriptsize0,0%}&amp;{\color{black}\scriptsize0,0%}&amp;{\color{black}\scriptsize0,0%}\\</v>
      </c>
      <c r="V99" s="87" t="str">
        <f t="shared" si="28"/>
        <v>&amp;&amp;{\color{black}\scriptsize-0.1\%}&amp;{\color{black}\scriptsize-0.1\%}&amp;{\color{black}\scriptsize0.0\%}&amp;{\color{black}\scriptsize0.0\%}&amp;{\color{black}\scriptsize0.0\%}\\</v>
      </c>
    </row>
    <row r="103" spans="1:22" ht="19" x14ac:dyDescent="0.2">
      <c r="A103" s="94" t="s">
        <v>4</v>
      </c>
      <c r="B103" s="95">
        <v>0</v>
      </c>
      <c r="C103" s="91">
        <f>C31</f>
        <v>179.31611000000001</v>
      </c>
      <c r="D103" s="91">
        <f t="shared" ref="D103:G103" si="62">D31</f>
        <v>275.13439399999999</v>
      </c>
      <c r="E103" s="91">
        <f t="shared" si="62"/>
        <v>301.70758699999999</v>
      </c>
      <c r="F103" s="91">
        <f t="shared" si="62"/>
        <v>308.41568599999999</v>
      </c>
      <c r="G103" s="91">
        <f t="shared" si="62"/>
        <v>310.01554900000002</v>
      </c>
      <c r="H103" s="75" t="s">
        <v>29</v>
      </c>
      <c r="J103" s="1" t="str">
        <f>""&amp;$D$78</f>
        <v>Tblue</v>
      </c>
      <c r="K103" s="1" t="str">
        <f>""&amp;$F$77</f>
        <v>\normalsize</v>
      </c>
      <c r="M103" t="str">
        <f>"\multirow{12}{*}{$"&amp;A103&amp;"$}"</f>
        <v>\multirow{12}{*}{$N$}</v>
      </c>
      <c r="N103" s="31" t="str">
        <f>"\multirow{4}{*}{$"&amp;B103&amp;"$}"</f>
        <v>\multirow{4}{*}{$0$}</v>
      </c>
      <c r="O103" s="91" t="str">
        <f>TEXT(C103,$B$78)</f>
        <v xml:space="preserve"> 179</v>
      </c>
      <c r="P103" s="91" t="str">
        <f>TEXT(D103,$B$78)</f>
        <v xml:space="preserve"> 275</v>
      </c>
      <c r="Q103" s="91" t="str">
        <f>TEXT(E103,$B$78)</f>
        <v xml:space="preserve"> 302</v>
      </c>
      <c r="R103" s="91" t="str">
        <f>TEXT(F103,$B$78)</f>
        <v xml:space="preserve"> 308</v>
      </c>
      <c r="S103" s="91" t="str">
        <f>TEXT(G103,$B$78)</f>
        <v xml:space="preserve"> 310</v>
      </c>
      <c r="T103" s="75"/>
      <c r="U103" s="1" t="str">
        <f>M103 &amp;"&amp;"&amp; N103 &amp;"&amp;"&amp;"{\color{"&amp;J103&amp;"}"&amp;K103&amp;O103 &amp;"}&amp;"&amp;"{\color{"&amp;J103&amp;"}"&amp;K103&amp;P103 &amp;"}&amp;"&amp;"{\color{"&amp;J103&amp;"}"&amp;K103&amp; Q103 &amp;"}&amp;"&amp;"{\color{"&amp;J103&amp;"}"&amp;K103&amp; R103 &amp;"}&amp;"&amp;"{\color{"&amp;J103&amp;"}"&amp;K103&amp; S103&amp;"}" &amp;H103&amp;I103</f>
        <v>\multirow{12}{*}{$N$}&amp;\multirow{4}{*}{$0$}&amp;{\color{Tblue}\normalsize 179}&amp;{\color{Tblue}\normalsize 275}&amp;{\color{Tblue}\normalsize 302}&amp;{\color{Tblue}\normalsize 308}&amp;{\color{Tblue}\normalsize 310}\\</v>
      </c>
      <c r="V103" s="87" t="str">
        <f>SUBSTITUTE(SUBSTITUTE(U103,"%","\%"), ",", ".")</f>
        <v>\multirow{12}{*}{$N$}&amp;\multirow{4}{*}{$0$}&amp;{\color{Tblue}\normalsize 179}&amp;{\color{Tblue}\normalsize 275}&amp;{\color{Tblue}\normalsize 302}&amp;{\color{Tblue}\normalsize 308}&amp;{\color{Tblue}\normalsize 310}\\</v>
      </c>
    </row>
    <row r="104" spans="1:22" x14ac:dyDescent="0.2">
      <c r="A104" s="94"/>
      <c r="B104" s="95"/>
      <c r="C104" s="79">
        <f>(C103-$G105)/$G105</f>
        <v>-0.41417385679422131</v>
      </c>
      <c r="D104" s="79">
        <f t="shared" ref="D104:G104" si="63">(D103-$G105)/$G105</f>
        <v>-0.101135302900118</v>
      </c>
      <c r="E104" s="79">
        <f t="shared" si="63"/>
        <v>-1.4320620338396159E-2</v>
      </c>
      <c r="F104" s="79">
        <f t="shared" si="63"/>
        <v>7.5947545011123673E-3</v>
      </c>
      <c r="G104" s="79">
        <f t="shared" si="63"/>
        <v>1.2821510596521993E-2</v>
      </c>
      <c r="H104" s="75" t="s">
        <v>29</v>
      </c>
      <c r="J104" s="1" t="str">
        <f>""&amp;$D$78</f>
        <v>Tblue</v>
      </c>
      <c r="K104" s="1" t="str">
        <f>""&amp;$F$78</f>
        <v>\scriptsize</v>
      </c>
      <c r="M104"/>
      <c r="N104" s="31"/>
      <c r="O104" s="79" t="str">
        <f>TEXT(C104,$B$79)</f>
        <v>-41,4%</v>
      </c>
      <c r="P104" s="79" t="str">
        <f>TEXT(D104,$B$79)</f>
        <v>-10,1%</v>
      </c>
      <c r="Q104" s="79" t="str">
        <f>TEXT(E104,$B$79)</f>
        <v>-1,4%</v>
      </c>
      <c r="R104" s="79" t="str">
        <f>TEXT(F104,$B$79)</f>
        <v>0,8%</v>
      </c>
      <c r="S104" s="79" t="str">
        <f>TEXT(G104,$B$79)</f>
        <v>1,3%</v>
      </c>
      <c r="T104" s="75"/>
      <c r="U104" s="1" t="str">
        <f t="shared" ref="U104:U138" si="64">M104 &amp;"&amp;"&amp; N104 &amp;"&amp;"&amp;"{\color{"&amp;J104&amp;"}"&amp;K104&amp;O104 &amp;"}&amp;"&amp;"{\color{"&amp;J104&amp;"}"&amp;K104&amp;P104 &amp;"}&amp;"&amp;"{\color{"&amp;J104&amp;"}"&amp;K104&amp; Q104 &amp;"}&amp;"&amp;"{\color{"&amp;J104&amp;"}"&amp;K104&amp; R104 &amp;"}&amp;"&amp;"{\color{"&amp;J104&amp;"}"&amp;K104&amp; S104&amp;"}" &amp;H104&amp;I104</f>
        <v>&amp;&amp;{\color{Tblue}\scriptsize-41,4%}&amp;{\color{Tblue}\scriptsize-10,1%}&amp;{\color{Tblue}\scriptsize-1,4%}&amp;{\color{Tblue}\scriptsize0,8%}&amp;{\color{Tblue}\scriptsize1,3%}\\</v>
      </c>
      <c r="V104" s="87" t="str">
        <f t="shared" ref="V104:V138" si="65">SUBSTITUTE(SUBSTITUTE(U104,"%","\%"), ",", ".")</f>
        <v>&amp;&amp;{\color{Tblue}\scriptsize-41.4\%}&amp;{\color{Tblue}\scriptsize-10.1\%}&amp;{\color{Tblue}\scriptsize-1.4\%}&amp;{\color{Tblue}\scriptsize0.8\%}&amp;{\color{Tblue}\scriptsize1.3\%}\\</v>
      </c>
    </row>
    <row r="105" spans="1:22" ht="19" x14ac:dyDescent="0.2">
      <c r="A105" s="94"/>
      <c r="B105" s="95"/>
      <c r="C105" s="92">
        <f>H31</f>
        <v>311.39</v>
      </c>
      <c r="D105" s="92">
        <f t="shared" ref="D105:G105" si="66">I31</f>
        <v>304.23399999999998</v>
      </c>
      <c r="E105" s="92">
        <f t="shared" si="66"/>
        <v>304.62799999999999</v>
      </c>
      <c r="F105" s="92">
        <f t="shared" si="66"/>
        <v>306.79500000000002</v>
      </c>
      <c r="G105" s="92">
        <f t="shared" si="66"/>
        <v>306.09100000000001</v>
      </c>
      <c r="H105" s="75" t="s">
        <v>29</v>
      </c>
      <c r="J105" s="1" t="str">
        <f>""&amp;$D$77</f>
        <v>black</v>
      </c>
      <c r="K105" s="1" t="str">
        <f t="shared" ref="K105:K122" si="67">""&amp;$F$77</f>
        <v>\normalsize</v>
      </c>
      <c r="M105"/>
      <c r="N105" s="31"/>
      <c r="O105" s="92" t="str">
        <f>TEXT(C105,$B$78)</f>
        <v xml:space="preserve"> 311</v>
      </c>
      <c r="P105" s="92" t="str">
        <f>TEXT(D105,$B$78)</f>
        <v xml:space="preserve"> 304</v>
      </c>
      <c r="Q105" s="92" t="str">
        <f>TEXT(E105,$B$78)</f>
        <v xml:space="preserve"> 305</v>
      </c>
      <c r="R105" s="92" t="str">
        <f>TEXT(F105,$B$78)</f>
        <v xml:space="preserve"> 307</v>
      </c>
      <c r="S105" s="92" t="str">
        <f>TEXT(G105,$B$78)</f>
        <v xml:space="preserve"> 306</v>
      </c>
      <c r="T105" s="75"/>
      <c r="U105" s="1" t="str">
        <f t="shared" si="64"/>
        <v>&amp;&amp;{\color{black}\normalsize 311}&amp;{\color{black}\normalsize 304}&amp;{\color{black}\normalsize 305}&amp;{\color{black}\normalsize 307}&amp;{\color{black}\normalsize 306}\\</v>
      </c>
      <c r="V105" s="87" t="str">
        <f t="shared" si="65"/>
        <v>&amp;&amp;{\color{black}\normalsize 311}&amp;{\color{black}\normalsize 304}&amp;{\color{black}\normalsize 305}&amp;{\color{black}\normalsize 307}&amp;{\color{black}\normalsize 306}\\</v>
      </c>
    </row>
    <row r="106" spans="1:22" x14ac:dyDescent="0.2">
      <c r="A106" s="94"/>
      <c r="B106" s="95"/>
      <c r="C106" s="78">
        <f>(C105-$G105)/$G105</f>
        <v>1.7311845170227082E-2</v>
      </c>
      <c r="D106" s="78">
        <f t="shared" ref="D106:G106" si="68">(D105-$G105)/$G105</f>
        <v>-6.0668232649768459E-3</v>
      </c>
      <c r="E106" s="78">
        <f t="shared" si="68"/>
        <v>-4.7796243600759982E-3</v>
      </c>
      <c r="F106" s="78">
        <f t="shared" si="68"/>
        <v>2.299969616878666E-3</v>
      </c>
      <c r="G106" s="78">
        <f t="shared" si="68"/>
        <v>0</v>
      </c>
      <c r="H106" s="75" t="s">
        <v>29</v>
      </c>
      <c r="I106" s="1" t="s">
        <v>50</v>
      </c>
      <c r="J106" s="1" t="str">
        <f>""&amp;$D$77</f>
        <v>black</v>
      </c>
      <c r="K106" s="1" t="str">
        <f t="shared" ref="K106:K122" si="69">""&amp;$F$78</f>
        <v>\scriptsize</v>
      </c>
      <c r="M106"/>
      <c r="N106" s="31"/>
      <c r="O106" s="78" t="str">
        <f>TEXT(C106,$B$79)</f>
        <v>1,7%</v>
      </c>
      <c r="P106" s="78" t="str">
        <f>TEXT(D106,$B$79)</f>
        <v>-0,6%</v>
      </c>
      <c r="Q106" s="78" t="str">
        <f>TEXT(E106,$B$79)</f>
        <v>-0,5%</v>
      </c>
      <c r="R106" s="78" t="str">
        <f>TEXT(F106,$B$79)</f>
        <v>0,2%</v>
      </c>
      <c r="S106" s="78" t="str">
        <f>TEXT(G106,$B$79)</f>
        <v>0,0%</v>
      </c>
      <c r="T106" s="75"/>
      <c r="U106" s="1" t="str">
        <f t="shared" si="64"/>
        <v>&amp;&amp;{\color{black}\scriptsize1,7%}&amp;{\color{black}\scriptsize-0,6%}&amp;{\color{black}\scriptsize-0,5%}&amp;{\color{black}\scriptsize0,2%}&amp;{\color{black}\scriptsize0,0%}\\\cmidrule[0.5\cmidrulewidth]{2-7}</v>
      </c>
      <c r="V106" s="87" t="str">
        <f t="shared" si="65"/>
        <v>&amp;&amp;{\color{black}\scriptsize1.7\%}&amp;{\color{black}\scriptsize-0.6\%}&amp;{\color{black}\scriptsize-0.5\%}&amp;{\color{black}\scriptsize0.2\%}&amp;{\color{black}\scriptsize0.0\%}\\\cmidrule[0.5\cmidrulewidth]{2-7}</v>
      </c>
    </row>
    <row r="107" spans="1:22" ht="19" x14ac:dyDescent="0.2">
      <c r="A107" s="94"/>
      <c r="B107" s="95" t="s">
        <v>21</v>
      </c>
      <c r="C107" s="91">
        <f>C32</f>
        <v>-475.06256200000001</v>
      </c>
      <c r="D107" s="91">
        <f t="shared" ref="D107:G107" si="70">D32</f>
        <v>-584.61197600000003</v>
      </c>
      <c r="E107" s="91">
        <f t="shared" si="70"/>
        <v>-611.97336900000005</v>
      </c>
      <c r="F107" s="91">
        <f t="shared" si="70"/>
        <v>-618.82396600000004</v>
      </c>
      <c r="G107" s="91">
        <f t="shared" si="70"/>
        <v>-620.28754100000003</v>
      </c>
      <c r="H107" s="75" t="s">
        <v>29</v>
      </c>
      <c r="J107" s="1" t="str">
        <f t="shared" ref="J107:J122" si="71">""&amp;$D$78</f>
        <v>Tblue</v>
      </c>
      <c r="K107" s="1" t="str">
        <f t="shared" ref="K107:K122" si="72">""&amp;$F$77</f>
        <v>\normalsize</v>
      </c>
      <c r="M107"/>
      <c r="N107" s="31" t="str">
        <f>"\multirow{4}{*}{$"&amp;B107&amp;"$}"</f>
        <v>\multirow{4}{*}{$L/2$}</v>
      </c>
      <c r="O107" s="91" t="str">
        <f>TEXT(C107,$B$78)</f>
        <v>- 475</v>
      </c>
      <c r="P107" s="91" t="str">
        <f>TEXT(D107,$B$78)</f>
        <v>- 585</v>
      </c>
      <c r="Q107" s="91" t="str">
        <f>TEXT(E107,$B$78)</f>
        <v>- 612</v>
      </c>
      <c r="R107" s="91" t="str">
        <f>TEXT(F107,$B$78)</f>
        <v>- 619</v>
      </c>
      <c r="S107" s="91" t="str">
        <f>TEXT(G107,$B$78)</f>
        <v>- 620</v>
      </c>
      <c r="T107" s="75"/>
      <c r="U107" s="1" t="str">
        <f t="shared" si="64"/>
        <v>&amp;\multirow{4}{*}{$L/2$}&amp;{\color{Tblue}\normalsize- 475}&amp;{\color{Tblue}\normalsize- 585}&amp;{\color{Tblue}\normalsize- 612}&amp;{\color{Tblue}\normalsize- 619}&amp;{\color{Tblue}\normalsize- 620}\\</v>
      </c>
      <c r="V107" s="87" t="str">
        <f t="shared" si="65"/>
        <v>&amp;\multirow{4}{*}{$L/2$}&amp;{\color{Tblue}\normalsize- 475}&amp;{\color{Tblue}\normalsize- 585}&amp;{\color{Tblue}\normalsize- 612}&amp;{\color{Tblue}\normalsize- 619}&amp;{\color{Tblue}\normalsize- 620}\\</v>
      </c>
    </row>
    <row r="108" spans="1:22" x14ac:dyDescent="0.2">
      <c r="A108" s="94"/>
      <c r="B108" s="95"/>
      <c r="C108" s="79">
        <f>(C107-$G109)/$G109</f>
        <v>-0.23566733221889533</v>
      </c>
      <c r="D108" s="79">
        <f t="shared" ref="D108:G108" si="73">(D107-$G109)/$G109</f>
        <v>-5.9412239618109181E-2</v>
      </c>
      <c r="E108" s="79">
        <f t="shared" si="73"/>
        <v>-1.5390234562915505E-2</v>
      </c>
      <c r="F108" s="79">
        <f t="shared" si="73"/>
        <v>-4.3682439879073496E-3</v>
      </c>
      <c r="G108" s="79">
        <f t="shared" si="73"/>
        <v>-2.0134842704962268E-3</v>
      </c>
      <c r="H108" s="75" t="s">
        <v>29</v>
      </c>
      <c r="J108" s="1" t="str">
        <f t="shared" si="71"/>
        <v>Tblue</v>
      </c>
      <c r="K108" s="1" t="str">
        <f t="shared" ref="K108:K122" si="74">""&amp;$F$78</f>
        <v>\scriptsize</v>
      </c>
      <c r="M108"/>
      <c r="N108" s="31"/>
      <c r="O108" s="79" t="str">
        <f>TEXT(C108,$B$79)</f>
        <v>-23,6%</v>
      </c>
      <c r="P108" s="79" t="str">
        <f>TEXT(D108,$B$79)</f>
        <v>-5,9%</v>
      </c>
      <c r="Q108" s="79" t="str">
        <f>TEXT(E108,$B$79)</f>
        <v>-1,5%</v>
      </c>
      <c r="R108" s="79" t="str">
        <f>TEXT(F108,$B$79)</f>
        <v>-0,4%</v>
      </c>
      <c r="S108" s="79" t="str">
        <f>TEXT(G108,$B$79)</f>
        <v>-0,2%</v>
      </c>
      <c r="T108" s="75"/>
      <c r="U108" s="1" t="str">
        <f t="shared" si="64"/>
        <v>&amp;&amp;{\color{Tblue}\scriptsize-23,6%}&amp;{\color{Tblue}\scriptsize-5,9%}&amp;{\color{Tblue}\scriptsize-1,5%}&amp;{\color{Tblue}\scriptsize-0,4%}&amp;{\color{Tblue}\scriptsize-0,2%}\\</v>
      </c>
      <c r="V108" s="87" t="str">
        <f t="shared" si="65"/>
        <v>&amp;&amp;{\color{Tblue}\scriptsize-23.6\%}&amp;{\color{Tblue}\scriptsize-5.9\%}&amp;{\color{Tblue}\scriptsize-1.5\%}&amp;{\color{Tblue}\scriptsize-0.4\%}&amp;{\color{Tblue}\scriptsize-0.2\%}\\</v>
      </c>
    </row>
    <row r="109" spans="1:22" ht="19" x14ac:dyDescent="0.2">
      <c r="A109" s="94"/>
      <c r="B109" s="95"/>
      <c r="C109" s="92">
        <f>H32</f>
        <v>-669.14</v>
      </c>
      <c r="D109" s="92">
        <f t="shared" ref="D109:G109" si="75">I32</f>
        <v>-633.173</v>
      </c>
      <c r="E109" s="92">
        <f t="shared" si="75"/>
        <v>-624.02700000000004</v>
      </c>
      <c r="F109" s="92">
        <f t="shared" si="75"/>
        <v>-621.74300000000005</v>
      </c>
      <c r="G109" s="92">
        <f t="shared" si="75"/>
        <v>-621.53899999999999</v>
      </c>
      <c r="H109" s="75" t="s">
        <v>29</v>
      </c>
      <c r="J109" s="1" t="str">
        <f t="shared" ref="J109:J122" si="76">""&amp;$D$77</f>
        <v>black</v>
      </c>
      <c r="K109" s="1" t="str">
        <f t="shared" ref="K109:K122" si="77">""&amp;$F$77</f>
        <v>\normalsize</v>
      </c>
      <c r="M109"/>
      <c r="N109" s="31"/>
      <c r="O109" s="92" t="str">
        <f>TEXT(C109,$B$78)</f>
        <v>- 669</v>
      </c>
      <c r="P109" s="92" t="str">
        <f>TEXT(D109,$B$78)</f>
        <v>- 633</v>
      </c>
      <c r="Q109" s="92" t="str">
        <f>TEXT(E109,$B$78)</f>
        <v>- 624</v>
      </c>
      <c r="R109" s="92" t="str">
        <f>TEXT(F109,$B$78)</f>
        <v>- 622</v>
      </c>
      <c r="S109" s="92" t="str">
        <f>TEXT(G109,$B$78)</f>
        <v>- 622</v>
      </c>
      <c r="T109" s="75"/>
      <c r="U109" s="1" t="str">
        <f t="shared" si="64"/>
        <v>&amp;&amp;{\color{black}\normalsize- 669}&amp;{\color{black}\normalsize- 633}&amp;{\color{black}\normalsize- 624}&amp;{\color{black}\normalsize- 622}&amp;{\color{black}\normalsize- 622}\\</v>
      </c>
      <c r="V109" s="87" t="str">
        <f t="shared" si="65"/>
        <v>&amp;&amp;{\color{black}\normalsize- 669}&amp;{\color{black}\normalsize- 633}&amp;{\color{black}\normalsize- 624}&amp;{\color{black}\normalsize- 622}&amp;{\color{black}\normalsize- 622}\\</v>
      </c>
    </row>
    <row r="110" spans="1:22" x14ac:dyDescent="0.2">
      <c r="A110" s="94"/>
      <c r="B110" s="95"/>
      <c r="C110" s="78">
        <f>(C109-$G109)/$G109</f>
        <v>7.6585700977734303E-2</v>
      </c>
      <c r="D110" s="78">
        <f t="shared" ref="D110:G110" si="78">(D109-$G109)/$G109</f>
        <v>1.8718053090795612E-2</v>
      </c>
      <c r="E110" s="78">
        <f t="shared" si="78"/>
        <v>4.0029668291129868E-3</v>
      </c>
      <c r="F110" s="78">
        <f t="shared" si="78"/>
        <v>3.2821753743540565E-4</v>
      </c>
      <c r="G110" s="78">
        <f t="shared" si="78"/>
        <v>0</v>
      </c>
      <c r="H110" s="75" t="s">
        <v>29</v>
      </c>
      <c r="I110" s="1" t="s">
        <v>50</v>
      </c>
      <c r="J110" s="1" t="str">
        <f t="shared" si="76"/>
        <v>black</v>
      </c>
      <c r="K110" s="1" t="str">
        <f t="shared" ref="K110:K122" si="79">""&amp;$F$78</f>
        <v>\scriptsize</v>
      </c>
      <c r="M110"/>
      <c r="N110" s="31"/>
      <c r="O110" s="78" t="str">
        <f>TEXT(C110,$B$79)</f>
        <v>7,7%</v>
      </c>
      <c r="P110" s="78" t="str">
        <f>TEXT(D110,$B$79)</f>
        <v>1,9%</v>
      </c>
      <c r="Q110" s="78" t="str">
        <f>TEXT(E110,$B$79)</f>
        <v>0,4%</v>
      </c>
      <c r="R110" s="78" t="str">
        <f>TEXT(F110,$B$79)</f>
        <v>0,0%</v>
      </c>
      <c r="S110" s="78" t="str">
        <f>TEXT(G110,$B$79)</f>
        <v>0,0%</v>
      </c>
      <c r="T110" s="75"/>
      <c r="U110" s="1" t="str">
        <f t="shared" si="64"/>
        <v>&amp;&amp;{\color{black}\scriptsize7,7%}&amp;{\color{black}\scriptsize1,9%}&amp;{\color{black}\scriptsize0,4%}&amp;{\color{black}\scriptsize0,0%}&amp;{\color{black}\scriptsize0,0%}\\\cmidrule[0.5\cmidrulewidth]{2-7}</v>
      </c>
      <c r="V110" s="87" t="str">
        <f t="shared" si="65"/>
        <v>&amp;&amp;{\color{black}\scriptsize7.7\%}&amp;{\color{black}\scriptsize1.9\%}&amp;{\color{black}\scriptsize0.4\%}&amp;{\color{black}\scriptsize0.0\%}&amp;{\color{black}\scriptsize0.0\%}\\\cmidrule[0.5\cmidrulewidth]{2-7}</v>
      </c>
    </row>
    <row r="111" spans="1:22" ht="19" x14ac:dyDescent="0.2">
      <c r="A111" s="94"/>
      <c r="B111" s="95" t="s">
        <v>13</v>
      </c>
      <c r="C111" s="91">
        <f>C33</f>
        <v>181.166057</v>
      </c>
      <c r="D111" s="91">
        <f t="shared" ref="D111:G111" si="80">D33</f>
        <v>275.13951500000002</v>
      </c>
      <c r="E111" s="91">
        <f t="shared" si="80"/>
        <v>301.69845700000002</v>
      </c>
      <c r="F111" s="91">
        <f t="shared" si="80"/>
        <v>308.41196000000002</v>
      </c>
      <c r="G111" s="91">
        <f t="shared" si="80"/>
        <v>310.01253300000002</v>
      </c>
      <c r="H111" s="75" t="s">
        <v>29</v>
      </c>
      <c r="J111" s="1" t="str">
        <f t="shared" ref="J111:J122" si="81">""&amp;$D$78</f>
        <v>Tblue</v>
      </c>
      <c r="K111" s="1" t="str">
        <f t="shared" ref="K111:K122" si="82">""&amp;$F$77</f>
        <v>\normalsize</v>
      </c>
      <c r="M111"/>
      <c r="N111" s="31" t="str">
        <f>"\multirow{4}{*}{$"&amp;B111&amp;"$}"</f>
        <v>\multirow{4}{*}{$L$}</v>
      </c>
      <c r="O111" s="91" t="str">
        <f>TEXT(C111,$B$78)</f>
        <v xml:space="preserve"> 181</v>
      </c>
      <c r="P111" s="91" t="str">
        <f>TEXT(D111,$B$78)</f>
        <v xml:space="preserve"> 275</v>
      </c>
      <c r="Q111" s="91" t="str">
        <f>TEXT(E111,$B$78)</f>
        <v xml:space="preserve"> 302</v>
      </c>
      <c r="R111" s="91" t="str">
        <f>TEXT(F111,$B$78)</f>
        <v xml:space="preserve"> 308</v>
      </c>
      <c r="S111" s="91" t="str">
        <f>TEXT(G111,$B$78)</f>
        <v xml:space="preserve"> 310</v>
      </c>
      <c r="T111" s="75"/>
      <c r="U111" s="1" t="str">
        <f t="shared" si="64"/>
        <v>&amp;\multirow{4}{*}{$L$}&amp;{\color{Tblue}\normalsize 181}&amp;{\color{Tblue}\normalsize 275}&amp;{\color{Tblue}\normalsize 302}&amp;{\color{Tblue}\normalsize 308}&amp;{\color{Tblue}\normalsize 310}\\</v>
      </c>
      <c r="V111" s="87" t="str">
        <f t="shared" si="65"/>
        <v>&amp;\multirow{4}{*}{$L$}&amp;{\color{Tblue}\normalsize 181}&amp;{\color{Tblue}\normalsize 275}&amp;{\color{Tblue}\normalsize 302}&amp;{\color{Tblue}\normalsize 308}&amp;{\color{Tblue}\normalsize 310}\\</v>
      </c>
    </row>
    <row r="112" spans="1:22" x14ac:dyDescent="0.2">
      <c r="A112" s="94"/>
      <c r="B112" s="95"/>
      <c r="C112" s="79">
        <f>(C111-$G113)/$G113</f>
        <v>-0.40813007569644327</v>
      </c>
      <c r="D112" s="79">
        <f t="shared" ref="D112:G112" si="83">(D111-$G113)/$G113</f>
        <v>-0.10111857258135649</v>
      </c>
      <c r="E112" s="79">
        <f t="shared" si="83"/>
        <v>-1.4350448069364957E-2</v>
      </c>
      <c r="F112" s="79">
        <f t="shared" si="83"/>
        <v>7.5825816505549447E-3</v>
      </c>
      <c r="G112" s="79">
        <f t="shared" si="83"/>
        <v>1.281165731759513E-2</v>
      </c>
      <c r="H112" s="75" t="s">
        <v>29</v>
      </c>
      <c r="J112" s="1" t="str">
        <f t="shared" si="81"/>
        <v>Tblue</v>
      </c>
      <c r="K112" s="1" t="str">
        <f t="shared" ref="K112:K122" si="84">""&amp;$F$78</f>
        <v>\scriptsize</v>
      </c>
      <c r="M112"/>
      <c r="N112" s="31"/>
      <c r="O112" s="79" t="str">
        <f>TEXT(C112,$B$79)</f>
        <v>-40,8%</v>
      </c>
      <c r="P112" s="79" t="str">
        <f>TEXT(D112,$B$79)</f>
        <v>-10,1%</v>
      </c>
      <c r="Q112" s="79" t="str">
        <f>TEXT(E112,$B$79)</f>
        <v>-1,4%</v>
      </c>
      <c r="R112" s="79" t="str">
        <f>TEXT(F112,$B$79)</f>
        <v>0,8%</v>
      </c>
      <c r="S112" s="79" t="str">
        <f>TEXT(G112,$B$79)</f>
        <v>1,3%</v>
      </c>
      <c r="T112" s="75"/>
      <c r="U112" s="1" t="str">
        <f t="shared" si="64"/>
        <v>&amp;&amp;{\color{Tblue}\scriptsize-40,8%}&amp;{\color{Tblue}\scriptsize-10,1%}&amp;{\color{Tblue}\scriptsize-1,4%}&amp;{\color{Tblue}\scriptsize0,8%}&amp;{\color{Tblue}\scriptsize1,3%}\\</v>
      </c>
      <c r="V112" s="87" t="str">
        <f t="shared" si="65"/>
        <v>&amp;&amp;{\color{Tblue}\scriptsize-40.8\%}&amp;{\color{Tblue}\scriptsize-10.1\%}&amp;{\color{Tblue}\scriptsize-1.4\%}&amp;{\color{Tblue}\scriptsize0.8\%}&amp;{\color{Tblue}\scriptsize1.3\%}\\</v>
      </c>
    </row>
    <row r="113" spans="1:22" ht="19" x14ac:dyDescent="0.2">
      <c r="A113" s="94"/>
      <c r="B113" s="95"/>
      <c r="C113" s="92">
        <f>H33</f>
        <v>311.39</v>
      </c>
      <c r="D113" s="92">
        <f t="shared" ref="D113:G113" si="85">I33</f>
        <v>304.23399999999998</v>
      </c>
      <c r="E113" s="92">
        <f t="shared" si="85"/>
        <v>304.62799999999999</v>
      </c>
      <c r="F113" s="92">
        <f t="shared" si="85"/>
        <v>306.79500000000002</v>
      </c>
      <c r="G113" s="92">
        <f t="shared" si="85"/>
        <v>306.09100000000001</v>
      </c>
      <c r="H113" s="75" t="s">
        <v>29</v>
      </c>
      <c r="J113" s="1" t="str">
        <f t="shared" ref="J113:J122" si="86">""&amp;$D$77</f>
        <v>black</v>
      </c>
      <c r="K113" s="1" t="str">
        <f t="shared" ref="K113:K122" si="87">""&amp;$F$77</f>
        <v>\normalsize</v>
      </c>
      <c r="M113"/>
      <c r="N113" s="31"/>
      <c r="O113" s="92" t="str">
        <f>TEXT(C113,$B$78)</f>
        <v xml:space="preserve"> 311</v>
      </c>
      <c r="P113" s="92" t="str">
        <f>TEXT(D113,$B$78)</f>
        <v xml:space="preserve"> 304</v>
      </c>
      <c r="Q113" s="92" t="str">
        <f>TEXT(E113,$B$78)</f>
        <v xml:space="preserve"> 305</v>
      </c>
      <c r="R113" s="92" t="str">
        <f>TEXT(F113,$B$78)</f>
        <v xml:space="preserve"> 307</v>
      </c>
      <c r="S113" s="92" t="str">
        <f>TEXT(G113,$B$78)</f>
        <v xml:space="preserve"> 306</v>
      </c>
      <c r="T113" s="75"/>
      <c r="U113" s="1" t="str">
        <f t="shared" si="64"/>
        <v>&amp;&amp;{\color{black}\normalsize 311}&amp;{\color{black}\normalsize 304}&amp;{\color{black}\normalsize 305}&amp;{\color{black}\normalsize 307}&amp;{\color{black}\normalsize 306}\\</v>
      </c>
      <c r="V113" s="87" t="str">
        <f t="shared" si="65"/>
        <v>&amp;&amp;{\color{black}\normalsize 311}&amp;{\color{black}\normalsize 304}&amp;{\color{black}\normalsize 305}&amp;{\color{black}\normalsize 307}&amp;{\color{black}\normalsize 306}\\</v>
      </c>
    </row>
    <row r="114" spans="1:22" x14ac:dyDescent="0.2">
      <c r="A114" s="94"/>
      <c r="B114" s="95"/>
      <c r="C114" s="78">
        <f>(C113-$G113)/$G113</f>
        <v>1.7311845170227082E-2</v>
      </c>
      <c r="D114" s="78">
        <f t="shared" ref="D114:G114" si="88">(D113-$G113)/$G113</f>
        <v>-6.0668232649768459E-3</v>
      </c>
      <c r="E114" s="78">
        <f t="shared" si="88"/>
        <v>-4.7796243600759982E-3</v>
      </c>
      <c r="F114" s="78">
        <f t="shared" si="88"/>
        <v>2.299969616878666E-3</v>
      </c>
      <c r="G114" s="78">
        <f t="shared" si="88"/>
        <v>0</v>
      </c>
      <c r="H114" s="75" t="s">
        <v>29</v>
      </c>
      <c r="I114" s="1" t="s">
        <v>49</v>
      </c>
      <c r="J114" s="1" t="str">
        <f t="shared" si="86"/>
        <v>black</v>
      </c>
      <c r="K114" s="1" t="str">
        <f t="shared" ref="K114:K122" si="89">""&amp;$F$78</f>
        <v>\scriptsize</v>
      </c>
      <c r="M114"/>
      <c r="N114" s="31"/>
      <c r="O114" s="78" t="str">
        <f>TEXT(C114,$B$79)</f>
        <v>1,7%</v>
      </c>
      <c r="P114" s="78" t="str">
        <f>TEXT(D114,$B$79)</f>
        <v>-0,6%</v>
      </c>
      <c r="Q114" s="78" t="str">
        <f>TEXT(E114,$B$79)</f>
        <v>-0,5%</v>
      </c>
      <c r="R114" s="78" t="str">
        <f>TEXT(F114,$B$79)</f>
        <v>0,2%</v>
      </c>
      <c r="S114" s="78" t="str">
        <f>TEXT(G114,$B$79)</f>
        <v>0,0%</v>
      </c>
      <c r="T114" s="75"/>
      <c r="U114" s="1" t="str">
        <f t="shared" si="64"/>
        <v>&amp;&amp;{\color{black}\scriptsize1,7%}&amp;{\color{black}\scriptsize-0,6%}&amp;{\color{black}\scriptsize-0,5%}&amp;{\color{black}\scriptsize0,2%}&amp;{\color{black}\scriptsize0,0%}\\\midrule</v>
      </c>
      <c r="V114" s="87" t="str">
        <f t="shared" si="65"/>
        <v>&amp;&amp;{\color{black}\scriptsize1.7\%}&amp;{\color{black}\scriptsize-0.6\%}&amp;{\color{black}\scriptsize-0.5\%}&amp;{\color{black}\scriptsize0.2\%}&amp;{\color{black}\scriptsize0.0\%}\\\midrule</v>
      </c>
    </row>
    <row r="115" spans="1:22" ht="19" x14ac:dyDescent="0.2">
      <c r="A115" s="94" t="s">
        <v>8</v>
      </c>
      <c r="B115" s="95">
        <v>0</v>
      </c>
      <c r="C115" s="91">
        <f>C34</f>
        <v>433.87794400000001</v>
      </c>
      <c r="D115" s="91">
        <f t="shared" ref="D115:G115" si="90">D34</f>
        <v>514.90781900000002</v>
      </c>
      <c r="E115" s="91">
        <f t="shared" si="90"/>
        <v>532.47369900000001</v>
      </c>
      <c r="F115" s="91">
        <f t="shared" si="90"/>
        <v>536.71675900000002</v>
      </c>
      <c r="G115" s="91">
        <f t="shared" si="90"/>
        <v>537.55128000000002</v>
      </c>
      <c r="H115" s="75" t="s">
        <v>29</v>
      </c>
      <c r="J115" s="1" t="str">
        <f t="shared" ref="J115:J122" si="91">""&amp;$D$78</f>
        <v>Tblue</v>
      </c>
      <c r="K115" s="1" t="str">
        <f t="shared" ref="K115:K122" si="92">""&amp;$F$77</f>
        <v>\normalsize</v>
      </c>
      <c r="M115" t="str">
        <f>"\multirow{12}{*}{$"&amp;A115&amp;"$}"</f>
        <v>\multirow{12}{*}{$F1$}</v>
      </c>
      <c r="N115" s="31" t="str">
        <f>"\multirow{4}{*}{$"&amp;B115&amp;"$}"</f>
        <v>\multirow{4}{*}{$0$}</v>
      </c>
      <c r="O115" s="91" t="str">
        <f>TEXT(C115,$B$78)</f>
        <v xml:space="preserve"> 434</v>
      </c>
      <c r="P115" s="91" t="str">
        <f>TEXT(D115,$B$78)</f>
        <v xml:space="preserve"> 515</v>
      </c>
      <c r="Q115" s="91" t="str">
        <f>TEXT(E115,$B$78)</f>
        <v xml:space="preserve"> 532</v>
      </c>
      <c r="R115" s="91" t="str">
        <f>TEXT(F115,$B$78)</f>
        <v xml:space="preserve"> 537</v>
      </c>
      <c r="S115" s="91" t="str">
        <f>TEXT(G115,$B$78)</f>
        <v xml:space="preserve"> 538</v>
      </c>
      <c r="T115" s="75"/>
      <c r="U115" s="1" t="str">
        <f t="shared" si="64"/>
        <v>\multirow{12}{*}{$F1$}&amp;\multirow{4}{*}{$0$}&amp;{\color{Tblue}\normalsize 434}&amp;{\color{Tblue}\normalsize 515}&amp;{\color{Tblue}\normalsize 532}&amp;{\color{Tblue}\normalsize 537}&amp;{\color{Tblue}\normalsize 538}\\</v>
      </c>
      <c r="V115" s="87" t="str">
        <f t="shared" si="65"/>
        <v>\multirow{12}{*}{$F1$}&amp;\multirow{4}{*}{$0$}&amp;{\color{Tblue}\normalsize 434}&amp;{\color{Tblue}\normalsize 515}&amp;{\color{Tblue}\normalsize 532}&amp;{\color{Tblue}\normalsize 537}&amp;{\color{Tblue}\normalsize 538}\\</v>
      </c>
    </row>
    <row r="116" spans="1:22" x14ac:dyDescent="0.2">
      <c r="A116" s="94"/>
      <c r="B116" s="95"/>
      <c r="C116" s="79">
        <f>(C115-$G117)/$G117</f>
        <v>-0.19655505886797209</v>
      </c>
      <c r="D116" s="79">
        <f t="shared" ref="D116:G116" si="93">(D115-$G117)/$G117</f>
        <v>-4.6505847909900019E-2</v>
      </c>
      <c r="E116" s="79">
        <f t="shared" si="93"/>
        <v>-1.3977765720655894E-2</v>
      </c>
      <c r="F116" s="79">
        <f t="shared" si="93"/>
        <v>-6.1205673102207384E-3</v>
      </c>
      <c r="G116" s="79">
        <f t="shared" si="93"/>
        <v>-4.5752210095144795E-3</v>
      </c>
      <c r="H116" s="75" t="s">
        <v>29</v>
      </c>
      <c r="J116" s="1" t="str">
        <f t="shared" si="91"/>
        <v>Tblue</v>
      </c>
      <c r="K116" s="1" t="str">
        <f t="shared" ref="K116:K122" si="94">""&amp;$F$78</f>
        <v>\scriptsize</v>
      </c>
      <c r="M116"/>
      <c r="N116" s="31"/>
      <c r="O116" s="79" t="str">
        <f>TEXT(C116,$B$79)</f>
        <v>-19,7%</v>
      </c>
      <c r="P116" s="79" t="str">
        <f>TEXT(D116,$B$79)</f>
        <v>-4,7%</v>
      </c>
      <c r="Q116" s="79" t="str">
        <f>TEXT(E116,$B$79)</f>
        <v>-1,4%</v>
      </c>
      <c r="R116" s="79" t="str">
        <f>TEXT(F116,$B$79)</f>
        <v>-0,6%</v>
      </c>
      <c r="S116" s="79" t="str">
        <f>TEXT(G116,$B$79)</f>
        <v>-0,5%</v>
      </c>
      <c r="T116" s="75"/>
      <c r="U116" s="1" t="str">
        <f t="shared" si="64"/>
        <v>&amp;&amp;{\color{Tblue}\scriptsize-19,7%}&amp;{\color{Tblue}\scriptsize-4,7%}&amp;{\color{Tblue}\scriptsize-1,4%}&amp;{\color{Tblue}\scriptsize-0,6%}&amp;{\color{Tblue}\scriptsize-0,5%}\\</v>
      </c>
      <c r="V116" s="87" t="str">
        <f t="shared" si="65"/>
        <v>&amp;&amp;{\color{Tblue}\scriptsize-19.7\%}&amp;{\color{Tblue}\scriptsize-4.7\%}&amp;{\color{Tblue}\scriptsize-1.4\%}&amp;{\color{Tblue}\scriptsize-0.6\%}&amp;{\color{Tblue}\scriptsize-0.5\%}\\</v>
      </c>
    </row>
    <row r="117" spans="1:22" ht="19" x14ac:dyDescent="0.2">
      <c r="A117" s="94"/>
      <c r="B117" s="95"/>
      <c r="C117" s="92">
        <f>H34</f>
        <v>633.65700000000004</v>
      </c>
      <c r="D117" s="92">
        <f t="shared" ref="D117:G117" si="95">I34</f>
        <v>566.68200000000002</v>
      </c>
      <c r="E117" s="92">
        <f t="shared" si="95"/>
        <v>547.67700000000002</v>
      </c>
      <c r="F117" s="92">
        <f t="shared" si="95"/>
        <v>541.529</v>
      </c>
      <c r="G117" s="92">
        <f t="shared" si="95"/>
        <v>540.02200000000005</v>
      </c>
      <c r="H117" s="75" t="s">
        <v>29</v>
      </c>
      <c r="J117" s="1" t="str">
        <f t="shared" ref="J117:J122" si="96">""&amp;$D$77</f>
        <v>black</v>
      </c>
      <c r="K117" s="1" t="str">
        <f t="shared" ref="K117:K122" si="97">""&amp;$F$77</f>
        <v>\normalsize</v>
      </c>
      <c r="M117"/>
      <c r="N117" s="31"/>
      <c r="O117" s="92" t="str">
        <f>TEXT(C117,$B$78)</f>
        <v xml:space="preserve"> 634</v>
      </c>
      <c r="P117" s="92" t="str">
        <f>TEXT(D117,$B$78)</f>
        <v xml:space="preserve"> 567</v>
      </c>
      <c r="Q117" s="92" t="str">
        <f>TEXT(E117,$B$78)</f>
        <v xml:space="preserve"> 548</v>
      </c>
      <c r="R117" s="92" t="str">
        <f>TEXT(F117,$B$78)</f>
        <v xml:space="preserve"> 542</v>
      </c>
      <c r="S117" s="92" t="str">
        <f>TEXT(G117,$B$78)</f>
        <v xml:space="preserve"> 540</v>
      </c>
      <c r="T117" s="75"/>
      <c r="U117" s="1" t="str">
        <f t="shared" si="64"/>
        <v>&amp;&amp;{\color{black}\normalsize 634}&amp;{\color{black}\normalsize 567}&amp;{\color{black}\normalsize 548}&amp;{\color{black}\normalsize 542}&amp;{\color{black}\normalsize 540}\\</v>
      </c>
      <c r="V117" s="87" t="str">
        <f t="shared" si="65"/>
        <v>&amp;&amp;{\color{black}\normalsize 634}&amp;{\color{black}\normalsize 567}&amp;{\color{black}\normalsize 548}&amp;{\color{black}\normalsize 542}&amp;{\color{black}\normalsize 540}\\</v>
      </c>
    </row>
    <row r="118" spans="1:22" x14ac:dyDescent="0.2">
      <c r="A118" s="94"/>
      <c r="B118" s="95"/>
      <c r="C118" s="78">
        <f>(C117-$G117)/$G117</f>
        <v>0.17339108406694539</v>
      </c>
      <c r="D118" s="78">
        <f t="shared" ref="D118:G118" si="98">(D117-$G117)/$G117</f>
        <v>4.9368359066852767E-2</v>
      </c>
      <c r="E118" s="78">
        <f t="shared" si="98"/>
        <v>1.4175348411731322E-2</v>
      </c>
      <c r="F118" s="78">
        <f t="shared" si="98"/>
        <v>2.7906270485275565E-3</v>
      </c>
      <c r="G118" s="78">
        <f t="shared" si="98"/>
        <v>0</v>
      </c>
      <c r="H118" s="75" t="s">
        <v>29</v>
      </c>
      <c r="I118" s="1" t="s">
        <v>50</v>
      </c>
      <c r="J118" s="1" t="str">
        <f t="shared" si="96"/>
        <v>black</v>
      </c>
      <c r="K118" s="1" t="str">
        <f t="shared" ref="K118:K122" si="99">""&amp;$F$78</f>
        <v>\scriptsize</v>
      </c>
      <c r="M118"/>
      <c r="N118" s="31"/>
      <c r="O118" s="78" t="str">
        <f>TEXT(C118,$B$79)</f>
        <v>17,3%</v>
      </c>
      <c r="P118" s="78" t="str">
        <f>TEXT(D118,$B$79)</f>
        <v>4,9%</v>
      </c>
      <c r="Q118" s="78" t="str">
        <f>TEXT(E118,$B$79)</f>
        <v>1,4%</v>
      </c>
      <c r="R118" s="78" t="str">
        <f>TEXT(F118,$B$79)</f>
        <v>0,3%</v>
      </c>
      <c r="S118" s="78" t="str">
        <f>TEXT(G118,$B$79)</f>
        <v>0,0%</v>
      </c>
      <c r="T118" s="75"/>
      <c r="U118" s="1" t="str">
        <f t="shared" si="64"/>
        <v>&amp;&amp;{\color{black}\scriptsize17,3%}&amp;{\color{black}\scriptsize4,9%}&amp;{\color{black}\scriptsize1,4%}&amp;{\color{black}\scriptsize0,3%}&amp;{\color{black}\scriptsize0,0%}\\\cmidrule[0.5\cmidrulewidth]{2-7}</v>
      </c>
      <c r="V118" s="87" t="str">
        <f t="shared" si="65"/>
        <v>&amp;&amp;{\color{black}\scriptsize17.3\%}&amp;{\color{black}\scriptsize4.9\%}&amp;{\color{black}\scriptsize1.4\%}&amp;{\color{black}\scriptsize0.3\%}&amp;{\color{black}\scriptsize0.0\%}\\\cmidrule[0.5\cmidrulewidth]{2-7}</v>
      </c>
    </row>
    <row r="119" spans="1:22" ht="19" x14ac:dyDescent="0.2">
      <c r="A119" s="94"/>
      <c r="B119" s="95" t="s">
        <v>21</v>
      </c>
      <c r="C119" s="91">
        <f>C35</f>
        <v>2.2318169999999999</v>
      </c>
      <c r="D119" s="91">
        <f t="shared" ref="D119:G119" si="100">D35</f>
        <v>-4.2880000000000001E-3</v>
      </c>
      <c r="E119" s="91">
        <f t="shared" si="100"/>
        <v>-1.2836999999999999E-2</v>
      </c>
      <c r="F119" s="91">
        <f t="shared" si="100"/>
        <v>-1.4312E-2</v>
      </c>
      <c r="G119" s="91">
        <f t="shared" si="100"/>
        <v>-2.1329000000000001E-2</v>
      </c>
      <c r="H119" s="75" t="s">
        <v>29</v>
      </c>
      <c r="J119" s="1" t="str">
        <f t="shared" ref="J119:J122" si="101">""&amp;$D$78</f>
        <v>Tblue</v>
      </c>
      <c r="K119" s="1" t="str">
        <f t="shared" ref="K119:K122" si="102">""&amp;$F$77</f>
        <v>\normalsize</v>
      </c>
      <c r="M119"/>
      <c r="N119" s="31" t="str">
        <f>"\multirow{4}{*}{$"&amp;B119&amp;"$}"</f>
        <v>\multirow{4}{*}{$L/2$}</v>
      </c>
      <c r="O119" s="91" t="str">
        <f>TEXT(C119,$B$78)</f>
        <v xml:space="preserve"> 2</v>
      </c>
      <c r="P119" s="91" t="str">
        <f>TEXT(D119,$B$78)</f>
        <v xml:space="preserve"> 0</v>
      </c>
      <c r="Q119" s="91" t="str">
        <f>TEXT(E119,$B$78)</f>
        <v xml:space="preserve"> 0</v>
      </c>
      <c r="R119" s="91" t="str">
        <f>TEXT(F119,$B$78)</f>
        <v xml:space="preserve"> 0</v>
      </c>
      <c r="S119" s="91" t="str">
        <f>TEXT(G119,$B$78)</f>
        <v xml:space="preserve"> 0</v>
      </c>
      <c r="T119" s="75"/>
      <c r="U119" s="1" t="str">
        <f t="shared" si="64"/>
        <v>&amp;\multirow{4}{*}{$L/2$}&amp;{\color{Tblue}\normalsize 2}&amp;{\color{Tblue}\normalsize 0}&amp;{\color{Tblue}\normalsize 0}&amp;{\color{Tblue}\normalsize 0}&amp;{\color{Tblue}\normalsize 0}\\</v>
      </c>
      <c r="V119" s="87" t="str">
        <f t="shared" si="65"/>
        <v>&amp;\multirow{4}{*}{$L/2$}&amp;{\color{Tblue}\normalsize 2}&amp;{\color{Tblue}\normalsize 0}&amp;{\color{Tblue}\normalsize 0}&amp;{\color{Tblue}\normalsize 0}&amp;{\color{Tblue}\normalsize 0}\\</v>
      </c>
    </row>
    <row r="120" spans="1:22" x14ac:dyDescent="0.2">
      <c r="A120" s="94"/>
      <c r="B120" s="95"/>
      <c r="C120" s="79" t="s">
        <v>31</v>
      </c>
      <c r="D120" s="79" t="s">
        <v>31</v>
      </c>
      <c r="E120" s="79" t="s">
        <v>31</v>
      </c>
      <c r="F120" s="79" t="s">
        <v>31</v>
      </c>
      <c r="G120" s="79" t="s">
        <v>31</v>
      </c>
      <c r="H120" s="75" t="s">
        <v>29</v>
      </c>
      <c r="J120" s="1" t="str">
        <f t="shared" si="101"/>
        <v>Tblue</v>
      </c>
      <c r="K120" s="1" t="str">
        <f t="shared" ref="K120:K122" si="103">""&amp;$F$78</f>
        <v>\scriptsize</v>
      </c>
      <c r="M120"/>
      <c r="N120" s="31"/>
      <c r="O120" s="79" t="str">
        <f>TEXT(C120,$B$79)</f>
        <v>-</v>
      </c>
      <c r="P120" s="79" t="str">
        <f>TEXT(D120,$B$79)</f>
        <v>-</v>
      </c>
      <c r="Q120" s="79" t="str">
        <f>TEXT(E120,$B$79)</f>
        <v>-</v>
      </c>
      <c r="R120" s="79" t="str">
        <f>TEXT(F120,$B$79)</f>
        <v>-</v>
      </c>
      <c r="S120" s="79" t="str">
        <f>TEXT(G120,$B$79)</f>
        <v>-</v>
      </c>
      <c r="T120" s="75"/>
      <c r="U120" s="1" t="str">
        <f t="shared" si="64"/>
        <v>&amp;&amp;{\color{Tblue}\scriptsize-}&amp;{\color{Tblue}\scriptsize-}&amp;{\color{Tblue}\scriptsize-}&amp;{\color{Tblue}\scriptsize-}&amp;{\color{Tblue}\scriptsize-}\\</v>
      </c>
      <c r="V120" s="87" t="str">
        <f t="shared" si="65"/>
        <v>&amp;&amp;{\color{Tblue}\scriptsize-}&amp;{\color{Tblue}\scriptsize-}&amp;{\color{Tblue}\scriptsize-}&amp;{\color{Tblue}\scriptsize-}&amp;{\color{Tblue}\scriptsize-}\\</v>
      </c>
    </row>
    <row r="121" spans="1:22" ht="19" x14ac:dyDescent="0.2">
      <c r="A121" s="94"/>
      <c r="B121" s="95"/>
      <c r="C121" s="92">
        <f>H35</f>
        <v>0</v>
      </c>
      <c r="D121" s="92">
        <f t="shared" ref="D121:G121" si="104">I35</f>
        <v>0</v>
      </c>
      <c r="E121" s="92">
        <f t="shared" si="104"/>
        <v>0</v>
      </c>
      <c r="F121" s="92">
        <f t="shared" si="104"/>
        <v>0</v>
      </c>
      <c r="G121" s="92">
        <f t="shared" si="104"/>
        <v>0</v>
      </c>
      <c r="H121" s="75" t="s">
        <v>29</v>
      </c>
      <c r="J121" s="1" t="str">
        <f t="shared" ref="J121:J122" si="105">""&amp;$D$77</f>
        <v>black</v>
      </c>
      <c r="K121" s="1" t="str">
        <f t="shared" ref="K121:K122" si="106">""&amp;$F$77</f>
        <v>\normalsize</v>
      </c>
      <c r="M121"/>
      <c r="N121" s="31"/>
      <c r="O121" s="92" t="str">
        <f>TEXT(C121,$B$78)</f>
        <v xml:space="preserve"> 0</v>
      </c>
      <c r="P121" s="92" t="str">
        <f>TEXT(D121,$B$78)</f>
        <v xml:space="preserve"> 0</v>
      </c>
      <c r="Q121" s="92" t="str">
        <f>TEXT(E121,$B$78)</f>
        <v xml:space="preserve"> 0</v>
      </c>
      <c r="R121" s="92" t="str">
        <f>TEXT(F121,$B$78)</f>
        <v xml:space="preserve"> 0</v>
      </c>
      <c r="S121" s="92" t="str">
        <f>TEXT(G121,$B$78)</f>
        <v xml:space="preserve"> 0</v>
      </c>
      <c r="T121" s="75"/>
      <c r="U121" s="1" t="str">
        <f t="shared" si="64"/>
        <v>&amp;&amp;{\color{black}\normalsize 0}&amp;{\color{black}\normalsize 0}&amp;{\color{black}\normalsize 0}&amp;{\color{black}\normalsize 0}&amp;{\color{black}\normalsize 0}\\</v>
      </c>
      <c r="V121" s="87" t="str">
        <f t="shared" si="65"/>
        <v>&amp;&amp;{\color{black}\normalsize 0}&amp;{\color{black}\normalsize 0}&amp;{\color{black}\normalsize 0}&amp;{\color{black}\normalsize 0}&amp;{\color{black}\normalsize 0}\\</v>
      </c>
    </row>
    <row r="122" spans="1:22" x14ac:dyDescent="0.2">
      <c r="A122" s="94"/>
      <c r="B122" s="95"/>
      <c r="C122" s="78" t="s">
        <v>31</v>
      </c>
      <c r="D122" s="78" t="s">
        <v>31</v>
      </c>
      <c r="E122" s="78" t="s">
        <v>31</v>
      </c>
      <c r="F122" s="78" t="s">
        <v>31</v>
      </c>
      <c r="G122" s="78" t="s">
        <v>31</v>
      </c>
      <c r="H122" s="75" t="s">
        <v>29</v>
      </c>
      <c r="I122" s="1" t="s">
        <v>50</v>
      </c>
      <c r="J122" s="1" t="str">
        <f t="shared" si="105"/>
        <v>black</v>
      </c>
      <c r="K122" s="1" t="str">
        <f t="shared" ref="K122" si="107">""&amp;$F$78</f>
        <v>\scriptsize</v>
      </c>
      <c r="M122"/>
      <c r="N122" s="31"/>
      <c r="O122" s="78" t="str">
        <f>TEXT(C122,$B$79)</f>
        <v>-</v>
      </c>
      <c r="P122" s="78" t="str">
        <f>TEXT(D122,$B$79)</f>
        <v>-</v>
      </c>
      <c r="Q122" s="78" t="str">
        <f>TEXT(E122,$B$79)</f>
        <v>-</v>
      </c>
      <c r="R122" s="78" t="str">
        <f>TEXT(F122,$B$79)</f>
        <v>-</v>
      </c>
      <c r="S122" s="78" t="str">
        <f>TEXT(G122,$B$79)</f>
        <v>-</v>
      </c>
      <c r="T122" s="75"/>
      <c r="U122" s="1" t="str">
        <f t="shared" si="64"/>
        <v>&amp;&amp;{\color{black}\scriptsize-}&amp;{\color{black}\scriptsize-}&amp;{\color{black}\scriptsize-}&amp;{\color{black}\scriptsize-}&amp;{\color{black}\scriptsize-}\\\cmidrule[0.5\cmidrulewidth]{2-7}</v>
      </c>
      <c r="V122" s="87" t="str">
        <f t="shared" si="65"/>
        <v>&amp;&amp;{\color{black}\scriptsize-}&amp;{\color{black}\scriptsize-}&amp;{\color{black}\scriptsize-}&amp;{\color{black}\scriptsize-}&amp;{\color{black}\scriptsize-}\\\cmidrule[0.5\cmidrulewidth]{2-7}</v>
      </c>
    </row>
    <row r="123" spans="1:22" ht="19" x14ac:dyDescent="0.2">
      <c r="A123" s="94"/>
      <c r="B123" s="95" t="s">
        <v>13</v>
      </c>
      <c r="C123" s="91">
        <f>C36</f>
        <v>-432.49661400000002</v>
      </c>
      <c r="D123" s="91">
        <f t="shared" ref="D123:G123" si="108">D36</f>
        <v>-514.83428300000003</v>
      </c>
      <c r="E123" s="91">
        <f t="shared" si="108"/>
        <v>-532.40935000000002</v>
      </c>
      <c r="F123" s="91">
        <f t="shared" si="108"/>
        <v>-536.75885100000005</v>
      </c>
      <c r="G123" s="91">
        <f t="shared" si="108"/>
        <v>-537.58286899999996</v>
      </c>
      <c r="H123" s="75" t="s">
        <v>29</v>
      </c>
      <c r="J123" s="1" t="str">
        <f>""&amp;$D$78</f>
        <v>Tblue</v>
      </c>
      <c r="K123" s="1" t="str">
        <f>""&amp;$F$77</f>
        <v>\normalsize</v>
      </c>
      <c r="M123"/>
      <c r="N123" s="31" t="str">
        <f>"\multirow{4}{*}{$"&amp;B123&amp;"$}"</f>
        <v>\multirow{4}{*}{$L$}</v>
      </c>
      <c r="O123" s="91" t="str">
        <f>TEXT(C123,$B$78)</f>
        <v>- 432</v>
      </c>
      <c r="P123" s="91" t="str">
        <f>TEXT(D123,$B$78)</f>
        <v>- 515</v>
      </c>
      <c r="Q123" s="91" t="str">
        <f>TEXT(E123,$B$78)</f>
        <v>- 532</v>
      </c>
      <c r="R123" s="91" t="str">
        <f>TEXT(F123,$B$78)</f>
        <v>- 537</v>
      </c>
      <c r="S123" s="91" t="str">
        <f>TEXT(G123,$B$78)</f>
        <v>- 538</v>
      </c>
      <c r="T123" s="75"/>
      <c r="U123" s="1" t="str">
        <f t="shared" si="64"/>
        <v>&amp;\multirow{4}{*}{$L$}&amp;{\color{Tblue}\normalsize- 432}&amp;{\color{Tblue}\normalsize- 515}&amp;{\color{Tblue}\normalsize- 532}&amp;{\color{Tblue}\normalsize- 537}&amp;{\color{Tblue}\normalsize- 538}\\</v>
      </c>
      <c r="V123" s="87" t="str">
        <f t="shared" si="65"/>
        <v>&amp;\multirow{4}{*}{$L$}&amp;{\color{Tblue}\normalsize- 432}&amp;{\color{Tblue}\normalsize- 515}&amp;{\color{Tblue}\normalsize- 532}&amp;{\color{Tblue}\normalsize- 537}&amp;{\color{Tblue}\normalsize- 538}\\</v>
      </c>
    </row>
    <row r="124" spans="1:22" x14ac:dyDescent="0.2">
      <c r="A124" s="94"/>
      <c r="B124" s="95"/>
      <c r="C124" s="79">
        <f>(C123-$G125)/$G125</f>
        <v>-0.19911297317516696</v>
      </c>
      <c r="D124" s="79">
        <f t="shared" ref="D124:G124" si="109">(D123-$G125)/$G125</f>
        <v>-4.6642020139920262E-2</v>
      </c>
      <c r="E124" s="79">
        <f t="shared" si="109"/>
        <v>-1.4096925680805653E-2</v>
      </c>
      <c r="F124" s="79">
        <f t="shared" si="109"/>
        <v>-6.0426223376084647E-3</v>
      </c>
      <c r="G124" s="79">
        <f t="shared" si="109"/>
        <v>-4.5167252445272379E-3</v>
      </c>
      <c r="H124" s="75" t="s">
        <v>29</v>
      </c>
      <c r="J124" s="1" t="str">
        <f>""&amp;$D$78</f>
        <v>Tblue</v>
      </c>
      <c r="K124" s="1" t="str">
        <f>""&amp;$F$78</f>
        <v>\scriptsize</v>
      </c>
      <c r="M124"/>
      <c r="N124" s="31"/>
      <c r="O124" s="79" t="str">
        <f>TEXT(C124,$B$79)</f>
        <v>-19,9%</v>
      </c>
      <c r="P124" s="79" t="str">
        <f>TEXT(D124,$B$79)</f>
        <v>-4,7%</v>
      </c>
      <c r="Q124" s="79" t="str">
        <f>TEXT(E124,$B$79)</f>
        <v>-1,4%</v>
      </c>
      <c r="R124" s="79" t="str">
        <f>TEXT(F124,$B$79)</f>
        <v>-0,6%</v>
      </c>
      <c r="S124" s="79" t="str">
        <f>TEXT(G124,$B$79)</f>
        <v>-0,5%</v>
      </c>
      <c r="T124" s="75"/>
      <c r="U124" s="1" t="str">
        <f t="shared" si="64"/>
        <v>&amp;&amp;{\color{Tblue}\scriptsize-19,9%}&amp;{\color{Tblue}\scriptsize-4,7%}&amp;{\color{Tblue}\scriptsize-1,4%}&amp;{\color{Tblue}\scriptsize-0,6%}&amp;{\color{Tblue}\scriptsize-0,5%}\\</v>
      </c>
      <c r="V124" s="87" t="str">
        <f t="shared" si="65"/>
        <v>&amp;&amp;{\color{Tblue}\scriptsize-19.9\%}&amp;{\color{Tblue}\scriptsize-4.7\%}&amp;{\color{Tblue}\scriptsize-1.4\%}&amp;{\color{Tblue}\scriptsize-0.6\%}&amp;{\color{Tblue}\scriptsize-0.5\%}\\</v>
      </c>
    </row>
    <row r="125" spans="1:22" ht="19" x14ac:dyDescent="0.2">
      <c r="A125" s="94"/>
      <c r="B125" s="95"/>
      <c r="C125" s="92">
        <f>H36</f>
        <v>-633.65</v>
      </c>
      <c r="D125" s="92">
        <f t="shared" ref="D125:G125" si="110">I36</f>
        <v>-566.68200000000002</v>
      </c>
      <c r="E125" s="92">
        <f t="shared" si="110"/>
        <v>-547.67700000000002</v>
      </c>
      <c r="F125" s="92">
        <f t="shared" si="110"/>
        <v>-541.529</v>
      </c>
      <c r="G125" s="92">
        <f t="shared" si="110"/>
        <v>-540.02200000000005</v>
      </c>
      <c r="H125" s="75" t="s">
        <v>29</v>
      </c>
      <c r="J125" s="1" t="str">
        <f>""&amp;$D$77</f>
        <v>black</v>
      </c>
      <c r="K125" s="1" t="str">
        <f t="shared" ref="K125:K138" si="111">""&amp;$F$77</f>
        <v>\normalsize</v>
      </c>
      <c r="M125"/>
      <c r="N125" s="31"/>
      <c r="O125" s="92" t="str">
        <f>TEXT(C125,$B$78)</f>
        <v>- 634</v>
      </c>
      <c r="P125" s="92" t="str">
        <f>TEXT(D125,$B$78)</f>
        <v>- 567</v>
      </c>
      <c r="Q125" s="92" t="str">
        <f>TEXT(E125,$B$78)</f>
        <v>- 548</v>
      </c>
      <c r="R125" s="92" t="str">
        <f>TEXT(F125,$B$78)</f>
        <v>- 542</v>
      </c>
      <c r="S125" s="92" t="str">
        <f>TEXT(G125,$B$78)</f>
        <v>- 540</v>
      </c>
      <c r="T125" s="75"/>
      <c r="U125" s="1" t="str">
        <f t="shared" si="64"/>
        <v>&amp;&amp;{\color{black}\normalsize- 634}&amp;{\color{black}\normalsize- 567}&amp;{\color{black}\normalsize- 548}&amp;{\color{black}\normalsize- 542}&amp;{\color{black}\normalsize- 540}\\</v>
      </c>
      <c r="V125" s="87" t="str">
        <f t="shared" si="65"/>
        <v>&amp;&amp;{\color{black}\normalsize- 634}&amp;{\color{black}\normalsize- 567}&amp;{\color{black}\normalsize- 548}&amp;{\color{black}\normalsize- 542}&amp;{\color{black}\normalsize- 540}\\</v>
      </c>
    </row>
    <row r="126" spans="1:22" x14ac:dyDescent="0.2">
      <c r="A126" s="94"/>
      <c r="B126" s="95"/>
      <c r="C126" s="78">
        <f>(C125-$G125)/$G125</f>
        <v>0.17337812163208152</v>
      </c>
      <c r="D126" s="78">
        <f t="shared" ref="D126:G126" si="112">(D125-$G125)/$G125</f>
        <v>4.9368359066852767E-2</v>
      </c>
      <c r="E126" s="78">
        <f t="shared" si="112"/>
        <v>1.4175348411731322E-2</v>
      </c>
      <c r="F126" s="78">
        <f t="shared" si="112"/>
        <v>2.7906270485275565E-3</v>
      </c>
      <c r="G126" s="78">
        <f t="shared" si="112"/>
        <v>0</v>
      </c>
      <c r="H126" s="75" t="s">
        <v>29</v>
      </c>
      <c r="I126" s="1" t="s">
        <v>49</v>
      </c>
      <c r="J126" s="1" t="str">
        <f>""&amp;$D$77</f>
        <v>black</v>
      </c>
      <c r="K126" s="1" t="str">
        <f t="shared" ref="K126:K138" si="113">""&amp;$F$78</f>
        <v>\scriptsize</v>
      </c>
      <c r="M126"/>
      <c r="N126" s="31"/>
      <c r="O126" s="78" t="str">
        <f>TEXT(C126,$B$79)</f>
        <v>17,3%</v>
      </c>
      <c r="P126" s="78" t="str">
        <f>TEXT(D126,$B$79)</f>
        <v>4,9%</v>
      </c>
      <c r="Q126" s="78" t="str">
        <f>TEXT(E126,$B$79)</f>
        <v>1,4%</v>
      </c>
      <c r="R126" s="78" t="str">
        <f>TEXT(F126,$B$79)</f>
        <v>0,3%</v>
      </c>
      <c r="S126" s="78" t="str">
        <f>TEXT(G126,$B$79)</f>
        <v>0,0%</v>
      </c>
      <c r="T126" s="75"/>
      <c r="U126" s="1" t="str">
        <f t="shared" si="64"/>
        <v>&amp;&amp;{\color{black}\scriptsize17,3%}&amp;{\color{black}\scriptsize4,9%}&amp;{\color{black}\scriptsize1,4%}&amp;{\color{black}\scriptsize0,3%}&amp;{\color{black}\scriptsize0,0%}\\\midrule</v>
      </c>
      <c r="V126" s="87" t="str">
        <f t="shared" si="65"/>
        <v>&amp;&amp;{\color{black}\scriptsize17.3\%}&amp;{\color{black}\scriptsize4.9\%}&amp;{\color{black}\scriptsize1.4\%}&amp;{\color{black}\scriptsize0.3\%}&amp;{\color{black}\scriptsize0.0\%}\\\midrule</v>
      </c>
    </row>
    <row r="127" spans="1:22" ht="19" x14ac:dyDescent="0.2">
      <c r="A127" s="94" t="s">
        <v>9</v>
      </c>
      <c r="B127" s="95">
        <v>0</v>
      </c>
      <c r="C127" s="91">
        <f>C37</f>
        <v>72.581198000000001</v>
      </c>
      <c r="D127" s="91">
        <f t="shared" ref="D127:G127" si="114">D37</f>
        <v>29.44819</v>
      </c>
      <c r="E127" s="91">
        <f t="shared" si="114"/>
        <v>8.3284219999999998</v>
      </c>
      <c r="F127" s="91">
        <f t="shared" si="114"/>
        <v>2.407721</v>
      </c>
      <c r="G127" s="91">
        <f t="shared" si="114"/>
        <v>0.62861699999999998</v>
      </c>
      <c r="H127" s="75" t="s">
        <v>29</v>
      </c>
      <c r="J127" s="1" t="str">
        <f t="shared" ref="J127:J138" si="115">""&amp;$D$78</f>
        <v>Tblue</v>
      </c>
      <c r="K127" s="1" t="str">
        <f t="shared" ref="K127:K138" si="116">""&amp;$F$77</f>
        <v>\normalsize</v>
      </c>
      <c r="M127" t="str">
        <f>"\multirow{12}{*}{$"&amp;A127&amp;"$}"</f>
        <v>\multirow{12}{*}{$F2$}</v>
      </c>
      <c r="N127" s="31" t="str">
        <f>"\multirow{4}{*}{$"&amp;B127&amp;"$}"</f>
        <v>\multirow{4}{*}{$0$}</v>
      </c>
      <c r="O127" s="91" t="str">
        <f>TEXT(C127,$B$78)</f>
        <v xml:space="preserve"> 73</v>
      </c>
      <c r="P127" s="91" t="str">
        <f>TEXT(D127,$B$78)</f>
        <v xml:space="preserve"> 29</v>
      </c>
      <c r="Q127" s="91" t="str">
        <f>TEXT(E127,$B$78)</f>
        <v xml:space="preserve"> 8</v>
      </c>
      <c r="R127" s="91" t="str">
        <f>TEXT(F127,$B$78)</f>
        <v xml:space="preserve"> 2</v>
      </c>
      <c r="S127" s="91" t="str">
        <f>TEXT(G127,$B$78)</f>
        <v xml:space="preserve"> 1</v>
      </c>
      <c r="T127" s="75"/>
      <c r="U127" s="1" t="str">
        <f t="shared" si="64"/>
        <v>\multirow{12}{*}{$F2$}&amp;\multirow{4}{*}{$0$}&amp;{\color{Tblue}\normalsize 73}&amp;{\color{Tblue}\normalsize 29}&amp;{\color{Tblue}\normalsize 8}&amp;{\color{Tblue}\normalsize 2}&amp;{\color{Tblue}\normalsize 1}\\</v>
      </c>
      <c r="V127" s="87" t="str">
        <f t="shared" si="65"/>
        <v>\multirow{12}{*}{$F2$}&amp;\multirow{4}{*}{$0$}&amp;{\color{Tblue}\normalsize 73}&amp;{\color{Tblue}\normalsize 29}&amp;{\color{Tblue}\normalsize 8}&amp;{\color{Tblue}\normalsize 2}&amp;{\color{Tblue}\normalsize 1}\\</v>
      </c>
    </row>
    <row r="128" spans="1:22" x14ac:dyDescent="0.2">
      <c r="A128" s="94"/>
      <c r="B128" s="95"/>
      <c r="C128" s="79" t="s">
        <v>31</v>
      </c>
      <c r="D128" s="79" t="s">
        <v>31</v>
      </c>
      <c r="E128" s="79" t="s">
        <v>31</v>
      </c>
      <c r="F128" s="79" t="s">
        <v>31</v>
      </c>
      <c r="G128" s="79" t="s">
        <v>31</v>
      </c>
      <c r="H128" s="75" t="s">
        <v>29</v>
      </c>
      <c r="J128" s="1" t="str">
        <f t="shared" si="115"/>
        <v>Tblue</v>
      </c>
      <c r="K128" s="1" t="str">
        <f t="shared" ref="K128:K138" si="117">""&amp;$F$78</f>
        <v>\scriptsize</v>
      </c>
      <c r="M128"/>
      <c r="N128" s="31"/>
      <c r="O128" s="79" t="str">
        <f>TEXT(C128,$B$79)</f>
        <v>-</v>
      </c>
      <c r="P128" s="79" t="str">
        <f>TEXT(D128,$B$79)</f>
        <v>-</v>
      </c>
      <c r="Q128" s="79" t="str">
        <f>TEXT(E128,$B$79)</f>
        <v>-</v>
      </c>
      <c r="R128" s="79" t="str">
        <f>TEXT(F128,$B$79)</f>
        <v>-</v>
      </c>
      <c r="S128" s="79" t="str">
        <f>TEXT(G128,$B$79)</f>
        <v>-</v>
      </c>
      <c r="T128" s="75"/>
      <c r="U128" s="1" t="str">
        <f t="shared" si="64"/>
        <v>&amp;&amp;{\color{Tblue}\scriptsize-}&amp;{\color{Tblue}\scriptsize-}&amp;{\color{Tblue}\scriptsize-}&amp;{\color{Tblue}\scriptsize-}&amp;{\color{Tblue}\scriptsize-}\\</v>
      </c>
      <c r="V128" s="87" t="str">
        <f t="shared" si="65"/>
        <v>&amp;&amp;{\color{Tblue}\scriptsize-}&amp;{\color{Tblue}\scriptsize-}&amp;{\color{Tblue}\scriptsize-}&amp;{\color{Tblue}\scriptsize-}&amp;{\color{Tblue}\scriptsize-}\\</v>
      </c>
    </row>
    <row r="129" spans="1:22" ht="19" x14ac:dyDescent="0.2">
      <c r="A129" s="94"/>
      <c r="B129" s="95"/>
      <c r="C129" s="92">
        <f>H37</f>
        <v>305.82400000000001</v>
      </c>
      <c r="D129" s="92">
        <f t="shared" ref="D129:G129" si="118">I37</f>
        <v>129.34700000000001</v>
      </c>
      <c r="E129" s="92">
        <f t="shared" si="118"/>
        <v>60.927300000000002</v>
      </c>
      <c r="F129" s="92">
        <f t="shared" si="118"/>
        <v>29.780799999999999</v>
      </c>
      <c r="G129" s="92">
        <f t="shared" si="118"/>
        <v>14.6821</v>
      </c>
      <c r="H129" s="75" t="s">
        <v>29</v>
      </c>
      <c r="J129" s="1" t="str">
        <f t="shared" ref="J129:J138" si="119">""&amp;$D$77</f>
        <v>black</v>
      </c>
      <c r="K129" s="1" t="str">
        <f t="shared" ref="K129:K138" si="120">""&amp;$F$77</f>
        <v>\normalsize</v>
      </c>
      <c r="M129"/>
      <c r="N129" s="31"/>
      <c r="O129" s="92" t="str">
        <f>TEXT(C129,$B$78)</f>
        <v xml:space="preserve"> 306</v>
      </c>
      <c r="P129" s="92" t="str">
        <f>TEXT(D129,$B$78)</f>
        <v xml:space="preserve"> 129</v>
      </c>
      <c r="Q129" s="92" t="str">
        <f>TEXT(E129,$B$78)</f>
        <v xml:space="preserve"> 61</v>
      </c>
      <c r="R129" s="92" t="str">
        <f>TEXT(F129,$B$78)</f>
        <v xml:space="preserve"> 30</v>
      </c>
      <c r="S129" s="92" t="str">
        <f>TEXT(G129,$B$78)</f>
        <v xml:space="preserve"> 15</v>
      </c>
      <c r="T129" s="75"/>
      <c r="U129" s="1" t="str">
        <f t="shared" si="64"/>
        <v>&amp;&amp;{\color{black}\normalsize 306}&amp;{\color{black}\normalsize 129}&amp;{\color{black}\normalsize 61}&amp;{\color{black}\normalsize 30}&amp;{\color{black}\normalsize 15}\\</v>
      </c>
      <c r="V129" s="87" t="str">
        <f t="shared" si="65"/>
        <v>&amp;&amp;{\color{black}\normalsize 306}&amp;{\color{black}\normalsize 129}&amp;{\color{black}\normalsize 61}&amp;{\color{black}\normalsize 30}&amp;{\color{black}\normalsize 15}\\</v>
      </c>
    </row>
    <row r="130" spans="1:22" x14ac:dyDescent="0.2">
      <c r="A130" s="94"/>
      <c r="B130" s="95"/>
      <c r="C130" s="78" t="s">
        <v>31</v>
      </c>
      <c r="D130" s="78" t="s">
        <v>31</v>
      </c>
      <c r="E130" s="78" t="s">
        <v>31</v>
      </c>
      <c r="F130" s="78" t="s">
        <v>31</v>
      </c>
      <c r="G130" s="78" t="s">
        <v>31</v>
      </c>
      <c r="H130" s="75" t="s">
        <v>29</v>
      </c>
      <c r="I130" s="1" t="s">
        <v>50</v>
      </c>
      <c r="J130" s="1" t="str">
        <f t="shared" si="119"/>
        <v>black</v>
      </c>
      <c r="K130" s="1" t="str">
        <f t="shared" ref="K130:K138" si="121">""&amp;$F$78</f>
        <v>\scriptsize</v>
      </c>
      <c r="M130"/>
      <c r="N130" s="31"/>
      <c r="O130" s="78" t="str">
        <f>TEXT(C130,$B$79)</f>
        <v>-</v>
      </c>
      <c r="P130" s="78" t="str">
        <f>TEXT(D130,$B$79)</f>
        <v>-</v>
      </c>
      <c r="Q130" s="78" t="str">
        <f>TEXT(E130,$B$79)</f>
        <v>-</v>
      </c>
      <c r="R130" s="78" t="str">
        <f>TEXT(F130,$B$79)</f>
        <v>-</v>
      </c>
      <c r="S130" s="78" t="str">
        <f>TEXT(G130,$B$79)</f>
        <v>-</v>
      </c>
      <c r="T130" s="75"/>
      <c r="U130" s="1" t="str">
        <f t="shared" si="64"/>
        <v>&amp;&amp;{\color{black}\scriptsize-}&amp;{\color{black}\scriptsize-}&amp;{\color{black}\scriptsize-}&amp;{\color{black}\scriptsize-}&amp;{\color{black}\scriptsize-}\\\cmidrule[0.5\cmidrulewidth]{2-7}</v>
      </c>
      <c r="V130" s="87" t="str">
        <f t="shared" si="65"/>
        <v>&amp;&amp;{\color{black}\scriptsize-}&amp;{\color{black}\scriptsize-}&amp;{\color{black}\scriptsize-}&amp;{\color{black}\scriptsize-}&amp;{\color{black}\scriptsize-}\\\cmidrule[0.5\cmidrulewidth]{2-7}</v>
      </c>
    </row>
    <row r="131" spans="1:22" ht="19" x14ac:dyDescent="0.2">
      <c r="A131" s="94"/>
      <c r="B131" s="95" t="s">
        <v>21</v>
      </c>
      <c r="C131" s="91">
        <f>C38</f>
        <v>-0.337393</v>
      </c>
      <c r="D131" s="91">
        <f t="shared" ref="D131:G131" si="122">D38</f>
        <v>-1.0149E-2</v>
      </c>
      <c r="E131" s="91">
        <f t="shared" si="122"/>
        <v>-8.7930000000000005E-3</v>
      </c>
      <c r="F131" s="91">
        <f t="shared" si="122"/>
        <v>-2.0395E-2</v>
      </c>
      <c r="G131" s="91">
        <f t="shared" si="122"/>
        <v>1.4822E-2</v>
      </c>
      <c r="H131" s="75" t="s">
        <v>29</v>
      </c>
      <c r="J131" s="1" t="str">
        <f t="shared" ref="J131:J138" si="123">""&amp;$D$78</f>
        <v>Tblue</v>
      </c>
      <c r="K131" s="1" t="str">
        <f t="shared" ref="K131:K138" si="124">""&amp;$F$77</f>
        <v>\normalsize</v>
      </c>
      <c r="M131"/>
      <c r="N131" s="31" t="str">
        <f>"\multirow{4}{*}{$"&amp;B131&amp;"$}"</f>
        <v>\multirow{4}{*}{$L/2$}</v>
      </c>
      <c r="O131" s="91" t="str">
        <f>TEXT(C131,$B$78)</f>
        <v xml:space="preserve"> 0</v>
      </c>
      <c r="P131" s="91" t="str">
        <f>TEXT(D131,$B$78)</f>
        <v xml:space="preserve"> 0</v>
      </c>
      <c r="Q131" s="91" t="str">
        <f>TEXT(E131,$B$78)</f>
        <v xml:space="preserve"> 0</v>
      </c>
      <c r="R131" s="91" t="str">
        <f>TEXT(F131,$B$78)</f>
        <v xml:space="preserve"> 0</v>
      </c>
      <c r="S131" s="91" t="str">
        <f>TEXT(G131,$B$78)</f>
        <v xml:space="preserve"> 0</v>
      </c>
      <c r="T131" s="75"/>
      <c r="U131" s="1" t="str">
        <f t="shared" si="64"/>
        <v>&amp;\multirow{4}{*}{$L/2$}&amp;{\color{Tblue}\normalsize 0}&amp;{\color{Tblue}\normalsize 0}&amp;{\color{Tblue}\normalsize 0}&amp;{\color{Tblue}\normalsize 0}&amp;{\color{Tblue}\normalsize 0}\\</v>
      </c>
      <c r="V131" s="87" t="str">
        <f t="shared" si="65"/>
        <v>&amp;\multirow{4}{*}{$L/2$}&amp;{\color{Tblue}\normalsize 0}&amp;{\color{Tblue}\normalsize 0}&amp;{\color{Tblue}\normalsize 0}&amp;{\color{Tblue}\normalsize 0}&amp;{\color{Tblue}\normalsize 0}\\</v>
      </c>
    </row>
    <row r="132" spans="1:22" x14ac:dyDescent="0.2">
      <c r="A132" s="94"/>
      <c r="B132" s="95"/>
      <c r="C132" s="79" t="s">
        <v>31</v>
      </c>
      <c r="D132" s="79" t="s">
        <v>31</v>
      </c>
      <c r="E132" s="79" t="s">
        <v>31</v>
      </c>
      <c r="F132" s="79" t="s">
        <v>31</v>
      </c>
      <c r="G132" s="79" t="s">
        <v>31</v>
      </c>
      <c r="H132" s="75" t="s">
        <v>29</v>
      </c>
      <c r="J132" s="1" t="str">
        <f t="shared" si="123"/>
        <v>Tblue</v>
      </c>
      <c r="K132" s="1" t="str">
        <f t="shared" ref="K132:K138" si="125">""&amp;$F$78</f>
        <v>\scriptsize</v>
      </c>
      <c r="M132"/>
      <c r="N132" s="31"/>
      <c r="O132" s="79" t="str">
        <f>TEXT(C132,$B$79)</f>
        <v>-</v>
      </c>
      <c r="P132" s="79" t="str">
        <f>TEXT(D132,$B$79)</f>
        <v>-</v>
      </c>
      <c r="Q132" s="79" t="str">
        <f>TEXT(E132,$B$79)</f>
        <v>-</v>
      </c>
      <c r="R132" s="79" t="str">
        <f>TEXT(F132,$B$79)</f>
        <v>-</v>
      </c>
      <c r="S132" s="79" t="str">
        <f>TEXT(G132,$B$79)</f>
        <v>-</v>
      </c>
      <c r="T132" s="75"/>
      <c r="U132" s="1" t="str">
        <f t="shared" si="64"/>
        <v>&amp;&amp;{\color{Tblue}\scriptsize-}&amp;{\color{Tblue}\scriptsize-}&amp;{\color{Tblue}\scriptsize-}&amp;{\color{Tblue}\scriptsize-}&amp;{\color{Tblue}\scriptsize-}\\</v>
      </c>
      <c r="V132" s="87" t="str">
        <f t="shared" si="65"/>
        <v>&amp;&amp;{\color{Tblue}\scriptsize-}&amp;{\color{Tblue}\scriptsize-}&amp;{\color{Tblue}\scriptsize-}&amp;{\color{Tblue}\scriptsize-}&amp;{\color{Tblue}\scriptsize-}\\</v>
      </c>
    </row>
    <row r="133" spans="1:22" ht="19" x14ac:dyDescent="0.2">
      <c r="A133" s="94"/>
      <c r="B133" s="95"/>
      <c r="C133" s="92">
        <f>H38</f>
        <v>0</v>
      </c>
      <c r="D133" s="92">
        <f t="shared" ref="D133:G133" si="126">I38</f>
        <v>0</v>
      </c>
      <c r="E133" s="92">
        <f t="shared" si="126"/>
        <v>0</v>
      </c>
      <c r="F133" s="92">
        <f t="shared" si="126"/>
        <v>0</v>
      </c>
      <c r="G133" s="92">
        <f t="shared" si="126"/>
        <v>0</v>
      </c>
      <c r="H133" s="75" t="s">
        <v>29</v>
      </c>
      <c r="J133" s="1" t="str">
        <f t="shared" ref="J133:J138" si="127">""&amp;$D$77</f>
        <v>black</v>
      </c>
      <c r="K133" s="1" t="str">
        <f t="shared" ref="K133:K138" si="128">""&amp;$F$77</f>
        <v>\normalsize</v>
      </c>
      <c r="M133"/>
      <c r="N133" s="31"/>
      <c r="O133" s="92" t="str">
        <f>TEXT(C133,$B$78)</f>
        <v xml:space="preserve"> 0</v>
      </c>
      <c r="P133" s="92" t="str">
        <f>TEXT(D133,$B$78)</f>
        <v xml:space="preserve"> 0</v>
      </c>
      <c r="Q133" s="92" t="str">
        <f>TEXT(E133,$B$78)</f>
        <v xml:space="preserve"> 0</v>
      </c>
      <c r="R133" s="92" t="str">
        <f>TEXT(F133,$B$78)</f>
        <v xml:space="preserve"> 0</v>
      </c>
      <c r="S133" s="92" t="str">
        <f>TEXT(G133,$B$78)</f>
        <v xml:space="preserve"> 0</v>
      </c>
      <c r="T133" s="75"/>
      <c r="U133" s="1" t="str">
        <f t="shared" si="64"/>
        <v>&amp;&amp;{\color{black}\normalsize 0}&amp;{\color{black}\normalsize 0}&amp;{\color{black}\normalsize 0}&amp;{\color{black}\normalsize 0}&amp;{\color{black}\normalsize 0}\\</v>
      </c>
      <c r="V133" s="87" t="str">
        <f t="shared" si="65"/>
        <v>&amp;&amp;{\color{black}\normalsize 0}&amp;{\color{black}\normalsize 0}&amp;{\color{black}\normalsize 0}&amp;{\color{black}\normalsize 0}&amp;{\color{black}\normalsize 0}\\</v>
      </c>
    </row>
    <row r="134" spans="1:22" x14ac:dyDescent="0.2">
      <c r="A134" s="94"/>
      <c r="B134" s="95"/>
      <c r="C134" s="78" t="s">
        <v>31</v>
      </c>
      <c r="D134" s="78" t="s">
        <v>31</v>
      </c>
      <c r="E134" s="78" t="s">
        <v>31</v>
      </c>
      <c r="F134" s="78" t="s">
        <v>31</v>
      </c>
      <c r="G134" s="78" t="s">
        <v>31</v>
      </c>
      <c r="H134" s="75" t="s">
        <v>29</v>
      </c>
      <c r="I134" s="1" t="s">
        <v>50</v>
      </c>
      <c r="J134" s="1" t="str">
        <f t="shared" si="127"/>
        <v>black</v>
      </c>
      <c r="K134" s="1" t="str">
        <f t="shared" ref="K134:K138" si="129">""&amp;$F$78</f>
        <v>\scriptsize</v>
      </c>
      <c r="M134"/>
      <c r="N134" s="31"/>
      <c r="O134" s="78" t="str">
        <f>TEXT(C134,$B$79)</f>
        <v>-</v>
      </c>
      <c r="P134" s="78" t="str">
        <f>TEXT(D134,$B$79)</f>
        <v>-</v>
      </c>
      <c r="Q134" s="78" t="str">
        <f>TEXT(E134,$B$79)</f>
        <v>-</v>
      </c>
      <c r="R134" s="78" t="str">
        <f>TEXT(F134,$B$79)</f>
        <v>-</v>
      </c>
      <c r="S134" s="78" t="str">
        <f>TEXT(G134,$B$79)</f>
        <v>-</v>
      </c>
      <c r="T134" s="75"/>
      <c r="U134" s="1" t="str">
        <f t="shared" si="64"/>
        <v>&amp;&amp;{\color{black}\scriptsize-}&amp;{\color{black}\scriptsize-}&amp;{\color{black}\scriptsize-}&amp;{\color{black}\scriptsize-}&amp;{\color{black}\scriptsize-}\\\cmidrule[0.5\cmidrulewidth]{2-7}</v>
      </c>
      <c r="V134" s="87" t="str">
        <f t="shared" si="65"/>
        <v>&amp;&amp;{\color{black}\scriptsize-}&amp;{\color{black}\scriptsize-}&amp;{\color{black}\scriptsize-}&amp;{\color{black}\scriptsize-}&amp;{\color{black}\scriptsize-}\\\cmidrule[0.5\cmidrulewidth]{2-7}</v>
      </c>
    </row>
    <row r="135" spans="1:22" ht="19" x14ac:dyDescent="0.2">
      <c r="A135" s="94"/>
      <c r="B135" s="95" t="s">
        <v>13</v>
      </c>
      <c r="C135" s="91">
        <f>C39</f>
        <v>-66.069732999999999</v>
      </c>
      <c r="D135" s="91">
        <f t="shared" ref="D135:G135" si="130">D39</f>
        <v>-29.405557000000002</v>
      </c>
      <c r="E135" s="91">
        <f t="shared" si="130"/>
        <v>-8.3060939999999999</v>
      </c>
      <c r="F135" s="91">
        <f t="shared" si="130"/>
        <v>-2.4273189999999998</v>
      </c>
      <c r="G135" s="91">
        <f t="shared" si="130"/>
        <v>-0.64309899999999998</v>
      </c>
      <c r="H135" s="75" t="s">
        <v>29</v>
      </c>
      <c r="J135" s="1" t="str">
        <f t="shared" ref="J135:J138" si="131">""&amp;$D$78</f>
        <v>Tblue</v>
      </c>
      <c r="K135" s="1" t="str">
        <f t="shared" ref="K135:K138" si="132">""&amp;$F$77</f>
        <v>\normalsize</v>
      </c>
      <c r="M135"/>
      <c r="N135" s="31" t="str">
        <f>"\multirow{4}{*}{$"&amp;B135&amp;"$}"</f>
        <v>\multirow{4}{*}{$L$}</v>
      </c>
      <c r="O135" s="91" t="str">
        <f>TEXT(C135,$B$78)</f>
        <v>- 66</v>
      </c>
      <c r="P135" s="91" t="str">
        <f>TEXT(D135,$B$78)</f>
        <v>- 29</v>
      </c>
      <c r="Q135" s="91" t="str">
        <f>TEXT(E135,$B$78)</f>
        <v>- 8</v>
      </c>
      <c r="R135" s="91" t="str">
        <f>TEXT(F135,$B$78)</f>
        <v>- 2</v>
      </c>
      <c r="S135" s="91" t="str">
        <f>TEXT(G135,$B$78)</f>
        <v>- 1</v>
      </c>
      <c r="T135" s="75"/>
      <c r="U135" s="1" t="str">
        <f t="shared" si="64"/>
        <v>&amp;\multirow{4}{*}{$L$}&amp;{\color{Tblue}\normalsize- 66}&amp;{\color{Tblue}\normalsize- 29}&amp;{\color{Tblue}\normalsize- 8}&amp;{\color{Tblue}\normalsize- 2}&amp;{\color{Tblue}\normalsize- 1}\\</v>
      </c>
      <c r="V135" s="87" t="str">
        <f t="shared" si="65"/>
        <v>&amp;\multirow{4}{*}{$L$}&amp;{\color{Tblue}\normalsize- 66}&amp;{\color{Tblue}\normalsize- 29}&amp;{\color{Tblue}\normalsize- 8}&amp;{\color{Tblue}\normalsize- 2}&amp;{\color{Tblue}\normalsize- 1}\\</v>
      </c>
    </row>
    <row r="136" spans="1:22" x14ac:dyDescent="0.2">
      <c r="A136" s="94"/>
      <c r="B136" s="95"/>
      <c r="C136" s="79" t="s">
        <v>31</v>
      </c>
      <c r="D136" s="79" t="s">
        <v>31</v>
      </c>
      <c r="E136" s="79" t="s">
        <v>31</v>
      </c>
      <c r="F136" s="79" t="s">
        <v>31</v>
      </c>
      <c r="G136" s="79" t="s">
        <v>31</v>
      </c>
      <c r="H136" s="75" t="s">
        <v>29</v>
      </c>
      <c r="J136" s="1" t="str">
        <f t="shared" si="131"/>
        <v>Tblue</v>
      </c>
      <c r="K136" s="1" t="str">
        <f t="shared" ref="K136:K138" si="133">""&amp;$F$78</f>
        <v>\scriptsize</v>
      </c>
      <c r="M136"/>
      <c r="N136" s="31"/>
      <c r="O136" s="79" t="str">
        <f>TEXT(C136,$B$79)</f>
        <v>-</v>
      </c>
      <c r="P136" s="79" t="str">
        <f>TEXT(D136,$B$79)</f>
        <v>-</v>
      </c>
      <c r="Q136" s="79" t="str">
        <f>TEXT(E136,$B$79)</f>
        <v>-</v>
      </c>
      <c r="R136" s="79" t="str">
        <f>TEXT(F136,$B$79)</f>
        <v>-</v>
      </c>
      <c r="S136" s="79" t="str">
        <f>TEXT(G136,$B$79)</f>
        <v>-</v>
      </c>
      <c r="T136" s="75"/>
      <c r="U136" s="1" t="str">
        <f t="shared" si="64"/>
        <v>&amp;&amp;{\color{Tblue}\scriptsize-}&amp;{\color{Tblue}\scriptsize-}&amp;{\color{Tblue}\scriptsize-}&amp;{\color{Tblue}\scriptsize-}&amp;{\color{Tblue}\scriptsize-}\\</v>
      </c>
      <c r="V136" s="87" t="str">
        <f t="shared" si="65"/>
        <v>&amp;&amp;{\color{Tblue}\scriptsize-}&amp;{\color{Tblue}\scriptsize-}&amp;{\color{Tblue}\scriptsize-}&amp;{\color{Tblue}\scriptsize-}&amp;{\color{Tblue}\scriptsize-}\\</v>
      </c>
    </row>
    <row r="137" spans="1:22" ht="19" x14ac:dyDescent="0.2">
      <c r="A137" s="94"/>
      <c r="B137" s="95"/>
      <c r="C137" s="92">
        <f>H39</f>
        <v>-305.82400000000001</v>
      </c>
      <c r="D137" s="92">
        <f t="shared" ref="D137:G137" si="134">I39</f>
        <v>-129.34700000000001</v>
      </c>
      <c r="E137" s="92">
        <f t="shared" si="134"/>
        <v>-60.927300000000002</v>
      </c>
      <c r="F137" s="92">
        <f t="shared" si="134"/>
        <v>-29.780799999999999</v>
      </c>
      <c r="G137" s="92">
        <f t="shared" si="134"/>
        <v>-14.6821</v>
      </c>
      <c r="H137" s="75" t="s">
        <v>29</v>
      </c>
      <c r="J137" s="1" t="str">
        <f t="shared" ref="J137:J138" si="135">""&amp;$D$77</f>
        <v>black</v>
      </c>
      <c r="K137" s="1" t="str">
        <f t="shared" ref="K137:K138" si="136">""&amp;$F$77</f>
        <v>\normalsize</v>
      </c>
      <c r="M137"/>
      <c r="N137" s="31"/>
      <c r="O137" s="92" t="str">
        <f>TEXT(C137,$B$78)</f>
        <v>- 306</v>
      </c>
      <c r="P137" s="92" t="str">
        <f>TEXT(D137,$B$78)</f>
        <v>- 129</v>
      </c>
      <c r="Q137" s="92" t="str">
        <f>TEXT(E137,$B$78)</f>
        <v>- 61</v>
      </c>
      <c r="R137" s="92" t="str">
        <f>TEXT(F137,$B$78)</f>
        <v>- 30</v>
      </c>
      <c r="S137" s="92" t="str">
        <f>TEXT(G137,$B$78)</f>
        <v>- 15</v>
      </c>
      <c r="T137" s="75"/>
      <c r="U137" s="1" t="str">
        <f t="shared" si="64"/>
        <v>&amp;&amp;{\color{black}\normalsize- 306}&amp;{\color{black}\normalsize- 129}&amp;{\color{black}\normalsize- 61}&amp;{\color{black}\normalsize- 30}&amp;{\color{black}\normalsize- 15}\\</v>
      </c>
      <c r="V137" s="87" t="str">
        <f t="shared" si="65"/>
        <v>&amp;&amp;{\color{black}\normalsize- 306}&amp;{\color{black}\normalsize- 129}&amp;{\color{black}\normalsize- 61}&amp;{\color{black}\normalsize- 30}&amp;{\color{black}\normalsize- 15}\\</v>
      </c>
    </row>
    <row r="138" spans="1:22" x14ac:dyDescent="0.2">
      <c r="A138" s="94"/>
      <c r="B138" s="95"/>
      <c r="C138" s="78" t="s">
        <v>31</v>
      </c>
      <c r="D138" s="78" t="s">
        <v>31</v>
      </c>
      <c r="E138" s="78" t="s">
        <v>31</v>
      </c>
      <c r="F138" s="78" t="s">
        <v>31</v>
      </c>
      <c r="G138" s="78" t="s">
        <v>31</v>
      </c>
      <c r="H138" s="75" t="s">
        <v>29</v>
      </c>
      <c r="J138" s="1" t="str">
        <f t="shared" si="135"/>
        <v>black</v>
      </c>
      <c r="K138" s="1" t="str">
        <f t="shared" ref="K138" si="137">""&amp;$F$78</f>
        <v>\scriptsize</v>
      </c>
      <c r="M138"/>
      <c r="N138" s="31"/>
      <c r="O138" s="78" t="str">
        <f>TEXT(C138,$B$79)</f>
        <v>-</v>
      </c>
      <c r="P138" s="78" t="str">
        <f>TEXT(D138,$B$79)</f>
        <v>-</v>
      </c>
      <c r="Q138" s="78" t="str">
        <f>TEXT(E138,$B$79)</f>
        <v>-</v>
      </c>
      <c r="R138" s="78" t="str">
        <f>TEXT(F138,$B$79)</f>
        <v>-</v>
      </c>
      <c r="S138" s="78" t="str">
        <f>TEXT(G138,$B$79)</f>
        <v>-</v>
      </c>
      <c r="T138" s="75"/>
      <c r="U138" s="1" t="str">
        <f t="shared" si="64"/>
        <v>&amp;&amp;{\color{black}\scriptsize-}&amp;{\color{black}\scriptsize-}&amp;{\color{black}\scriptsize-}&amp;{\color{black}\scriptsize-}&amp;{\color{black}\scriptsize-}\\</v>
      </c>
      <c r="V138" s="87" t="str">
        <f t="shared" si="65"/>
        <v>&amp;&amp;{\color{black}\scriptsize-}&amp;{\color{black}\scriptsize-}&amp;{\color{black}\scriptsize-}&amp;{\color{black}\scriptsize-}&amp;{\color{black}\scriptsize-}\\</v>
      </c>
    </row>
    <row r="139" spans="1:22" x14ac:dyDescent="0.2">
      <c r="J139" s="107"/>
    </row>
    <row r="140" spans="1:22" x14ac:dyDescent="0.2">
      <c r="J140" s="107"/>
    </row>
    <row r="141" spans="1:22" x14ac:dyDescent="0.2">
      <c r="J141" s="107"/>
    </row>
    <row r="142" spans="1:22" ht="19" x14ac:dyDescent="0.2">
      <c r="A142" s="94" t="s">
        <v>10</v>
      </c>
      <c r="B142" s="95">
        <v>0</v>
      </c>
      <c r="C142" s="91">
        <f>C40</f>
        <v>-3091.8184569999999</v>
      </c>
      <c r="D142" s="91">
        <f t="shared" ref="D142:G142" si="138">D40</f>
        <v>-3008.8344189999998</v>
      </c>
      <c r="E142" s="91">
        <f t="shared" si="138"/>
        <v>-2989.046554</v>
      </c>
      <c r="F142" s="91">
        <f t="shared" si="138"/>
        <v>-2985.0082619999998</v>
      </c>
      <c r="G142" s="91">
        <f t="shared" si="138"/>
        <v>-2984.2482759999998</v>
      </c>
      <c r="H142" s="75" t="s">
        <v>29</v>
      </c>
      <c r="J142" s="1" t="str">
        <f>""&amp;$D$78</f>
        <v>Tblue</v>
      </c>
      <c r="K142" s="1" t="str">
        <f>""&amp;$F$77</f>
        <v>\normalsize</v>
      </c>
      <c r="M142" t="str">
        <f>"\multirow{12}{*}{$"&amp;A142&amp;"$}"</f>
        <v>\multirow{12}{*}{$Q$}</v>
      </c>
      <c r="N142" s="31" t="str">
        <f>"\multirow{4}{*}{$"&amp;B142&amp;"$}"</f>
        <v>\multirow{4}{*}{$0$}</v>
      </c>
      <c r="O142" s="91" t="str">
        <f>TEXT(C142,$B$78)</f>
        <v>-3 092</v>
      </c>
      <c r="P142" s="91" t="str">
        <f>TEXT(D142,$B$78)</f>
        <v>-3 009</v>
      </c>
      <c r="Q142" s="91" t="str">
        <f>TEXT(E142,$B$78)</f>
        <v>-2 989</v>
      </c>
      <c r="R142" s="91" t="str">
        <f>TEXT(F142,$B$78)</f>
        <v>-2 985</v>
      </c>
      <c r="S142" s="91" t="str">
        <f>TEXT(G142,$B$78)</f>
        <v>-2 984</v>
      </c>
      <c r="T142" s="75"/>
      <c r="U142" s="1" t="str">
        <f>M142 &amp;"&amp;"&amp; N142 &amp;"&amp;"&amp;"{\color{"&amp;J142&amp;"}"&amp;K142&amp;O142 &amp;"}&amp;"&amp;"{\color{"&amp;J142&amp;"}"&amp;K142&amp;P142 &amp;"}&amp;"&amp;"{\color{"&amp;J142&amp;"}"&amp;K142&amp; Q142 &amp;"}&amp;"&amp;"{\color{"&amp;J142&amp;"}"&amp;K142&amp; R142 &amp;"}&amp;"&amp;"{\color{"&amp;J142&amp;"}"&amp;K142&amp; S142&amp;"}" &amp;H142&amp;I142</f>
        <v>\multirow{12}{*}{$Q$}&amp;\multirow{4}{*}{$0$}&amp;{\color{Tblue}\normalsize-3 092}&amp;{\color{Tblue}\normalsize-3 009}&amp;{\color{Tblue}\normalsize-2 989}&amp;{\color{Tblue}\normalsize-2 985}&amp;{\color{Tblue}\normalsize-2 984}\\</v>
      </c>
      <c r="V142" s="87" t="str">
        <f>SUBSTITUTE(SUBSTITUTE(U142,"%","\%"), ",", ".")</f>
        <v>\multirow{12}{*}{$Q$}&amp;\multirow{4}{*}{$0$}&amp;{\color{Tblue}\normalsize-3 092}&amp;{\color{Tblue}\normalsize-3 009}&amp;{\color{Tblue}\normalsize-2 989}&amp;{\color{Tblue}\normalsize-2 985}&amp;{\color{Tblue}\normalsize-2 984}\\</v>
      </c>
    </row>
    <row r="143" spans="1:22" x14ac:dyDescent="0.2">
      <c r="A143" s="94"/>
      <c r="B143" s="95"/>
      <c r="C143" s="79">
        <f>(C142-$G144)/$G144</f>
        <v>3.8886074345869819E-2</v>
      </c>
      <c r="D143" s="79">
        <f t="shared" ref="D143:G143" si="139">(D142-$G144)/$G144</f>
        <v>1.1002496228272549E-2</v>
      </c>
      <c r="E143" s="79">
        <f t="shared" si="139"/>
        <v>4.3535491198182412E-3</v>
      </c>
      <c r="F143" s="79">
        <f t="shared" si="139"/>
        <v>2.9966371984717147E-3</v>
      </c>
      <c r="G143" s="79">
        <f t="shared" si="139"/>
        <v>2.7412732813858649E-3</v>
      </c>
      <c r="H143" s="75" t="s">
        <v>29</v>
      </c>
      <c r="J143" s="1" t="str">
        <f>""&amp;$D$78</f>
        <v>Tblue</v>
      </c>
      <c r="K143" s="1" t="str">
        <f>""&amp;$F$78</f>
        <v>\scriptsize</v>
      </c>
      <c r="M143"/>
      <c r="N143" s="31"/>
      <c r="O143" s="79" t="str">
        <f>TEXT(C143,$B$79)</f>
        <v>3,9%</v>
      </c>
      <c r="P143" s="79" t="str">
        <f>TEXT(D143,$B$79)</f>
        <v>1,1%</v>
      </c>
      <c r="Q143" s="79" t="str">
        <f>TEXT(E143,$B$79)</f>
        <v>0,4%</v>
      </c>
      <c r="R143" s="79" t="str">
        <f>TEXT(F143,$B$79)</f>
        <v>0,3%</v>
      </c>
      <c r="S143" s="79" t="str">
        <f>TEXT(G143,$B$79)</f>
        <v>0,3%</v>
      </c>
      <c r="T143" s="75"/>
      <c r="U143" s="1" t="str">
        <f t="shared" ref="U143:U177" si="140">M143 &amp;"&amp;"&amp; N143 &amp;"&amp;"&amp;"{\color{"&amp;J143&amp;"}"&amp;K143&amp;O143 &amp;"}&amp;"&amp;"{\color{"&amp;J143&amp;"}"&amp;K143&amp;P143 &amp;"}&amp;"&amp;"{\color{"&amp;J143&amp;"}"&amp;K143&amp; Q143 &amp;"}&amp;"&amp;"{\color{"&amp;J143&amp;"}"&amp;K143&amp; R143 &amp;"}&amp;"&amp;"{\color{"&amp;J143&amp;"}"&amp;K143&amp; S143&amp;"}" &amp;H143&amp;I143</f>
        <v>&amp;&amp;{\color{Tblue}\scriptsize3,9%}&amp;{\color{Tblue}\scriptsize1,1%}&amp;{\color{Tblue}\scriptsize0,4%}&amp;{\color{Tblue}\scriptsize0,3%}&amp;{\color{Tblue}\scriptsize0,3%}\\</v>
      </c>
      <c r="V143" s="87" t="str">
        <f t="shared" ref="V143:V177" si="141">SUBSTITUTE(SUBSTITUTE(U143,"%","\%"), ",", ".")</f>
        <v>&amp;&amp;{\color{Tblue}\scriptsize3.9\%}&amp;{\color{Tblue}\scriptsize1.1\%}&amp;{\color{Tblue}\scriptsize0.4\%}&amp;{\color{Tblue}\scriptsize0.3\%}&amp;{\color{Tblue}\scriptsize0.3\%}\\</v>
      </c>
    </row>
    <row r="144" spans="1:22" ht="19" x14ac:dyDescent="0.2">
      <c r="A144" s="94"/>
      <c r="B144" s="95"/>
      <c r="C144" s="92">
        <f>H40</f>
        <v>-2730.98</v>
      </c>
      <c r="D144" s="92">
        <f t="shared" ref="D144:G144" si="142">I40</f>
        <v>-2884.85</v>
      </c>
      <c r="E144" s="92">
        <f t="shared" si="142"/>
        <v>-2941.87</v>
      </c>
      <c r="F144" s="92">
        <f t="shared" si="142"/>
        <v>-2965.29</v>
      </c>
      <c r="G144" s="92">
        <f t="shared" si="142"/>
        <v>-2976.09</v>
      </c>
      <c r="H144" s="1" t="s">
        <v>29</v>
      </c>
      <c r="J144" s="1" t="str">
        <f>""&amp;$D$77</f>
        <v>black</v>
      </c>
      <c r="K144" s="1" t="str">
        <f t="shared" ref="K144:K161" si="143">""&amp;$F$77</f>
        <v>\normalsize</v>
      </c>
      <c r="M144"/>
      <c r="N144" s="31"/>
      <c r="O144" s="92" t="str">
        <f>TEXT(C144,$B$78)</f>
        <v>-2 731</v>
      </c>
      <c r="P144" s="92" t="str">
        <f>TEXT(D144,$B$78)</f>
        <v>-2 885</v>
      </c>
      <c r="Q144" s="92" t="str">
        <f>TEXT(E144,$B$78)</f>
        <v>-2 942</v>
      </c>
      <c r="R144" s="92" t="str">
        <f>TEXT(F144,$B$78)</f>
        <v>-2 965</v>
      </c>
      <c r="S144" s="92" t="str">
        <f>TEXT(G144,$B$78)</f>
        <v>-2 976</v>
      </c>
      <c r="T144" s="75"/>
      <c r="U144" s="1" t="str">
        <f t="shared" si="140"/>
        <v>&amp;&amp;{\color{black}\normalsize-2 731}&amp;{\color{black}\normalsize-2 885}&amp;{\color{black}\normalsize-2 942}&amp;{\color{black}\normalsize-2 965}&amp;{\color{black}\normalsize-2 976}\\</v>
      </c>
      <c r="V144" s="87" t="str">
        <f t="shared" si="141"/>
        <v>&amp;&amp;{\color{black}\normalsize-2 731}&amp;{\color{black}\normalsize-2 885}&amp;{\color{black}\normalsize-2 942}&amp;{\color{black}\normalsize-2 965}&amp;{\color{black}\normalsize-2 976}\\</v>
      </c>
    </row>
    <row r="145" spans="1:22" x14ac:dyDescent="0.2">
      <c r="A145" s="94"/>
      <c r="B145" s="95"/>
      <c r="C145" s="78">
        <f>(C144-$G144)/$G144</f>
        <v>-8.2359740464838127E-2</v>
      </c>
      <c r="D145" s="78">
        <f t="shared" ref="D145:G145" si="144">(D144-$G144)/$G144</f>
        <v>-3.0657675003108183E-2</v>
      </c>
      <c r="E145" s="78">
        <f t="shared" si="144"/>
        <v>-1.1498308182884338E-2</v>
      </c>
      <c r="F145" s="78">
        <f t="shared" si="144"/>
        <v>-3.6289225124240803E-3</v>
      </c>
      <c r="G145" s="78">
        <f t="shared" si="144"/>
        <v>0</v>
      </c>
      <c r="H145" s="1" t="s">
        <v>29</v>
      </c>
      <c r="I145" s="1" t="s">
        <v>50</v>
      </c>
      <c r="J145" s="1" t="str">
        <f>""&amp;$D$77</f>
        <v>black</v>
      </c>
      <c r="K145" s="1" t="str">
        <f t="shared" ref="K145:K161" si="145">""&amp;$F$78</f>
        <v>\scriptsize</v>
      </c>
      <c r="M145"/>
      <c r="N145" s="31"/>
      <c r="O145" s="78" t="str">
        <f>TEXT(C145,$B$79)</f>
        <v>-8,2%</v>
      </c>
      <c r="P145" s="78" t="str">
        <f>TEXT(D145,$B$79)</f>
        <v>-3,1%</v>
      </c>
      <c r="Q145" s="78" t="str">
        <f>TEXT(E145,$B$79)</f>
        <v>-1,1%</v>
      </c>
      <c r="R145" s="78" t="str">
        <f>TEXT(F145,$B$79)</f>
        <v>-0,4%</v>
      </c>
      <c r="S145" s="78" t="str">
        <f>TEXT(G145,$B$79)</f>
        <v>0,0%</v>
      </c>
      <c r="T145" s="75"/>
      <c r="U145" s="1" t="str">
        <f t="shared" si="140"/>
        <v>&amp;&amp;{\color{black}\scriptsize-8,2%}&amp;{\color{black}\scriptsize-3,1%}&amp;{\color{black}\scriptsize-1,1%}&amp;{\color{black}\scriptsize-0,4%}&amp;{\color{black}\scriptsize0,0%}\\\cmidrule[0.5\cmidrulewidth]{2-7}</v>
      </c>
      <c r="V145" s="87" t="str">
        <f t="shared" si="141"/>
        <v>&amp;&amp;{\color{black}\scriptsize-8.2\%}&amp;{\color{black}\scriptsize-3.1\%}&amp;{\color{black}\scriptsize-1.1\%}&amp;{\color{black}\scriptsize-0.4\%}&amp;{\color{black}\scriptsize0.0\%}\\\cmidrule[0.5\cmidrulewidth]{2-7}</v>
      </c>
    </row>
    <row r="146" spans="1:22" ht="19" x14ac:dyDescent="0.2">
      <c r="A146" s="94"/>
      <c r="B146" s="95" t="s">
        <v>21</v>
      </c>
      <c r="C146" s="91">
        <f>C41</f>
        <v>-0.3619</v>
      </c>
      <c r="D146" s="91">
        <f t="shared" ref="D146:G146" si="146">D41</f>
        <v>6.3049999999999998E-3</v>
      </c>
      <c r="E146" s="91">
        <f t="shared" si="146"/>
        <v>5.215E-3</v>
      </c>
      <c r="F146" s="91">
        <f t="shared" si="146"/>
        <v>-3.748E-3</v>
      </c>
      <c r="G146" s="91">
        <f t="shared" si="146"/>
        <v>-2.833E-3</v>
      </c>
      <c r="H146" s="1" t="s">
        <v>29</v>
      </c>
      <c r="J146" s="1" t="str">
        <f t="shared" ref="J146:J161" si="147">""&amp;$D$78</f>
        <v>Tblue</v>
      </c>
      <c r="K146" s="1" t="str">
        <f t="shared" ref="K146:K161" si="148">""&amp;$F$77</f>
        <v>\normalsize</v>
      </c>
      <c r="M146"/>
      <c r="N146" s="31" t="str">
        <f>"\multirow{4}{*}{$"&amp;B146&amp;"$}"</f>
        <v>\multirow{4}{*}{$L/2$}</v>
      </c>
      <c r="O146" s="91" t="str">
        <f>TEXT(C146,$B$78)</f>
        <v xml:space="preserve"> 0</v>
      </c>
      <c r="P146" s="91" t="str">
        <f>TEXT(D146,$B$78)</f>
        <v xml:space="preserve"> 0</v>
      </c>
      <c r="Q146" s="91" t="str">
        <f>TEXT(E146,$B$78)</f>
        <v xml:space="preserve"> 0</v>
      </c>
      <c r="R146" s="91" t="str">
        <f>TEXT(F146,$B$78)</f>
        <v xml:space="preserve"> 0</v>
      </c>
      <c r="S146" s="91" t="str">
        <f>TEXT(G146,$B$78)</f>
        <v xml:space="preserve"> 0</v>
      </c>
      <c r="T146" s="75"/>
      <c r="U146" s="1" t="str">
        <f t="shared" si="140"/>
        <v>&amp;\multirow{4}{*}{$L/2$}&amp;{\color{Tblue}\normalsize 0}&amp;{\color{Tblue}\normalsize 0}&amp;{\color{Tblue}\normalsize 0}&amp;{\color{Tblue}\normalsize 0}&amp;{\color{Tblue}\normalsize 0}\\</v>
      </c>
      <c r="V146" s="87" t="str">
        <f t="shared" si="141"/>
        <v>&amp;\multirow{4}{*}{$L/2$}&amp;{\color{Tblue}\normalsize 0}&amp;{\color{Tblue}\normalsize 0}&amp;{\color{Tblue}\normalsize 0}&amp;{\color{Tblue}\normalsize 0}&amp;{\color{Tblue}\normalsize 0}\\</v>
      </c>
    </row>
    <row r="147" spans="1:22" x14ac:dyDescent="0.2">
      <c r="A147" s="94"/>
      <c r="B147" s="95"/>
      <c r="C147" s="79" t="s">
        <v>31</v>
      </c>
      <c r="D147" s="79" t="s">
        <v>31</v>
      </c>
      <c r="E147" s="79" t="s">
        <v>31</v>
      </c>
      <c r="F147" s="79" t="s">
        <v>31</v>
      </c>
      <c r="G147" s="79" t="s">
        <v>31</v>
      </c>
      <c r="H147" s="1" t="s">
        <v>29</v>
      </c>
      <c r="J147" s="1" t="str">
        <f t="shared" si="147"/>
        <v>Tblue</v>
      </c>
      <c r="K147" s="1" t="str">
        <f t="shared" ref="K147:K161" si="149">""&amp;$F$78</f>
        <v>\scriptsize</v>
      </c>
      <c r="M147"/>
      <c r="N147" s="31"/>
      <c r="O147" s="79" t="str">
        <f>TEXT(C147,$B$79)</f>
        <v>-</v>
      </c>
      <c r="P147" s="79" t="str">
        <f>TEXT(D147,$B$79)</f>
        <v>-</v>
      </c>
      <c r="Q147" s="79" t="str">
        <f>TEXT(E147,$B$79)</f>
        <v>-</v>
      </c>
      <c r="R147" s="79" t="str">
        <f>TEXT(F147,$B$79)</f>
        <v>-</v>
      </c>
      <c r="S147" s="79" t="str">
        <f>TEXT(G147,$B$79)</f>
        <v>-</v>
      </c>
      <c r="T147" s="75"/>
      <c r="U147" s="1" t="str">
        <f t="shared" si="140"/>
        <v>&amp;&amp;{\color{Tblue}\scriptsize-}&amp;{\color{Tblue}\scriptsize-}&amp;{\color{Tblue}\scriptsize-}&amp;{\color{Tblue}\scriptsize-}&amp;{\color{Tblue}\scriptsize-}\\</v>
      </c>
      <c r="V147" s="87" t="str">
        <f t="shared" si="141"/>
        <v>&amp;&amp;{\color{Tblue}\scriptsize-}&amp;{\color{Tblue}\scriptsize-}&amp;{\color{Tblue}\scriptsize-}&amp;{\color{Tblue}\scriptsize-}&amp;{\color{Tblue}\scriptsize-}\\</v>
      </c>
    </row>
    <row r="148" spans="1:22" ht="19" x14ac:dyDescent="0.2">
      <c r="A148" s="94"/>
      <c r="B148" s="95"/>
      <c r="C148" s="92">
        <f>H41</f>
        <v>0</v>
      </c>
      <c r="D148" s="92">
        <f t="shared" ref="D148:G148" si="150">I41</f>
        <v>0</v>
      </c>
      <c r="E148" s="92">
        <f t="shared" si="150"/>
        <v>0</v>
      </c>
      <c r="F148" s="92">
        <f t="shared" si="150"/>
        <v>0</v>
      </c>
      <c r="G148" s="92">
        <f t="shared" si="150"/>
        <v>0</v>
      </c>
      <c r="H148" s="1" t="s">
        <v>29</v>
      </c>
      <c r="J148" s="1" t="str">
        <f t="shared" ref="J148:J161" si="151">""&amp;$D$77</f>
        <v>black</v>
      </c>
      <c r="K148" s="1" t="str">
        <f t="shared" ref="K148:K161" si="152">""&amp;$F$77</f>
        <v>\normalsize</v>
      </c>
      <c r="M148"/>
      <c r="N148" s="31"/>
      <c r="O148" s="92" t="str">
        <f>TEXT(C148,$B$78)</f>
        <v xml:space="preserve"> 0</v>
      </c>
      <c r="P148" s="92" t="str">
        <f>TEXT(D148,$B$78)</f>
        <v xml:space="preserve"> 0</v>
      </c>
      <c r="Q148" s="92" t="str">
        <f>TEXT(E148,$B$78)</f>
        <v xml:space="preserve"> 0</v>
      </c>
      <c r="R148" s="92" t="str">
        <f>TEXT(F148,$B$78)</f>
        <v xml:space="preserve"> 0</v>
      </c>
      <c r="S148" s="92" t="str">
        <f>TEXT(G148,$B$78)</f>
        <v xml:space="preserve"> 0</v>
      </c>
      <c r="T148" s="75"/>
      <c r="U148" s="1" t="str">
        <f t="shared" si="140"/>
        <v>&amp;&amp;{\color{black}\normalsize 0}&amp;{\color{black}\normalsize 0}&amp;{\color{black}\normalsize 0}&amp;{\color{black}\normalsize 0}&amp;{\color{black}\normalsize 0}\\</v>
      </c>
      <c r="V148" s="87" t="str">
        <f t="shared" si="141"/>
        <v>&amp;&amp;{\color{black}\normalsize 0}&amp;{\color{black}\normalsize 0}&amp;{\color{black}\normalsize 0}&amp;{\color{black}\normalsize 0}&amp;{\color{black}\normalsize 0}\\</v>
      </c>
    </row>
    <row r="149" spans="1:22" x14ac:dyDescent="0.2">
      <c r="A149" s="94"/>
      <c r="B149" s="95"/>
      <c r="C149" s="78" t="s">
        <v>31</v>
      </c>
      <c r="D149" s="78" t="s">
        <v>31</v>
      </c>
      <c r="E149" s="78" t="s">
        <v>31</v>
      </c>
      <c r="F149" s="78" t="s">
        <v>31</v>
      </c>
      <c r="G149" s="78" t="s">
        <v>31</v>
      </c>
      <c r="H149" s="1" t="s">
        <v>29</v>
      </c>
      <c r="I149" s="1" t="s">
        <v>50</v>
      </c>
      <c r="J149" s="1" t="str">
        <f t="shared" si="151"/>
        <v>black</v>
      </c>
      <c r="K149" s="1" t="str">
        <f t="shared" ref="K149:K161" si="153">""&amp;$F$78</f>
        <v>\scriptsize</v>
      </c>
      <c r="M149"/>
      <c r="N149" s="31"/>
      <c r="O149" s="78" t="str">
        <f>TEXT(C149,$B$79)</f>
        <v>-</v>
      </c>
      <c r="P149" s="78" t="str">
        <f>TEXT(D149,$B$79)</f>
        <v>-</v>
      </c>
      <c r="Q149" s="78" t="str">
        <f>TEXT(E149,$B$79)</f>
        <v>-</v>
      </c>
      <c r="R149" s="78" t="str">
        <f>TEXT(F149,$B$79)</f>
        <v>-</v>
      </c>
      <c r="S149" s="78" t="str">
        <f>TEXT(G149,$B$79)</f>
        <v>-</v>
      </c>
      <c r="T149" s="75"/>
      <c r="U149" s="1" t="str">
        <f t="shared" si="140"/>
        <v>&amp;&amp;{\color{black}\scriptsize-}&amp;{\color{black}\scriptsize-}&amp;{\color{black}\scriptsize-}&amp;{\color{black}\scriptsize-}&amp;{\color{black}\scriptsize-}\\\cmidrule[0.5\cmidrulewidth]{2-7}</v>
      </c>
      <c r="V149" s="87" t="str">
        <f t="shared" si="141"/>
        <v>&amp;&amp;{\color{black}\scriptsize-}&amp;{\color{black}\scriptsize-}&amp;{\color{black}\scriptsize-}&amp;{\color{black}\scriptsize-}&amp;{\color{black}\scriptsize-}\\\cmidrule[0.5\cmidrulewidth]{2-7}</v>
      </c>
    </row>
    <row r="150" spans="1:22" ht="19" x14ac:dyDescent="0.2">
      <c r="A150" s="94"/>
      <c r="B150" s="95" t="s">
        <v>13</v>
      </c>
      <c r="C150" s="91">
        <f>C42</f>
        <v>3095.2177879999999</v>
      </c>
      <c r="D150" s="91">
        <f t="shared" ref="D150:G150" si="154">D42</f>
        <v>3008.8672839999999</v>
      </c>
      <c r="E150" s="91">
        <f t="shared" si="154"/>
        <v>2989.0694840000001</v>
      </c>
      <c r="F150" s="91">
        <f t="shared" si="154"/>
        <v>2984.9920360000001</v>
      </c>
      <c r="G150" s="91">
        <f t="shared" si="154"/>
        <v>2984.2361649999998</v>
      </c>
      <c r="H150" s="1" t="s">
        <v>29</v>
      </c>
      <c r="J150" s="1" t="str">
        <f t="shared" ref="J150:J161" si="155">""&amp;$D$78</f>
        <v>Tblue</v>
      </c>
      <c r="K150" s="1" t="str">
        <f t="shared" ref="K150:K161" si="156">""&amp;$F$77</f>
        <v>\normalsize</v>
      </c>
      <c r="M150"/>
      <c r="N150" s="31" t="str">
        <f>"\multirow{4}{*}{$"&amp;B150&amp;"$}"</f>
        <v>\multirow{4}{*}{$L$}</v>
      </c>
      <c r="O150" s="91" t="str">
        <f>TEXT(C150,$B$78)</f>
        <v>3 095</v>
      </c>
      <c r="P150" s="91" t="str">
        <f>TEXT(D150,$B$78)</f>
        <v>3 009</v>
      </c>
      <c r="Q150" s="91" t="str">
        <f>TEXT(E150,$B$78)</f>
        <v>2 989</v>
      </c>
      <c r="R150" s="91" t="str">
        <f>TEXT(F150,$B$78)</f>
        <v>2 985</v>
      </c>
      <c r="S150" s="91" t="str">
        <f>TEXT(G150,$B$78)</f>
        <v>2 984</v>
      </c>
      <c r="T150" s="75"/>
      <c r="U150" s="1" t="str">
        <f t="shared" si="140"/>
        <v>&amp;\multirow{4}{*}{$L$}&amp;{\color{Tblue}\normalsize3 095}&amp;{\color{Tblue}\normalsize3 009}&amp;{\color{Tblue}\normalsize2 989}&amp;{\color{Tblue}\normalsize2 985}&amp;{\color{Tblue}\normalsize2 984}\\</v>
      </c>
      <c r="V150" s="87" t="str">
        <f t="shared" si="141"/>
        <v>&amp;\multirow{4}{*}{$L$}&amp;{\color{Tblue}\normalsize3 095}&amp;{\color{Tblue}\normalsize3 009}&amp;{\color{Tblue}\normalsize2 989}&amp;{\color{Tblue}\normalsize2 985}&amp;{\color{Tblue}\normalsize2 984}\\</v>
      </c>
    </row>
    <row r="151" spans="1:22" x14ac:dyDescent="0.2">
      <c r="A151" s="94"/>
      <c r="B151" s="95"/>
      <c r="C151" s="79">
        <f>(C150-$G152)/$G152</f>
        <v>4.0028288123006961E-2</v>
      </c>
      <c r="D151" s="79">
        <f t="shared" ref="D151:G151" si="157">(D150-$G152)/$G152</f>
        <v>1.1013539241084705E-2</v>
      </c>
      <c r="E151" s="79">
        <f t="shared" si="157"/>
        <v>4.3612538599302961E-3</v>
      </c>
      <c r="F151" s="79">
        <f t="shared" si="157"/>
        <v>2.9911850784082312E-3</v>
      </c>
      <c r="G151" s="79">
        <f t="shared" si="157"/>
        <v>2.7372038480017926E-3</v>
      </c>
      <c r="H151" s="1" t="s">
        <v>29</v>
      </c>
      <c r="J151" s="1" t="str">
        <f t="shared" si="155"/>
        <v>Tblue</v>
      </c>
      <c r="K151" s="1" t="str">
        <f t="shared" ref="K151:K161" si="158">""&amp;$F$78</f>
        <v>\scriptsize</v>
      </c>
      <c r="M151"/>
      <c r="N151" s="31"/>
      <c r="O151" s="79" t="str">
        <f>TEXT(C151,$B$79)</f>
        <v>4,0%</v>
      </c>
      <c r="P151" s="79" t="str">
        <f>TEXT(D151,$B$79)</f>
        <v>1,1%</v>
      </c>
      <c r="Q151" s="79" t="str">
        <f>TEXT(E151,$B$79)</f>
        <v>0,4%</v>
      </c>
      <c r="R151" s="79" t="str">
        <f>TEXT(F151,$B$79)</f>
        <v>0,3%</v>
      </c>
      <c r="S151" s="79" t="str">
        <f>TEXT(G151,$B$79)</f>
        <v>0,3%</v>
      </c>
      <c r="T151" s="75"/>
      <c r="U151" s="1" t="str">
        <f t="shared" si="140"/>
        <v>&amp;&amp;{\color{Tblue}\scriptsize4,0%}&amp;{\color{Tblue}\scriptsize1,1%}&amp;{\color{Tblue}\scriptsize0,4%}&amp;{\color{Tblue}\scriptsize0,3%}&amp;{\color{Tblue}\scriptsize0,3%}\\</v>
      </c>
      <c r="V151" s="87" t="str">
        <f t="shared" si="141"/>
        <v>&amp;&amp;{\color{Tblue}\scriptsize4.0\%}&amp;{\color{Tblue}\scriptsize1.1\%}&amp;{\color{Tblue}\scriptsize0.4\%}&amp;{\color{Tblue}\scriptsize0.3\%}&amp;{\color{Tblue}\scriptsize0.3\%}\\</v>
      </c>
    </row>
    <row r="152" spans="1:22" ht="19" x14ac:dyDescent="0.2">
      <c r="A152" s="94"/>
      <c r="B152" s="95"/>
      <c r="C152" s="92">
        <f>H42</f>
        <v>2730.98</v>
      </c>
      <c r="D152" s="92">
        <f t="shared" ref="D152:G152" si="159">I42</f>
        <v>2884.85</v>
      </c>
      <c r="E152" s="92">
        <f t="shared" si="159"/>
        <v>2941.87</v>
      </c>
      <c r="F152" s="92">
        <f t="shared" si="159"/>
        <v>2965.29</v>
      </c>
      <c r="G152" s="92">
        <f t="shared" si="159"/>
        <v>2976.09</v>
      </c>
      <c r="H152" s="1" t="s">
        <v>29</v>
      </c>
      <c r="J152" s="1" t="str">
        <f t="shared" ref="J152:J161" si="160">""&amp;$D$77</f>
        <v>black</v>
      </c>
      <c r="K152" s="1" t="str">
        <f t="shared" ref="K152:K161" si="161">""&amp;$F$77</f>
        <v>\normalsize</v>
      </c>
      <c r="M152"/>
      <c r="N152" s="31"/>
      <c r="O152" s="92" t="str">
        <f>TEXT(C152,$B$78)</f>
        <v>2 731</v>
      </c>
      <c r="P152" s="92" t="str">
        <f>TEXT(D152,$B$78)</f>
        <v>2 885</v>
      </c>
      <c r="Q152" s="92" t="str">
        <f>TEXT(E152,$B$78)</f>
        <v>2 942</v>
      </c>
      <c r="R152" s="92" t="str">
        <f>TEXT(F152,$B$78)</f>
        <v>2 965</v>
      </c>
      <c r="S152" s="92" t="str">
        <f>TEXT(G152,$B$78)</f>
        <v>2 976</v>
      </c>
      <c r="T152" s="75"/>
      <c r="U152" s="1" t="str">
        <f t="shared" si="140"/>
        <v>&amp;&amp;{\color{black}\normalsize2 731}&amp;{\color{black}\normalsize2 885}&amp;{\color{black}\normalsize2 942}&amp;{\color{black}\normalsize2 965}&amp;{\color{black}\normalsize2 976}\\</v>
      </c>
      <c r="V152" s="87" t="str">
        <f t="shared" si="141"/>
        <v>&amp;&amp;{\color{black}\normalsize2 731}&amp;{\color{black}\normalsize2 885}&amp;{\color{black}\normalsize2 942}&amp;{\color{black}\normalsize2 965}&amp;{\color{black}\normalsize2 976}\\</v>
      </c>
    </row>
    <row r="153" spans="1:22" x14ac:dyDescent="0.2">
      <c r="A153" s="94"/>
      <c r="B153" s="95"/>
      <c r="C153" s="78">
        <f>(C152-$G152)/$G152</f>
        <v>-8.2359740464838127E-2</v>
      </c>
      <c r="D153" s="78">
        <f t="shared" ref="D153:G153" si="162">(D152-$G152)/$G152</f>
        <v>-3.0657675003108183E-2</v>
      </c>
      <c r="E153" s="78">
        <f t="shared" si="162"/>
        <v>-1.1498308182884338E-2</v>
      </c>
      <c r="F153" s="78">
        <f t="shared" si="162"/>
        <v>-3.6289225124240803E-3</v>
      </c>
      <c r="G153" s="78">
        <f t="shared" si="162"/>
        <v>0</v>
      </c>
      <c r="H153" s="1" t="s">
        <v>29</v>
      </c>
      <c r="I153" s="1" t="s">
        <v>49</v>
      </c>
      <c r="J153" s="1" t="str">
        <f t="shared" si="160"/>
        <v>black</v>
      </c>
      <c r="K153" s="1" t="str">
        <f t="shared" ref="K153:K161" si="163">""&amp;$F$78</f>
        <v>\scriptsize</v>
      </c>
      <c r="M153"/>
      <c r="N153" s="31"/>
      <c r="O153" s="78" t="str">
        <f>TEXT(C153,$B$79)</f>
        <v>-8,2%</v>
      </c>
      <c r="P153" s="78" t="str">
        <f>TEXT(D153,$B$79)</f>
        <v>-3,1%</v>
      </c>
      <c r="Q153" s="78" t="str">
        <f>TEXT(E153,$B$79)</f>
        <v>-1,1%</v>
      </c>
      <c r="R153" s="78" t="str">
        <f>TEXT(F153,$B$79)</f>
        <v>-0,4%</v>
      </c>
      <c r="S153" s="78" t="str">
        <f>TEXT(G153,$B$79)</f>
        <v>0,0%</v>
      </c>
      <c r="T153" s="75"/>
      <c r="U153" s="1" t="str">
        <f t="shared" si="140"/>
        <v>&amp;&amp;{\color{black}\scriptsize-8,2%}&amp;{\color{black}\scriptsize-3,1%}&amp;{\color{black}\scriptsize-1,1%}&amp;{\color{black}\scriptsize-0,4%}&amp;{\color{black}\scriptsize0,0%}\\\midrule</v>
      </c>
      <c r="V153" s="87" t="str">
        <f t="shared" si="141"/>
        <v>&amp;&amp;{\color{black}\scriptsize-8.2\%}&amp;{\color{black}\scriptsize-3.1\%}&amp;{\color{black}\scriptsize-1.1\%}&amp;{\color{black}\scriptsize-0.4\%}&amp;{\color{black}\scriptsize0.0\%}\\\midrule</v>
      </c>
    </row>
    <row r="154" spans="1:22" ht="19" x14ac:dyDescent="0.2">
      <c r="A154" s="94" t="s">
        <v>11</v>
      </c>
      <c r="B154" s="95">
        <v>0</v>
      </c>
      <c r="C154" s="91">
        <f>C43</f>
        <v>1547.8140430000001</v>
      </c>
      <c r="D154" s="91">
        <f t="shared" ref="D154:G154" si="164">D43</f>
        <v>1669.0971629999999</v>
      </c>
      <c r="E154" s="91">
        <f t="shared" si="164"/>
        <v>1709.1316810000001</v>
      </c>
      <c r="F154" s="91">
        <f t="shared" si="164"/>
        <v>1718.847937</v>
      </c>
      <c r="G154" s="91">
        <f t="shared" si="164"/>
        <v>1720.858559</v>
      </c>
      <c r="H154" s="1" t="s">
        <v>29</v>
      </c>
      <c r="J154" s="1" t="str">
        <f t="shared" ref="J154:J161" si="165">""&amp;$D$78</f>
        <v>Tblue</v>
      </c>
      <c r="K154" s="1" t="str">
        <f t="shared" ref="K154:K161" si="166">""&amp;$F$77</f>
        <v>\normalsize</v>
      </c>
      <c r="M154" t="str">
        <f>"\multirow{12}{*}{$"&amp;A154&amp;"$}"</f>
        <v>\multirow{12}{*}{$M1$}</v>
      </c>
      <c r="N154" s="31" t="str">
        <f>"\multirow{4}{*}{$"&amp;B154&amp;"$}"</f>
        <v>\multirow{4}{*}{$0$}</v>
      </c>
      <c r="O154" s="91" t="str">
        <f>TEXT(C154,$B$78)</f>
        <v>1 548</v>
      </c>
      <c r="P154" s="91" t="str">
        <f>TEXT(D154,$B$78)</f>
        <v>1 669</v>
      </c>
      <c r="Q154" s="91" t="str">
        <f>TEXT(E154,$B$78)</f>
        <v>1 709</v>
      </c>
      <c r="R154" s="91" t="str">
        <f>TEXT(F154,$B$78)</f>
        <v>1 719</v>
      </c>
      <c r="S154" s="91" t="str">
        <f>TEXT(G154,$B$78)</f>
        <v>1 721</v>
      </c>
      <c r="T154" s="75"/>
      <c r="U154" s="1" t="str">
        <f t="shared" si="140"/>
        <v>\multirow{12}{*}{$M1$}&amp;\multirow{4}{*}{$0$}&amp;{\color{Tblue}\normalsize1 548}&amp;{\color{Tblue}\normalsize1 669}&amp;{\color{Tblue}\normalsize1 709}&amp;{\color{Tblue}\normalsize1 719}&amp;{\color{Tblue}\normalsize1 721}\\</v>
      </c>
      <c r="V154" s="87" t="str">
        <f t="shared" si="141"/>
        <v>\multirow{12}{*}{$M1$}&amp;\multirow{4}{*}{$0$}&amp;{\color{Tblue}\normalsize1 548}&amp;{\color{Tblue}\normalsize1 669}&amp;{\color{Tblue}\normalsize1 709}&amp;{\color{Tblue}\normalsize1 719}&amp;{\color{Tblue}\normalsize1 721}\\</v>
      </c>
    </row>
    <row r="155" spans="1:22" x14ac:dyDescent="0.2">
      <c r="A155" s="94"/>
      <c r="B155" s="95"/>
      <c r="C155" s="79">
        <f>(C154-$G156)/$G156</f>
        <v>-0.11056415683074551</v>
      </c>
      <c r="D155" s="79">
        <f t="shared" ref="D155:G155" si="167">(D154-$G156)/$G156</f>
        <v>-4.0870026203583522E-2</v>
      </c>
      <c r="E155" s="79">
        <f t="shared" si="167"/>
        <v>-1.7864591258576475E-2</v>
      </c>
      <c r="F155" s="79">
        <f t="shared" si="167"/>
        <v>-1.2281242026870181E-2</v>
      </c>
      <c r="G155" s="79">
        <f t="shared" si="167"/>
        <v>-1.1125858224822156E-2</v>
      </c>
      <c r="H155" s="1" t="s">
        <v>29</v>
      </c>
      <c r="J155" s="1" t="str">
        <f t="shared" si="165"/>
        <v>Tblue</v>
      </c>
      <c r="K155" s="1" t="str">
        <f t="shared" ref="K155:K161" si="168">""&amp;$F$78</f>
        <v>\scriptsize</v>
      </c>
      <c r="M155"/>
      <c r="N155" s="31"/>
      <c r="O155" s="79" t="str">
        <f>TEXT(C155,$B$79)</f>
        <v>-11,1%</v>
      </c>
      <c r="P155" s="79" t="str">
        <f>TEXT(D155,$B$79)</f>
        <v>-4,1%</v>
      </c>
      <c r="Q155" s="79" t="str">
        <f>TEXT(E155,$B$79)</f>
        <v>-1,8%</v>
      </c>
      <c r="R155" s="79" t="str">
        <f>TEXT(F155,$B$79)</f>
        <v>-1,2%</v>
      </c>
      <c r="S155" s="79" t="str">
        <f>TEXT(G155,$B$79)</f>
        <v>-1,1%</v>
      </c>
      <c r="T155" s="75"/>
      <c r="U155" s="1" t="str">
        <f t="shared" si="140"/>
        <v>&amp;&amp;{\color{Tblue}\scriptsize-11,1%}&amp;{\color{Tblue}\scriptsize-4,1%}&amp;{\color{Tblue}\scriptsize-1,8%}&amp;{\color{Tblue}\scriptsize-1,2%}&amp;{\color{Tblue}\scriptsize-1,1%}\\</v>
      </c>
      <c r="V155" s="87" t="str">
        <f t="shared" si="141"/>
        <v>&amp;&amp;{\color{Tblue}\scriptsize-11.1\%}&amp;{\color{Tblue}\scriptsize-4.1\%}&amp;{\color{Tblue}\scriptsize-1.8\%}&amp;{\color{Tblue}\scriptsize-1.2\%}&amp;{\color{Tblue}\scriptsize-1.1\%}\\</v>
      </c>
    </row>
    <row r="156" spans="1:22" ht="19" x14ac:dyDescent="0.2">
      <c r="A156" s="94"/>
      <c r="B156" s="95"/>
      <c r="C156" s="92">
        <f>H43</f>
        <v>1934.17</v>
      </c>
      <c r="D156" s="92">
        <f t="shared" ref="D156:G156" si="169">I43</f>
        <v>1863.25</v>
      </c>
      <c r="E156" s="92">
        <f t="shared" si="169"/>
        <v>1795.48</v>
      </c>
      <c r="F156" s="92">
        <f t="shared" si="169"/>
        <v>1758.98</v>
      </c>
      <c r="G156" s="92">
        <f t="shared" si="169"/>
        <v>1740.22</v>
      </c>
      <c r="H156" s="1" t="s">
        <v>29</v>
      </c>
      <c r="J156" s="1" t="str">
        <f t="shared" ref="J156:J161" si="170">""&amp;$D$77</f>
        <v>black</v>
      </c>
      <c r="K156" s="1" t="str">
        <f t="shared" ref="K156:K161" si="171">""&amp;$F$77</f>
        <v>\normalsize</v>
      </c>
      <c r="M156"/>
      <c r="N156" s="31"/>
      <c r="O156" s="92" t="str">
        <f>TEXT(C156,$B$78)</f>
        <v>1 934</v>
      </c>
      <c r="P156" s="92" t="str">
        <f>TEXT(D156,$B$78)</f>
        <v>1 863</v>
      </c>
      <c r="Q156" s="92" t="str">
        <f>TEXT(E156,$B$78)</f>
        <v>1 795</v>
      </c>
      <c r="R156" s="92" t="str">
        <f>TEXT(F156,$B$78)</f>
        <v>1 759</v>
      </c>
      <c r="S156" s="92" t="str">
        <f>TEXT(G156,$B$78)</f>
        <v>1 740</v>
      </c>
      <c r="T156" s="75"/>
      <c r="U156" s="1" t="str">
        <f t="shared" si="140"/>
        <v>&amp;&amp;{\color{black}\normalsize1 934}&amp;{\color{black}\normalsize1 863}&amp;{\color{black}\normalsize1 795}&amp;{\color{black}\normalsize1 759}&amp;{\color{black}\normalsize1 740}\\</v>
      </c>
      <c r="V156" s="87" t="str">
        <f t="shared" si="141"/>
        <v>&amp;&amp;{\color{black}\normalsize1 934}&amp;{\color{black}\normalsize1 863}&amp;{\color{black}\normalsize1 795}&amp;{\color{black}\normalsize1 759}&amp;{\color{black}\normalsize1 740}\\</v>
      </c>
    </row>
    <row r="157" spans="1:22" x14ac:dyDescent="0.2">
      <c r="A157" s="94"/>
      <c r="B157" s="95"/>
      <c r="C157" s="78">
        <f>(C156-$G156)/$G156</f>
        <v>0.11145142568181036</v>
      </c>
      <c r="D157" s="78">
        <f t="shared" ref="D157:G157" si="172">(D156-$G156)/$G156</f>
        <v>7.0697957729482466E-2</v>
      </c>
      <c r="E157" s="78">
        <f t="shared" si="172"/>
        <v>3.1754605739504192E-2</v>
      </c>
      <c r="F157" s="78">
        <f t="shared" si="172"/>
        <v>1.0780246175770874E-2</v>
      </c>
      <c r="G157" s="78">
        <f t="shared" si="172"/>
        <v>0</v>
      </c>
      <c r="H157" s="1" t="s">
        <v>29</v>
      </c>
      <c r="I157" s="1" t="s">
        <v>50</v>
      </c>
      <c r="J157" s="1" t="str">
        <f t="shared" si="170"/>
        <v>black</v>
      </c>
      <c r="K157" s="1" t="str">
        <f t="shared" ref="K157:K161" si="173">""&amp;$F$78</f>
        <v>\scriptsize</v>
      </c>
      <c r="M157"/>
      <c r="N157" s="31"/>
      <c r="O157" s="78" t="str">
        <f>TEXT(C157,$B$79)</f>
        <v>11,1%</v>
      </c>
      <c r="P157" s="78" t="str">
        <f>TEXT(D157,$B$79)</f>
        <v>7,1%</v>
      </c>
      <c r="Q157" s="78" t="str">
        <f>TEXT(E157,$B$79)</f>
        <v>3,2%</v>
      </c>
      <c r="R157" s="78" t="str">
        <f>TEXT(F157,$B$79)</f>
        <v>1,1%</v>
      </c>
      <c r="S157" s="78" t="str">
        <f>TEXT(G157,$B$79)</f>
        <v>0,0%</v>
      </c>
      <c r="T157" s="75"/>
      <c r="U157" s="1" t="str">
        <f t="shared" si="140"/>
        <v>&amp;&amp;{\color{black}\scriptsize11,1%}&amp;{\color{black}\scriptsize7,1%}&amp;{\color{black}\scriptsize3,2%}&amp;{\color{black}\scriptsize1,1%}&amp;{\color{black}\scriptsize0,0%}\\\cmidrule[0.5\cmidrulewidth]{2-7}</v>
      </c>
      <c r="V157" s="87" t="str">
        <f t="shared" si="141"/>
        <v>&amp;&amp;{\color{black}\scriptsize11.1\%}&amp;{\color{black}\scriptsize7.1\%}&amp;{\color{black}\scriptsize3.2\%}&amp;{\color{black}\scriptsize1.1\%}&amp;{\color{black}\scriptsize0.0\%}\\\cmidrule[0.5\cmidrulewidth]{2-7}</v>
      </c>
    </row>
    <row r="158" spans="1:22" ht="19" x14ac:dyDescent="0.2">
      <c r="A158" s="94"/>
      <c r="B158" s="95" t="s">
        <v>21</v>
      </c>
      <c r="C158" s="91">
        <f>C44</f>
        <v>4576.7779440000004</v>
      </c>
      <c r="D158" s="91">
        <f t="shared" ref="D158:G158" si="174">D44</f>
        <v>4880.933411</v>
      </c>
      <c r="E158" s="91">
        <f t="shared" si="174"/>
        <v>4964.279528</v>
      </c>
      <c r="F158" s="91">
        <f t="shared" si="174"/>
        <v>4985.622891</v>
      </c>
      <c r="G158" s="91">
        <f t="shared" si="174"/>
        <v>4991.1613289999996</v>
      </c>
      <c r="H158" s="1" t="s">
        <v>29</v>
      </c>
      <c r="J158" s="1" t="str">
        <f t="shared" ref="J158:J161" si="175">""&amp;$D$78</f>
        <v>Tblue</v>
      </c>
      <c r="K158" s="1" t="str">
        <f t="shared" ref="K158:K161" si="176">""&amp;$F$77</f>
        <v>\normalsize</v>
      </c>
      <c r="M158"/>
      <c r="N158" s="31" t="str">
        <f>"\multirow{4}{*}{$"&amp;B158&amp;"$}"</f>
        <v>\multirow{4}{*}{$L/2$}</v>
      </c>
      <c r="O158" s="91" t="str">
        <f>TEXT(C158,$B$78)</f>
        <v>4 577</v>
      </c>
      <c r="P158" s="91" t="str">
        <f>TEXT(D158,$B$78)</f>
        <v>4 881</v>
      </c>
      <c r="Q158" s="91" t="str">
        <f>TEXT(E158,$B$78)</f>
        <v>4 964</v>
      </c>
      <c r="R158" s="91" t="str">
        <f>TEXT(F158,$B$78)</f>
        <v>4 986</v>
      </c>
      <c r="S158" s="91" t="str">
        <f>TEXT(G158,$B$78)</f>
        <v>4 991</v>
      </c>
      <c r="T158" s="75"/>
      <c r="U158" s="1" t="str">
        <f t="shared" si="140"/>
        <v>&amp;\multirow{4}{*}{$L/2$}&amp;{\color{Tblue}\normalsize4 577}&amp;{\color{Tblue}\normalsize4 881}&amp;{\color{Tblue}\normalsize4 964}&amp;{\color{Tblue}\normalsize4 986}&amp;{\color{Tblue}\normalsize4 991}\\</v>
      </c>
      <c r="V158" s="87" t="str">
        <f t="shared" si="141"/>
        <v>&amp;\multirow{4}{*}{$L/2$}&amp;{\color{Tblue}\normalsize4 577}&amp;{\color{Tblue}\normalsize4 881}&amp;{\color{Tblue}\normalsize4 964}&amp;{\color{Tblue}\normalsize4 986}&amp;{\color{Tblue}\normalsize4 991}\\</v>
      </c>
    </row>
    <row r="159" spans="1:22" x14ac:dyDescent="0.2">
      <c r="A159" s="94"/>
      <c r="B159" s="95"/>
      <c r="C159" s="79">
        <f>(C158-$G160)/$G160</f>
        <v>-8.3228916647303308E-2</v>
      </c>
      <c r="D159" s="79">
        <f t="shared" ref="D159" si="177">(D158-$G160)/$G160</f>
        <v>-2.2303754797407153E-2</v>
      </c>
      <c r="E159" s="79">
        <f t="shared" ref="E159" si="178">(E158-$G160)/$G160</f>
        <v>-5.6087543166648745E-3</v>
      </c>
      <c r="F159" s="79">
        <f t="shared" ref="F159" si="179">(F158-$G160)/$G160</f>
        <v>-1.333480694191785E-3</v>
      </c>
      <c r="G159" s="79">
        <f t="shared" ref="G159" si="180">(G158-$G160)/$G160</f>
        <v>-2.240801797976429E-4</v>
      </c>
      <c r="H159" s="1" t="s">
        <v>29</v>
      </c>
      <c r="J159" s="1" t="str">
        <f t="shared" si="175"/>
        <v>Tblue</v>
      </c>
      <c r="K159" s="1" t="str">
        <f t="shared" ref="K159:K161" si="181">""&amp;$F$78</f>
        <v>\scriptsize</v>
      </c>
      <c r="M159"/>
      <c r="N159" s="31"/>
      <c r="O159" s="79" t="str">
        <f>TEXT(C159,$B$79)</f>
        <v>-8,3%</v>
      </c>
      <c r="P159" s="79" t="str">
        <f>TEXT(D159,$B$79)</f>
        <v>-2,2%</v>
      </c>
      <c r="Q159" s="79" t="str">
        <f>TEXT(E159,$B$79)</f>
        <v>-0,6%</v>
      </c>
      <c r="R159" s="79" t="str">
        <f>TEXT(F159,$B$79)</f>
        <v>-0,1%</v>
      </c>
      <c r="S159" s="79" t="str">
        <f>TEXT(G159,$B$79)</f>
        <v>0,0%</v>
      </c>
      <c r="T159" s="75"/>
      <c r="U159" s="1" t="str">
        <f t="shared" si="140"/>
        <v>&amp;&amp;{\color{Tblue}\scriptsize-8,3%}&amp;{\color{Tblue}\scriptsize-2,2%}&amp;{\color{Tblue}\scriptsize-0,6%}&amp;{\color{Tblue}\scriptsize-0,1%}&amp;{\color{Tblue}\scriptsize0,0%}\\</v>
      </c>
      <c r="V159" s="87" t="str">
        <f t="shared" si="141"/>
        <v>&amp;&amp;{\color{Tblue}\scriptsize-8.3\%}&amp;{\color{Tblue}\scriptsize-2.2\%}&amp;{\color{Tblue}\scriptsize-0.6\%}&amp;{\color{Tblue}\scriptsize-0.1\%}&amp;{\color{Tblue}\scriptsize0.0\%}\\</v>
      </c>
    </row>
    <row r="160" spans="1:22" ht="19" x14ac:dyDescent="0.2">
      <c r="A160" s="94"/>
      <c r="B160" s="95"/>
      <c r="C160" s="92">
        <f>H44</f>
        <v>5106.1400000000003</v>
      </c>
      <c r="D160" s="92">
        <f t="shared" ref="D160:G160" si="182">I44</f>
        <v>5016.57</v>
      </c>
      <c r="E160" s="92">
        <f t="shared" si="182"/>
        <v>4998.28</v>
      </c>
      <c r="F160" s="92">
        <f t="shared" si="182"/>
        <v>4993.95</v>
      </c>
      <c r="G160" s="92">
        <f t="shared" si="182"/>
        <v>4992.28</v>
      </c>
      <c r="H160" s="1" t="s">
        <v>29</v>
      </c>
      <c r="J160" s="1" t="str">
        <f t="shared" ref="J160:J161" si="183">""&amp;$D$77</f>
        <v>black</v>
      </c>
      <c r="K160" s="1" t="str">
        <f t="shared" ref="K160:K161" si="184">""&amp;$F$77</f>
        <v>\normalsize</v>
      </c>
      <c r="M160"/>
      <c r="N160" s="31"/>
      <c r="O160" s="92" t="str">
        <f>TEXT(C160,$B$78)</f>
        <v>5 106</v>
      </c>
      <c r="P160" s="92" t="str">
        <f>TEXT(D160,$B$78)</f>
        <v>5 017</v>
      </c>
      <c r="Q160" s="92" t="str">
        <f>TEXT(E160,$B$78)</f>
        <v>4 998</v>
      </c>
      <c r="R160" s="92" t="str">
        <f>TEXT(F160,$B$78)</f>
        <v>4 994</v>
      </c>
      <c r="S160" s="92" t="str">
        <f>TEXT(G160,$B$78)</f>
        <v>4 992</v>
      </c>
      <c r="T160" s="75"/>
      <c r="U160" s="1" t="str">
        <f t="shared" si="140"/>
        <v>&amp;&amp;{\color{black}\normalsize5 106}&amp;{\color{black}\normalsize5 017}&amp;{\color{black}\normalsize4 998}&amp;{\color{black}\normalsize4 994}&amp;{\color{black}\normalsize4 992}\\</v>
      </c>
      <c r="V160" s="87" t="str">
        <f t="shared" si="141"/>
        <v>&amp;&amp;{\color{black}\normalsize5 106}&amp;{\color{black}\normalsize5 017}&amp;{\color{black}\normalsize4 998}&amp;{\color{black}\normalsize4 994}&amp;{\color{black}\normalsize4 992}\\</v>
      </c>
    </row>
    <row r="161" spans="1:22" x14ac:dyDescent="0.2">
      <c r="A161" s="94"/>
      <c r="B161" s="95"/>
      <c r="C161" s="78">
        <f>(C160-$G160)/$G160</f>
        <v>2.2807214338939442E-2</v>
      </c>
      <c r="D161" s="78">
        <f t="shared" ref="D161" si="185">(D160-$G160)/$G160</f>
        <v>4.8655123510700452E-3</v>
      </c>
      <c r="E161" s="78">
        <f t="shared" ref="E161" si="186">(E160-$G160)/$G160</f>
        <v>1.2018556651469869E-3</v>
      </c>
      <c r="F161" s="78">
        <f t="shared" ref="F161" si="187">(F160-$G160)/$G160</f>
        <v>3.3451649346592598E-4</v>
      </c>
      <c r="G161" s="78">
        <f t="shared" ref="G161" si="188">(G160-$G160)/$G160</f>
        <v>0</v>
      </c>
      <c r="H161" s="1" t="s">
        <v>29</v>
      </c>
      <c r="I161" s="1" t="s">
        <v>50</v>
      </c>
      <c r="J161" s="1" t="str">
        <f t="shared" si="183"/>
        <v>black</v>
      </c>
      <c r="K161" s="1" t="str">
        <f t="shared" ref="K161" si="189">""&amp;$F$78</f>
        <v>\scriptsize</v>
      </c>
      <c r="M161"/>
      <c r="N161" s="31"/>
      <c r="O161" s="78" t="str">
        <f>TEXT(C161,$B$79)</f>
        <v>2,3%</v>
      </c>
      <c r="P161" s="78" t="str">
        <f>TEXT(D161,$B$79)</f>
        <v>0,5%</v>
      </c>
      <c r="Q161" s="78" t="str">
        <f>TEXT(E161,$B$79)</f>
        <v>0,1%</v>
      </c>
      <c r="R161" s="78" t="str">
        <f>TEXT(F161,$B$79)</f>
        <v>0,0%</v>
      </c>
      <c r="S161" s="78" t="str">
        <f>TEXT(G161,$B$79)</f>
        <v>0,0%</v>
      </c>
      <c r="T161" s="75"/>
      <c r="U161" s="1" t="str">
        <f t="shared" si="140"/>
        <v>&amp;&amp;{\color{black}\scriptsize2,3%}&amp;{\color{black}\scriptsize0,5%}&amp;{\color{black}\scriptsize0,1%}&amp;{\color{black}\scriptsize0,0%}&amp;{\color{black}\scriptsize0,0%}\\\cmidrule[0.5\cmidrulewidth]{2-7}</v>
      </c>
      <c r="V161" s="87" t="str">
        <f t="shared" si="141"/>
        <v>&amp;&amp;{\color{black}\scriptsize2.3\%}&amp;{\color{black}\scriptsize0.5\%}&amp;{\color{black}\scriptsize0.1\%}&amp;{\color{black}\scriptsize0.0\%}&amp;{\color{black}\scriptsize0.0\%}\\\cmidrule[0.5\cmidrulewidth]{2-7}</v>
      </c>
    </row>
    <row r="162" spans="1:22" ht="19" x14ac:dyDescent="0.2">
      <c r="A162" s="94"/>
      <c r="B162" s="95" t="s">
        <v>13</v>
      </c>
      <c r="C162" s="91">
        <f>C45</f>
        <v>1556.2353270000001</v>
      </c>
      <c r="D162" s="91">
        <f t="shared" ref="D162:G162" si="190">D45</f>
        <v>1669.161969</v>
      </c>
      <c r="E162" s="91">
        <f t="shared" si="190"/>
        <v>1709.1713199999999</v>
      </c>
      <c r="F162" s="91">
        <f t="shared" si="190"/>
        <v>1718.8174590000001</v>
      </c>
      <c r="G162" s="91">
        <f t="shared" si="190"/>
        <v>1720.835908</v>
      </c>
      <c r="H162" s="1" t="s">
        <v>29</v>
      </c>
      <c r="J162" s="1" t="str">
        <f>""&amp;$D$78</f>
        <v>Tblue</v>
      </c>
      <c r="K162" s="1" t="str">
        <f>""&amp;$F$77</f>
        <v>\normalsize</v>
      </c>
      <c r="M162"/>
      <c r="N162" s="31" t="str">
        <f>"\multirow{4}{*}{$"&amp;B162&amp;"$}"</f>
        <v>\multirow{4}{*}{$L$}</v>
      </c>
      <c r="O162" s="91" t="str">
        <f>TEXT(C162,$B$78)</f>
        <v>1 556</v>
      </c>
      <c r="P162" s="91" t="str">
        <f>TEXT(D162,$B$78)</f>
        <v>1 669</v>
      </c>
      <c r="Q162" s="91" t="str">
        <f>TEXT(E162,$B$78)</f>
        <v>1 709</v>
      </c>
      <c r="R162" s="91" t="str">
        <f>TEXT(F162,$B$78)</f>
        <v>1 719</v>
      </c>
      <c r="S162" s="91" t="str">
        <f>TEXT(G162,$B$78)</f>
        <v>1 721</v>
      </c>
      <c r="T162" s="75"/>
      <c r="U162" s="1" t="str">
        <f t="shared" si="140"/>
        <v>&amp;\multirow{4}{*}{$L$}&amp;{\color{Tblue}\normalsize1 556}&amp;{\color{Tblue}\normalsize1 669}&amp;{\color{Tblue}\normalsize1 709}&amp;{\color{Tblue}\normalsize1 719}&amp;{\color{Tblue}\normalsize1 721}\\</v>
      </c>
      <c r="V162" s="87" t="str">
        <f t="shared" si="141"/>
        <v>&amp;\multirow{4}{*}{$L$}&amp;{\color{Tblue}\normalsize1 556}&amp;{\color{Tblue}\normalsize1 669}&amp;{\color{Tblue}\normalsize1 709}&amp;{\color{Tblue}\normalsize1 719}&amp;{\color{Tblue}\normalsize1 721}\\</v>
      </c>
    </row>
    <row r="163" spans="1:22" x14ac:dyDescent="0.2">
      <c r="A163" s="94"/>
      <c r="B163" s="95"/>
      <c r="C163" s="79">
        <f>(C162-$G164)/$G164</f>
        <v>-0.105724950293641</v>
      </c>
      <c r="D163" s="79">
        <f t="shared" ref="D163:G163" si="191">(D162-$G164)/$G164</f>
        <v>-4.0832786084518062E-2</v>
      </c>
      <c r="E163" s="79">
        <f t="shared" si="191"/>
        <v>-1.7841813104090345E-2</v>
      </c>
      <c r="F163" s="79">
        <f t="shared" si="191"/>
        <v>-1.2298755904425836E-2</v>
      </c>
      <c r="G163" s="79">
        <f t="shared" si="191"/>
        <v>-1.1138874395191418E-2</v>
      </c>
      <c r="H163" s="1" t="s">
        <v>29</v>
      </c>
      <c r="J163" s="1" t="str">
        <f>""&amp;$D$78</f>
        <v>Tblue</v>
      </c>
      <c r="K163" s="1" t="str">
        <f>""&amp;$F$78</f>
        <v>\scriptsize</v>
      </c>
      <c r="M163"/>
      <c r="N163" s="31"/>
      <c r="O163" s="79" t="str">
        <f>TEXT(C163,$B$79)</f>
        <v>-10,6%</v>
      </c>
      <c r="P163" s="79" t="str">
        <f>TEXT(D163,$B$79)</f>
        <v>-4,1%</v>
      </c>
      <c r="Q163" s="79" t="str">
        <f>TEXT(E163,$B$79)</f>
        <v>-1,8%</v>
      </c>
      <c r="R163" s="79" t="str">
        <f>TEXT(F163,$B$79)</f>
        <v>-1,2%</v>
      </c>
      <c r="S163" s="79" t="str">
        <f>TEXT(G163,$B$79)</f>
        <v>-1,1%</v>
      </c>
      <c r="T163" s="75"/>
      <c r="U163" s="1" t="str">
        <f t="shared" si="140"/>
        <v>&amp;&amp;{\color{Tblue}\scriptsize-10,6%}&amp;{\color{Tblue}\scriptsize-4,1%}&amp;{\color{Tblue}\scriptsize-1,8%}&amp;{\color{Tblue}\scriptsize-1,2%}&amp;{\color{Tblue}\scriptsize-1,1%}\\</v>
      </c>
      <c r="V163" s="87" t="str">
        <f t="shared" si="141"/>
        <v>&amp;&amp;{\color{Tblue}\scriptsize-10.6\%}&amp;{\color{Tblue}\scriptsize-4.1\%}&amp;{\color{Tblue}\scriptsize-1.8\%}&amp;{\color{Tblue}\scriptsize-1.2\%}&amp;{\color{Tblue}\scriptsize-1.1\%}\\</v>
      </c>
    </row>
    <row r="164" spans="1:22" ht="19" x14ac:dyDescent="0.2">
      <c r="A164" s="94"/>
      <c r="B164" s="95"/>
      <c r="C164" s="92">
        <f>H45</f>
        <v>1934.17</v>
      </c>
      <c r="D164" s="92">
        <f t="shared" ref="D164:G164" si="192">I45</f>
        <v>1863.25</v>
      </c>
      <c r="E164" s="92">
        <f t="shared" si="192"/>
        <v>1795.48</v>
      </c>
      <c r="F164" s="92">
        <f t="shared" si="192"/>
        <v>1758.98</v>
      </c>
      <c r="G164" s="92">
        <f t="shared" si="192"/>
        <v>1740.22</v>
      </c>
      <c r="H164" s="1" t="s">
        <v>29</v>
      </c>
      <c r="J164" s="1" t="str">
        <f>""&amp;$D$77</f>
        <v>black</v>
      </c>
      <c r="K164" s="1" t="str">
        <f t="shared" ref="K164:K177" si="193">""&amp;$F$77</f>
        <v>\normalsize</v>
      </c>
      <c r="M164"/>
      <c r="N164" s="31"/>
      <c r="O164" s="92" t="str">
        <f>TEXT(C164,$B$78)</f>
        <v>1 934</v>
      </c>
      <c r="P164" s="92" t="str">
        <f>TEXT(D164,$B$78)</f>
        <v>1 863</v>
      </c>
      <c r="Q164" s="92" t="str">
        <f>TEXT(E164,$B$78)</f>
        <v>1 795</v>
      </c>
      <c r="R164" s="92" t="str">
        <f>TEXT(F164,$B$78)</f>
        <v>1 759</v>
      </c>
      <c r="S164" s="92" t="str">
        <f>TEXT(G164,$B$78)</f>
        <v>1 740</v>
      </c>
      <c r="T164" s="75"/>
      <c r="U164" s="1" t="str">
        <f t="shared" si="140"/>
        <v>&amp;&amp;{\color{black}\normalsize1 934}&amp;{\color{black}\normalsize1 863}&amp;{\color{black}\normalsize1 795}&amp;{\color{black}\normalsize1 759}&amp;{\color{black}\normalsize1 740}\\</v>
      </c>
      <c r="V164" s="87" t="str">
        <f t="shared" si="141"/>
        <v>&amp;&amp;{\color{black}\normalsize1 934}&amp;{\color{black}\normalsize1 863}&amp;{\color{black}\normalsize1 795}&amp;{\color{black}\normalsize1 759}&amp;{\color{black}\normalsize1 740}\\</v>
      </c>
    </row>
    <row r="165" spans="1:22" x14ac:dyDescent="0.2">
      <c r="A165" s="94"/>
      <c r="B165" s="95"/>
      <c r="C165" s="78">
        <f>(C164-$G164)/$G164</f>
        <v>0.11145142568181036</v>
      </c>
      <c r="D165" s="78">
        <f t="shared" ref="D165:G165" si="194">(D164-$G164)/$G164</f>
        <v>7.0697957729482466E-2</v>
      </c>
      <c r="E165" s="78">
        <f t="shared" si="194"/>
        <v>3.1754605739504192E-2</v>
      </c>
      <c r="F165" s="78">
        <f t="shared" si="194"/>
        <v>1.0780246175770874E-2</v>
      </c>
      <c r="G165" s="78">
        <f t="shared" si="194"/>
        <v>0</v>
      </c>
      <c r="H165" s="1" t="s">
        <v>29</v>
      </c>
      <c r="I165" s="1" t="s">
        <v>49</v>
      </c>
      <c r="J165" s="1" t="str">
        <f>""&amp;$D$77</f>
        <v>black</v>
      </c>
      <c r="K165" s="1" t="str">
        <f t="shared" ref="K165:K177" si="195">""&amp;$F$78</f>
        <v>\scriptsize</v>
      </c>
      <c r="M165"/>
      <c r="N165" s="31"/>
      <c r="O165" s="78" t="str">
        <f>TEXT(C165,$B$79)</f>
        <v>11,1%</v>
      </c>
      <c r="P165" s="78" t="str">
        <f>TEXT(D165,$B$79)</f>
        <v>7,1%</v>
      </c>
      <c r="Q165" s="78" t="str">
        <f>TEXT(E165,$B$79)</f>
        <v>3,2%</v>
      </c>
      <c r="R165" s="78" t="str">
        <f>TEXT(F165,$B$79)</f>
        <v>1,1%</v>
      </c>
      <c r="S165" s="78" t="str">
        <f>TEXT(G165,$B$79)</f>
        <v>0,0%</v>
      </c>
      <c r="T165" s="75"/>
      <c r="U165" s="1" t="str">
        <f t="shared" si="140"/>
        <v>&amp;&amp;{\color{black}\scriptsize11,1%}&amp;{\color{black}\scriptsize7,1%}&amp;{\color{black}\scriptsize3,2%}&amp;{\color{black}\scriptsize1,1%}&amp;{\color{black}\scriptsize0,0%}\\\midrule</v>
      </c>
      <c r="V165" s="87" t="str">
        <f t="shared" si="141"/>
        <v>&amp;&amp;{\color{black}\scriptsize11.1\%}&amp;{\color{black}\scriptsize7.1\%}&amp;{\color{black}\scriptsize3.2\%}&amp;{\color{black}\scriptsize1.1\%}&amp;{\color{black}\scriptsize0.0\%}\\\midrule</v>
      </c>
    </row>
    <row r="166" spans="1:22" ht="19" x14ac:dyDescent="0.2">
      <c r="A166" s="93" t="s">
        <v>12</v>
      </c>
      <c r="B166" s="95">
        <v>0</v>
      </c>
      <c r="C166" s="91">
        <f>C46</f>
        <v>-2014.3128139999999</v>
      </c>
      <c r="D166" s="91">
        <f t="shared" ref="D166:G166" si="196">D46</f>
        <v>-1597.0818320000001</v>
      </c>
      <c r="E166" s="91">
        <f t="shared" si="196"/>
        <v>-1490.3154890000001</v>
      </c>
      <c r="F166" s="91">
        <f t="shared" si="196"/>
        <v>-1464.1029249999999</v>
      </c>
      <c r="G166" s="91">
        <f t="shared" si="196"/>
        <v>-1458.2404019999999</v>
      </c>
      <c r="H166" s="1" t="s">
        <v>29</v>
      </c>
      <c r="J166" s="1" t="str">
        <f t="shared" ref="J166:J177" si="197">""&amp;$D$78</f>
        <v>Tblue</v>
      </c>
      <c r="K166" s="1" t="str">
        <f t="shared" ref="K166:K177" si="198">""&amp;$F$77</f>
        <v>\normalsize</v>
      </c>
      <c r="M166" t="str">
        <f>"\multirow{12}{*}{$"&amp;A166&amp;"$}"</f>
        <v>\multirow{12}{*}{$M2$}</v>
      </c>
      <c r="N166" s="31" t="str">
        <f>"\multirow{4}{*}{$"&amp;B166&amp;"$}"</f>
        <v>\multirow{4}{*}{$0$}</v>
      </c>
      <c r="O166" s="91" t="str">
        <f>TEXT(C166,$B$78)</f>
        <v>-2 014</v>
      </c>
      <c r="P166" s="91" t="str">
        <f>TEXT(D166,$B$78)</f>
        <v>-1 597</v>
      </c>
      <c r="Q166" s="91" t="str">
        <f>TEXT(E166,$B$78)</f>
        <v>-1 490</v>
      </c>
      <c r="R166" s="91" t="str">
        <f>TEXT(F166,$B$78)</f>
        <v>-1 464</v>
      </c>
      <c r="S166" s="91" t="str">
        <f>TEXT(G166,$B$78)</f>
        <v>-1 458</v>
      </c>
      <c r="T166" s="75"/>
      <c r="U166" s="1" t="str">
        <f t="shared" si="140"/>
        <v>\multirow{12}{*}{$M2$}&amp;\multirow{4}{*}{$0$}&amp;{\color{Tblue}\normalsize-2 014}&amp;{\color{Tblue}\normalsize-1 597}&amp;{\color{Tblue}\normalsize-1 490}&amp;{\color{Tblue}\normalsize-1 464}&amp;{\color{Tblue}\normalsize-1 458}\\</v>
      </c>
      <c r="V166" s="87" t="str">
        <f t="shared" si="141"/>
        <v>\multirow{12}{*}{$M2$}&amp;\multirow{4}{*}{$0$}&amp;{\color{Tblue}\normalsize-2 014}&amp;{\color{Tblue}\normalsize-1 597}&amp;{\color{Tblue}\normalsize-1 490}&amp;{\color{Tblue}\normalsize-1 464}&amp;{\color{Tblue}\normalsize-1 458}\\</v>
      </c>
    </row>
    <row r="167" spans="1:22" x14ac:dyDescent="0.2">
      <c r="A167" s="94"/>
      <c r="B167" s="95"/>
      <c r="C167" s="79">
        <f>(C166-$G168)/$G168</f>
        <v>0.3866565797444651</v>
      </c>
      <c r="D167" s="79">
        <f t="shared" ref="D167" si="199">(D166-$G168)/$G168</f>
        <v>9.9434018063663379E-2</v>
      </c>
      <c r="E167" s="79">
        <f t="shared" ref="E167" si="200">(E166-$G168)/$G168</f>
        <v>2.5935874683335147E-2</v>
      </c>
      <c r="F167" s="79">
        <f t="shared" ref="F167" si="201">(F166-$G168)/$G168</f>
        <v>7.8910982762417474E-3</v>
      </c>
      <c r="G167" s="79">
        <f t="shared" ref="G167" si="202">(G166-$G168)/$G168</f>
        <v>3.8553268531775274E-3</v>
      </c>
      <c r="H167" s="1" t="s">
        <v>29</v>
      </c>
      <c r="J167" s="1" t="str">
        <f t="shared" si="197"/>
        <v>Tblue</v>
      </c>
      <c r="K167" s="1" t="str">
        <f t="shared" ref="K167:K177" si="203">""&amp;$F$78</f>
        <v>\scriptsize</v>
      </c>
      <c r="M167"/>
      <c r="N167" s="31"/>
      <c r="O167" s="79" t="str">
        <f>TEXT(C167,$B$79)</f>
        <v>38,7%</v>
      </c>
      <c r="P167" s="79" t="str">
        <f>TEXT(D167,$B$79)</f>
        <v>9,9%</v>
      </c>
      <c r="Q167" s="79" t="str">
        <f>TEXT(E167,$B$79)</f>
        <v>2,6%</v>
      </c>
      <c r="R167" s="79" t="str">
        <f>TEXT(F167,$B$79)</f>
        <v>0,8%</v>
      </c>
      <c r="S167" s="79" t="str">
        <f>TEXT(G167,$B$79)</f>
        <v>0,4%</v>
      </c>
      <c r="T167" s="75"/>
      <c r="U167" s="1" t="str">
        <f t="shared" si="140"/>
        <v>&amp;&amp;{\color{Tblue}\scriptsize38,7%}&amp;{\color{Tblue}\scriptsize9,9%}&amp;{\color{Tblue}\scriptsize2,6%}&amp;{\color{Tblue}\scriptsize0,8%}&amp;{\color{Tblue}\scriptsize0,4%}\\</v>
      </c>
      <c r="V167" s="87" t="str">
        <f t="shared" si="141"/>
        <v>&amp;&amp;{\color{Tblue}\scriptsize38.7\%}&amp;{\color{Tblue}\scriptsize9.9\%}&amp;{\color{Tblue}\scriptsize2.6\%}&amp;{\color{Tblue}\scriptsize0.8\%}&amp;{\color{Tblue}\scriptsize0.4\%}\\</v>
      </c>
    </row>
    <row r="168" spans="1:22" ht="19" x14ac:dyDescent="0.2">
      <c r="A168" s="94"/>
      <c r="B168" s="95"/>
      <c r="C168" s="92">
        <f>H46</f>
        <v>-1230.78</v>
      </c>
      <c r="D168" s="92">
        <f t="shared" ref="D168:G168" si="204">I46</f>
        <v>-1377.71</v>
      </c>
      <c r="E168" s="92">
        <f t="shared" si="204"/>
        <v>-1430.08</v>
      </c>
      <c r="F168" s="92">
        <f t="shared" si="204"/>
        <v>-1446.89</v>
      </c>
      <c r="G168" s="92">
        <f t="shared" si="204"/>
        <v>-1452.64</v>
      </c>
      <c r="H168" s="1" t="s">
        <v>29</v>
      </c>
      <c r="J168" s="1" t="str">
        <f t="shared" ref="J168:J177" si="205">""&amp;$D$77</f>
        <v>black</v>
      </c>
      <c r="K168" s="1" t="str">
        <f t="shared" ref="K168:K177" si="206">""&amp;$F$77</f>
        <v>\normalsize</v>
      </c>
      <c r="M168"/>
      <c r="N168" s="31"/>
      <c r="O168" s="92" t="str">
        <f>TEXT(C168,$B$78)</f>
        <v>-1 231</v>
      </c>
      <c r="P168" s="92" t="str">
        <f>TEXT(D168,$B$78)</f>
        <v>-1 378</v>
      </c>
      <c r="Q168" s="92" t="str">
        <f>TEXT(E168,$B$78)</f>
        <v>-1 430</v>
      </c>
      <c r="R168" s="92" t="str">
        <f>TEXT(F168,$B$78)</f>
        <v>-1 447</v>
      </c>
      <c r="S168" s="92" t="str">
        <f>TEXT(G168,$B$78)</f>
        <v>-1 453</v>
      </c>
      <c r="T168" s="75"/>
      <c r="U168" s="1" t="str">
        <f t="shared" si="140"/>
        <v>&amp;&amp;{\color{black}\normalsize-1 231}&amp;{\color{black}\normalsize-1 378}&amp;{\color{black}\normalsize-1 430}&amp;{\color{black}\normalsize-1 447}&amp;{\color{black}\normalsize-1 453}\\</v>
      </c>
      <c r="V168" s="87" t="str">
        <f t="shared" si="141"/>
        <v>&amp;&amp;{\color{black}\normalsize-1 231}&amp;{\color{black}\normalsize-1 378}&amp;{\color{black}\normalsize-1 430}&amp;{\color{black}\normalsize-1 447}&amp;{\color{black}\normalsize-1 453}\\</v>
      </c>
    </row>
    <row r="169" spans="1:22" x14ac:dyDescent="0.2">
      <c r="A169" s="94"/>
      <c r="B169" s="95"/>
      <c r="C169" s="78">
        <f>(C168-$G168)/$G168</f>
        <v>-0.15272882476043625</v>
      </c>
      <c r="D169" s="78">
        <f t="shared" ref="D169" si="207">(D168-$G168)/$G168</f>
        <v>-5.1581947351029889E-2</v>
      </c>
      <c r="E169" s="78">
        <f t="shared" ref="E169" si="208">(E168-$G168)/$G168</f>
        <v>-1.5530344751624747E-2</v>
      </c>
      <c r="F169" s="78">
        <f t="shared" ref="F169" si="209">(F168-$G168)/$G168</f>
        <v>-3.9583103866064539E-3</v>
      </c>
      <c r="G169" s="78">
        <f t="shared" ref="G169" si="210">(G168-$G168)/$G168</f>
        <v>0</v>
      </c>
      <c r="H169" s="1" t="s">
        <v>29</v>
      </c>
      <c r="I169" s="1" t="s">
        <v>50</v>
      </c>
      <c r="J169" s="1" t="str">
        <f t="shared" si="205"/>
        <v>black</v>
      </c>
      <c r="K169" s="1" t="str">
        <f t="shared" ref="K169:K177" si="211">""&amp;$F$78</f>
        <v>\scriptsize</v>
      </c>
      <c r="M169"/>
      <c r="N169" s="31"/>
      <c r="O169" s="78" t="str">
        <f>TEXT(C169,$B$79)</f>
        <v>-15,3%</v>
      </c>
      <c r="P169" s="78" t="str">
        <f>TEXT(D169,$B$79)</f>
        <v>-5,2%</v>
      </c>
      <c r="Q169" s="78" t="str">
        <f>TEXT(E169,$B$79)</f>
        <v>-1,6%</v>
      </c>
      <c r="R169" s="78" t="str">
        <f>TEXT(F169,$B$79)</f>
        <v>-0,4%</v>
      </c>
      <c r="S169" s="78" t="str">
        <f>TEXT(G169,$B$79)</f>
        <v>0,0%</v>
      </c>
      <c r="T169" s="75"/>
      <c r="U169" s="1" t="str">
        <f t="shared" si="140"/>
        <v>&amp;&amp;{\color{black}\scriptsize-15,3%}&amp;{\color{black}\scriptsize-5,2%}&amp;{\color{black}\scriptsize-1,6%}&amp;{\color{black}\scriptsize-0,4%}&amp;{\color{black}\scriptsize0,0%}\\\cmidrule[0.5\cmidrulewidth]{2-7}</v>
      </c>
      <c r="V169" s="87" t="str">
        <f t="shared" si="141"/>
        <v>&amp;&amp;{\color{black}\scriptsize-15.3\%}&amp;{\color{black}\scriptsize-5.2\%}&amp;{\color{black}\scriptsize-1.6\%}&amp;{\color{black}\scriptsize-0.4\%}&amp;{\color{black}\scriptsize0.0\%}\\\cmidrule[0.5\cmidrulewidth]{2-7}</v>
      </c>
    </row>
    <row r="170" spans="1:22" ht="19" x14ac:dyDescent="0.2">
      <c r="A170" s="94"/>
      <c r="B170" s="95" t="s">
        <v>21</v>
      </c>
      <c r="C170" s="91">
        <f>C47</f>
        <v>-2918.3695280000002</v>
      </c>
      <c r="D170" s="91">
        <f t="shared" ref="D170:G170" si="212">D47</f>
        <v>-2790.578227</v>
      </c>
      <c r="E170" s="91">
        <f t="shared" si="212"/>
        <v>-2766.0822509999998</v>
      </c>
      <c r="F170" s="91">
        <f t="shared" si="212"/>
        <v>-2761.4349999999999</v>
      </c>
      <c r="G170" s="91">
        <f t="shared" si="212"/>
        <v>-2760.261888</v>
      </c>
      <c r="H170" s="1" t="s">
        <v>29</v>
      </c>
      <c r="J170" s="1" t="str">
        <f t="shared" ref="J170:J177" si="213">""&amp;$D$78</f>
        <v>Tblue</v>
      </c>
      <c r="K170" s="1" t="str">
        <f t="shared" ref="K170:K177" si="214">""&amp;$F$77</f>
        <v>\normalsize</v>
      </c>
      <c r="M170"/>
      <c r="N170" s="31" t="str">
        <f>"\multirow{4}{*}{$"&amp;B170&amp;"$}"</f>
        <v>\multirow{4}{*}{$L/2$}</v>
      </c>
      <c r="O170" s="91" t="str">
        <f>TEXT(C170,$B$78)</f>
        <v>-2 918</v>
      </c>
      <c r="P170" s="91" t="str">
        <f>TEXT(D170,$B$78)</f>
        <v>-2 791</v>
      </c>
      <c r="Q170" s="91" t="str">
        <f>TEXT(E170,$B$78)</f>
        <v>-2 766</v>
      </c>
      <c r="R170" s="91" t="str">
        <f>TEXT(F170,$B$78)</f>
        <v>-2 761</v>
      </c>
      <c r="S170" s="91" t="str">
        <f>TEXT(G170,$B$78)</f>
        <v>-2 760</v>
      </c>
      <c r="T170" s="75"/>
      <c r="U170" s="1" t="str">
        <f t="shared" si="140"/>
        <v>&amp;\multirow{4}{*}{$L/2$}&amp;{\color{Tblue}\normalsize-2 918}&amp;{\color{Tblue}\normalsize-2 791}&amp;{\color{Tblue}\normalsize-2 766}&amp;{\color{Tblue}\normalsize-2 761}&amp;{\color{Tblue}\normalsize-2 760}\\</v>
      </c>
      <c r="V170" s="87" t="str">
        <f t="shared" si="141"/>
        <v>&amp;\multirow{4}{*}{$L/2$}&amp;{\color{Tblue}\normalsize-2 918}&amp;{\color{Tblue}\normalsize-2 791}&amp;{\color{Tblue}\normalsize-2 766}&amp;{\color{Tblue}\normalsize-2 761}&amp;{\color{Tblue}\normalsize-2 760}\\</v>
      </c>
    </row>
    <row r="171" spans="1:22" x14ac:dyDescent="0.2">
      <c r="A171" s="94"/>
      <c r="B171" s="95"/>
      <c r="C171" s="79">
        <f>(C170-$G172)/$G172</f>
        <v>5.6358351884227977E-2</v>
      </c>
      <c r="D171" s="79">
        <f t="shared" ref="D171" si="215">(D170-$G172)/$G172</f>
        <v>1.0101903955231677E-2</v>
      </c>
      <c r="E171" s="79">
        <f t="shared" ref="E171" si="216">(E170-$G172)/$G172</f>
        <v>1.2351279740250344E-3</v>
      </c>
      <c r="F171" s="79">
        <f t="shared" ref="F171" si="217">(F170-$G172)/$G172</f>
        <v>-4.4703131391014031E-4</v>
      </c>
      <c r="G171" s="79">
        <f t="shared" ref="G171" si="218">(G170-$G172)/$G172</f>
        <v>-8.7166111044752854E-4</v>
      </c>
      <c r="H171" s="1" t="s">
        <v>29</v>
      </c>
      <c r="J171" s="1" t="str">
        <f t="shared" si="213"/>
        <v>Tblue</v>
      </c>
      <c r="K171" s="1" t="str">
        <f t="shared" ref="K171:K177" si="219">""&amp;$F$78</f>
        <v>\scriptsize</v>
      </c>
      <c r="M171"/>
      <c r="N171" s="31"/>
      <c r="O171" s="79" t="str">
        <f>TEXT(C171,$B$79)</f>
        <v>5,6%</v>
      </c>
      <c r="P171" s="79" t="str">
        <f>TEXT(D171,$B$79)</f>
        <v>1,0%</v>
      </c>
      <c r="Q171" s="79" t="str">
        <f>TEXT(E171,$B$79)</f>
        <v>0,1%</v>
      </c>
      <c r="R171" s="79" t="str">
        <f>TEXT(F171,$B$79)</f>
        <v>0,0%</v>
      </c>
      <c r="S171" s="79" t="str">
        <f>TEXT(G171,$B$79)</f>
        <v>-0,1%</v>
      </c>
      <c r="T171" s="75"/>
      <c r="U171" s="1" t="str">
        <f t="shared" si="140"/>
        <v>&amp;&amp;{\color{Tblue}\scriptsize5,6%}&amp;{\color{Tblue}\scriptsize1,0%}&amp;{\color{Tblue}\scriptsize0,1%}&amp;{\color{Tblue}\scriptsize0,0%}&amp;{\color{Tblue}\scriptsize-0,1%}\\</v>
      </c>
      <c r="V171" s="87" t="str">
        <f t="shared" si="141"/>
        <v>&amp;&amp;{\color{Tblue}\scriptsize5.6\%}&amp;{\color{Tblue}\scriptsize1.0\%}&amp;{\color{Tblue}\scriptsize0.1\%}&amp;{\color{Tblue}\scriptsize0.0\%}&amp;{\color{Tblue}\scriptsize-0.1\%}\\</v>
      </c>
    </row>
    <row r="172" spans="1:22" ht="19" x14ac:dyDescent="0.2">
      <c r="A172" s="94"/>
      <c r="B172" s="95"/>
      <c r="C172" s="92">
        <f>H47</f>
        <v>-3217.49</v>
      </c>
      <c r="D172" s="92">
        <f t="shared" ref="D172:G172" si="220">I47</f>
        <v>-2867.75</v>
      </c>
      <c r="E172" s="92">
        <f t="shared" si="220"/>
        <v>-2787.86</v>
      </c>
      <c r="F172" s="92">
        <f t="shared" si="220"/>
        <v>-2768.38</v>
      </c>
      <c r="G172" s="92">
        <f t="shared" si="220"/>
        <v>-2762.67</v>
      </c>
      <c r="H172" s="1" t="s">
        <v>29</v>
      </c>
      <c r="J172" s="1" t="str">
        <f t="shared" ref="J172:J177" si="221">""&amp;$D$77</f>
        <v>black</v>
      </c>
      <c r="K172" s="1" t="str">
        <f t="shared" ref="K172:K177" si="222">""&amp;$F$77</f>
        <v>\normalsize</v>
      </c>
      <c r="M172"/>
      <c r="N172" s="31"/>
      <c r="O172" s="92" t="str">
        <f>TEXT(C172,$B$78)</f>
        <v>-3 217</v>
      </c>
      <c r="P172" s="92" t="str">
        <f>TEXT(D172,$B$78)</f>
        <v>-2 868</v>
      </c>
      <c r="Q172" s="92" t="str">
        <f>TEXT(E172,$B$78)</f>
        <v>-2 788</v>
      </c>
      <c r="R172" s="92" t="str">
        <f>TEXT(F172,$B$78)</f>
        <v>-2 768</v>
      </c>
      <c r="S172" s="92" t="str">
        <f>TEXT(G172,$B$78)</f>
        <v>-2 763</v>
      </c>
      <c r="T172" s="75"/>
      <c r="U172" s="1" t="str">
        <f t="shared" si="140"/>
        <v>&amp;&amp;{\color{black}\normalsize-3 217}&amp;{\color{black}\normalsize-2 868}&amp;{\color{black}\normalsize-2 788}&amp;{\color{black}\normalsize-2 768}&amp;{\color{black}\normalsize-2 763}\\</v>
      </c>
      <c r="V172" s="87" t="str">
        <f t="shared" si="141"/>
        <v>&amp;&amp;{\color{black}\normalsize-3 217}&amp;{\color{black}\normalsize-2 868}&amp;{\color{black}\normalsize-2 788}&amp;{\color{black}\normalsize-2 768}&amp;{\color{black}\normalsize-2 763}\\</v>
      </c>
    </row>
    <row r="173" spans="1:22" x14ac:dyDescent="0.2">
      <c r="A173" s="94"/>
      <c r="B173" s="95"/>
      <c r="C173" s="78">
        <f>(C172-$G172)/$G172</f>
        <v>0.16463059286849305</v>
      </c>
      <c r="D173" s="78">
        <f t="shared" ref="D173" si="223">(D172-$G172)/$G172</f>
        <v>3.803566839325722E-2</v>
      </c>
      <c r="E173" s="78">
        <f t="shared" ref="E173" si="224">(E172-$G172)/$G172</f>
        <v>9.1179909290650188E-3</v>
      </c>
      <c r="F173" s="78">
        <f t="shared" ref="F173" si="225">(F172-$G172)/$G172</f>
        <v>2.0668411355681412E-3</v>
      </c>
      <c r="G173" s="78">
        <f t="shared" ref="G173" si="226">(G172-$G172)/$G172</f>
        <v>0</v>
      </c>
      <c r="H173" s="1" t="s">
        <v>29</v>
      </c>
      <c r="I173" s="1" t="s">
        <v>50</v>
      </c>
      <c r="J173" s="1" t="str">
        <f t="shared" si="221"/>
        <v>black</v>
      </c>
      <c r="K173" s="1" t="str">
        <f t="shared" ref="K173:K177" si="227">""&amp;$F$78</f>
        <v>\scriptsize</v>
      </c>
      <c r="M173"/>
      <c r="N173" s="31"/>
      <c r="O173" s="78" t="str">
        <f>TEXT(C173,$B$79)</f>
        <v>16,5%</v>
      </c>
      <c r="P173" s="78" t="str">
        <f>TEXT(D173,$B$79)</f>
        <v>3,8%</v>
      </c>
      <c r="Q173" s="78" t="str">
        <f>TEXT(E173,$B$79)</f>
        <v>0,9%</v>
      </c>
      <c r="R173" s="78" t="str">
        <f>TEXT(F173,$B$79)</f>
        <v>0,2%</v>
      </c>
      <c r="S173" s="78" t="str">
        <f>TEXT(G173,$B$79)</f>
        <v>0,0%</v>
      </c>
      <c r="T173" s="75"/>
      <c r="U173" s="1" t="str">
        <f t="shared" si="140"/>
        <v>&amp;&amp;{\color{black}\scriptsize16,5%}&amp;{\color{black}\scriptsize3,8%}&amp;{\color{black}\scriptsize0,9%}&amp;{\color{black}\scriptsize0,2%}&amp;{\color{black}\scriptsize0,0%}\\\cmidrule[0.5\cmidrulewidth]{2-7}</v>
      </c>
      <c r="V173" s="87" t="str">
        <f t="shared" si="141"/>
        <v>&amp;&amp;{\color{black}\scriptsize16.5\%}&amp;{\color{black}\scriptsize3.8\%}&amp;{\color{black}\scriptsize0.9\%}&amp;{\color{black}\scriptsize0.2\%}&amp;{\color{black}\scriptsize0.0\%}\\\cmidrule[0.5\cmidrulewidth]{2-7}</v>
      </c>
    </row>
    <row r="174" spans="1:22" ht="19" x14ac:dyDescent="0.2">
      <c r="A174" s="94"/>
      <c r="B174" s="95" t="s">
        <v>13</v>
      </c>
      <c r="C174" s="91">
        <f>C48</f>
        <v>-2014.8600060000001</v>
      </c>
      <c r="D174" s="91">
        <f t="shared" ref="D174:G174" si="228">D48</f>
        <v>-1597.217429</v>
      </c>
      <c r="E174" s="91">
        <f t="shared" si="228"/>
        <v>-1490.4288280000001</v>
      </c>
      <c r="F174" s="91">
        <f t="shared" si="228"/>
        <v>-1464.0269659999999</v>
      </c>
      <c r="G174" s="91">
        <f t="shared" si="228"/>
        <v>-1458.183546</v>
      </c>
      <c r="H174" s="1" t="s">
        <v>29</v>
      </c>
      <c r="J174" s="1" t="str">
        <f t="shared" ref="J174:J177" si="229">""&amp;$D$78</f>
        <v>Tblue</v>
      </c>
      <c r="K174" s="1" t="str">
        <f t="shared" ref="K174:K177" si="230">""&amp;$F$77</f>
        <v>\normalsize</v>
      </c>
      <c r="M174"/>
      <c r="N174" s="31" t="str">
        <f>"\multirow{4}{*}{$"&amp;B174&amp;"$}"</f>
        <v>\multirow{4}{*}{$L$}</v>
      </c>
      <c r="O174" s="91" t="str">
        <f>TEXT(C174,$B$78)</f>
        <v>-2 015</v>
      </c>
      <c r="P174" s="91" t="str">
        <f>TEXT(D174,$B$78)</f>
        <v>-1 597</v>
      </c>
      <c r="Q174" s="91" t="str">
        <f>TEXT(E174,$B$78)</f>
        <v>-1 490</v>
      </c>
      <c r="R174" s="91" t="str">
        <f>TEXT(F174,$B$78)</f>
        <v>-1 464</v>
      </c>
      <c r="S174" s="91" t="str">
        <f>TEXT(G174,$B$78)</f>
        <v>-1 458</v>
      </c>
      <c r="T174" s="75"/>
      <c r="U174" s="1" t="str">
        <f t="shared" si="140"/>
        <v>&amp;\multirow{4}{*}{$L$}&amp;{\color{Tblue}\normalsize-2 015}&amp;{\color{Tblue}\normalsize-1 597}&amp;{\color{Tblue}\normalsize-1 490}&amp;{\color{Tblue}\normalsize-1 464}&amp;{\color{Tblue}\normalsize-1 458}\\</v>
      </c>
      <c r="V174" s="87" t="str">
        <f t="shared" si="141"/>
        <v>&amp;\multirow{4}{*}{$L$}&amp;{\color{Tblue}\normalsize-2 015}&amp;{\color{Tblue}\normalsize-1 597}&amp;{\color{Tblue}\normalsize-1 490}&amp;{\color{Tblue}\normalsize-1 464}&amp;{\color{Tblue}\normalsize-1 458}\\</v>
      </c>
    </row>
    <row r="175" spans="1:22" x14ac:dyDescent="0.2">
      <c r="A175" s="94"/>
      <c r="B175" s="95"/>
      <c r="C175" s="79">
        <f>(C174-$G176)/$G176</f>
        <v>0.38703326770569446</v>
      </c>
      <c r="D175" s="79">
        <f t="shared" ref="D175" si="231">(D174-$G176)/$G176</f>
        <v>9.9527363283401213E-2</v>
      </c>
      <c r="E175" s="79">
        <f t="shared" ref="E175" si="232">(E174-$G176)/$G176</f>
        <v>2.6013897455666898E-2</v>
      </c>
      <c r="F175" s="79">
        <f t="shared" ref="F175" si="233">(F174-$G176)/$G176</f>
        <v>7.8388079634319589E-3</v>
      </c>
      <c r="G175" s="79">
        <f t="shared" ref="G175" si="234">(G174-$G176)/$G176</f>
        <v>3.8161870800748139E-3</v>
      </c>
      <c r="H175" s="1" t="s">
        <v>29</v>
      </c>
      <c r="J175" s="1" t="str">
        <f t="shared" si="229"/>
        <v>Tblue</v>
      </c>
      <c r="K175" s="1" t="str">
        <f t="shared" ref="K175:K177" si="235">""&amp;$F$78</f>
        <v>\scriptsize</v>
      </c>
      <c r="M175"/>
      <c r="N175" s="31"/>
      <c r="O175" s="79" t="str">
        <f>TEXT(C175,$B$79)</f>
        <v>38,7%</v>
      </c>
      <c r="P175" s="79" t="str">
        <f>TEXT(D175,$B$79)</f>
        <v>10,0%</v>
      </c>
      <c r="Q175" s="79" t="str">
        <f>TEXT(E175,$B$79)</f>
        <v>2,6%</v>
      </c>
      <c r="R175" s="79" t="str">
        <f>TEXT(F175,$B$79)</f>
        <v>0,8%</v>
      </c>
      <c r="S175" s="79" t="str">
        <f>TEXT(G175,$B$79)</f>
        <v>0,4%</v>
      </c>
      <c r="T175" s="75"/>
      <c r="U175" s="1" t="str">
        <f t="shared" si="140"/>
        <v>&amp;&amp;{\color{Tblue}\scriptsize38,7%}&amp;{\color{Tblue}\scriptsize10,0%}&amp;{\color{Tblue}\scriptsize2,6%}&amp;{\color{Tblue}\scriptsize0,8%}&amp;{\color{Tblue}\scriptsize0,4%}\\</v>
      </c>
      <c r="V175" s="87" t="str">
        <f t="shared" si="141"/>
        <v>&amp;&amp;{\color{Tblue}\scriptsize38.7\%}&amp;{\color{Tblue}\scriptsize10.0\%}&amp;{\color{Tblue}\scriptsize2.6\%}&amp;{\color{Tblue}\scriptsize0.8\%}&amp;{\color{Tblue}\scriptsize0.4\%}\\</v>
      </c>
    </row>
    <row r="176" spans="1:22" ht="19" x14ac:dyDescent="0.2">
      <c r="A176" s="94"/>
      <c r="B176" s="95"/>
      <c r="C176" s="92">
        <f>H48</f>
        <v>-1230.78</v>
      </c>
      <c r="D176" s="92">
        <f t="shared" ref="D176:G176" si="236">I48</f>
        <v>-1377.71</v>
      </c>
      <c r="E176" s="92">
        <f t="shared" si="236"/>
        <v>-1430.08</v>
      </c>
      <c r="F176" s="92">
        <f t="shared" si="236"/>
        <v>-1446.89</v>
      </c>
      <c r="G176" s="92">
        <f t="shared" si="236"/>
        <v>-1452.64</v>
      </c>
      <c r="H176" s="1" t="s">
        <v>29</v>
      </c>
      <c r="J176" s="1" t="str">
        <f t="shared" ref="J176:J177" si="237">""&amp;$D$77</f>
        <v>black</v>
      </c>
      <c r="K176" s="1" t="str">
        <f t="shared" ref="K176:K177" si="238">""&amp;$F$77</f>
        <v>\normalsize</v>
      </c>
      <c r="M176"/>
      <c r="N176" s="31"/>
      <c r="O176" s="92" t="str">
        <f>TEXT(C176,$B$78)</f>
        <v>-1 231</v>
      </c>
      <c r="P176" s="92" t="str">
        <f>TEXT(D176,$B$78)</f>
        <v>-1 378</v>
      </c>
      <c r="Q176" s="92" t="str">
        <f>TEXT(E176,$B$78)</f>
        <v>-1 430</v>
      </c>
      <c r="R176" s="92" t="str">
        <f>TEXT(F176,$B$78)</f>
        <v>-1 447</v>
      </c>
      <c r="S176" s="92" t="str">
        <f>TEXT(G176,$B$78)</f>
        <v>-1 453</v>
      </c>
      <c r="T176" s="75"/>
      <c r="U176" s="1" t="str">
        <f t="shared" si="140"/>
        <v>&amp;&amp;{\color{black}\normalsize-1 231}&amp;{\color{black}\normalsize-1 378}&amp;{\color{black}\normalsize-1 430}&amp;{\color{black}\normalsize-1 447}&amp;{\color{black}\normalsize-1 453}\\</v>
      </c>
      <c r="V176" s="87" t="str">
        <f t="shared" si="141"/>
        <v>&amp;&amp;{\color{black}\normalsize-1 231}&amp;{\color{black}\normalsize-1 378}&amp;{\color{black}\normalsize-1 430}&amp;{\color{black}\normalsize-1 447}&amp;{\color{black}\normalsize-1 453}\\</v>
      </c>
    </row>
    <row r="177" spans="1:22" x14ac:dyDescent="0.2">
      <c r="A177" s="94"/>
      <c r="B177" s="95"/>
      <c r="C177" s="78">
        <f>(C176-$G176)/$G176</f>
        <v>-0.15272882476043625</v>
      </c>
      <c r="D177" s="78">
        <f t="shared" ref="D177" si="239">(D176-$G176)/$G176</f>
        <v>-5.1581947351029889E-2</v>
      </c>
      <c r="E177" s="78">
        <f t="shared" ref="E177" si="240">(E176-$G176)/$G176</f>
        <v>-1.5530344751624747E-2</v>
      </c>
      <c r="F177" s="78">
        <f t="shared" ref="F177" si="241">(F176-$G176)/$G176</f>
        <v>-3.9583103866064539E-3</v>
      </c>
      <c r="G177" s="78">
        <f t="shared" ref="G177" si="242">(G176-$G176)/$G176</f>
        <v>0</v>
      </c>
      <c r="H177" s="75" t="s">
        <v>29</v>
      </c>
      <c r="J177" s="1" t="str">
        <f t="shared" si="237"/>
        <v>black</v>
      </c>
      <c r="K177" s="1" t="str">
        <f t="shared" ref="K177" si="243">""&amp;$F$78</f>
        <v>\scriptsize</v>
      </c>
      <c r="M177"/>
      <c r="N177" s="31"/>
      <c r="O177" s="78" t="str">
        <f>TEXT(C177,$B$79)</f>
        <v>-15,3%</v>
      </c>
      <c r="P177" s="78" t="str">
        <f>TEXT(D177,$B$79)</f>
        <v>-5,2%</v>
      </c>
      <c r="Q177" s="78" t="str">
        <f>TEXT(E177,$B$79)</f>
        <v>-1,6%</v>
      </c>
      <c r="R177" s="78" t="str">
        <f>TEXT(F177,$B$79)</f>
        <v>-0,4%</v>
      </c>
      <c r="S177" s="78" t="str">
        <f>TEXT(G177,$B$79)</f>
        <v>0,0%</v>
      </c>
      <c r="T177" s="75"/>
      <c r="U177" s="1" t="str">
        <f t="shared" si="140"/>
        <v>&amp;&amp;{\color{black}\scriptsize-15,3%}&amp;{\color{black}\scriptsize-5,2%}&amp;{\color{black}\scriptsize-1,6%}&amp;{\color{black}\scriptsize-0,4%}&amp;{\color{black}\scriptsize0,0%}\\</v>
      </c>
      <c r="V177" s="87" t="str">
        <f t="shared" si="141"/>
        <v>&amp;&amp;{\color{black}\scriptsize-15.3\%}&amp;{\color{black}\scriptsize-5.2\%}&amp;{\color{black}\scriptsize-1.6\%}&amp;{\color{black}\scriptsize-0.4\%}&amp;{\color{black}\scriptsize0.0\%}\\</v>
      </c>
    </row>
  </sheetData>
  <mergeCells count="70">
    <mergeCell ref="A34:A36"/>
    <mergeCell ref="A37:A39"/>
    <mergeCell ref="A66:A68"/>
    <mergeCell ref="A69:A71"/>
    <mergeCell ref="A72:A74"/>
    <mergeCell ref="A52:A53"/>
    <mergeCell ref="A54:A56"/>
    <mergeCell ref="A57:A59"/>
    <mergeCell ref="A60:A62"/>
    <mergeCell ref="A63:A65"/>
    <mergeCell ref="V2:X2"/>
    <mergeCell ref="B2:C2"/>
    <mergeCell ref="B11:C11"/>
    <mergeCell ref="D11:F11"/>
    <mergeCell ref="G11:I11"/>
    <mergeCell ref="J11:L11"/>
    <mergeCell ref="M11:O11"/>
    <mergeCell ref="P11:R11"/>
    <mergeCell ref="S11:U11"/>
    <mergeCell ref="V11:X11"/>
    <mergeCell ref="D2:F2"/>
    <mergeCell ref="G2:I2"/>
    <mergeCell ref="J2:L2"/>
    <mergeCell ref="M2:O2"/>
    <mergeCell ref="P2:R2"/>
    <mergeCell ref="S2:U2"/>
    <mergeCell ref="A80:A87"/>
    <mergeCell ref="B84:B87"/>
    <mergeCell ref="B80:B83"/>
    <mergeCell ref="Q24:U24"/>
    <mergeCell ref="V24:Z24"/>
    <mergeCell ref="O31:O36"/>
    <mergeCell ref="O37:O42"/>
    <mergeCell ref="O43:O48"/>
    <mergeCell ref="O26:O27"/>
    <mergeCell ref="O28:O30"/>
    <mergeCell ref="A40:A42"/>
    <mergeCell ref="A43:A45"/>
    <mergeCell ref="A46:A48"/>
    <mergeCell ref="A26:A27"/>
    <mergeCell ref="A28:A30"/>
    <mergeCell ref="A31:A33"/>
    <mergeCell ref="B88:B91"/>
    <mergeCell ref="A103:A114"/>
    <mergeCell ref="B103:B106"/>
    <mergeCell ref="B107:B110"/>
    <mergeCell ref="B111:B114"/>
    <mergeCell ref="B92:B95"/>
    <mergeCell ref="B96:B99"/>
    <mergeCell ref="A88:A99"/>
    <mergeCell ref="A115:A126"/>
    <mergeCell ref="B115:B118"/>
    <mergeCell ref="B119:B122"/>
    <mergeCell ref="B123:B126"/>
    <mergeCell ref="A127:A138"/>
    <mergeCell ref="B127:B130"/>
    <mergeCell ref="B131:B134"/>
    <mergeCell ref="B135:B138"/>
    <mergeCell ref="A166:A177"/>
    <mergeCell ref="B166:B169"/>
    <mergeCell ref="B170:B173"/>
    <mergeCell ref="B174:B177"/>
    <mergeCell ref="A142:A153"/>
    <mergeCell ref="B142:B145"/>
    <mergeCell ref="B146:B149"/>
    <mergeCell ref="B150:B153"/>
    <mergeCell ref="A154:A165"/>
    <mergeCell ref="B154:B157"/>
    <mergeCell ref="B158:B161"/>
    <mergeCell ref="B162:B165"/>
  </mergeCells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Véronique</dc:creator>
  <cp:keywords/>
  <dc:description/>
  <cp:lastModifiedBy>Lionel du Peloux</cp:lastModifiedBy>
  <dcterms:created xsi:type="dcterms:W3CDTF">2017-10-26T08:01:34Z</dcterms:created>
  <dcterms:modified xsi:type="dcterms:W3CDTF">2017-10-28T12:29:40Z</dcterms:modified>
  <cp:category/>
</cp:coreProperties>
</file>