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or\Desktop\TP Diseño\02. TP2\"/>
    </mc:Choice>
  </mc:AlternateContent>
  <xr:revisionPtr revIDLastSave="0" documentId="13_ncr:1_{2D6A2DDA-9582-4010-BE54-2A9AE9C7D04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1" i="1" l="1"/>
  <c r="E31" i="1"/>
  <c r="D25" i="1"/>
  <c r="E25" i="1"/>
  <c r="D26" i="1"/>
  <c r="E26" i="1"/>
  <c r="C26" i="1"/>
  <c r="C25" i="1"/>
  <c r="E24" i="1"/>
  <c r="D24" i="1"/>
  <c r="C24" i="1"/>
  <c r="C19" i="1"/>
  <c r="C20" i="1"/>
  <c r="C18" i="1"/>
  <c r="D14" i="1"/>
</calcChain>
</file>

<file path=xl/sharedStrings.xml><?xml version="1.0" encoding="utf-8"?>
<sst xmlns="http://schemas.openxmlformats.org/spreadsheetml/2006/main" count="41" uniqueCount="29">
  <si>
    <t>Formaldehido</t>
  </si>
  <si>
    <t>H2O</t>
  </si>
  <si>
    <t>Methanol</t>
  </si>
  <si>
    <t>Tabla de aij UniSim</t>
  </si>
  <si>
    <t>Agua</t>
  </si>
  <si>
    <t>Metanol</t>
  </si>
  <si>
    <t>Necesito</t>
  </si>
  <si>
    <t>U</t>
  </si>
  <si>
    <t>E</t>
  </si>
  <si>
    <t>R</t>
  </si>
  <si>
    <t>J/K mol</t>
  </si>
  <si>
    <t>T</t>
  </si>
  <si>
    <t>°K</t>
  </si>
  <si>
    <t>i</t>
  </si>
  <si>
    <t>Lambda</t>
  </si>
  <si>
    <t>Q</t>
  </si>
  <si>
    <t>U binario</t>
  </si>
  <si>
    <t>U11 U44</t>
  </si>
  <si>
    <t>Raiz</t>
  </si>
  <si>
    <t>T11</t>
  </si>
  <si>
    <t>T14</t>
  </si>
  <si>
    <t>T12</t>
  </si>
  <si>
    <t>T41</t>
  </si>
  <si>
    <t>T44</t>
  </si>
  <si>
    <t>T42</t>
  </si>
  <si>
    <t>T21</t>
  </si>
  <si>
    <t>T24</t>
  </si>
  <si>
    <t>T22</t>
  </si>
  <si>
    <t>Coeficientes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</si>
</sst>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2" xfId="0" applyFill="1" applyBorder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438150</xdr:colOff>
      <xdr:row>5</xdr:row>
      <xdr:rowOff>123825</xdr:rowOff>
    </xdr:from>
    <xdr:to>
      <xdr:col>21</xdr:col>
      <xdr:colOff>591507</xdr:colOff>
      <xdr:row>9</xdr:row>
      <xdr:rowOff>162037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4F7AB7B-0E6D-40E1-8537-4D1E73DF50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0" y="1095375"/>
          <a:ext cx="6858957" cy="800212"/>
        </a:xfrm>
        <a:prstGeom prst="rect">
          <a:avLst/>
        </a:prstGeom>
      </xdr:spPr>
    </xdr:pic>
    <xdr:clientData/>
  </xdr:twoCellAnchor>
  <xdr:twoCellAnchor editAs="oneCell">
    <xdr:from>
      <xdr:col>10</xdr:col>
      <xdr:colOff>361950</xdr:colOff>
      <xdr:row>10</xdr:row>
      <xdr:rowOff>19050</xdr:rowOff>
    </xdr:from>
    <xdr:to>
      <xdr:col>21</xdr:col>
      <xdr:colOff>381939</xdr:colOff>
      <xdr:row>20</xdr:row>
      <xdr:rowOff>162211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D1C8886-1717-47D2-A9DF-BDAB98A4CD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29550" y="1943100"/>
          <a:ext cx="6725589" cy="2048161"/>
        </a:xfrm>
        <a:prstGeom prst="rect">
          <a:avLst/>
        </a:prstGeom>
      </xdr:spPr>
    </xdr:pic>
    <xdr:clientData/>
  </xdr:twoCellAnchor>
  <xdr:twoCellAnchor editAs="oneCell">
    <xdr:from>
      <xdr:col>10</xdr:col>
      <xdr:colOff>342900</xdr:colOff>
      <xdr:row>20</xdr:row>
      <xdr:rowOff>161925</xdr:rowOff>
    </xdr:from>
    <xdr:to>
      <xdr:col>21</xdr:col>
      <xdr:colOff>467678</xdr:colOff>
      <xdr:row>24</xdr:row>
      <xdr:rowOff>133452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60817888-4862-490B-AF62-B38F066267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10500" y="3990975"/>
          <a:ext cx="6830378" cy="733527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30</xdr:row>
      <xdr:rowOff>9525</xdr:rowOff>
    </xdr:from>
    <xdr:to>
      <xdr:col>11</xdr:col>
      <xdr:colOff>28853</xdr:colOff>
      <xdr:row>31</xdr:row>
      <xdr:rowOff>53860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2E14223-490D-4EAC-BC3B-3A5C830251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53175" y="5743575"/>
          <a:ext cx="1752878" cy="234835"/>
        </a:xfrm>
        <a:prstGeom prst="rect">
          <a:avLst/>
        </a:prstGeom>
      </xdr:spPr>
    </xdr:pic>
    <xdr:clientData/>
  </xdr:twoCellAnchor>
  <xdr:twoCellAnchor editAs="oneCell">
    <xdr:from>
      <xdr:col>8</xdr:col>
      <xdr:colOff>104775</xdr:colOff>
      <xdr:row>28</xdr:row>
      <xdr:rowOff>98011</xdr:rowOff>
    </xdr:from>
    <xdr:to>
      <xdr:col>11</xdr:col>
      <xdr:colOff>57150</xdr:colOff>
      <xdr:row>29</xdr:row>
      <xdr:rowOff>161965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E9E0DAC-936A-4AF7-BFDF-89CEF4A120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53175" y="5451061"/>
          <a:ext cx="1781175" cy="254454"/>
        </a:xfrm>
        <a:prstGeom prst="rect">
          <a:avLst/>
        </a:prstGeom>
      </xdr:spPr>
    </xdr:pic>
    <xdr:clientData/>
  </xdr:twoCellAnchor>
  <xdr:twoCellAnchor editAs="oneCell">
    <xdr:from>
      <xdr:col>8</xdr:col>
      <xdr:colOff>85725</xdr:colOff>
      <xdr:row>31</xdr:row>
      <xdr:rowOff>104775</xdr:rowOff>
    </xdr:from>
    <xdr:to>
      <xdr:col>11</xdr:col>
      <xdr:colOff>104775</xdr:colOff>
      <xdr:row>32</xdr:row>
      <xdr:rowOff>175763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24FCFB6-99BF-4F2B-B53F-BF9ADD1A9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4125" y="6029325"/>
          <a:ext cx="1847850" cy="26148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1104900</xdr:colOff>
          <xdr:row>9</xdr:row>
          <xdr:rowOff>95250</xdr:rowOff>
        </xdr:from>
        <xdr:to>
          <xdr:col>3</xdr:col>
          <xdr:colOff>95250</xdr:colOff>
          <xdr:row>10</xdr:row>
          <xdr:rowOff>161925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75DD3DD-2DBC-4921-B8CE-0C970D859D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B3:N33"/>
  <sheetViews>
    <sheetView tabSelected="1" workbookViewId="0">
      <selection activeCell="C32" sqref="C32"/>
    </sheetView>
  </sheetViews>
  <sheetFormatPr baseColWidth="10" defaultColWidth="9.140625" defaultRowHeight="15" x14ac:dyDescent="0.25"/>
  <cols>
    <col min="2" max="2" width="14.5703125" customWidth="1"/>
    <col min="3" max="3" width="13.42578125" bestFit="1" customWidth="1"/>
    <col min="5" max="5" width="12.140625" customWidth="1"/>
    <col min="8" max="8" width="13.42578125" bestFit="1" customWidth="1"/>
  </cols>
  <sheetData>
    <row r="3" spans="2:9" ht="15.75" thickBot="1" x14ac:dyDescent="0.3">
      <c r="C3" s="1">
        <v>1</v>
      </c>
      <c r="D3" s="1">
        <v>4</v>
      </c>
      <c r="E3" s="1">
        <v>2</v>
      </c>
    </row>
    <row r="4" spans="2:9" ht="15.75" thickBot="1" x14ac:dyDescent="0.3">
      <c r="B4" s="7" t="s">
        <v>3</v>
      </c>
      <c r="C4" s="8"/>
      <c r="D4" s="8"/>
      <c r="E4" s="9"/>
      <c r="H4" s="11" t="s">
        <v>0</v>
      </c>
      <c r="I4">
        <v>1</v>
      </c>
    </row>
    <row r="5" spans="2:9" x14ac:dyDescent="0.25">
      <c r="B5" s="10"/>
      <c r="C5" s="6" t="s">
        <v>0</v>
      </c>
      <c r="D5" s="6" t="s">
        <v>1</v>
      </c>
      <c r="E5" s="6" t="s">
        <v>2</v>
      </c>
      <c r="H5" s="12" t="s">
        <v>4</v>
      </c>
      <c r="I5">
        <v>4</v>
      </c>
    </row>
    <row r="6" spans="2:9" x14ac:dyDescent="0.25">
      <c r="B6" s="4" t="s">
        <v>0</v>
      </c>
      <c r="C6" s="14" t="s">
        <v>19</v>
      </c>
      <c r="D6" s="14" t="s">
        <v>20</v>
      </c>
      <c r="E6" s="14" t="s">
        <v>21</v>
      </c>
      <c r="F6" s="1">
        <v>1</v>
      </c>
      <c r="H6" s="11" t="s">
        <v>5</v>
      </c>
      <c r="I6">
        <v>2</v>
      </c>
    </row>
    <row r="7" spans="2:9" x14ac:dyDescent="0.25">
      <c r="B7" s="4" t="s">
        <v>1</v>
      </c>
      <c r="C7" s="14" t="s">
        <v>22</v>
      </c>
      <c r="D7" s="14" t="s">
        <v>23</v>
      </c>
      <c r="E7" s="14" t="s">
        <v>24</v>
      </c>
      <c r="F7" s="1">
        <v>4</v>
      </c>
    </row>
    <row r="8" spans="2:9" x14ac:dyDescent="0.25">
      <c r="B8" s="4" t="s">
        <v>2</v>
      </c>
      <c r="C8" s="14" t="s">
        <v>25</v>
      </c>
      <c r="D8" s="14" t="s">
        <v>26</v>
      </c>
      <c r="E8" s="14" t="s">
        <v>27</v>
      </c>
      <c r="F8" s="1">
        <v>2</v>
      </c>
    </row>
    <row r="11" spans="2:9" x14ac:dyDescent="0.25">
      <c r="G11" t="s">
        <v>13</v>
      </c>
      <c r="H11" t="s">
        <v>14</v>
      </c>
      <c r="I11" t="s">
        <v>15</v>
      </c>
    </row>
    <row r="12" spans="2:9" x14ac:dyDescent="0.25">
      <c r="G12">
        <v>1</v>
      </c>
      <c r="H12">
        <v>21019</v>
      </c>
      <c r="I12">
        <v>1.2</v>
      </c>
    </row>
    <row r="13" spans="2:9" x14ac:dyDescent="0.25">
      <c r="B13" s="1"/>
      <c r="G13">
        <v>2</v>
      </c>
      <c r="H13">
        <v>35213</v>
      </c>
      <c r="I13">
        <v>1.4319999999999999</v>
      </c>
    </row>
    <row r="14" spans="2:9" x14ac:dyDescent="0.25">
      <c r="C14" s="3" t="s">
        <v>11</v>
      </c>
      <c r="D14" s="3">
        <f>25+273</f>
        <v>298</v>
      </c>
      <c r="E14" s="3" t="s">
        <v>12</v>
      </c>
      <c r="G14">
        <v>4</v>
      </c>
      <c r="H14">
        <v>44047</v>
      </c>
      <c r="I14">
        <v>1.4</v>
      </c>
    </row>
    <row r="15" spans="2:9" x14ac:dyDescent="0.25">
      <c r="C15" s="3" t="s">
        <v>9</v>
      </c>
      <c r="D15" s="3">
        <v>8.3140000000000001</v>
      </c>
      <c r="E15" s="3" t="s">
        <v>10</v>
      </c>
    </row>
    <row r="17" spans="2:14" x14ac:dyDescent="0.25">
      <c r="B17" s="15"/>
      <c r="C17" s="5" t="s">
        <v>7</v>
      </c>
    </row>
    <row r="18" spans="2:14" x14ac:dyDescent="0.25">
      <c r="B18" s="4">
        <v>11</v>
      </c>
      <c r="C18" s="15">
        <f>-(H12-$D$15*$D$14)/I12</f>
        <v>-15451.19</v>
      </c>
    </row>
    <row r="19" spans="2:14" x14ac:dyDescent="0.25">
      <c r="B19" s="4">
        <v>22</v>
      </c>
      <c r="C19" s="15">
        <f t="shared" ref="C19:C20" si="0">-(H13-$D$15*$D$14)/I13</f>
        <v>-22859.935754189944</v>
      </c>
    </row>
    <row r="20" spans="2:14" x14ac:dyDescent="0.25">
      <c r="B20" s="4">
        <v>44</v>
      </c>
      <c r="C20" s="15">
        <f t="shared" si="0"/>
        <v>-29692.448571428573</v>
      </c>
    </row>
    <row r="23" spans="2:14" x14ac:dyDescent="0.25">
      <c r="B23" s="5" t="s">
        <v>16</v>
      </c>
      <c r="C23" s="5" t="s">
        <v>17</v>
      </c>
      <c r="D23" s="5" t="s">
        <v>18</v>
      </c>
      <c r="E23" s="5" t="s">
        <v>7</v>
      </c>
    </row>
    <row r="24" spans="2:14" x14ac:dyDescent="0.25">
      <c r="B24" s="5">
        <v>14</v>
      </c>
      <c r="C24" s="3">
        <f>C18*C20</f>
        <v>458783664.44237149</v>
      </c>
      <c r="D24" s="3">
        <f>C24^0.5</f>
        <v>21419.235851037531</v>
      </c>
      <c r="E24" s="14">
        <f>-D24*(1-N30)</f>
        <v>-22061.812926568658</v>
      </c>
    </row>
    <row r="25" spans="2:14" x14ac:dyDescent="0.25">
      <c r="B25" s="5">
        <v>12</v>
      </c>
      <c r="C25" s="3">
        <f>C18*C19</f>
        <v>353213210.72578216</v>
      </c>
      <c r="D25" s="3">
        <f t="shared" ref="D25:D26" si="1">C25^0.5</f>
        <v>18793.967402488015</v>
      </c>
      <c r="E25" s="14">
        <f t="shared" ref="E25:E26" si="2">-D25*(1-N31)</f>
        <v>-17647.535390936246</v>
      </c>
    </row>
    <row r="26" spans="2:14" x14ac:dyDescent="0.25">
      <c r="B26" s="5">
        <v>24</v>
      </c>
      <c r="C26" s="3">
        <f>C19*C20</f>
        <v>678767466.7274462</v>
      </c>
      <c r="D26" s="3">
        <f t="shared" si="1"/>
        <v>26053.166155526014</v>
      </c>
      <c r="E26" s="14">
        <f t="shared" si="2"/>
        <v>-25115.252173927078</v>
      </c>
    </row>
    <row r="29" spans="2:14" x14ac:dyDescent="0.25">
      <c r="B29" t="s">
        <v>28</v>
      </c>
      <c r="G29" s="2" t="s">
        <v>6</v>
      </c>
      <c r="H29" s="2"/>
      <c r="M29" s="1" t="s">
        <v>8</v>
      </c>
    </row>
    <row r="30" spans="2:14" x14ac:dyDescent="0.25">
      <c r="B30" s="10"/>
      <c r="C30" s="6" t="s">
        <v>0</v>
      </c>
      <c r="D30" s="6" t="s">
        <v>1</v>
      </c>
      <c r="E30" s="6" t="s">
        <v>2</v>
      </c>
      <c r="G30" s="13" t="s">
        <v>7</v>
      </c>
      <c r="H30">
        <v>14</v>
      </c>
      <c r="M30">
        <v>14</v>
      </c>
      <c r="N30">
        <v>-0.03</v>
      </c>
    </row>
    <row r="31" spans="2:14" x14ac:dyDescent="0.25">
      <c r="B31" s="4" t="s">
        <v>0</v>
      </c>
      <c r="C31" s="14">
        <v>0</v>
      </c>
      <c r="D31" s="14">
        <f>EXP(-(E24-C20)/$D$15/$D$14)</f>
        <v>4.5964564425551767E-2</v>
      </c>
      <c r="E31" s="14">
        <f>EXP(-(E25-C19)/($D$15*$D$14))</f>
        <v>0.12198782169136055</v>
      </c>
      <c r="G31" s="13"/>
      <c r="H31">
        <v>12</v>
      </c>
      <c r="M31">
        <v>12</v>
      </c>
      <c r="N31">
        <v>6.0999999999999999E-2</v>
      </c>
    </row>
    <row r="32" spans="2:14" x14ac:dyDescent="0.25">
      <c r="B32" s="4" t="s">
        <v>1</v>
      </c>
      <c r="C32" s="14"/>
      <c r="D32" s="14">
        <v>0</v>
      </c>
      <c r="E32" s="14"/>
      <c r="G32" s="13"/>
      <c r="H32">
        <v>24</v>
      </c>
      <c r="M32">
        <v>24</v>
      </c>
      <c r="N32">
        <v>3.5999999999999997E-2</v>
      </c>
    </row>
    <row r="33" spans="2:5" x14ac:dyDescent="0.25">
      <c r="B33" s="4" t="s">
        <v>2</v>
      </c>
      <c r="C33" s="14"/>
      <c r="D33" s="14"/>
      <c r="E33" s="14">
        <v>0</v>
      </c>
    </row>
  </sheetData>
  <mergeCells count="3">
    <mergeCell ref="B4:E4"/>
    <mergeCell ref="G30:G32"/>
    <mergeCell ref="G29:H29"/>
  </mergeCells>
  <pageMargins left="0.7" right="0.7" top="0.75" bottom="0.75" header="0.3" footer="0.3"/>
  <pageSetup paperSize="9" orientation="portrait" horizontalDpi="0" verticalDpi="0" r:id="rId1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defaultSize="0" autoLine="0" r:id="rId5">
            <anchor moveWithCells="1">
              <from>
                <xdr:col>2</xdr:col>
                <xdr:colOff>0</xdr:colOff>
                <xdr:row>9</xdr:row>
                <xdr:rowOff>95250</xdr:rowOff>
              </from>
              <to>
                <xdr:col>3</xdr:col>
                <xdr:colOff>95250</xdr:colOff>
                <xdr:row>10</xdr:row>
                <xdr:rowOff>161925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Lior</dc:creator>
  <cp:lastModifiedBy>Lior</cp:lastModifiedBy>
  <dcterms:created xsi:type="dcterms:W3CDTF">2015-06-05T18:19:34Z</dcterms:created>
  <dcterms:modified xsi:type="dcterms:W3CDTF">2020-05-13T19:51:16Z</dcterms:modified>
</cp:coreProperties>
</file>